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4 USTAWA PZP\22 kominiarze\publikacja\"/>
    </mc:Choice>
  </mc:AlternateContent>
  <xr:revisionPtr revIDLastSave="0" documentId="8_{34CEB7C4-CDD5-4FAD-BC10-6DDD65507A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V-ADM-4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6" l="1"/>
  <c r="D85" i="6"/>
  <c r="E85" i="6" s="1"/>
  <c r="D82" i="6"/>
  <c r="E82" i="6" s="1"/>
  <c r="D77" i="6"/>
  <c r="E77" i="6" s="1"/>
  <c r="D74" i="6"/>
  <c r="E74" i="6" s="1"/>
  <c r="J8" i="6"/>
  <c r="K8" i="6" s="1"/>
  <c r="J9" i="6"/>
  <c r="K9" i="6" s="1"/>
  <c r="J7" i="6"/>
  <c r="K7" i="6" s="1"/>
  <c r="H8" i="6"/>
  <c r="I8" i="6" s="1"/>
  <c r="H9" i="6"/>
  <c r="I9" i="6" s="1"/>
  <c r="H7" i="6"/>
  <c r="I7" i="6" s="1"/>
  <c r="G10" i="6"/>
  <c r="D69" i="6"/>
  <c r="E69" i="6" s="1"/>
  <c r="D66" i="6"/>
  <c r="E66" i="6" s="1"/>
  <c r="D61" i="6"/>
  <c r="E61" i="6" s="1"/>
  <c r="D58" i="6"/>
  <c r="E58" i="6" s="1"/>
  <c r="D53" i="6"/>
  <c r="E53" i="6" s="1"/>
  <c r="D50" i="6"/>
  <c r="E50" i="6" s="1"/>
  <c r="D45" i="6"/>
  <c r="E45" i="6" s="1"/>
  <c r="D42" i="6"/>
  <c r="E42" i="6" s="1"/>
  <c r="D37" i="6"/>
  <c r="E37" i="6" s="1"/>
  <c r="D33" i="6"/>
  <c r="E33" i="6" s="1"/>
  <c r="D29" i="6"/>
  <c r="E29" i="6" s="1"/>
  <c r="D25" i="6"/>
  <c r="E25" i="6" s="1"/>
  <c r="D21" i="6"/>
  <c r="E21" i="6" s="1"/>
  <c r="F10" i="6"/>
  <c r="E9" i="6"/>
  <c r="E8" i="6"/>
  <c r="F13" i="6" l="1"/>
  <c r="E10" i="6"/>
  <c r="K10" i="6"/>
  <c r="I10" i="6"/>
  <c r="H10" i="6"/>
  <c r="J10" i="6"/>
  <c r="H13" i="6" l="1"/>
  <c r="G13" i="6"/>
  <c r="C16" i="6" s="1"/>
  <c r="D87" i="6" s="1"/>
  <c r="C17" i="6" l="1"/>
  <c r="D88" i="6" s="1"/>
</calcChain>
</file>

<file path=xl/sharedStrings.xml><?xml version="1.0" encoding="utf-8"?>
<sst xmlns="http://schemas.openxmlformats.org/spreadsheetml/2006/main" count="114" uniqueCount="39">
  <si>
    <t>Lp</t>
  </si>
  <si>
    <t>szt.</t>
  </si>
  <si>
    <t>stawka</t>
  </si>
  <si>
    <t>netto</t>
  </si>
  <si>
    <t>brutto</t>
  </si>
  <si>
    <t>ogółem</t>
  </si>
  <si>
    <t>budynki mieszkalne 8 %</t>
  </si>
  <si>
    <t>budynki niemieszkalne 23 %</t>
  </si>
  <si>
    <t>9. Koszt usuwania gniazd ptasich</t>
  </si>
  <si>
    <t>11. Koszt wymiany lub osadzenia drzwiczek kominowych wraz z materiałami</t>
  </si>
  <si>
    <t>12. Koszt zamontowania na kominie wentylacyjnym turbowentu wraz z materiałami</t>
  </si>
  <si>
    <t>13. Koszt zamontowania na kominie dymnym rotowentu wraz z materiałami</t>
  </si>
  <si>
    <t>nazwa/rodzaj przewodów</t>
  </si>
  <si>
    <t>stawka jednostkowa</t>
  </si>
  <si>
    <t>wartość sługi w budynkach mieszkalnych</t>
  </si>
  <si>
    <t>wartość sługi w budynkach niemieszkalnych</t>
  </si>
  <si>
    <t>spalinowe</t>
  </si>
  <si>
    <t>dymowe</t>
  </si>
  <si>
    <t>wentylacyjne</t>
  </si>
  <si>
    <t xml:space="preserve">3. Koszt opinii kominiarskich – budynki mieszkalne i niemieszkalne (23%VAT) </t>
  </si>
  <si>
    <t>10. Koszt badania przewodu kominowego przy użyciu kamery inspekcyjnej</t>
  </si>
  <si>
    <t>przewidywana ilość opinii w szt.</t>
  </si>
  <si>
    <t>ilość zleceń</t>
  </si>
  <si>
    <t xml:space="preserve"> w budynkach mieszkalnych</t>
  </si>
  <si>
    <t>Łączna ilość przewodów</t>
  </si>
  <si>
    <t>Razem w budynkach</t>
  </si>
  <si>
    <t xml:space="preserve"> w budynkach niemieszkalnych</t>
  </si>
  <si>
    <t>1. Czyszczenie przewodów</t>
  </si>
  <si>
    <t>ARKUSZ KALKUCACJI CENY OFERTOWEJ NA ŚWIADCZENIE USŁUG KOMINIARSKICH W ZASOBACH GMINNYCH ADMINISTOWANYCH PRZEZ ZGM W REJONIE ADM-4 CZĘŚĆ V POSTĘPOWANIA</t>
  </si>
  <si>
    <t>ilość czyszczeń</t>
  </si>
  <si>
    <t>4. Koszt sprawdzenia stanu technicznego przewodów kominowych i kanałów w stanie surowym, wykończeniowym i użytkowym w budynkach nowobudowanych, przebudowywanych i modernizowanych wraz z wydaniem pisemnych opinii kominiarskich 23%VAT</t>
  </si>
  <si>
    <t>5. Koszt ustalenia przyczyny wadliwego działania urządzeń grzewczych odprowadzających spaliny z wydaniem ekspertyzy zawierającej wskazania rozwiązań technicznych - budynki mieszkalne i niemieszkalne 23%VAT</t>
  </si>
  <si>
    <t>6. Koszt ustalenia przyczyny wadliwego działania wentylacji w lokalach, a w tym braku prawidłowej cyrkulacji powiertrza wraz z wydaniem ekspertyzy zawierającej wskazania rozwiązań technicznych - budynki mieszkalne i niemieszkalne 23% VAT</t>
  </si>
  <si>
    <t>7. Koszt przeprowadzenia inwentaryzacji urządzeń grzewczo-kominowych w budynkach łącznie ze sporządzeniem niezbędnych szkiców i rysunków oraz opisem stanu technicznego - budynki mieszkalne i niemieszkalne 23% VAT</t>
  </si>
  <si>
    <t>8. Koszt odgruzowania przewodu kominowego</t>
  </si>
  <si>
    <t>razem za czyszczenie przewodów w  roku</t>
  </si>
  <si>
    <t>2. Wartość okresowej kontroli (1 raz w okresie umowy) stanu technicznego sprawności przewodów kominowych  i podlączeń w obsługiwanych budynkach - budynki mieszkalne i niemieszkalne (23%VAT)</t>
  </si>
  <si>
    <t xml:space="preserve">razem oferta netto </t>
  </si>
  <si>
    <t xml:space="preserve">razem oferta brutto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</si>
</sst>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4" fontId="3" fillId="0" borderId="0" xfId="0" applyNumberFormat="1" applyFont="1"/>
    <xf numFmtId="0" fontId="0" fillId="0" borderId="1" xfId="0" applyBorder="1" applyAlignment="1">
      <alignment horizontal="right" wrapText="1"/>
    </xf>
    <xf numFmtId="4" fontId="0" fillId="2" borderId="1" xfId="0" applyNumberFormat="1" applyFill="1" applyBorder="1"/>
    <xf numFmtId="0" fontId="0" fillId="0" borderId="7" xfId="0" applyBorder="1"/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4" fontId="5" fillId="0" borderId="1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6" fillId="0" borderId="0" xfId="0" applyFont="1"/>
    <xf numFmtId="4" fontId="6" fillId="0" borderId="0" xfId="0" applyNumberFormat="1" applyFont="1"/>
    <xf numFmtId="0" fontId="6" fillId="3" borderId="0" xfId="0" applyFont="1" applyFill="1"/>
    <xf numFmtId="0" fontId="6" fillId="0" borderId="0" xfId="0" applyFont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3" borderId="3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0156-8B97-4E7E-A0D9-28D5C9F6427E}">
  <sheetPr>
    <pageSetUpPr fitToPage="1"/>
  </sheetPr>
  <dimension ref="A2:P96"/>
  <sheetViews>
    <sheetView tabSelected="1" workbookViewId="0">
      <selection activeCell="D91" sqref="D91"/>
    </sheetView>
  </sheetViews>
  <sheetFormatPr defaultRowHeight="15" x14ac:dyDescent="0.25"/>
  <cols>
    <col min="1" max="1" width="3.28515625" customWidth="1"/>
    <col min="2" max="2" width="24.28515625" customWidth="1"/>
    <col min="3" max="3" width="13.140625" customWidth="1"/>
    <col min="4" max="4" width="14.5703125" customWidth="1"/>
    <col min="5" max="5" width="13.140625" style="20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6" ht="33.75" customHeight="1" x14ac:dyDescent="0.25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4" spans="1:16" x14ac:dyDescent="0.25">
      <c r="A4" s="31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6" ht="27.75" customHeight="1" x14ac:dyDescent="0.25">
      <c r="A5" s="8"/>
      <c r="B5" s="9"/>
      <c r="C5" s="9"/>
      <c r="D5" s="9"/>
      <c r="E5" s="48" t="s">
        <v>24</v>
      </c>
      <c r="F5" s="49"/>
      <c r="G5" s="50"/>
      <c r="H5" s="51" t="s">
        <v>14</v>
      </c>
      <c r="I5" s="52"/>
      <c r="J5" s="51" t="s">
        <v>15</v>
      </c>
      <c r="K5" s="52"/>
    </row>
    <row r="6" spans="1:16" ht="30" x14ac:dyDescent="0.25">
      <c r="A6" s="15" t="s">
        <v>0</v>
      </c>
      <c r="B6" s="15" t="s">
        <v>12</v>
      </c>
      <c r="C6" s="11" t="s">
        <v>13</v>
      </c>
      <c r="D6" s="11" t="s">
        <v>29</v>
      </c>
      <c r="E6" s="21" t="s">
        <v>25</v>
      </c>
      <c r="F6" s="12" t="s">
        <v>23</v>
      </c>
      <c r="G6" s="12" t="s">
        <v>26</v>
      </c>
      <c r="H6" s="11" t="s">
        <v>3</v>
      </c>
      <c r="I6" s="13" t="s">
        <v>4</v>
      </c>
      <c r="J6" s="11" t="s">
        <v>3</v>
      </c>
      <c r="K6" s="13" t="s">
        <v>4</v>
      </c>
    </row>
    <row r="7" spans="1:16" x14ac:dyDescent="0.25">
      <c r="A7" s="7">
        <v>1</v>
      </c>
      <c r="B7" s="2" t="s">
        <v>16</v>
      </c>
      <c r="C7" s="10"/>
      <c r="D7" s="29">
        <v>2</v>
      </c>
      <c r="E7" s="22">
        <f>SUM(F7:G7)</f>
        <v>107</v>
      </c>
      <c r="F7" s="7">
        <v>96</v>
      </c>
      <c r="G7" s="7">
        <v>11</v>
      </c>
      <c r="H7" s="4">
        <f>ROUND(C7*F7*D7,2)</f>
        <v>0</v>
      </c>
      <c r="I7" s="4">
        <f>ROUND(H7*1.08,2)</f>
        <v>0</v>
      </c>
      <c r="J7" s="4">
        <f>ROUND(C7*G7*D7,2)</f>
        <v>0</v>
      </c>
      <c r="K7" s="4">
        <f>ROUND(J7*1.23,2)</f>
        <v>0</v>
      </c>
      <c r="M7" s="1"/>
      <c r="O7" s="1"/>
      <c r="P7" s="1"/>
    </row>
    <row r="8" spans="1:16" x14ac:dyDescent="0.25">
      <c r="A8" s="7">
        <v>2</v>
      </c>
      <c r="B8" s="2" t="s">
        <v>17</v>
      </c>
      <c r="C8" s="10"/>
      <c r="D8" s="29">
        <v>4</v>
      </c>
      <c r="E8" s="22">
        <f>SUM(F8:G8)</f>
        <v>200</v>
      </c>
      <c r="F8" s="7">
        <v>195</v>
      </c>
      <c r="G8" s="7">
        <v>5</v>
      </c>
      <c r="H8" s="4">
        <f>ROUND(C8*F8*D8,2)</f>
        <v>0</v>
      </c>
      <c r="I8" s="4">
        <f>ROUND(H8*1.08,2)</f>
        <v>0</v>
      </c>
      <c r="J8" s="4">
        <f>ROUND(C8*G8*D8,2)</f>
        <v>0</v>
      </c>
      <c r="K8" s="4">
        <f>ROUND(J8*1.23,2)</f>
        <v>0</v>
      </c>
      <c r="M8" s="1"/>
      <c r="O8" s="1"/>
      <c r="P8" s="1"/>
    </row>
    <row r="9" spans="1:16" x14ac:dyDescent="0.25">
      <c r="A9" s="7">
        <v>3</v>
      </c>
      <c r="B9" s="2" t="s">
        <v>18</v>
      </c>
      <c r="C9" s="10"/>
      <c r="D9" s="29">
        <v>1</v>
      </c>
      <c r="E9" s="22">
        <f>SUM(F9:G9)</f>
        <v>989</v>
      </c>
      <c r="F9" s="7">
        <v>313</v>
      </c>
      <c r="G9" s="7">
        <v>676</v>
      </c>
      <c r="H9" s="4">
        <f>ROUND(C9*F9*D9,2)</f>
        <v>0</v>
      </c>
      <c r="I9" s="4">
        <f>ROUND(H9*1.08,2)</f>
        <v>0</v>
      </c>
      <c r="J9" s="4">
        <f>ROUND(C9*G9*D9,2)</f>
        <v>0</v>
      </c>
      <c r="K9" s="4">
        <f>ROUND(J9*1.23,2)</f>
        <v>0</v>
      </c>
      <c r="M9" s="1"/>
      <c r="O9" s="1"/>
      <c r="P9" s="1"/>
    </row>
    <row r="10" spans="1:16" x14ac:dyDescent="0.25">
      <c r="A10" s="7"/>
      <c r="B10" s="2" t="s">
        <v>5</v>
      </c>
      <c r="C10" s="2"/>
      <c r="D10" s="2"/>
      <c r="E10" s="7">
        <f t="shared" ref="E10:K10" si="0">SUM(E7:E9)</f>
        <v>1296</v>
      </c>
      <c r="F10" s="7">
        <f t="shared" si="0"/>
        <v>604</v>
      </c>
      <c r="G10" s="7">
        <f t="shared" si="0"/>
        <v>692</v>
      </c>
      <c r="H10" s="4">
        <f t="shared" si="0"/>
        <v>0</v>
      </c>
      <c r="I10" s="4">
        <f t="shared" si="0"/>
        <v>0</v>
      </c>
      <c r="J10" s="4">
        <f t="shared" si="0"/>
        <v>0</v>
      </c>
      <c r="K10" s="4">
        <f t="shared" si="0"/>
        <v>0</v>
      </c>
    </row>
    <row r="11" spans="1:16" x14ac:dyDescent="0.25">
      <c r="B11" s="5"/>
      <c r="E11" s="28"/>
      <c r="F11" s="23"/>
    </row>
    <row r="12" spans="1:16" x14ac:dyDescent="0.25">
      <c r="B12" s="53" t="s">
        <v>35</v>
      </c>
      <c r="C12" s="24"/>
      <c r="D12" s="24"/>
      <c r="E12" s="25"/>
      <c r="F12" s="7" t="s">
        <v>1</v>
      </c>
      <c r="G12" s="7" t="s">
        <v>3</v>
      </c>
      <c r="H12" s="7" t="s">
        <v>4</v>
      </c>
    </row>
    <row r="13" spans="1:16" x14ac:dyDescent="0.25">
      <c r="B13" s="54"/>
      <c r="C13" s="26"/>
      <c r="D13" s="26"/>
      <c r="E13" s="27"/>
      <c r="F13" s="2">
        <f>F10+G10</f>
        <v>1296</v>
      </c>
      <c r="G13" s="14">
        <f>(H10+J10)</f>
        <v>0</v>
      </c>
      <c r="H13" s="14">
        <f>(I10+K10)</f>
        <v>0</v>
      </c>
    </row>
    <row r="15" spans="1:16" ht="29.25" customHeight="1" x14ac:dyDescent="0.25">
      <c r="A15" s="55" t="s">
        <v>36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33"/>
      <c r="M15" s="33"/>
      <c r="N15" s="33"/>
    </row>
    <row r="16" spans="1:16" x14ac:dyDescent="0.25">
      <c r="B16" s="2" t="s">
        <v>3</v>
      </c>
      <c r="C16" s="30">
        <f>ROUND(G13/2,2)</f>
        <v>0</v>
      </c>
      <c r="G16" s="16"/>
    </row>
    <row r="17" spans="1:14" x14ac:dyDescent="0.25">
      <c r="B17" s="2" t="s">
        <v>4</v>
      </c>
      <c r="C17" s="30">
        <f>ROUND(C16*1.23,2)</f>
        <v>0</v>
      </c>
      <c r="G17" s="16"/>
    </row>
    <row r="19" spans="1:14" x14ac:dyDescent="0.25">
      <c r="A19" s="44" t="s">
        <v>19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35"/>
      <c r="M19" s="35"/>
    </row>
    <row r="20" spans="1:14" ht="30" x14ac:dyDescent="0.25">
      <c r="B20" s="17" t="s">
        <v>21</v>
      </c>
      <c r="C20" s="13" t="s">
        <v>2</v>
      </c>
      <c r="D20" s="13" t="s">
        <v>3</v>
      </c>
      <c r="E20" s="13" t="s">
        <v>4</v>
      </c>
    </row>
    <row r="21" spans="1:14" x14ac:dyDescent="0.25">
      <c r="B21" s="2">
        <v>10</v>
      </c>
      <c r="C21" s="18"/>
      <c r="D21" s="3">
        <f>ROUND(B21*C21,2)</f>
        <v>0</v>
      </c>
      <c r="E21" s="3">
        <f>D21*1.23</f>
        <v>0</v>
      </c>
    </row>
    <row r="23" spans="1:14" ht="29.25" customHeight="1" x14ac:dyDescent="0.25">
      <c r="A23" s="55" t="s">
        <v>30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34"/>
    </row>
    <row r="24" spans="1:14" x14ac:dyDescent="0.25">
      <c r="B24" s="6" t="s">
        <v>22</v>
      </c>
      <c r="C24" s="7" t="s">
        <v>2</v>
      </c>
      <c r="D24" s="7" t="s">
        <v>3</v>
      </c>
      <c r="E24" s="7" t="s">
        <v>4</v>
      </c>
    </row>
    <row r="25" spans="1:14" x14ac:dyDescent="0.25">
      <c r="B25" s="2">
        <v>1</v>
      </c>
      <c r="C25" s="18"/>
      <c r="D25" s="3">
        <f>B25*C25</f>
        <v>0</v>
      </c>
      <c r="E25" s="3">
        <f>D25*1.23</f>
        <v>0</v>
      </c>
    </row>
    <row r="27" spans="1:14" ht="27" customHeight="1" x14ac:dyDescent="0.25">
      <c r="A27" s="44" t="s">
        <v>31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4" x14ac:dyDescent="0.25">
      <c r="B28" s="6" t="s">
        <v>22</v>
      </c>
      <c r="C28" s="7" t="s">
        <v>2</v>
      </c>
      <c r="D28" s="7" t="s">
        <v>3</v>
      </c>
      <c r="E28" s="7" t="s">
        <v>4</v>
      </c>
    </row>
    <row r="29" spans="1:14" x14ac:dyDescent="0.25">
      <c r="B29" s="2">
        <v>10</v>
      </c>
      <c r="C29" s="18"/>
      <c r="D29" s="3">
        <f>ROUND(B29*C29,2)</f>
        <v>0</v>
      </c>
      <c r="E29" s="3">
        <f>ROUND(D29*1.23,2)</f>
        <v>0</v>
      </c>
    </row>
    <row r="31" spans="1:14" ht="29.25" customHeight="1" x14ac:dyDescent="0.25">
      <c r="A31" s="55" t="s">
        <v>32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33"/>
      <c r="M31" s="33"/>
      <c r="N31" s="33"/>
    </row>
    <row r="32" spans="1:14" x14ac:dyDescent="0.25">
      <c r="B32" s="6" t="s">
        <v>22</v>
      </c>
      <c r="C32" s="7" t="s">
        <v>2</v>
      </c>
      <c r="D32" s="7" t="s">
        <v>3</v>
      </c>
      <c r="E32" s="7" t="s">
        <v>4</v>
      </c>
    </row>
    <row r="33" spans="1:13" x14ac:dyDescent="0.25">
      <c r="B33" s="2">
        <v>10</v>
      </c>
      <c r="C33" s="18"/>
      <c r="D33" s="3">
        <f>ROUND(B33*C33,2)</f>
        <v>0</v>
      </c>
      <c r="E33" s="3">
        <f>ROUND(D33*1.23,2)</f>
        <v>0</v>
      </c>
    </row>
    <row r="35" spans="1:13" ht="31.5" customHeight="1" x14ac:dyDescent="0.25">
      <c r="A35" s="55" t="s">
        <v>33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33"/>
      <c r="M35" s="33"/>
    </row>
    <row r="36" spans="1:13" x14ac:dyDescent="0.25">
      <c r="B36" s="6" t="s">
        <v>22</v>
      </c>
      <c r="C36" s="7" t="s">
        <v>2</v>
      </c>
      <c r="D36" s="7" t="s">
        <v>3</v>
      </c>
      <c r="E36" s="7" t="s">
        <v>4</v>
      </c>
    </row>
    <row r="37" spans="1:13" x14ac:dyDescent="0.25">
      <c r="B37" s="2">
        <v>10</v>
      </c>
      <c r="C37" s="18"/>
      <c r="D37" s="3">
        <f>ROUND(B37*C37,2)</f>
        <v>0</v>
      </c>
      <c r="E37" s="3">
        <f>ROUND(D37*1.23,2)</f>
        <v>0</v>
      </c>
    </row>
    <row r="39" spans="1:13" x14ac:dyDescent="0.25">
      <c r="A39" s="31" t="s">
        <v>34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1:13" x14ac:dyDescent="0.25">
      <c r="B40" s="42" t="s">
        <v>6</v>
      </c>
      <c r="C40" s="42"/>
      <c r="D40" s="42"/>
      <c r="E40" s="42"/>
      <c r="F40" s="43"/>
      <c r="G40" s="43"/>
      <c r="H40" s="43"/>
    </row>
    <row r="41" spans="1:13" x14ac:dyDescent="0.25">
      <c r="B41" s="6" t="s">
        <v>22</v>
      </c>
      <c r="C41" s="7" t="s">
        <v>2</v>
      </c>
      <c r="D41" s="2" t="s">
        <v>3</v>
      </c>
      <c r="E41" s="2" t="s">
        <v>4</v>
      </c>
      <c r="F41" s="19"/>
    </row>
    <row r="42" spans="1:13" x14ac:dyDescent="0.25">
      <c r="B42" s="2">
        <v>5</v>
      </c>
      <c r="C42" s="18"/>
      <c r="D42" s="3">
        <f>ROUND(B42*C42,2)</f>
        <v>0</v>
      </c>
      <c r="E42" s="3">
        <f>ROUND(D42*1.08,2)</f>
        <v>0</v>
      </c>
    </row>
    <row r="43" spans="1:13" x14ac:dyDescent="0.25">
      <c r="B43" s="42" t="s">
        <v>7</v>
      </c>
      <c r="C43" s="42"/>
      <c r="D43" s="42"/>
      <c r="E43" s="42"/>
      <c r="F43" s="43"/>
      <c r="G43" s="43"/>
      <c r="H43" s="43"/>
    </row>
    <row r="44" spans="1:13" x14ac:dyDescent="0.25">
      <c r="B44" s="6"/>
      <c r="C44" s="7" t="s">
        <v>2</v>
      </c>
      <c r="D44" s="2" t="s">
        <v>3</v>
      </c>
      <c r="E44" s="2" t="s">
        <v>4</v>
      </c>
      <c r="F44" s="19"/>
    </row>
    <row r="45" spans="1:13" x14ac:dyDescent="0.25">
      <c r="B45" s="2">
        <v>5</v>
      </c>
      <c r="C45" s="18"/>
      <c r="D45" s="3">
        <f>ROUND(B45*C45,2)</f>
        <v>0</v>
      </c>
      <c r="E45" s="3">
        <f>ROUND(D45*1.23,2)</f>
        <v>0</v>
      </c>
    </row>
    <row r="47" spans="1:13" x14ac:dyDescent="0.25">
      <c r="A47" s="31" t="s">
        <v>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3" x14ac:dyDescent="0.25">
      <c r="B48" s="42" t="s">
        <v>6</v>
      </c>
      <c r="C48" s="42"/>
      <c r="D48" s="42"/>
      <c r="E48" s="42"/>
      <c r="F48" s="43"/>
      <c r="G48" s="43"/>
      <c r="H48" s="43"/>
    </row>
    <row r="49" spans="1:13" x14ac:dyDescent="0.25">
      <c r="B49" s="6" t="s">
        <v>22</v>
      </c>
      <c r="C49" s="7" t="s">
        <v>2</v>
      </c>
      <c r="D49" s="2" t="s">
        <v>3</v>
      </c>
      <c r="E49" s="2" t="s">
        <v>4</v>
      </c>
      <c r="F49" s="19"/>
    </row>
    <row r="50" spans="1:13" x14ac:dyDescent="0.25">
      <c r="B50" s="2">
        <v>5</v>
      </c>
      <c r="C50" s="18"/>
      <c r="D50" s="3">
        <f>ROUND(B50*C50,2)</f>
        <v>0</v>
      </c>
      <c r="E50" s="3">
        <f>ROUND(D50*1.08,2)</f>
        <v>0</v>
      </c>
    </row>
    <row r="51" spans="1:13" x14ac:dyDescent="0.25">
      <c r="B51" s="42" t="s">
        <v>7</v>
      </c>
      <c r="C51" s="42"/>
      <c r="D51" s="42"/>
      <c r="E51" s="42"/>
      <c r="F51" s="43"/>
      <c r="G51" s="43"/>
      <c r="H51" s="43"/>
    </row>
    <row r="52" spans="1:13" x14ac:dyDescent="0.25">
      <c r="B52" s="6"/>
      <c r="C52" s="7" t="s">
        <v>2</v>
      </c>
      <c r="D52" s="2" t="s">
        <v>3</v>
      </c>
      <c r="E52" s="2" t="s">
        <v>4</v>
      </c>
      <c r="F52" s="19"/>
    </row>
    <row r="53" spans="1:13" x14ac:dyDescent="0.25">
      <c r="B53" s="2">
        <v>5</v>
      </c>
      <c r="C53" s="18"/>
      <c r="D53" s="3">
        <f>ROUND(B53*C53,2)</f>
        <v>0</v>
      </c>
      <c r="E53" s="3">
        <f>ROUND(D53*1.23,2)</f>
        <v>0</v>
      </c>
    </row>
    <row r="55" spans="1:13" x14ac:dyDescent="0.25">
      <c r="A55" s="44" t="s">
        <v>20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35"/>
      <c r="M55" s="35"/>
    </row>
    <row r="56" spans="1:13" x14ac:dyDescent="0.25">
      <c r="B56" s="42" t="s">
        <v>6</v>
      </c>
      <c r="C56" s="42"/>
      <c r="D56" s="42"/>
      <c r="E56" s="42"/>
      <c r="F56" s="43"/>
      <c r="G56" s="43"/>
      <c r="H56" s="43"/>
    </row>
    <row r="57" spans="1:13" x14ac:dyDescent="0.25">
      <c r="B57" s="6" t="s">
        <v>22</v>
      </c>
      <c r="C57" s="22" t="s">
        <v>2</v>
      </c>
      <c r="D57" s="2" t="s">
        <v>3</v>
      </c>
      <c r="E57" s="2" t="s">
        <v>4</v>
      </c>
      <c r="F57" s="19"/>
    </row>
    <row r="58" spans="1:13" x14ac:dyDescent="0.25">
      <c r="B58" s="2">
        <v>5</v>
      </c>
      <c r="C58" s="18"/>
      <c r="D58" s="3">
        <f>ROUND(B58*C58,2)</f>
        <v>0</v>
      </c>
      <c r="E58" s="3">
        <f>ROUND(D58*1.08,2)</f>
        <v>0</v>
      </c>
    </row>
    <row r="59" spans="1:13" x14ac:dyDescent="0.25">
      <c r="B59" s="42" t="s">
        <v>7</v>
      </c>
      <c r="C59" s="42"/>
      <c r="D59" s="42"/>
      <c r="E59" s="42"/>
      <c r="F59" s="43"/>
      <c r="G59" s="43"/>
      <c r="H59" s="43"/>
    </row>
    <row r="60" spans="1:13" x14ac:dyDescent="0.25">
      <c r="B60" s="6"/>
      <c r="C60" s="22" t="s">
        <v>2</v>
      </c>
      <c r="D60" s="2" t="s">
        <v>3</v>
      </c>
      <c r="E60" s="2" t="s">
        <v>4</v>
      </c>
      <c r="F60" s="19"/>
    </row>
    <row r="61" spans="1:13" x14ac:dyDescent="0.25">
      <c r="B61" s="2">
        <v>5</v>
      </c>
      <c r="C61" s="18"/>
      <c r="D61" s="3">
        <f>B61*C61</f>
        <v>0</v>
      </c>
      <c r="E61" s="3">
        <f>ROUND(D61*1.23,2)</f>
        <v>0</v>
      </c>
    </row>
    <row r="63" spans="1:13" x14ac:dyDescent="0.25">
      <c r="A63" s="31" t="s">
        <v>9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4" spans="1:13" x14ac:dyDescent="0.25">
      <c r="B64" s="42" t="s">
        <v>6</v>
      </c>
      <c r="C64" s="42"/>
      <c r="D64" s="42"/>
      <c r="E64" s="42"/>
      <c r="F64" s="43"/>
      <c r="G64" s="43"/>
      <c r="H64" s="43"/>
    </row>
    <row r="65" spans="1:13" x14ac:dyDescent="0.25">
      <c r="B65" s="6" t="s">
        <v>22</v>
      </c>
      <c r="C65" s="2" t="s">
        <v>2</v>
      </c>
      <c r="D65" s="2" t="s">
        <v>3</v>
      </c>
      <c r="E65" s="2" t="s">
        <v>4</v>
      </c>
      <c r="F65" s="19"/>
    </row>
    <row r="66" spans="1:13" x14ac:dyDescent="0.25">
      <c r="B66" s="2">
        <v>1</v>
      </c>
      <c r="C66" s="18"/>
      <c r="D66" s="3">
        <f>ROUND(B66*C66,2)</f>
        <v>0</v>
      </c>
      <c r="E66" s="3">
        <f>ROUND(D66*1.08,2)</f>
        <v>0</v>
      </c>
    </row>
    <row r="67" spans="1:13" x14ac:dyDescent="0.25">
      <c r="B67" s="42" t="s">
        <v>7</v>
      </c>
      <c r="C67" s="42"/>
      <c r="D67" s="42"/>
      <c r="E67" s="42"/>
      <c r="F67" s="43"/>
      <c r="G67" s="43"/>
      <c r="H67" s="43"/>
    </row>
    <row r="68" spans="1:13" x14ac:dyDescent="0.25">
      <c r="B68" s="6"/>
      <c r="C68" s="2" t="s">
        <v>2</v>
      </c>
      <c r="D68" s="2" t="s">
        <v>3</v>
      </c>
      <c r="E68" s="2" t="s">
        <v>4</v>
      </c>
      <c r="F68" s="19"/>
    </row>
    <row r="69" spans="1:13" x14ac:dyDescent="0.25">
      <c r="B69" s="2">
        <v>1</v>
      </c>
      <c r="C69" s="18"/>
      <c r="D69" s="3">
        <f>ROUND(B69*C69,2)</f>
        <v>0</v>
      </c>
      <c r="E69" s="3">
        <f>ROUND(D69*1.23,2)</f>
        <v>0</v>
      </c>
    </row>
    <row r="71" spans="1:13" x14ac:dyDescent="0.25">
      <c r="A71" s="31" t="s">
        <v>10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</row>
    <row r="72" spans="1:13" x14ac:dyDescent="0.25">
      <c r="B72" s="42" t="s">
        <v>6</v>
      </c>
      <c r="C72" s="42"/>
      <c r="D72" s="42"/>
      <c r="E72" s="42"/>
      <c r="F72" s="43"/>
      <c r="G72" s="43"/>
      <c r="H72" s="43"/>
    </row>
    <row r="73" spans="1:13" x14ac:dyDescent="0.25">
      <c r="B73" s="6" t="s">
        <v>22</v>
      </c>
      <c r="C73" s="2" t="s">
        <v>2</v>
      </c>
      <c r="D73" s="2" t="s">
        <v>3</v>
      </c>
      <c r="E73" s="2" t="s">
        <v>4</v>
      </c>
      <c r="F73" s="19"/>
    </row>
    <row r="74" spans="1:13" x14ac:dyDescent="0.25">
      <c r="B74" s="2">
        <v>1</v>
      </c>
      <c r="C74" s="18"/>
      <c r="D74" s="3">
        <f>ROUND(B74*C74,2)</f>
        <v>0</v>
      </c>
      <c r="E74" s="3">
        <f>ROUND(D74*1.08,2)</f>
        <v>0</v>
      </c>
    </row>
    <row r="75" spans="1:13" x14ac:dyDescent="0.25">
      <c r="B75" s="42" t="s">
        <v>7</v>
      </c>
      <c r="C75" s="42"/>
      <c r="D75" s="42"/>
      <c r="E75" s="42"/>
      <c r="F75" s="43"/>
      <c r="G75" s="43"/>
      <c r="H75" s="43"/>
    </row>
    <row r="76" spans="1:13" x14ac:dyDescent="0.25">
      <c r="B76" s="6"/>
      <c r="C76" s="2" t="s">
        <v>2</v>
      </c>
      <c r="D76" s="2" t="s">
        <v>3</v>
      </c>
      <c r="E76" s="2" t="s">
        <v>4</v>
      </c>
      <c r="F76" s="19"/>
    </row>
    <row r="77" spans="1:13" x14ac:dyDescent="0.25">
      <c r="B77" s="2">
        <v>1</v>
      </c>
      <c r="C77" s="18"/>
      <c r="D77" s="3">
        <f>ROUND(B77*C77,2)</f>
        <v>0</v>
      </c>
      <c r="E77" s="3">
        <f>ROUND(D77*1.23,2)</f>
        <v>0</v>
      </c>
    </row>
    <row r="79" spans="1:13" x14ac:dyDescent="0.25">
      <c r="A79" s="31" t="s">
        <v>11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</row>
    <row r="80" spans="1:13" x14ac:dyDescent="0.25">
      <c r="B80" s="42" t="s">
        <v>6</v>
      </c>
      <c r="C80" s="42"/>
      <c r="D80" s="42"/>
      <c r="E80" s="42"/>
      <c r="F80" s="43"/>
      <c r="G80" s="43"/>
      <c r="H80" s="43"/>
    </row>
    <row r="81" spans="2:11" x14ac:dyDescent="0.25">
      <c r="B81" s="6" t="s">
        <v>22</v>
      </c>
      <c r="C81" s="2" t="s">
        <v>2</v>
      </c>
      <c r="D81" s="2" t="s">
        <v>3</v>
      </c>
      <c r="E81" s="2" t="s">
        <v>4</v>
      </c>
      <c r="F81" s="19"/>
    </row>
    <row r="82" spans="2:11" x14ac:dyDescent="0.25">
      <c r="B82" s="2">
        <v>1</v>
      </c>
      <c r="C82" s="18"/>
      <c r="D82" s="3">
        <f>ROUND(B82*C82,2)</f>
        <v>0</v>
      </c>
      <c r="E82" s="3">
        <f>ROUND(D82*1.08,2)</f>
        <v>0</v>
      </c>
    </row>
    <row r="83" spans="2:11" x14ac:dyDescent="0.25">
      <c r="B83" s="42" t="s">
        <v>7</v>
      </c>
      <c r="C83" s="42"/>
      <c r="D83" s="42"/>
      <c r="E83" s="42"/>
      <c r="F83" s="43"/>
      <c r="G83" s="43"/>
      <c r="H83" s="43"/>
    </row>
    <row r="84" spans="2:11" x14ac:dyDescent="0.25">
      <c r="B84" s="6"/>
      <c r="C84" s="2" t="s">
        <v>2</v>
      </c>
      <c r="D84" s="2" t="s">
        <v>3</v>
      </c>
      <c r="E84" s="2" t="s">
        <v>4</v>
      </c>
      <c r="F84" s="19"/>
    </row>
    <row r="85" spans="2:11" x14ac:dyDescent="0.25">
      <c r="B85" s="2">
        <v>1</v>
      </c>
      <c r="C85" s="18"/>
      <c r="D85" s="3">
        <f>ROUND(B85*C85,2)</f>
        <v>0</v>
      </c>
      <c r="E85" s="3">
        <f>ROUND(D85*1.23,2)</f>
        <v>0</v>
      </c>
    </row>
    <row r="87" spans="2:11" s="36" customFormat="1" ht="18.75" x14ac:dyDescent="0.3">
      <c r="B87" s="40" t="s">
        <v>37</v>
      </c>
      <c r="C87" s="40"/>
      <c r="D87" s="41">
        <f>G13+C16+D21+D25+D29+D33+D37+D42+D45+D50+D53+D58+D61+D66+D69+D74+D77+D82+D85</f>
        <v>0</v>
      </c>
      <c r="E87" s="38"/>
      <c r="H87" s="46"/>
      <c r="I87" s="46"/>
      <c r="J87" s="39"/>
      <c r="K87" s="39"/>
    </row>
    <row r="88" spans="2:11" s="36" customFormat="1" ht="18.75" x14ac:dyDescent="0.3">
      <c r="B88" s="40" t="s">
        <v>38</v>
      </c>
      <c r="C88" s="40"/>
      <c r="D88" s="41">
        <f>H13+C17+E21+E25+E29+E33+E37+E42+E45+E50+E53+E58+E61+E66+E69+E74+E77+E82+E85</f>
        <v>0</v>
      </c>
      <c r="E88" s="38"/>
      <c r="I88" s="37"/>
      <c r="J88" s="37"/>
      <c r="K88" s="37"/>
    </row>
    <row r="89" spans="2:11" x14ac:dyDescent="0.25">
      <c r="I89" s="1"/>
      <c r="J89" s="1"/>
      <c r="K89" s="1"/>
    </row>
    <row r="90" spans="2:11" x14ac:dyDescent="0.25">
      <c r="F90" s="1"/>
    </row>
    <row r="91" spans="2:11" x14ac:dyDescent="0.25">
      <c r="D91" s="1"/>
      <c r="F91" s="1"/>
      <c r="H91" s="43"/>
      <c r="I91" s="43"/>
      <c r="J91" s="23"/>
      <c r="K91" s="23"/>
    </row>
    <row r="92" spans="2:11" x14ac:dyDescent="0.25">
      <c r="I92" s="1"/>
      <c r="J92" s="1"/>
      <c r="K92" s="1"/>
    </row>
    <row r="95" spans="2:11" x14ac:dyDescent="0.25">
      <c r="I95" s="1"/>
      <c r="J95" s="1"/>
      <c r="K95" s="1"/>
    </row>
    <row r="96" spans="2:11" x14ac:dyDescent="0.25">
      <c r="I96" s="1"/>
      <c r="J96" s="1"/>
      <c r="K96" s="1"/>
    </row>
  </sheetData>
  <mergeCells count="26">
    <mergeCell ref="A15:K15"/>
    <mergeCell ref="A19:K19"/>
    <mergeCell ref="A23:K23"/>
    <mergeCell ref="A31:K31"/>
    <mergeCell ref="A35:K35"/>
    <mergeCell ref="A27:K27"/>
    <mergeCell ref="A2:K2"/>
    <mergeCell ref="E5:G5"/>
    <mergeCell ref="H5:I5"/>
    <mergeCell ref="J5:K5"/>
    <mergeCell ref="B12:B13"/>
    <mergeCell ref="H87:I87"/>
    <mergeCell ref="H91:I91"/>
    <mergeCell ref="B59:H59"/>
    <mergeCell ref="B64:H64"/>
    <mergeCell ref="B67:H67"/>
    <mergeCell ref="B72:H72"/>
    <mergeCell ref="B75:H75"/>
    <mergeCell ref="B80:H80"/>
    <mergeCell ref="B83:H83"/>
    <mergeCell ref="B40:H40"/>
    <mergeCell ref="B43:H43"/>
    <mergeCell ref="B48:H48"/>
    <mergeCell ref="B51:H51"/>
    <mergeCell ref="B56:H56"/>
    <mergeCell ref="A55:K5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V-ADM-4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Wellmar_2</dc:creator>
  <cp:lastModifiedBy>Alina Bloch-Zapytowska</cp:lastModifiedBy>
  <cp:lastPrinted>2024-02-23T11:06:39Z</cp:lastPrinted>
  <dcterms:created xsi:type="dcterms:W3CDTF">2019-01-26T18:02:23Z</dcterms:created>
  <dcterms:modified xsi:type="dcterms:W3CDTF">2024-03-04T10:31:58Z</dcterms:modified>
</cp:coreProperties>
</file>