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20.0.211\dane_dzialy\ZamPubl\Tomek\2024_Przetargi\ZP_184_2024_Konserwacje dźwigi\IT strona 2024\Załącznik nr 2\"/>
    </mc:Choice>
  </mc:AlternateContent>
  <bookViews>
    <workbookView xWindow="0" yWindow="0" windowWidth="28800" windowHeight="12300" activeTab="2"/>
  </bookViews>
  <sheets>
    <sheet name="Pakiet nr 1" sheetId="1" r:id="rId1"/>
    <sheet name="Pakiet nr 2" sheetId="2" r:id="rId2"/>
    <sheet name="Pakiet nr 3" sheetId="3" r:id="rId3"/>
  </sheets>
  <definedNames>
    <definedName name="_xlnm.Print_Area" localSheetId="0">'Pakiet nr 1'!$A$1:$J$71</definedName>
    <definedName name="_xlnm.Print_Area" localSheetId="1">'Pakiet nr 2'!$A$1:$J$48</definedName>
    <definedName name="_xlnm.Print_Area" localSheetId="2">'Pakiet nr 3'!$A$1:$J$46</definedName>
    <definedName name="_xlnm.Print_Titles" localSheetId="0">'Pakiet nr 1'!$15:$15</definedName>
  </definedNames>
  <calcPr calcId="162913" fullPrecision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3" l="1"/>
  <c r="J25" i="3"/>
  <c r="J26" i="3"/>
  <c r="J27" i="3" s="1"/>
  <c r="H25" i="3"/>
  <c r="H26" i="3"/>
  <c r="H27" i="3"/>
  <c r="G27" i="3"/>
  <c r="J27" i="2" l="1"/>
  <c r="H27" i="2"/>
  <c r="G27" i="2"/>
  <c r="H26" i="2"/>
  <c r="J26" i="2" s="1"/>
  <c r="J32" i="3"/>
  <c r="H30" i="3"/>
  <c r="H33" i="3" s="1"/>
  <c r="H40" i="3" s="1"/>
  <c r="J40" i="3" s="1"/>
  <c r="F39" i="3"/>
  <c r="J24" i="3"/>
  <c r="H24" i="3"/>
  <c r="H23" i="3"/>
  <c r="F37" i="3"/>
  <c r="H19" i="3"/>
  <c r="J19" i="3" s="1"/>
  <c r="H18" i="3"/>
  <c r="J18" i="3" s="1"/>
  <c r="H15" i="3"/>
  <c r="F41" i="2"/>
  <c r="G23" i="2"/>
  <c r="F39" i="2" s="1"/>
  <c r="H22" i="2"/>
  <c r="J22" i="2" s="1"/>
  <c r="H21" i="2"/>
  <c r="J21" i="2" s="1"/>
  <c r="G18" i="2"/>
  <c r="F37" i="2" s="1"/>
  <c r="H15" i="2"/>
  <c r="J15" i="2" s="1"/>
  <c r="H16" i="2"/>
  <c r="J16" i="2" s="1"/>
  <c r="H17" i="2"/>
  <c r="J17" i="2" s="1"/>
  <c r="J32" i="2"/>
  <c r="H30" i="2"/>
  <c r="J30" i="2" s="1"/>
  <c r="F64" i="1"/>
  <c r="G54" i="1"/>
  <c r="J59" i="1"/>
  <c r="H57" i="1"/>
  <c r="H60" i="1" s="1"/>
  <c r="H50" i="1"/>
  <c r="H46" i="1"/>
  <c r="J46" i="1" s="1"/>
  <c r="H20" i="3" l="1"/>
  <c r="H36" i="3" s="1"/>
  <c r="H38" i="3"/>
  <c r="J38" i="3" s="1"/>
  <c r="J30" i="3"/>
  <c r="J33" i="3" s="1"/>
  <c r="H41" i="3"/>
  <c r="J36" i="3"/>
  <c r="J15" i="3"/>
  <c r="J20" i="3" s="1"/>
  <c r="J23" i="3"/>
  <c r="H40" i="2"/>
  <c r="J40" i="2" s="1"/>
  <c r="H23" i="2"/>
  <c r="H38" i="2" s="1"/>
  <c r="J38" i="2" s="1"/>
  <c r="J23" i="2"/>
  <c r="H18" i="2"/>
  <c r="H36" i="2" s="1"/>
  <c r="J36" i="2" s="1"/>
  <c r="H33" i="2"/>
  <c r="H42" i="2" s="1"/>
  <c r="J42" i="2" s="1"/>
  <c r="J33" i="2"/>
  <c r="J18" i="2"/>
  <c r="H65" i="1"/>
  <c r="J57" i="1"/>
  <c r="J60" i="1" s="1"/>
  <c r="J50" i="1"/>
  <c r="H33" i="1"/>
  <c r="J33" i="1" s="1"/>
  <c r="H34" i="1"/>
  <c r="J34" i="1" s="1"/>
  <c r="H35" i="1"/>
  <c r="J35" i="1" s="1"/>
  <c r="H36" i="1"/>
  <c r="J36" i="1" s="1"/>
  <c r="H37" i="1"/>
  <c r="J37" i="1" s="1"/>
  <c r="H38" i="1"/>
  <c r="J38" i="1" s="1"/>
  <c r="H39" i="1"/>
  <c r="J39" i="1" s="1"/>
  <c r="H40" i="1"/>
  <c r="J40" i="1"/>
  <c r="H41" i="1"/>
  <c r="J41" i="1" s="1"/>
  <c r="H42" i="1"/>
  <c r="J42" i="1" s="1"/>
  <c r="H43" i="1"/>
  <c r="J43" i="1" s="1"/>
  <c r="H44" i="1"/>
  <c r="J44" i="1" s="1"/>
  <c r="H45" i="1"/>
  <c r="J45" i="1" s="1"/>
  <c r="H26" i="1"/>
  <c r="J26" i="1" s="1"/>
  <c r="H27" i="1"/>
  <c r="J27" i="1" s="1"/>
  <c r="H28" i="1"/>
  <c r="J28" i="1" s="1"/>
  <c r="H29" i="1"/>
  <c r="J29" i="1" s="1"/>
  <c r="H30" i="1"/>
  <c r="J30" i="1" s="1"/>
  <c r="H31" i="1"/>
  <c r="J31" i="1"/>
  <c r="H32" i="1"/>
  <c r="J32" i="1" s="1"/>
  <c r="H22" i="1"/>
  <c r="J22" i="1" s="1"/>
  <c r="H23" i="1"/>
  <c r="J23" i="1" s="1"/>
  <c r="H24" i="1"/>
  <c r="J24" i="1" s="1"/>
  <c r="H25" i="1"/>
  <c r="J25" i="1" s="1"/>
  <c r="H17" i="1"/>
  <c r="J17" i="1" s="1"/>
  <c r="H18" i="1"/>
  <c r="J18" i="1" s="1"/>
  <c r="H19" i="1"/>
  <c r="J19" i="1" s="1"/>
  <c r="H20" i="1"/>
  <c r="J20" i="1" s="1"/>
  <c r="H21" i="1"/>
  <c r="J21" i="1" s="1"/>
  <c r="J41" i="3" l="1"/>
  <c r="J43" i="2"/>
  <c r="H43" i="2"/>
  <c r="J65" i="1"/>
  <c r="H66" i="1"/>
  <c r="H16" i="1"/>
  <c r="J16" i="1" l="1"/>
  <c r="J54" i="1" s="1"/>
  <c r="H54" i="1"/>
  <c r="H63" i="1" s="1"/>
  <c r="J63" i="1" l="1"/>
  <c r="J66" i="1" s="1"/>
</calcChain>
</file>

<file path=xl/sharedStrings.xml><?xml version="1.0" encoding="utf-8"?>
<sst xmlns="http://schemas.openxmlformats.org/spreadsheetml/2006/main" count="366" uniqueCount="155">
  <si>
    <t>Załącznik nr 2</t>
  </si>
  <si>
    <t>.........................................</t>
  </si>
  <si>
    <t>pieczęć Wykonawcy</t>
  </si>
  <si>
    <t xml:space="preserve">FORMULARZ ASORTYMENTOWO – CENOWY </t>
  </si>
  <si>
    <t>- ZESTAWIENIE PARAMETRÓW TECHNICZNYCH</t>
  </si>
  <si>
    <t xml:space="preserve">Oferujemy </t>
  </si>
  <si>
    <t>wykonanie usług konserwacji i pogotowia dźwigowego oraz usług napraw urządzeń dźwigowych w budynkach Centralnego Szpitala Klinicznego Uniwersytetu Medycznego w Łodzi zgodnie z opisem i warunkami:</t>
  </si>
  <si>
    <t>Centrum Kliniczno-Dydaktycznego przy ul. Pomorskiej 251, 92-213 Łódź</t>
  </si>
  <si>
    <t>Część A. Usługa konserwacji i pogotowia dźwigowego w okresie trwania umowy (24 miesiące)</t>
  </si>
  <si>
    <t>Lp.</t>
  </si>
  <si>
    <t>Wykaz dźwigów zainstalowanych w CKD ul. Pomorska 251</t>
  </si>
  <si>
    <t>Nr dźwigu/ nazwa</t>
  </si>
  <si>
    <t>Ilość sztuk</t>
  </si>
  <si>
    <t>Termin rozpoczęcia</t>
  </si>
  <si>
    <t>Ilość</t>
  </si>
  <si>
    <t>1.</t>
  </si>
  <si>
    <r>
      <t xml:space="preserve">dźwig osobowy nr fabr. </t>
    </r>
    <r>
      <rPr>
        <b/>
        <sz val="9"/>
        <color rgb="FF000000"/>
        <rFont val="Cambria"/>
        <family val="1"/>
        <charset val="238"/>
      </rPr>
      <t>245</t>
    </r>
    <r>
      <rPr>
        <sz val="9"/>
        <color rgb="FF000000"/>
        <rFont val="Cambria"/>
        <family val="1"/>
        <charset val="238"/>
      </rPr>
      <t>, nr rejestracyjny 3114004498, udźwig Q=1 600 kg, 18/18, bud.  A1 II, blok operacyjny</t>
    </r>
  </si>
  <si>
    <t>od 03.02.2025 r.</t>
  </si>
  <si>
    <t>24 m-ce</t>
  </si>
  <si>
    <t>2.</t>
  </si>
  <si>
    <r>
      <t xml:space="preserve">dźwig osobowy nr fabr. </t>
    </r>
    <r>
      <rPr>
        <b/>
        <sz val="9"/>
        <color rgb="FF000000"/>
        <rFont val="Cambria"/>
        <family val="1"/>
        <charset val="238"/>
      </rPr>
      <t>246</t>
    </r>
    <r>
      <rPr>
        <sz val="9"/>
        <color rgb="FF000000"/>
        <rFont val="Cambria"/>
        <family val="1"/>
        <charset val="238"/>
      </rPr>
      <t>, nr rejestracyjny 3114004499, udźwig Q=1 600 kg, 18/18, bud.  A1 II, napęd elektryczny</t>
    </r>
  </si>
  <si>
    <t>3.</t>
  </si>
  <si>
    <r>
      <t xml:space="preserve">dźwig osobowy nr fabr. </t>
    </r>
    <r>
      <rPr>
        <b/>
        <sz val="9"/>
        <color rgb="FF000000"/>
        <rFont val="Cambria"/>
        <family val="1"/>
        <charset val="238"/>
      </rPr>
      <t>247</t>
    </r>
    <r>
      <rPr>
        <sz val="9"/>
        <color rgb="FF000000"/>
        <rFont val="Cambria"/>
        <family val="1"/>
        <charset val="238"/>
      </rPr>
      <t>, nr rejestracyjny 3114004500, udźwig Q=1 600 kg, 18/18, bud. A1 II, napęd elektryczny</t>
    </r>
  </si>
  <si>
    <t>4.</t>
  </si>
  <si>
    <r>
      <t xml:space="preserve">dźwig osobowy nr fabr. </t>
    </r>
    <r>
      <rPr>
        <b/>
        <sz val="9"/>
        <color rgb="FF000000"/>
        <rFont val="Cambria"/>
        <family val="1"/>
        <charset val="238"/>
      </rPr>
      <t>248</t>
    </r>
    <r>
      <rPr>
        <sz val="9"/>
        <color rgb="FF000000"/>
        <rFont val="Cambria"/>
        <family val="1"/>
        <charset val="238"/>
      </rPr>
      <t>, nr rejestracyjny 3114003987, udźwig Q=1 600 kg, 18/18, bud. A1 II, napęd elektryczny</t>
    </r>
  </si>
  <si>
    <t>5.</t>
  </si>
  <si>
    <r>
      <t xml:space="preserve">dźwig osobowy nr fabr. </t>
    </r>
    <r>
      <rPr>
        <b/>
        <sz val="9"/>
        <color rgb="FF000000"/>
        <rFont val="Cambria"/>
        <family val="1"/>
        <charset val="238"/>
      </rPr>
      <t>252</t>
    </r>
    <r>
      <rPr>
        <sz val="9"/>
        <color rgb="FF000000"/>
        <rFont val="Cambria"/>
        <family val="1"/>
        <charset val="238"/>
      </rPr>
      <t xml:space="preserve">, nr rejestracyjny 3114004503, udźwig Q=1 600 kg, liczba przystanków 18/18, bud.  A1 II, napęd elektryczny, oznaczony D 5 </t>
    </r>
  </si>
  <si>
    <t>6.</t>
  </si>
  <si>
    <r>
      <t xml:space="preserve">dźwig osobowy nr fabr. </t>
    </r>
    <r>
      <rPr>
        <b/>
        <sz val="9"/>
        <color rgb="FF000000"/>
        <rFont val="Cambria"/>
        <family val="1"/>
        <charset val="238"/>
      </rPr>
      <t>251</t>
    </r>
    <r>
      <rPr>
        <sz val="9"/>
        <color rgb="FF000000"/>
        <rFont val="Cambria"/>
        <family val="1"/>
        <charset val="238"/>
      </rPr>
      <t>, nr rejestracyjny 3114004502, udźwig Q=1 600 kg, 18/18, bud. A1 II, napęd elektryczny</t>
    </r>
  </si>
  <si>
    <t>7.</t>
  </si>
  <si>
    <r>
      <t xml:space="preserve">dźwig osobowy nr fabr. </t>
    </r>
    <r>
      <rPr>
        <b/>
        <sz val="9"/>
        <color rgb="FF000000"/>
        <rFont val="Cambria"/>
        <family val="1"/>
        <charset val="238"/>
      </rPr>
      <t>250</t>
    </r>
    <r>
      <rPr>
        <sz val="9"/>
        <color rgb="FF000000"/>
        <rFont val="Cambria"/>
        <family val="1"/>
        <charset val="238"/>
      </rPr>
      <t>, nr rejestracyjny 3114004501, udźwig Q=1 600 kg, 18/18, bud.  A1 II, napęd elektryczny</t>
    </r>
  </si>
  <si>
    <t>8.</t>
  </si>
  <si>
    <r>
      <t>dźwig pożarowy nr fabr.</t>
    </r>
    <r>
      <rPr>
        <b/>
        <sz val="9"/>
        <color rgb="FF000000"/>
        <rFont val="Cambria"/>
        <family val="1"/>
        <charset val="238"/>
      </rPr>
      <t xml:space="preserve"> 498</t>
    </r>
    <r>
      <rPr>
        <sz val="9"/>
        <color rgb="FF000000"/>
        <rFont val="Cambria"/>
        <family val="1"/>
        <charset val="238"/>
      </rPr>
      <t>, nr rejestracyjny 3114004441, udźwig Q=1 250kg, 19/19, bud. A1 II, napęd elektryczny, oznaczony D 9</t>
    </r>
  </si>
  <si>
    <t>9.</t>
  </si>
  <si>
    <r>
      <t xml:space="preserve">dźwig osobowy nr fabr. </t>
    </r>
    <r>
      <rPr>
        <b/>
        <sz val="9"/>
        <color rgb="FF000000"/>
        <rFont val="Cambria"/>
        <family val="1"/>
        <charset val="238"/>
      </rPr>
      <t>264</t>
    </r>
    <r>
      <rPr>
        <sz val="9"/>
        <color rgb="FF000000"/>
        <rFont val="Cambria"/>
        <family val="1"/>
        <charset val="238"/>
      </rPr>
      <t>, nr rejestracyjny 3114003976, udźwig Q=1 600 kg, 18/18, bud.. A1 I, napęd elektryczny</t>
    </r>
  </si>
  <si>
    <t>10.</t>
  </si>
  <si>
    <r>
      <t xml:space="preserve">dźwig osobowy nr fabr. </t>
    </r>
    <r>
      <rPr>
        <b/>
        <sz val="9"/>
        <color rgb="FF000000"/>
        <rFont val="Cambria"/>
        <family val="1"/>
        <charset val="238"/>
      </rPr>
      <t>263</t>
    </r>
    <r>
      <rPr>
        <sz val="9"/>
        <color rgb="FF000000"/>
        <rFont val="Cambria"/>
        <family val="1"/>
        <charset val="238"/>
      </rPr>
      <t>, nr rejestracyjny 3114004497, udźwig Q=1 600 kg, 18/18, bud. A1 I, napęd elektryczny</t>
    </r>
  </si>
  <si>
    <t>11.</t>
  </si>
  <si>
    <r>
      <t xml:space="preserve">dźwig osobowy nr fabr. </t>
    </r>
    <r>
      <rPr>
        <b/>
        <sz val="9"/>
        <color rgb="FF000000"/>
        <rFont val="Cambria"/>
        <family val="1"/>
        <charset val="238"/>
      </rPr>
      <t>262</t>
    </r>
    <r>
      <rPr>
        <sz val="9"/>
        <color rgb="FF000000"/>
        <rFont val="Cambria"/>
        <family val="1"/>
        <charset val="238"/>
      </rPr>
      <t>, nr rejestracyjny 3114004496, udźwig Q=1 600 kg, 18/18, bud. A1 I, napęd elektryczny</t>
    </r>
  </si>
  <si>
    <t>12.</t>
  </si>
  <si>
    <r>
      <t xml:space="preserve">dźwig pożarowy nr fabr. </t>
    </r>
    <r>
      <rPr>
        <b/>
        <sz val="9"/>
        <color rgb="FF000000"/>
        <rFont val="Cambria"/>
        <family val="1"/>
        <charset val="238"/>
      </rPr>
      <t>497</t>
    </r>
    <r>
      <rPr>
        <sz val="9"/>
        <color rgb="FF000000"/>
        <rFont val="Cambria"/>
        <family val="1"/>
        <charset val="238"/>
      </rPr>
      <t>, nr rejestracyjny 3114004440, udźwig Q=1 250kg, 19/19, bud.1 I, napęd elektryczny, oznaczony D 8</t>
    </r>
  </si>
  <si>
    <t>13.</t>
  </si>
  <si>
    <r>
      <t xml:space="preserve">dźwig osobowy nr fabr. </t>
    </r>
    <r>
      <rPr>
        <b/>
        <sz val="9"/>
        <color rgb="FF000000"/>
        <rFont val="Cambria"/>
        <family val="1"/>
        <charset val="238"/>
      </rPr>
      <t>261</t>
    </r>
    <r>
      <rPr>
        <sz val="9"/>
        <color rgb="FF000000"/>
        <rFont val="Cambria"/>
        <family val="1"/>
        <charset val="238"/>
      </rPr>
      <t>, nr rejestracyjny 3114004495, udźwig Q=1 200 kg, 18/18, bud.  A1 I, napęd elektryczny</t>
    </r>
  </si>
  <si>
    <t>14.</t>
  </si>
  <si>
    <r>
      <t xml:space="preserve">dźwig osobowy nr fabr. </t>
    </r>
    <r>
      <rPr>
        <b/>
        <sz val="9"/>
        <color rgb="FF000000"/>
        <rFont val="Cambria"/>
        <family val="1"/>
        <charset val="238"/>
      </rPr>
      <t>260</t>
    </r>
    <r>
      <rPr>
        <sz val="9"/>
        <color rgb="FF000000"/>
        <rFont val="Cambria"/>
        <family val="1"/>
        <charset val="238"/>
      </rPr>
      <t>, nr rejestracyjny 3114004494, udźwig Q=1 200 kg, 18/18, bud.  A1 I, napęd elektryczny</t>
    </r>
  </si>
  <si>
    <t>15.</t>
  </si>
  <si>
    <r>
      <t xml:space="preserve">dźwig osobowy nr fabr. </t>
    </r>
    <r>
      <rPr>
        <b/>
        <sz val="9"/>
        <color rgb="FF000000"/>
        <rFont val="Cambria"/>
        <family val="1"/>
        <charset val="238"/>
      </rPr>
      <t>259</t>
    </r>
    <r>
      <rPr>
        <sz val="9"/>
        <color rgb="FF000000"/>
        <rFont val="Cambria"/>
        <family val="1"/>
        <charset val="238"/>
      </rPr>
      <t>, nr rejestracyjny 3114004493, udźwig Q=1 200 kg, 18/18, bud.  A1 I, napęd elektryczny</t>
    </r>
  </si>
  <si>
    <t>16.</t>
  </si>
  <si>
    <r>
      <t xml:space="preserve">dźwig osobowy nr fabr. </t>
    </r>
    <r>
      <rPr>
        <b/>
        <sz val="9"/>
        <color rgb="FF000000"/>
        <rFont val="Cambria"/>
        <family val="1"/>
        <charset val="238"/>
      </rPr>
      <t>258</t>
    </r>
    <r>
      <rPr>
        <sz val="9"/>
        <color rgb="FF000000"/>
        <rFont val="Cambria"/>
        <family val="1"/>
        <charset val="238"/>
      </rPr>
      <t xml:space="preserve">, nr rejestracyjny 3114004492, udźwig Q=1 200 kg, 18/18, bud.  A1 I, napęd elektryczny, oznaczony D 16 </t>
    </r>
  </si>
  <si>
    <t>17.</t>
  </si>
  <si>
    <r>
      <t xml:space="preserve">dźwig osobowy nr fabr. </t>
    </r>
    <r>
      <rPr>
        <b/>
        <sz val="9"/>
        <color rgb="FF000000"/>
        <rFont val="Cambria"/>
        <family val="1"/>
        <charset val="238"/>
      </rPr>
      <t>295</t>
    </r>
    <r>
      <rPr>
        <sz val="9"/>
        <color rgb="FF000000"/>
        <rFont val="Cambria"/>
        <family val="1"/>
        <charset val="238"/>
      </rPr>
      <t>, nr rejestracyjny 3114004681 udźwig Q=750 kg, 18/18, bud.  A1 II, napęd elektryczny, oznaczony A1 "czysty"</t>
    </r>
  </si>
  <si>
    <t>18.</t>
  </si>
  <si>
    <r>
      <t>dźwig osobowy nr fabr.</t>
    </r>
    <r>
      <rPr>
        <b/>
        <sz val="9"/>
        <color rgb="FF000000"/>
        <rFont val="Cambria"/>
        <family val="1"/>
        <charset val="238"/>
      </rPr>
      <t xml:space="preserve"> 296</t>
    </r>
    <r>
      <rPr>
        <sz val="9"/>
        <color rgb="FF000000"/>
        <rFont val="Cambria"/>
        <family val="1"/>
        <charset val="238"/>
      </rPr>
      <t xml:space="preserve"> nr rejestracyjny 3114004682 udźwig Q=750 kg, 18/18, bud. A1 II, napęd elektryczny, oznaczony A1 "brudny"</t>
    </r>
  </si>
  <si>
    <t>19.</t>
  </si>
  <si>
    <r>
      <t xml:space="preserve">dźwig hydrauliczny, nr fabr. </t>
    </r>
    <r>
      <rPr>
        <b/>
        <sz val="9"/>
        <color rgb="FF000000"/>
        <rFont val="Cambria"/>
        <family val="1"/>
        <charset val="238"/>
      </rPr>
      <t>380</t>
    </r>
    <r>
      <rPr>
        <sz val="9"/>
        <color rgb="FF000000"/>
        <rFont val="Cambria"/>
        <family val="1"/>
        <charset val="238"/>
      </rPr>
      <t>, nr rejestracyjny 3114004553, udźwig Q=1 600 kg, 2/2, bud. C 8, wózkownia C 8</t>
    </r>
  </si>
  <si>
    <t>wózkownia brudna</t>
  </si>
  <si>
    <t>20.</t>
  </si>
  <si>
    <r>
      <t xml:space="preserve">dźwig elektryczny, nr fabr. </t>
    </r>
    <r>
      <rPr>
        <b/>
        <sz val="9"/>
        <color rgb="FF000000"/>
        <rFont val="Cambria"/>
        <family val="1"/>
        <charset val="238"/>
      </rPr>
      <t>557</t>
    </r>
    <r>
      <rPr>
        <sz val="9"/>
        <color rgb="FF000000"/>
        <rFont val="Cambria"/>
        <family val="1"/>
        <charset val="238"/>
      </rPr>
      <t>, nr rejestracyjny 3114004551, udźwig Q=1 600 kg, 2/2, bud. C 8, wózkownia C 8</t>
    </r>
  </si>
  <si>
    <t>wózkownia czysta L</t>
  </si>
  <si>
    <t>21.</t>
  </si>
  <si>
    <r>
      <t xml:space="preserve">dźwig elektryczny, nr fabr. </t>
    </r>
    <r>
      <rPr>
        <b/>
        <sz val="9"/>
        <color rgb="FF000000"/>
        <rFont val="Cambria"/>
        <family val="1"/>
        <charset val="238"/>
      </rPr>
      <t>558</t>
    </r>
    <r>
      <rPr>
        <sz val="9"/>
        <color rgb="FF000000"/>
        <rFont val="Cambria"/>
        <family val="1"/>
        <charset val="238"/>
      </rPr>
      <t>, nr rejestracyjny 3114004552 udźwig Q=1 600 kg, 2/2, bud. C 8, wózkownia C 8</t>
    </r>
  </si>
  <si>
    <t>wózkownia czysta P</t>
  </si>
  <si>
    <t>22.</t>
  </si>
  <si>
    <r>
      <t xml:space="preserve">Dźwignik nożycowy </t>
    </r>
    <r>
      <rPr>
        <sz val="9"/>
        <color theme="1"/>
        <rFont val="Cambria"/>
        <family val="1"/>
        <charset val="238"/>
      </rPr>
      <t>47/12/2012-0001, nr ewidencyjny 9514000838</t>
    </r>
  </si>
  <si>
    <t>Wózkownia C8</t>
  </si>
  <si>
    <t>23.</t>
  </si>
  <si>
    <r>
      <t xml:space="preserve">Dźwignik nożycowy </t>
    </r>
    <r>
      <rPr>
        <sz val="9"/>
        <color theme="1"/>
        <rFont val="Cambria"/>
        <family val="1"/>
        <charset val="238"/>
      </rPr>
      <t>47/12/2012-0002, nr ewidencyjny 9514000839</t>
    </r>
  </si>
  <si>
    <t>24.</t>
  </si>
  <si>
    <r>
      <t xml:space="preserve">Dźwignik nożycowy </t>
    </r>
    <r>
      <rPr>
        <sz val="9"/>
        <color theme="1"/>
        <rFont val="Cambria"/>
        <family val="1"/>
        <charset val="238"/>
      </rPr>
      <t>47/12/2012-0003, nr ewidencyjny 9514000840.</t>
    </r>
  </si>
  <si>
    <t>25.</t>
  </si>
  <si>
    <r>
      <t xml:space="preserve">dźwig hydrauliczny, nr fabr. </t>
    </r>
    <r>
      <rPr>
        <b/>
        <sz val="9"/>
        <color rgb="FF000000"/>
        <rFont val="Cambria"/>
        <family val="1"/>
        <charset val="238"/>
      </rPr>
      <t>381</t>
    </r>
    <r>
      <rPr>
        <sz val="9"/>
        <color rgb="FF000000"/>
        <rFont val="Cambria"/>
        <family val="1"/>
        <charset val="238"/>
      </rPr>
      <t>, nr rejestracyjny 3114004807 , udźwig Q=1 600 kg, 3/3, bud. A 1 II, apteka</t>
    </r>
  </si>
  <si>
    <t>apteka</t>
  </si>
  <si>
    <t>26.</t>
  </si>
  <si>
    <r>
      <t>dźwig hydrauliczny, nr fabr.</t>
    </r>
    <r>
      <rPr>
        <b/>
        <sz val="9"/>
        <color rgb="FF000000"/>
        <rFont val="Cambria"/>
        <family val="1"/>
        <charset val="238"/>
      </rPr>
      <t xml:space="preserve"> 382</t>
    </r>
    <r>
      <rPr>
        <sz val="9"/>
        <color rgb="FF000000"/>
        <rFont val="Cambria"/>
        <family val="1"/>
        <charset val="238"/>
      </rPr>
      <t xml:space="preserve"> nr rejestracyjny 3114004538, udźwig Q=1 600 kg, 4/4, bud. A 1 I, aula</t>
    </r>
  </si>
  <si>
    <t>sekretariat</t>
  </si>
  <si>
    <t>27.</t>
  </si>
  <si>
    <r>
      <t>dźwig towarowy nr fabr.</t>
    </r>
    <r>
      <rPr>
        <b/>
        <sz val="9"/>
        <color rgb="FF000000"/>
        <rFont val="Cambria"/>
        <family val="1"/>
        <charset val="238"/>
      </rPr>
      <t xml:space="preserve"> 76554</t>
    </r>
    <r>
      <rPr>
        <sz val="9"/>
        <color rgb="FF000000"/>
        <rFont val="Cambria"/>
        <family val="1"/>
        <charset val="238"/>
      </rPr>
      <t xml:space="preserve"> nr rejestracyjny 3114004536, udźwig Q=300 kg, 2/2, bud. A1 II, napęd elektryczny, </t>
    </r>
  </si>
  <si>
    <t>sterylizacja brudna</t>
  </si>
  <si>
    <t>28.</t>
  </si>
  <si>
    <r>
      <t>dźwig hydrauliczny, nr fabr.</t>
    </r>
    <r>
      <rPr>
        <b/>
        <sz val="9"/>
        <color rgb="FF000000"/>
        <rFont val="Cambria"/>
        <family val="1"/>
        <charset val="238"/>
      </rPr>
      <t xml:space="preserve"> 567</t>
    </r>
    <r>
      <rPr>
        <sz val="9"/>
        <color rgb="FF000000"/>
        <rFont val="Cambria"/>
        <family val="1"/>
        <charset val="238"/>
      </rPr>
      <t>, nr rejestracyjny 3114004757, udźwig Q=3 000 kg, 2/2, bud. A1 I, blok operacyjny</t>
    </r>
  </si>
  <si>
    <t>OIOM kardiochirurgia</t>
  </si>
  <si>
    <t>29.</t>
  </si>
  <si>
    <t>Dźwig elektryczny, nr fabr. P2134, nr ewidencyjny 3114006499 udźwig Q= 2000kg 4/4 napęd elektryczny budynek Poradnia</t>
  </si>
  <si>
    <t>Poradnia L</t>
  </si>
  <si>
    <t>od 01.02.2025</t>
  </si>
  <si>
    <t>30.</t>
  </si>
  <si>
    <t>Dźwig elektryczny, nr fabr. P2135, nr ewidencyjny 3114006500 udźwig Q= 630kg 4/4 napęd elektryczny  budynek Poradnia</t>
  </si>
  <si>
    <t>Poradnia P</t>
  </si>
  <si>
    <t>31.</t>
  </si>
  <si>
    <r>
      <t xml:space="preserve">Suwnica pomostowa, nr fabr. </t>
    </r>
    <r>
      <rPr>
        <b/>
        <sz val="9"/>
        <color rgb="FF000000"/>
        <rFont val="Cambria"/>
        <family val="1"/>
        <charset val="238"/>
      </rPr>
      <t>42659</t>
    </r>
    <r>
      <rPr>
        <sz val="9"/>
        <color rgb="FF000000"/>
        <rFont val="Cambria"/>
        <family val="1"/>
        <charset val="238"/>
      </rPr>
      <t xml:space="preserve">, nr rejestracyjny 8314000286 udźwig Q=2000 kg napęd ręczny, maszynownia </t>
    </r>
  </si>
  <si>
    <t>maszynownia 17p</t>
  </si>
  <si>
    <t>Ryczałt za 1 kwartał netto:</t>
  </si>
  <si>
    <t>32.</t>
  </si>
  <si>
    <r>
      <t xml:space="preserve">Suwnica pomostowa, nr fabr. </t>
    </r>
    <r>
      <rPr>
        <b/>
        <sz val="9"/>
        <color rgb="FF000000"/>
        <rFont val="Cambria"/>
        <family val="1"/>
        <charset val="238"/>
      </rPr>
      <t>42660</t>
    </r>
    <r>
      <rPr>
        <sz val="9"/>
        <color rgb="FF000000"/>
        <rFont val="Cambria"/>
        <family val="1"/>
        <charset val="238"/>
      </rPr>
      <t xml:space="preserve">, nr rejestracyjny 8314000287 udźwig Q=2000 kg napęd ręczny, maszynownia </t>
    </r>
  </si>
  <si>
    <t>OGÓŁEM</t>
  </si>
  <si>
    <t>Część B. Usługa napraw urządzeń dźwigowych w okresie trwania umowy (24 miesiące)</t>
  </si>
  <si>
    <t>Nazwa pozycji</t>
  </si>
  <si>
    <t>Cena netto</t>
  </si>
  <si>
    <t xml:space="preserve">Szacunkowe koszty zakupu materiałów, części i podzespołów użytych przy naprawach nie objętych zakresem konserwacji w okresie trwania umowy (24 m-ce) </t>
  </si>
  <si>
    <t>Część C. Wartość oferty</t>
  </si>
  <si>
    <t>Wykonawca wypełnia wszystkie pola. Wymogi techniczne i użytkowe stanowią wymagania - nie wypełnienie jednego z w/w wymogów spowoduje odrzucenie oferty.</t>
  </si>
  <si>
    <t xml:space="preserve">......................................................................................................... </t>
  </si>
  <si>
    <t xml:space="preserve"> / data i podpisy  prawnych przedstawicieli Wykonawcy /</t>
  </si>
  <si>
    <t>Wartość netto za usługi konserwacji i pogotowie dźwigowe w PLN (24 m-ce)</t>
  </si>
  <si>
    <t xml:space="preserve">VAT
%
</t>
  </si>
  <si>
    <t>Izba czysty</t>
  </si>
  <si>
    <t>Izba brudny</t>
  </si>
  <si>
    <t xml:space="preserve">8
kwartałów
(24 m-ce)
</t>
  </si>
  <si>
    <t>Ryczałt za 1 
m-c netto:</t>
  </si>
  <si>
    <t>Wartość netto
(zł)</t>
  </si>
  <si>
    <t>VAT
%</t>
  </si>
  <si>
    <t>Wartość brutto
(zł)</t>
  </si>
  <si>
    <t>Koszt robocizny przy naprawach nie objętych zakresem konserwacji w okresie trwania umowy. 
Szacunkowa ilość roboczogodzin</t>
  </si>
  <si>
    <t>Ryczałt netto za 1 m- c</t>
  </si>
  <si>
    <t>za 1 roboczogodzinę wynosi:</t>
  </si>
  <si>
    <t>Wartość oferty pakiet nr 1 (zgodnie z tabelą Część A)</t>
  </si>
  <si>
    <t>Ryczałt za 1 miesiąc
w PLN netto</t>
  </si>
  <si>
    <t>Wartość brutto za usługi konserwacji 
i pogotowie dźwigowe
w PLN (24 m-ce)</t>
  </si>
  <si>
    <r>
      <t>Cena za wykonaną usługę konserwacji i usługę pogotowia dźwigowego w okresie trwania umowy (24 miesiące)</t>
    </r>
    <r>
      <rPr>
        <i/>
        <sz val="10"/>
        <color theme="1"/>
        <rFont val="Cambria"/>
        <family val="1"/>
        <charset val="238"/>
      </rPr>
      <t>,</t>
    </r>
  </si>
  <si>
    <r>
      <t>Szacowany koszt wykonania usługi napraw urządzeń dźwigowych w okresie trwania umowy (24 miesiące).</t>
    </r>
    <r>
      <rPr>
        <i/>
        <sz val="10"/>
        <color theme="1"/>
        <rFont val="Cambria"/>
        <family val="1"/>
        <charset val="238"/>
      </rPr>
      <t xml:space="preserve">
</t>
    </r>
    <r>
      <rPr>
        <b/>
        <i/>
        <sz val="10"/>
        <color theme="1"/>
        <rFont val="Cambria"/>
        <family val="1"/>
        <charset val="238"/>
      </rPr>
      <t>Wartość oferty pakiet nr 1 (zgodnie z tabelą Część B)</t>
    </r>
  </si>
  <si>
    <t>PAKIET nr 1</t>
  </si>
  <si>
    <t>PAKIET nr 2</t>
  </si>
  <si>
    <t>Uniwersyteckie Centrum Pediatrii im. M. Konopnickiej, ul. Sporna 36/50 91-738 Łódź
Szpital przy ul. Sterlinga 13, 90-217 Łódź</t>
  </si>
  <si>
    <t>Ilość przystanków</t>
  </si>
  <si>
    <t xml:space="preserve">Nr
rejestracyjny
</t>
  </si>
  <si>
    <t>Rodzaj
dźwigu</t>
  </si>
  <si>
    <t>Udźwig [kg]</t>
  </si>
  <si>
    <t>Osobowy hydrauliczny</t>
  </si>
  <si>
    <t>Rok
budowy</t>
  </si>
  <si>
    <t>Towarowy elektryczny</t>
  </si>
  <si>
    <r>
      <t xml:space="preserve">Część A. Usługa konserwacji i pogotowia dźwigowego w okresie trwania umowy (24 miesiące) – UCP 
</t>
    </r>
    <r>
      <rPr>
        <sz val="12"/>
        <color theme="1"/>
        <rFont val="Cambria"/>
        <family val="1"/>
        <charset val="238"/>
      </rPr>
      <t>Miejsce zainstalowania - Budynek Główny</t>
    </r>
  </si>
  <si>
    <r>
      <t xml:space="preserve">Część A. Usługa konserwacji i pogotowia dźwigowego w okresie trwania umowy (24 miesiące) – STERLINGA
</t>
    </r>
    <r>
      <rPr>
        <sz val="12"/>
        <color theme="1"/>
        <rFont val="Cambria"/>
        <family val="1"/>
        <charset val="238"/>
      </rPr>
      <t>Miejsce zainstalowania - Budynek Główny</t>
    </r>
  </si>
  <si>
    <t>Miejsce zainstalowania - Budynki A-1, A-2, C-8, Poradnia Specjalistyczna</t>
  </si>
  <si>
    <t xml:space="preserve">Osobowy O-2B elektryczny </t>
  </si>
  <si>
    <t>Wartość oferty pakiet nr 2 zgodnie z tabelą Część A - UCP</t>
  </si>
  <si>
    <t>Wartość oferty pakiet nr 2 zgodnie z tabelą Część A - STERLINGA</t>
  </si>
  <si>
    <r>
      <t>Szacowany koszt wykonania usługi napraw urządzeń dźwigowych w okresie trwania umowy (24 miesiące).</t>
    </r>
    <r>
      <rPr>
        <i/>
        <sz val="10"/>
        <color theme="1"/>
        <rFont val="Cambria"/>
        <family val="1"/>
        <charset val="238"/>
      </rPr>
      <t xml:space="preserve">
</t>
    </r>
    <r>
      <rPr>
        <b/>
        <i/>
        <sz val="10"/>
        <color theme="1"/>
        <rFont val="Cambria"/>
        <family val="1"/>
        <charset val="238"/>
      </rPr>
      <t>Wartość oferty pakiet nr 2 zgodnie z tabelą Część B</t>
    </r>
  </si>
  <si>
    <t>PAKIET nr 3</t>
  </si>
  <si>
    <t>Budynek A-3, Instytut Stomatologii, ul. Pomorska 251, 92-213 Łódź
Budynek B - 1 ul. Czechosłowacka 8/10, 92-213 Łódź</t>
  </si>
  <si>
    <r>
      <t xml:space="preserve">Część A. Usługa konserwacji i pogotowia dźwigowego w okresie trwania umowy (24 miesiące) – Budynek A-3
</t>
    </r>
    <r>
      <rPr>
        <sz val="12"/>
        <color theme="1"/>
        <rFont val="Cambria"/>
        <family val="1"/>
        <charset val="238"/>
      </rPr>
      <t>Miejsce zainstalowania - Budynek Główny</t>
    </r>
  </si>
  <si>
    <t>Wciągarka dźwigowa łańcuchowa</t>
  </si>
  <si>
    <r>
      <t xml:space="preserve">Część A. Usługa konserwacji i pogotowia dźwigowego w okresie trwania umowy (24 miesiące) – Budynek B-1
</t>
    </r>
    <r>
      <rPr>
        <sz val="12"/>
        <color theme="1"/>
        <rFont val="Cambria"/>
        <family val="1"/>
        <charset val="238"/>
      </rPr>
      <t>Miejsce zainstalowania - pozycje 1- 3: Klinika Psychiatrii, pozycja 4: Zakład Medycyny Nuklearnej</t>
    </r>
  </si>
  <si>
    <t>S 5400 osobowy, elektryczny</t>
  </si>
  <si>
    <t>Osobowy elektryczny</t>
  </si>
  <si>
    <t>Towarowy mały 
BKG 100.454/0</t>
  </si>
  <si>
    <t>elektryczny z napędem ciernym</t>
  </si>
  <si>
    <t>Wartość netto za usługi konserwacji i pogotowie dźwigowe w PLN</t>
  </si>
  <si>
    <t>Wartość brutto za usługi konserwacji 
i pogotowie dźwigowe
w PLN</t>
  </si>
  <si>
    <t>Wartość oferty pakiet nr 2 zgodnie z tabelą Część A– 
UCP od 01.09.2025</t>
  </si>
  <si>
    <t>Wartość oferty pakiet nr 3 zgodnie z tabelą Część A - Budynek A-3</t>
  </si>
  <si>
    <t>Wartość oferty pakiet nr 3 zgodnie z tabelą Część A - Budynek B-1</t>
  </si>
  <si>
    <r>
      <t>Szacowany koszt wykonania usługi napraw urządzeń dźwigowych w okresie trwania umowy (24 miesiące).</t>
    </r>
    <r>
      <rPr>
        <i/>
        <sz val="10"/>
        <color theme="1"/>
        <rFont val="Cambria"/>
        <family val="1"/>
        <charset val="238"/>
      </rPr>
      <t xml:space="preserve">
</t>
    </r>
    <r>
      <rPr>
        <b/>
        <i/>
        <sz val="10"/>
        <color theme="1"/>
        <rFont val="Cambria"/>
        <family val="1"/>
        <charset val="238"/>
      </rPr>
      <t>Wartość oferty pakiet nr 3 zgodnie z tabelą Część B</t>
    </r>
  </si>
  <si>
    <r>
      <t xml:space="preserve">Część A.  Usługa konserwacji i pogotowia dźwigowego w okresie trwania umowy (17 miesięcy) - UCP od 01.09.2025
</t>
    </r>
    <r>
      <rPr>
        <sz val="12"/>
        <color theme="1"/>
        <rFont val="Cambria"/>
        <family val="1"/>
        <charset val="238"/>
      </rPr>
      <t>Miejsce zainstalowania - Budynek Główny</t>
    </r>
  </si>
  <si>
    <t>-</t>
  </si>
  <si>
    <t>Sprawa nr ZP /  184 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</si>
</sst>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zł&quot;_-;\-* #,##0.00\ &quot;zł&quot;_-;_-* &quot;-&quot;??\ &quot;zł&quot;_-;_-@_-"/>
    <numFmt numFmtId="164" formatCode="_-* #,##0.00\ _z_ł_-;\-* #,##0.00\ _z_ł_-;_-* &quot;-&quot;??\ _z_ł_-;_-@_-"/>
    <numFmt numFmtId="165" formatCode="#,###&quot;  r-g&quot;"/>
  </numFmts>
  <fonts count="1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i/>
      <u/>
      <sz val="10"/>
      <color theme="1"/>
      <name val="Cambria"/>
      <family val="1"/>
      <charset val="238"/>
    </font>
    <font>
      <sz val="10"/>
      <color theme="1"/>
      <name val="Cambria"/>
      <family val="1"/>
      <charset val="238"/>
    </font>
    <font>
      <b/>
      <sz val="11"/>
      <color theme="1"/>
      <name val="Cambria"/>
      <family val="1"/>
      <charset val="238"/>
    </font>
    <font>
      <b/>
      <sz val="12"/>
      <color theme="1"/>
      <name val="Cambria"/>
      <family val="1"/>
      <charset val="238"/>
    </font>
    <font>
      <b/>
      <sz val="14"/>
      <color theme="1"/>
      <name val="Cambria"/>
      <family val="1"/>
      <charset val="238"/>
    </font>
    <font>
      <b/>
      <sz val="10"/>
      <color theme="1"/>
      <name val="Cambria"/>
      <family val="1"/>
      <charset val="238"/>
    </font>
    <font>
      <sz val="11"/>
      <color theme="1"/>
      <name val="Cambria"/>
      <family val="1"/>
      <charset val="238"/>
    </font>
    <font>
      <b/>
      <u/>
      <sz val="12"/>
      <color theme="1"/>
      <name val="Cambria"/>
      <family val="1"/>
      <charset val="238"/>
    </font>
    <font>
      <sz val="10"/>
      <color rgb="FF000000"/>
      <name val="Cambria"/>
      <family val="1"/>
      <charset val="238"/>
    </font>
    <font>
      <sz val="9"/>
      <color rgb="FF000000"/>
      <name val="Cambria"/>
      <family val="1"/>
      <charset val="238"/>
    </font>
    <font>
      <b/>
      <sz val="9"/>
      <color rgb="FF000000"/>
      <name val="Cambria"/>
      <family val="1"/>
      <charset val="238"/>
    </font>
    <font>
      <sz val="9"/>
      <color theme="1"/>
      <name val="Cambria"/>
      <family val="1"/>
      <charset val="238"/>
    </font>
    <font>
      <b/>
      <sz val="10"/>
      <color rgb="FF000000"/>
      <name val="Cambria"/>
      <family val="1"/>
      <charset val="238"/>
    </font>
    <font>
      <i/>
      <sz val="10"/>
      <color theme="1"/>
      <name val="Cambria"/>
      <family val="1"/>
      <charset val="238"/>
    </font>
    <font>
      <b/>
      <i/>
      <sz val="10"/>
      <color theme="1"/>
      <name val="Cambria"/>
      <family val="1"/>
      <charset val="238"/>
    </font>
    <font>
      <sz val="12"/>
      <color theme="1"/>
      <name val="Cambria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4">
    <xf numFmtId="0" fontId="0" fillId="0" borderId="0" xfId="0"/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13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10" fillId="2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164" fontId="11" fillId="0" borderId="2" xfId="0" applyNumberFormat="1" applyFont="1" applyBorder="1" applyAlignment="1">
      <alignment horizontal="center" vertical="center" wrapText="1"/>
    </xf>
    <xf numFmtId="0" fontId="8" fillId="0" borderId="0" xfId="0" applyFont="1"/>
    <xf numFmtId="0" fontId="3" fillId="0" borderId="0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8" fillId="0" borderId="0" xfId="0" applyFont="1" applyAlignment="1"/>
    <xf numFmtId="164" fontId="8" fillId="0" borderId="0" xfId="0" applyNumberFormat="1" applyFont="1"/>
    <xf numFmtId="164" fontId="3" fillId="0" borderId="1" xfId="0" applyNumberFormat="1" applyFont="1" applyBorder="1" applyAlignment="1">
      <alignment vertical="center"/>
    </xf>
    <xf numFmtId="9" fontId="3" fillId="0" borderId="1" xfId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vertical="center" wrapText="1"/>
    </xf>
    <xf numFmtId="164" fontId="14" fillId="3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right" vertical="center"/>
    </xf>
    <xf numFmtId="9" fontId="3" fillId="0" borderId="1" xfId="1" applyFont="1" applyBorder="1" applyAlignment="1">
      <alignment vertical="center"/>
    </xf>
    <xf numFmtId="164" fontId="10" fillId="0" borderId="1" xfId="0" applyNumberFormat="1" applyFont="1" applyBorder="1" applyAlignment="1">
      <alignment horizontal="center" vertical="center"/>
    </xf>
    <xf numFmtId="164" fontId="10" fillId="0" borderId="3" xfId="0" applyNumberFormat="1" applyFont="1" applyBorder="1" applyAlignment="1">
      <alignment horizontal="center" vertical="center"/>
    </xf>
    <xf numFmtId="164" fontId="7" fillId="3" borderId="1" xfId="0" applyNumberFormat="1" applyFont="1" applyFill="1" applyBorder="1" applyAlignment="1">
      <alignment horizontal="right" vertical="center"/>
    </xf>
    <xf numFmtId="0" fontId="7" fillId="3" borderId="1" xfId="0" applyFont="1" applyFill="1" applyBorder="1" applyAlignment="1">
      <alignment vertical="center"/>
    </xf>
    <xf numFmtId="164" fontId="7" fillId="3" borderId="1" xfId="0" applyNumberFormat="1" applyFont="1" applyFill="1" applyBorder="1" applyAlignment="1">
      <alignment vertical="center"/>
    </xf>
    <xf numFmtId="164" fontId="14" fillId="3" borderId="1" xfId="0" applyNumberFormat="1" applyFont="1" applyFill="1" applyBorder="1" applyAlignment="1">
      <alignment vertical="center" wrapText="1"/>
    </xf>
    <xf numFmtId="164" fontId="10" fillId="0" borderId="1" xfId="0" applyNumberFormat="1" applyFont="1" applyBorder="1" applyAlignment="1">
      <alignment vertical="center" wrapText="1"/>
    </xf>
    <xf numFmtId="14" fontId="8" fillId="0" borderId="0" xfId="0" applyNumberFormat="1" applyFont="1"/>
    <xf numFmtId="164" fontId="3" fillId="0" borderId="1" xfId="0" applyNumberFormat="1" applyFont="1" applyBorder="1" applyAlignment="1">
      <alignment vertical="center"/>
    </xf>
    <xf numFmtId="164" fontId="3" fillId="0" borderId="1" xfId="0" applyNumberFormat="1" applyFont="1" applyBorder="1" applyAlignment="1">
      <alignment horizontal="right" vertical="center"/>
    </xf>
    <xf numFmtId="44" fontId="7" fillId="0" borderId="3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vertical="center"/>
    </xf>
    <xf numFmtId="0" fontId="7" fillId="0" borderId="0" xfId="0" applyFont="1" applyAlignment="1">
      <alignment horizontal="left" vertical="center" wrapText="1"/>
    </xf>
    <xf numFmtId="9" fontId="3" fillId="0" borderId="1" xfId="1" applyFont="1" applyBorder="1" applyAlignment="1">
      <alignment vertical="center"/>
    </xf>
    <xf numFmtId="0" fontId="11" fillId="0" borderId="1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left"/>
    </xf>
    <xf numFmtId="0" fontId="14" fillId="3" borderId="5" xfId="0" applyFont="1" applyFill="1" applyBorder="1" applyAlignment="1">
      <alignment horizontal="center" vertical="center" wrapText="1"/>
    </xf>
    <xf numFmtId="0" fontId="14" fillId="3" borderId="6" xfId="0" applyFont="1" applyFill="1" applyBorder="1" applyAlignment="1">
      <alignment horizontal="center" vertical="center" wrapText="1"/>
    </xf>
    <xf numFmtId="0" fontId="14" fillId="3" borderId="7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vertical="center" wrapText="1"/>
    </xf>
    <xf numFmtId="9" fontId="3" fillId="0" borderId="2" xfId="1" applyFont="1" applyBorder="1" applyAlignment="1">
      <alignment horizontal="center" vertical="center" wrapText="1"/>
    </xf>
    <xf numFmtId="9" fontId="3" fillId="0" borderId="3" xfId="1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right"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44" fontId="7" fillId="0" borderId="3" xfId="0" applyNumberFormat="1" applyFont="1" applyFill="1" applyBorder="1" applyAlignment="1">
      <alignment vertical="center"/>
    </xf>
    <xf numFmtId="165" fontId="7" fillId="0" borderId="3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/>
    </xf>
    <xf numFmtId="9" fontId="3" fillId="0" borderId="1" xfId="1" applyFont="1" applyBorder="1" applyAlignment="1">
      <alignment horizontal="center" vertical="center" wrapText="1"/>
    </xf>
    <xf numFmtId="164" fontId="10" fillId="0" borderId="1" xfId="0" applyNumberFormat="1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5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9" fillId="4" borderId="0" xfId="0" applyFont="1" applyFill="1" applyAlignment="1">
      <alignment horizontal="center" vertical="center"/>
    </xf>
    <xf numFmtId="0" fontId="16" fillId="0" borderId="3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left" wrapText="1"/>
    </xf>
    <xf numFmtId="0" fontId="9" fillId="0" borderId="0" xfId="0" applyFont="1" applyBorder="1" applyAlignment="1">
      <alignment horizontal="left"/>
    </xf>
    <xf numFmtId="0" fontId="5" fillId="0" borderId="0" xfId="0" applyFont="1" applyAlignment="1">
      <alignment horizontal="left" vertical="center" wrapText="1"/>
    </xf>
  </cellXfs>
  <cellStyles count="2">
    <cellStyle name="Normalny" xfId="0" builtinId="0"/>
    <cellStyle name="Procentowy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1"/>
  <sheetViews>
    <sheetView zoomScaleNormal="100" zoomScaleSheetLayoutView="100" workbookViewId="0">
      <selection activeCell="A5" sqref="A5"/>
    </sheetView>
  </sheetViews>
  <sheetFormatPr defaultRowHeight="14.25" x14ac:dyDescent="0.2"/>
  <cols>
    <col min="1" max="1" width="4.7109375" style="12" customWidth="1"/>
    <col min="2" max="2" width="29.140625" style="12" customWidth="1"/>
    <col min="3" max="3" width="11.5703125" style="12" customWidth="1"/>
    <col min="4" max="4" width="9.140625" style="12"/>
    <col min="5" max="5" width="10.7109375" style="12" customWidth="1"/>
    <col min="6" max="6" width="9.140625" style="12"/>
    <col min="7" max="7" width="12.7109375" style="12" customWidth="1"/>
    <col min="8" max="8" width="18.5703125" style="12" customWidth="1"/>
    <col min="9" max="9" width="6.140625" style="12" customWidth="1"/>
    <col min="10" max="10" width="18.5703125" style="12" customWidth="1"/>
    <col min="11" max="12" width="9.140625" style="12"/>
    <col min="13" max="13" width="14.7109375" style="12" bestFit="1" customWidth="1"/>
    <col min="14" max="16384" width="9.140625" style="12"/>
  </cols>
  <sheetData>
    <row r="1" spans="1:11" x14ac:dyDescent="0.2">
      <c r="J1" s="1" t="s">
        <v>0</v>
      </c>
    </row>
    <row r="2" spans="1:11" x14ac:dyDescent="0.2">
      <c r="A2" s="2" t="s">
        <v>1</v>
      </c>
    </row>
    <row r="3" spans="1:11" x14ac:dyDescent="0.2">
      <c r="A3" s="2" t="s">
        <v>2</v>
      </c>
    </row>
    <row r="4" spans="1:11" x14ac:dyDescent="0.2">
      <c r="A4" s="2"/>
    </row>
    <row r="5" spans="1:11" x14ac:dyDescent="0.2">
      <c r="A5" s="6" t="s">
        <v>154</v>
      </c>
    </row>
    <row r="6" spans="1:11" ht="15.75" x14ac:dyDescent="0.2">
      <c r="A6" s="66" t="s">
        <v>3</v>
      </c>
      <c r="B6" s="66"/>
      <c r="C6" s="66"/>
      <c r="D6" s="66"/>
      <c r="E6" s="66"/>
      <c r="F6" s="66"/>
      <c r="G6" s="66"/>
      <c r="H6" s="66"/>
      <c r="I6" s="66"/>
      <c r="J6" s="66"/>
    </row>
    <row r="7" spans="1:11" ht="15.75" x14ac:dyDescent="0.2">
      <c r="A7" s="66" t="s">
        <v>4</v>
      </c>
      <c r="B7" s="66"/>
      <c r="C7" s="66"/>
      <c r="D7" s="66"/>
      <c r="E7" s="66"/>
      <c r="F7" s="66"/>
      <c r="G7" s="66"/>
      <c r="H7" s="66"/>
      <c r="I7" s="66"/>
      <c r="J7" s="66"/>
    </row>
    <row r="8" spans="1:11" ht="18" x14ac:dyDescent="0.2">
      <c r="A8" s="67" t="s">
        <v>5</v>
      </c>
      <c r="B8" s="67"/>
      <c r="C8" s="67"/>
      <c r="D8" s="67"/>
      <c r="E8" s="67"/>
      <c r="F8" s="67"/>
      <c r="G8" s="67"/>
      <c r="H8" s="67"/>
      <c r="I8" s="67"/>
      <c r="J8" s="67"/>
    </row>
    <row r="9" spans="1:11" ht="33.75" customHeight="1" x14ac:dyDescent="0.2">
      <c r="A9" s="68" t="s">
        <v>6</v>
      </c>
      <c r="B9" s="68"/>
      <c r="C9" s="68"/>
      <c r="D9" s="68"/>
      <c r="E9" s="68"/>
      <c r="F9" s="68"/>
      <c r="G9" s="68"/>
      <c r="H9" s="68"/>
      <c r="I9" s="68"/>
      <c r="J9" s="68"/>
    </row>
    <row r="10" spans="1:11" x14ac:dyDescent="0.2">
      <c r="A10" s="3"/>
    </row>
    <row r="11" spans="1:11" ht="15.75" x14ac:dyDescent="0.2">
      <c r="A11" s="69" t="s">
        <v>120</v>
      </c>
      <c r="B11" s="69"/>
      <c r="C11" s="69"/>
      <c r="D11" s="69"/>
      <c r="E11" s="69"/>
      <c r="F11" s="69"/>
      <c r="G11" s="69"/>
      <c r="H11" s="69"/>
      <c r="I11" s="69"/>
      <c r="J11" s="69"/>
    </row>
    <row r="12" spans="1:11" ht="15.75" x14ac:dyDescent="0.2">
      <c r="A12" s="63" t="s">
        <v>7</v>
      </c>
      <c r="B12" s="63"/>
      <c r="C12" s="63"/>
      <c r="D12" s="63"/>
      <c r="E12" s="63"/>
      <c r="F12" s="63"/>
      <c r="G12" s="63"/>
      <c r="H12" s="63"/>
      <c r="I12" s="63"/>
      <c r="J12" s="63"/>
    </row>
    <row r="13" spans="1:11" x14ac:dyDescent="0.2">
      <c r="A13" s="64" t="s">
        <v>132</v>
      </c>
      <c r="B13" s="64"/>
      <c r="C13" s="64"/>
      <c r="D13" s="64"/>
      <c r="E13" s="64"/>
      <c r="F13" s="64"/>
      <c r="G13" s="64"/>
      <c r="H13" s="64"/>
      <c r="I13" s="64"/>
      <c r="J13" s="64"/>
    </row>
    <row r="14" spans="1:11" ht="25.5" customHeight="1" x14ac:dyDescent="0.2">
      <c r="A14" s="65" t="s">
        <v>8</v>
      </c>
      <c r="B14" s="65"/>
      <c r="C14" s="65"/>
      <c r="D14" s="65"/>
      <c r="E14" s="65"/>
      <c r="F14" s="65"/>
      <c r="G14" s="65"/>
      <c r="H14" s="65"/>
      <c r="I14" s="65"/>
      <c r="J14" s="65"/>
    </row>
    <row r="15" spans="1:11" ht="54.75" customHeight="1" x14ac:dyDescent="0.2">
      <c r="A15" s="7" t="s">
        <v>9</v>
      </c>
      <c r="B15" s="7" t="s">
        <v>10</v>
      </c>
      <c r="C15" s="7" t="s">
        <v>11</v>
      </c>
      <c r="D15" s="7" t="s">
        <v>12</v>
      </c>
      <c r="E15" s="7" t="s">
        <v>13</v>
      </c>
      <c r="F15" s="7" t="s">
        <v>14</v>
      </c>
      <c r="G15" s="7" t="s">
        <v>116</v>
      </c>
      <c r="H15" s="7" t="s">
        <v>103</v>
      </c>
      <c r="I15" s="7" t="s">
        <v>104</v>
      </c>
      <c r="J15" s="7" t="s">
        <v>117</v>
      </c>
      <c r="K15" s="13"/>
    </row>
    <row r="16" spans="1:11" ht="48" x14ac:dyDescent="0.2">
      <c r="A16" s="10" t="s">
        <v>15</v>
      </c>
      <c r="B16" s="8" t="s">
        <v>16</v>
      </c>
      <c r="C16" s="10">
        <v>1</v>
      </c>
      <c r="D16" s="10">
        <v>1</v>
      </c>
      <c r="E16" s="10" t="s">
        <v>17</v>
      </c>
      <c r="F16" s="9" t="s">
        <v>18</v>
      </c>
      <c r="G16" s="17"/>
      <c r="H16" s="22">
        <f>G16*24</f>
        <v>0</v>
      </c>
      <c r="I16" s="23"/>
      <c r="J16" s="17">
        <f>H16+H16*I16</f>
        <v>0</v>
      </c>
      <c r="K16" s="14"/>
    </row>
    <row r="17" spans="1:11" ht="48" x14ac:dyDescent="0.2">
      <c r="A17" s="10" t="s">
        <v>19</v>
      </c>
      <c r="B17" s="8" t="s">
        <v>20</v>
      </c>
      <c r="C17" s="10">
        <v>2</v>
      </c>
      <c r="D17" s="10">
        <v>1</v>
      </c>
      <c r="E17" s="10" t="s">
        <v>17</v>
      </c>
      <c r="F17" s="9" t="s">
        <v>18</v>
      </c>
      <c r="G17" s="24"/>
      <c r="H17" s="22">
        <f t="shared" ref="H17:H45" si="0">G17*24</f>
        <v>0</v>
      </c>
      <c r="I17" s="23"/>
      <c r="J17" s="17">
        <f t="shared" ref="J17:J21" si="1">H17+H17*I17</f>
        <v>0</v>
      </c>
      <c r="K17" s="14"/>
    </row>
    <row r="18" spans="1:11" ht="48" x14ac:dyDescent="0.2">
      <c r="A18" s="10" t="s">
        <v>21</v>
      </c>
      <c r="B18" s="8" t="s">
        <v>22</v>
      </c>
      <c r="C18" s="10">
        <v>3</v>
      </c>
      <c r="D18" s="10">
        <v>1</v>
      </c>
      <c r="E18" s="10" t="s">
        <v>17</v>
      </c>
      <c r="F18" s="9" t="s">
        <v>18</v>
      </c>
      <c r="G18" s="24"/>
      <c r="H18" s="22">
        <f t="shared" si="0"/>
        <v>0</v>
      </c>
      <c r="I18" s="23"/>
      <c r="J18" s="17">
        <f t="shared" si="1"/>
        <v>0</v>
      </c>
      <c r="K18" s="14"/>
    </row>
    <row r="19" spans="1:11" ht="48" x14ac:dyDescent="0.2">
      <c r="A19" s="10" t="s">
        <v>23</v>
      </c>
      <c r="B19" s="8" t="s">
        <v>24</v>
      </c>
      <c r="C19" s="10">
        <v>4</v>
      </c>
      <c r="D19" s="10">
        <v>1</v>
      </c>
      <c r="E19" s="10" t="s">
        <v>17</v>
      </c>
      <c r="F19" s="9" t="s">
        <v>18</v>
      </c>
      <c r="G19" s="24"/>
      <c r="H19" s="22">
        <f t="shared" si="0"/>
        <v>0</v>
      </c>
      <c r="I19" s="23"/>
      <c r="J19" s="17">
        <f t="shared" si="1"/>
        <v>0</v>
      </c>
      <c r="K19" s="14"/>
    </row>
    <row r="20" spans="1:11" ht="60" x14ac:dyDescent="0.2">
      <c r="A20" s="10" t="s">
        <v>25</v>
      </c>
      <c r="B20" s="8" t="s">
        <v>26</v>
      </c>
      <c r="C20" s="10">
        <v>5</v>
      </c>
      <c r="D20" s="10">
        <v>1</v>
      </c>
      <c r="E20" s="10" t="s">
        <v>17</v>
      </c>
      <c r="F20" s="9" t="s">
        <v>18</v>
      </c>
      <c r="G20" s="24"/>
      <c r="H20" s="22">
        <f t="shared" si="0"/>
        <v>0</v>
      </c>
      <c r="I20" s="23"/>
      <c r="J20" s="17">
        <f t="shared" si="1"/>
        <v>0</v>
      </c>
      <c r="K20" s="14"/>
    </row>
    <row r="21" spans="1:11" ht="48" x14ac:dyDescent="0.2">
      <c r="A21" s="10" t="s">
        <v>27</v>
      </c>
      <c r="B21" s="8" t="s">
        <v>28</v>
      </c>
      <c r="C21" s="10">
        <v>6</v>
      </c>
      <c r="D21" s="10">
        <v>1</v>
      </c>
      <c r="E21" s="10" t="s">
        <v>17</v>
      </c>
      <c r="F21" s="9" t="s">
        <v>18</v>
      </c>
      <c r="G21" s="24"/>
      <c r="H21" s="22">
        <f t="shared" si="0"/>
        <v>0</v>
      </c>
      <c r="I21" s="23"/>
      <c r="J21" s="17">
        <f t="shared" si="1"/>
        <v>0</v>
      </c>
      <c r="K21" s="14"/>
    </row>
    <row r="22" spans="1:11" ht="48" x14ac:dyDescent="0.2">
      <c r="A22" s="10" t="s">
        <v>29</v>
      </c>
      <c r="B22" s="8" t="s">
        <v>30</v>
      </c>
      <c r="C22" s="10">
        <v>7</v>
      </c>
      <c r="D22" s="10">
        <v>1</v>
      </c>
      <c r="E22" s="10" t="s">
        <v>17</v>
      </c>
      <c r="F22" s="9" t="s">
        <v>18</v>
      </c>
      <c r="G22" s="24"/>
      <c r="H22" s="22">
        <f t="shared" si="0"/>
        <v>0</v>
      </c>
      <c r="I22" s="23"/>
      <c r="J22" s="17">
        <f t="shared" ref="J22:J25" si="2">H22+H22*I22</f>
        <v>0</v>
      </c>
      <c r="K22" s="14"/>
    </row>
    <row r="23" spans="1:11" ht="48" x14ac:dyDescent="0.2">
      <c r="A23" s="10" t="s">
        <v>31</v>
      </c>
      <c r="B23" s="8" t="s">
        <v>32</v>
      </c>
      <c r="C23" s="10">
        <v>8</v>
      </c>
      <c r="D23" s="10">
        <v>1</v>
      </c>
      <c r="E23" s="10" t="s">
        <v>17</v>
      </c>
      <c r="F23" s="9" t="s">
        <v>18</v>
      </c>
      <c r="G23" s="24"/>
      <c r="H23" s="22">
        <f t="shared" si="0"/>
        <v>0</v>
      </c>
      <c r="I23" s="23"/>
      <c r="J23" s="17">
        <f t="shared" si="2"/>
        <v>0</v>
      </c>
      <c r="K23" s="14"/>
    </row>
    <row r="24" spans="1:11" ht="48" x14ac:dyDescent="0.2">
      <c r="A24" s="10" t="s">
        <v>33</v>
      </c>
      <c r="B24" s="8" t="s">
        <v>34</v>
      </c>
      <c r="C24" s="10">
        <v>9</v>
      </c>
      <c r="D24" s="10">
        <v>1</v>
      </c>
      <c r="E24" s="10" t="s">
        <v>17</v>
      </c>
      <c r="F24" s="9" t="s">
        <v>18</v>
      </c>
      <c r="G24" s="24"/>
      <c r="H24" s="22">
        <f t="shared" si="0"/>
        <v>0</v>
      </c>
      <c r="I24" s="23"/>
      <c r="J24" s="17">
        <f t="shared" si="2"/>
        <v>0</v>
      </c>
      <c r="K24" s="14"/>
    </row>
    <row r="25" spans="1:11" ht="48" x14ac:dyDescent="0.2">
      <c r="A25" s="10" t="s">
        <v>35</v>
      </c>
      <c r="B25" s="8" t="s">
        <v>36</v>
      </c>
      <c r="C25" s="10">
        <v>10</v>
      </c>
      <c r="D25" s="10">
        <v>1</v>
      </c>
      <c r="E25" s="10" t="s">
        <v>17</v>
      </c>
      <c r="F25" s="9" t="s">
        <v>18</v>
      </c>
      <c r="G25" s="24"/>
      <c r="H25" s="22">
        <f t="shared" si="0"/>
        <v>0</v>
      </c>
      <c r="I25" s="23"/>
      <c r="J25" s="17">
        <f t="shared" si="2"/>
        <v>0</v>
      </c>
      <c r="K25" s="14"/>
    </row>
    <row r="26" spans="1:11" ht="48" x14ac:dyDescent="0.2">
      <c r="A26" s="10" t="s">
        <v>37</v>
      </c>
      <c r="B26" s="8" t="s">
        <v>38</v>
      </c>
      <c r="C26" s="10">
        <v>11</v>
      </c>
      <c r="D26" s="10">
        <v>1</v>
      </c>
      <c r="E26" s="10" t="s">
        <v>17</v>
      </c>
      <c r="F26" s="9" t="s">
        <v>18</v>
      </c>
      <c r="G26" s="24"/>
      <c r="H26" s="22">
        <f t="shared" si="0"/>
        <v>0</v>
      </c>
      <c r="I26" s="23"/>
      <c r="J26" s="17">
        <f t="shared" ref="J26:J32" si="3">H26+H26*I26</f>
        <v>0</v>
      </c>
      <c r="K26" s="14"/>
    </row>
    <row r="27" spans="1:11" ht="48" x14ac:dyDescent="0.2">
      <c r="A27" s="10" t="s">
        <v>39</v>
      </c>
      <c r="B27" s="8" t="s">
        <v>40</v>
      </c>
      <c r="C27" s="10">
        <v>12</v>
      </c>
      <c r="D27" s="10">
        <v>1</v>
      </c>
      <c r="E27" s="10" t="s">
        <v>17</v>
      </c>
      <c r="F27" s="9" t="s">
        <v>18</v>
      </c>
      <c r="G27" s="24"/>
      <c r="H27" s="22">
        <f t="shared" si="0"/>
        <v>0</v>
      </c>
      <c r="I27" s="23"/>
      <c r="J27" s="17">
        <f t="shared" si="3"/>
        <v>0</v>
      </c>
      <c r="K27" s="14"/>
    </row>
    <row r="28" spans="1:11" ht="48" x14ac:dyDescent="0.2">
      <c r="A28" s="10" t="s">
        <v>41</v>
      </c>
      <c r="B28" s="8" t="s">
        <v>42</v>
      </c>
      <c r="C28" s="10">
        <v>13</v>
      </c>
      <c r="D28" s="10">
        <v>1</v>
      </c>
      <c r="E28" s="10" t="s">
        <v>17</v>
      </c>
      <c r="F28" s="9" t="s">
        <v>18</v>
      </c>
      <c r="G28" s="24"/>
      <c r="H28" s="22">
        <f t="shared" si="0"/>
        <v>0</v>
      </c>
      <c r="I28" s="23"/>
      <c r="J28" s="17">
        <f t="shared" si="3"/>
        <v>0</v>
      </c>
      <c r="K28" s="14"/>
    </row>
    <row r="29" spans="1:11" ht="48" x14ac:dyDescent="0.2">
      <c r="A29" s="10" t="s">
        <v>43</v>
      </c>
      <c r="B29" s="8" t="s">
        <v>44</v>
      </c>
      <c r="C29" s="10">
        <v>14</v>
      </c>
      <c r="D29" s="10">
        <v>1</v>
      </c>
      <c r="E29" s="10" t="s">
        <v>17</v>
      </c>
      <c r="F29" s="9" t="s">
        <v>18</v>
      </c>
      <c r="G29" s="24"/>
      <c r="H29" s="22">
        <f t="shared" si="0"/>
        <v>0</v>
      </c>
      <c r="I29" s="23"/>
      <c r="J29" s="17">
        <f t="shared" si="3"/>
        <v>0</v>
      </c>
      <c r="K29" s="14"/>
    </row>
    <row r="30" spans="1:11" ht="48" x14ac:dyDescent="0.2">
      <c r="A30" s="10" t="s">
        <v>45</v>
      </c>
      <c r="B30" s="8" t="s">
        <v>46</v>
      </c>
      <c r="C30" s="10">
        <v>15</v>
      </c>
      <c r="D30" s="10">
        <v>1</v>
      </c>
      <c r="E30" s="10" t="s">
        <v>17</v>
      </c>
      <c r="F30" s="9" t="s">
        <v>18</v>
      </c>
      <c r="G30" s="24"/>
      <c r="H30" s="22">
        <f t="shared" si="0"/>
        <v>0</v>
      </c>
      <c r="I30" s="23"/>
      <c r="J30" s="17">
        <f t="shared" si="3"/>
        <v>0</v>
      </c>
      <c r="K30" s="14"/>
    </row>
    <row r="31" spans="1:11" ht="48" x14ac:dyDescent="0.2">
      <c r="A31" s="10" t="s">
        <v>47</v>
      </c>
      <c r="B31" s="8" t="s">
        <v>48</v>
      </c>
      <c r="C31" s="10">
        <v>16</v>
      </c>
      <c r="D31" s="10">
        <v>1</v>
      </c>
      <c r="E31" s="10" t="s">
        <v>17</v>
      </c>
      <c r="F31" s="9" t="s">
        <v>18</v>
      </c>
      <c r="G31" s="17"/>
      <c r="H31" s="22">
        <f t="shared" si="0"/>
        <v>0</v>
      </c>
      <c r="I31" s="23"/>
      <c r="J31" s="17">
        <f t="shared" si="3"/>
        <v>0</v>
      </c>
      <c r="K31" s="14"/>
    </row>
    <row r="32" spans="1:11" ht="48" x14ac:dyDescent="0.2">
      <c r="A32" s="10" t="s">
        <v>49</v>
      </c>
      <c r="B32" s="8" t="s">
        <v>50</v>
      </c>
      <c r="C32" s="10" t="s">
        <v>105</v>
      </c>
      <c r="D32" s="10">
        <v>1</v>
      </c>
      <c r="E32" s="10" t="s">
        <v>17</v>
      </c>
      <c r="F32" s="9" t="s">
        <v>18</v>
      </c>
      <c r="G32" s="17"/>
      <c r="H32" s="22">
        <f t="shared" si="0"/>
        <v>0</v>
      </c>
      <c r="I32" s="23"/>
      <c r="J32" s="17">
        <f t="shared" si="3"/>
        <v>0</v>
      </c>
      <c r="K32" s="13"/>
    </row>
    <row r="33" spans="1:11" ht="48" x14ac:dyDescent="0.2">
      <c r="A33" s="10" t="s">
        <v>51</v>
      </c>
      <c r="B33" s="8" t="s">
        <v>52</v>
      </c>
      <c r="C33" s="10" t="s">
        <v>106</v>
      </c>
      <c r="D33" s="10">
        <v>1</v>
      </c>
      <c r="E33" s="10" t="s">
        <v>17</v>
      </c>
      <c r="F33" s="9" t="s">
        <v>18</v>
      </c>
      <c r="G33" s="17"/>
      <c r="H33" s="22">
        <f t="shared" si="0"/>
        <v>0</v>
      </c>
      <c r="I33" s="23"/>
      <c r="J33" s="17">
        <f t="shared" ref="J33:J45" si="4">H33+H33*I33</f>
        <v>0</v>
      </c>
      <c r="K33" s="13"/>
    </row>
    <row r="34" spans="1:11" ht="48" x14ac:dyDescent="0.2">
      <c r="A34" s="10" t="s">
        <v>53</v>
      </c>
      <c r="B34" s="8" t="s">
        <v>54</v>
      </c>
      <c r="C34" s="10" t="s">
        <v>55</v>
      </c>
      <c r="D34" s="10">
        <v>1</v>
      </c>
      <c r="E34" s="10" t="s">
        <v>17</v>
      </c>
      <c r="F34" s="9" t="s">
        <v>18</v>
      </c>
      <c r="G34" s="17"/>
      <c r="H34" s="22">
        <f t="shared" si="0"/>
        <v>0</v>
      </c>
      <c r="I34" s="23"/>
      <c r="J34" s="17">
        <f t="shared" si="4"/>
        <v>0</v>
      </c>
      <c r="K34" s="14"/>
    </row>
    <row r="35" spans="1:11" ht="48" x14ac:dyDescent="0.2">
      <c r="A35" s="10" t="s">
        <v>56</v>
      </c>
      <c r="B35" s="8" t="s">
        <v>57</v>
      </c>
      <c r="C35" s="10" t="s">
        <v>58</v>
      </c>
      <c r="D35" s="10">
        <v>1</v>
      </c>
      <c r="E35" s="10" t="s">
        <v>17</v>
      </c>
      <c r="F35" s="9" t="s">
        <v>18</v>
      </c>
      <c r="G35" s="24"/>
      <c r="H35" s="22">
        <f t="shared" si="0"/>
        <v>0</v>
      </c>
      <c r="I35" s="23"/>
      <c r="J35" s="17">
        <f t="shared" si="4"/>
        <v>0</v>
      </c>
      <c r="K35" s="14"/>
    </row>
    <row r="36" spans="1:11" ht="48" x14ac:dyDescent="0.2">
      <c r="A36" s="10" t="s">
        <v>59</v>
      </c>
      <c r="B36" s="8" t="s">
        <v>60</v>
      </c>
      <c r="C36" s="10" t="s">
        <v>61</v>
      </c>
      <c r="D36" s="10">
        <v>1</v>
      </c>
      <c r="E36" s="10" t="s">
        <v>17</v>
      </c>
      <c r="F36" s="9" t="s">
        <v>18</v>
      </c>
      <c r="G36" s="24"/>
      <c r="H36" s="22">
        <f t="shared" si="0"/>
        <v>0</v>
      </c>
      <c r="I36" s="23"/>
      <c r="J36" s="17">
        <f t="shared" si="4"/>
        <v>0</v>
      </c>
      <c r="K36" s="14"/>
    </row>
    <row r="37" spans="1:11" ht="36" x14ac:dyDescent="0.2">
      <c r="A37" s="10" t="s">
        <v>62</v>
      </c>
      <c r="B37" s="8" t="s">
        <v>63</v>
      </c>
      <c r="C37" s="10" t="s">
        <v>64</v>
      </c>
      <c r="D37" s="10">
        <v>1</v>
      </c>
      <c r="E37" s="10" t="s">
        <v>17</v>
      </c>
      <c r="F37" s="9" t="s">
        <v>18</v>
      </c>
      <c r="G37" s="24"/>
      <c r="H37" s="22">
        <f t="shared" si="0"/>
        <v>0</v>
      </c>
      <c r="I37" s="23"/>
      <c r="J37" s="17">
        <f t="shared" si="4"/>
        <v>0</v>
      </c>
      <c r="K37" s="14"/>
    </row>
    <row r="38" spans="1:11" ht="36" x14ac:dyDescent="0.2">
      <c r="A38" s="10" t="s">
        <v>65</v>
      </c>
      <c r="B38" s="8" t="s">
        <v>66</v>
      </c>
      <c r="C38" s="10" t="s">
        <v>64</v>
      </c>
      <c r="D38" s="10">
        <v>1</v>
      </c>
      <c r="E38" s="10" t="s">
        <v>17</v>
      </c>
      <c r="F38" s="9" t="s">
        <v>18</v>
      </c>
      <c r="G38" s="24"/>
      <c r="H38" s="22">
        <f t="shared" si="0"/>
        <v>0</v>
      </c>
      <c r="I38" s="23"/>
      <c r="J38" s="17">
        <f t="shared" si="4"/>
        <v>0</v>
      </c>
      <c r="K38" s="13"/>
    </row>
    <row r="39" spans="1:11" ht="36" x14ac:dyDescent="0.2">
      <c r="A39" s="10" t="s">
        <v>67</v>
      </c>
      <c r="B39" s="10" t="s">
        <v>68</v>
      </c>
      <c r="C39" s="10" t="s">
        <v>64</v>
      </c>
      <c r="D39" s="10">
        <v>1</v>
      </c>
      <c r="E39" s="10" t="s">
        <v>17</v>
      </c>
      <c r="F39" s="9" t="s">
        <v>18</v>
      </c>
      <c r="G39" s="24"/>
      <c r="H39" s="22">
        <f t="shared" si="0"/>
        <v>0</v>
      </c>
      <c r="I39" s="23"/>
      <c r="J39" s="17">
        <f t="shared" si="4"/>
        <v>0</v>
      </c>
      <c r="K39" s="13"/>
    </row>
    <row r="40" spans="1:11" ht="36" x14ac:dyDescent="0.2">
      <c r="A40" s="10" t="s">
        <v>69</v>
      </c>
      <c r="B40" s="8" t="s">
        <v>70</v>
      </c>
      <c r="C40" s="10" t="s">
        <v>71</v>
      </c>
      <c r="D40" s="10">
        <v>1</v>
      </c>
      <c r="E40" s="10" t="s">
        <v>17</v>
      </c>
      <c r="F40" s="9" t="s">
        <v>18</v>
      </c>
      <c r="G40" s="17"/>
      <c r="H40" s="22">
        <f t="shared" si="0"/>
        <v>0</v>
      </c>
      <c r="I40" s="23"/>
      <c r="J40" s="17">
        <f t="shared" si="4"/>
        <v>0</v>
      </c>
      <c r="K40" s="14"/>
    </row>
    <row r="41" spans="1:11" ht="36" x14ac:dyDescent="0.2">
      <c r="A41" s="10" t="s">
        <v>72</v>
      </c>
      <c r="B41" s="8" t="s">
        <v>73</v>
      </c>
      <c r="C41" s="10" t="s">
        <v>74</v>
      </c>
      <c r="D41" s="10">
        <v>1</v>
      </c>
      <c r="E41" s="10" t="s">
        <v>17</v>
      </c>
      <c r="F41" s="9" t="s">
        <v>18</v>
      </c>
      <c r="G41" s="17"/>
      <c r="H41" s="22">
        <f t="shared" si="0"/>
        <v>0</v>
      </c>
      <c r="I41" s="23"/>
      <c r="J41" s="17">
        <f t="shared" si="4"/>
        <v>0</v>
      </c>
      <c r="K41" s="14"/>
    </row>
    <row r="42" spans="1:11" ht="48" x14ac:dyDescent="0.2">
      <c r="A42" s="10" t="s">
        <v>75</v>
      </c>
      <c r="B42" s="8" t="s">
        <v>76</v>
      </c>
      <c r="C42" s="10" t="s">
        <v>77</v>
      </c>
      <c r="D42" s="10">
        <v>1</v>
      </c>
      <c r="E42" s="10" t="s">
        <v>17</v>
      </c>
      <c r="F42" s="9" t="s">
        <v>18</v>
      </c>
      <c r="G42" s="17"/>
      <c r="H42" s="22">
        <f t="shared" si="0"/>
        <v>0</v>
      </c>
      <c r="I42" s="23"/>
      <c r="J42" s="17">
        <f t="shared" si="4"/>
        <v>0</v>
      </c>
      <c r="K42" s="14"/>
    </row>
    <row r="43" spans="1:11" ht="48" x14ac:dyDescent="0.2">
      <c r="A43" s="10" t="s">
        <v>78</v>
      </c>
      <c r="B43" s="8" t="s">
        <v>79</v>
      </c>
      <c r="C43" s="10" t="s">
        <v>80</v>
      </c>
      <c r="D43" s="10">
        <v>1</v>
      </c>
      <c r="E43" s="10" t="s">
        <v>17</v>
      </c>
      <c r="F43" s="9" t="s">
        <v>18</v>
      </c>
      <c r="G43" s="17"/>
      <c r="H43" s="22">
        <f t="shared" si="0"/>
        <v>0</v>
      </c>
      <c r="I43" s="23"/>
      <c r="J43" s="17">
        <f t="shared" si="4"/>
        <v>0</v>
      </c>
      <c r="K43" s="14"/>
    </row>
    <row r="44" spans="1:11" ht="48" x14ac:dyDescent="0.2">
      <c r="A44" s="10" t="s">
        <v>81</v>
      </c>
      <c r="B44" s="8" t="s">
        <v>82</v>
      </c>
      <c r="C44" s="10" t="s">
        <v>83</v>
      </c>
      <c r="D44" s="10">
        <v>1</v>
      </c>
      <c r="E44" s="10" t="s">
        <v>84</v>
      </c>
      <c r="F44" s="9" t="s">
        <v>18</v>
      </c>
      <c r="G44" s="17"/>
      <c r="H44" s="22">
        <f t="shared" si="0"/>
        <v>0</v>
      </c>
      <c r="I44" s="23"/>
      <c r="J44" s="17">
        <f t="shared" si="4"/>
        <v>0</v>
      </c>
      <c r="K44" s="14"/>
    </row>
    <row r="45" spans="1:11" ht="48" x14ac:dyDescent="0.2">
      <c r="A45" s="10" t="s">
        <v>85</v>
      </c>
      <c r="B45" s="8" t="s">
        <v>86</v>
      </c>
      <c r="C45" s="10" t="s">
        <v>87</v>
      </c>
      <c r="D45" s="10">
        <v>1</v>
      </c>
      <c r="E45" s="10" t="s">
        <v>84</v>
      </c>
      <c r="F45" s="9" t="s">
        <v>18</v>
      </c>
      <c r="G45" s="17"/>
      <c r="H45" s="22">
        <f t="shared" si="0"/>
        <v>0</v>
      </c>
      <c r="I45" s="23"/>
      <c r="J45" s="17">
        <f t="shared" si="4"/>
        <v>0</v>
      </c>
      <c r="K45" s="14"/>
    </row>
    <row r="46" spans="1:11" ht="24" x14ac:dyDescent="0.2">
      <c r="A46" s="51" t="s">
        <v>88</v>
      </c>
      <c r="B46" s="52" t="s">
        <v>89</v>
      </c>
      <c r="C46" s="38" t="s">
        <v>90</v>
      </c>
      <c r="D46" s="51">
        <v>1</v>
      </c>
      <c r="E46" s="38" t="s">
        <v>17</v>
      </c>
      <c r="F46" s="38" t="s">
        <v>107</v>
      </c>
      <c r="G46" s="11" t="s">
        <v>91</v>
      </c>
      <c r="H46" s="50">
        <f>G47*8</f>
        <v>0</v>
      </c>
      <c r="I46" s="37"/>
      <c r="J46" s="35">
        <f>H46+H46*I46</f>
        <v>0</v>
      </c>
      <c r="K46" s="56"/>
    </row>
    <row r="47" spans="1:11" x14ac:dyDescent="0.2">
      <c r="A47" s="51"/>
      <c r="B47" s="52"/>
      <c r="C47" s="38"/>
      <c r="D47" s="51"/>
      <c r="E47" s="38"/>
      <c r="F47" s="38"/>
      <c r="G47" s="25"/>
      <c r="H47" s="50"/>
      <c r="I47" s="37"/>
      <c r="J47" s="35"/>
      <c r="K47" s="56"/>
    </row>
    <row r="48" spans="1:11" ht="24" x14ac:dyDescent="0.2">
      <c r="A48" s="51"/>
      <c r="B48" s="52"/>
      <c r="C48" s="38"/>
      <c r="D48" s="51"/>
      <c r="E48" s="38"/>
      <c r="F48" s="38"/>
      <c r="G48" s="11" t="s">
        <v>108</v>
      </c>
      <c r="H48" s="50"/>
      <c r="I48" s="37"/>
      <c r="J48" s="35"/>
      <c r="K48" s="56"/>
    </row>
    <row r="49" spans="1:11" x14ac:dyDescent="0.2">
      <c r="A49" s="51"/>
      <c r="B49" s="52"/>
      <c r="C49" s="38"/>
      <c r="D49" s="51"/>
      <c r="E49" s="38"/>
      <c r="F49" s="38"/>
      <c r="G49" s="25"/>
      <c r="H49" s="50"/>
      <c r="I49" s="37"/>
      <c r="J49" s="35"/>
      <c r="K49" s="56"/>
    </row>
    <row r="50" spans="1:11" ht="24" x14ac:dyDescent="0.2">
      <c r="A50" s="51" t="s">
        <v>92</v>
      </c>
      <c r="B50" s="52" t="s">
        <v>93</v>
      </c>
      <c r="C50" s="38" t="s">
        <v>90</v>
      </c>
      <c r="D50" s="51">
        <v>1</v>
      </c>
      <c r="E50" s="38" t="s">
        <v>17</v>
      </c>
      <c r="F50" s="38" t="s">
        <v>107</v>
      </c>
      <c r="G50" s="11" t="s">
        <v>91</v>
      </c>
      <c r="H50" s="50">
        <f>G51*8</f>
        <v>0</v>
      </c>
      <c r="I50" s="37"/>
      <c r="J50" s="35">
        <f>H50+H50*I50</f>
        <v>0</v>
      </c>
      <c r="K50" s="56"/>
    </row>
    <row r="51" spans="1:11" x14ac:dyDescent="0.2">
      <c r="A51" s="51"/>
      <c r="B51" s="52"/>
      <c r="C51" s="38"/>
      <c r="D51" s="51"/>
      <c r="E51" s="38"/>
      <c r="F51" s="38"/>
      <c r="G51" s="25"/>
      <c r="H51" s="50"/>
      <c r="I51" s="37"/>
      <c r="J51" s="35"/>
      <c r="K51" s="56"/>
    </row>
    <row r="52" spans="1:11" ht="24" x14ac:dyDescent="0.2">
      <c r="A52" s="51"/>
      <c r="B52" s="52"/>
      <c r="C52" s="38"/>
      <c r="D52" s="51"/>
      <c r="E52" s="38"/>
      <c r="F52" s="38"/>
      <c r="G52" s="11" t="s">
        <v>108</v>
      </c>
      <c r="H52" s="50"/>
      <c r="I52" s="37"/>
      <c r="J52" s="35"/>
      <c r="K52" s="56"/>
    </row>
    <row r="53" spans="1:11" x14ac:dyDescent="0.2">
      <c r="A53" s="51"/>
      <c r="B53" s="52"/>
      <c r="C53" s="38"/>
      <c r="D53" s="51"/>
      <c r="E53" s="38"/>
      <c r="F53" s="38"/>
      <c r="G53" s="25"/>
      <c r="H53" s="50"/>
      <c r="I53" s="37"/>
      <c r="J53" s="35"/>
      <c r="K53" s="56"/>
    </row>
    <row r="54" spans="1:11" ht="14.25" customHeight="1" x14ac:dyDescent="0.2">
      <c r="A54" s="40" t="s">
        <v>94</v>
      </c>
      <c r="B54" s="41"/>
      <c r="C54" s="41"/>
      <c r="D54" s="41"/>
      <c r="E54" s="41"/>
      <c r="F54" s="42"/>
      <c r="G54" s="29">
        <f>SUM(G16:G45)+G49+G53</f>
        <v>0</v>
      </c>
      <c r="H54" s="26">
        <f>SUM(H16:H53)</f>
        <v>0</v>
      </c>
      <c r="I54" s="27"/>
      <c r="J54" s="28">
        <f>SUM(J16:J53)</f>
        <v>0</v>
      </c>
      <c r="K54" s="13"/>
    </row>
    <row r="55" spans="1:11" ht="30" customHeight="1" x14ac:dyDescent="0.25">
      <c r="A55" s="39" t="s">
        <v>95</v>
      </c>
      <c r="B55" s="39"/>
      <c r="C55" s="39"/>
      <c r="D55" s="39"/>
      <c r="E55" s="39"/>
      <c r="F55" s="39"/>
      <c r="G55" s="39"/>
      <c r="H55" s="39"/>
      <c r="I55" s="39"/>
      <c r="J55" s="39"/>
    </row>
    <row r="56" spans="1:11" ht="25.5" x14ac:dyDescent="0.2">
      <c r="A56" s="7" t="s">
        <v>9</v>
      </c>
      <c r="B56" s="48" t="s">
        <v>96</v>
      </c>
      <c r="C56" s="48"/>
      <c r="D56" s="48"/>
      <c r="E56" s="48"/>
      <c r="F56" s="48" t="s">
        <v>97</v>
      </c>
      <c r="G56" s="48"/>
      <c r="H56" s="7" t="s">
        <v>109</v>
      </c>
      <c r="I56" s="7" t="s">
        <v>110</v>
      </c>
      <c r="J56" s="7" t="s">
        <v>111</v>
      </c>
    </row>
    <row r="57" spans="1:11" ht="45.75" customHeight="1" x14ac:dyDescent="0.2">
      <c r="A57" s="38">
        <v>1</v>
      </c>
      <c r="B57" s="49" t="s">
        <v>112</v>
      </c>
      <c r="C57" s="49"/>
      <c r="D57" s="49"/>
      <c r="E57" s="49"/>
      <c r="F57" s="49" t="s">
        <v>114</v>
      </c>
      <c r="G57" s="49"/>
      <c r="H57" s="59">
        <f>F58*B58</f>
        <v>0</v>
      </c>
      <c r="I57" s="60"/>
      <c r="J57" s="61">
        <f>H57+H57*I57</f>
        <v>0</v>
      </c>
    </row>
    <row r="58" spans="1:11" x14ac:dyDescent="0.2">
      <c r="A58" s="38"/>
      <c r="B58" s="58">
        <v>800</v>
      </c>
      <c r="C58" s="58"/>
      <c r="D58" s="58"/>
      <c r="E58" s="58"/>
      <c r="F58" s="57">
        <v>0</v>
      </c>
      <c r="G58" s="57"/>
      <c r="H58" s="59"/>
      <c r="I58" s="60"/>
      <c r="J58" s="62"/>
    </row>
    <row r="59" spans="1:11" ht="39.75" customHeight="1" x14ac:dyDescent="0.2">
      <c r="A59" s="10">
        <v>2</v>
      </c>
      <c r="B59" s="43" t="s">
        <v>98</v>
      </c>
      <c r="C59" s="43"/>
      <c r="D59" s="43"/>
      <c r="E59" s="43"/>
      <c r="F59" s="43"/>
      <c r="G59" s="43"/>
      <c r="H59" s="17">
        <v>150000</v>
      </c>
      <c r="I59" s="18"/>
      <c r="J59" s="19" t="str">
        <f>IF(I59&lt;&gt;"",H59+H59*I59,"")</f>
        <v/>
      </c>
    </row>
    <row r="60" spans="1:11" ht="16.5" customHeight="1" x14ac:dyDescent="0.2">
      <c r="A60" s="47" t="s">
        <v>94</v>
      </c>
      <c r="B60" s="47"/>
      <c r="C60" s="47"/>
      <c r="D60" s="47"/>
      <c r="E60" s="47"/>
      <c r="F60" s="47"/>
      <c r="G60" s="47"/>
      <c r="H60" s="20">
        <f>IF(H57&lt;&gt;0,SUM(H57:H59),0)</f>
        <v>0</v>
      </c>
      <c r="I60" s="21"/>
      <c r="J60" s="20">
        <f>SUM(J57:J59)</f>
        <v>0</v>
      </c>
    </row>
    <row r="61" spans="1:11" ht="27" customHeight="1" x14ac:dyDescent="0.25">
      <c r="A61" s="39" t="s">
        <v>99</v>
      </c>
      <c r="B61" s="39"/>
      <c r="C61" s="39"/>
      <c r="D61" s="39"/>
      <c r="E61" s="39"/>
      <c r="F61" s="39"/>
      <c r="G61" s="39"/>
      <c r="H61" s="39"/>
      <c r="I61" s="39"/>
      <c r="J61" s="39"/>
    </row>
    <row r="62" spans="1:11" ht="25.5" x14ac:dyDescent="0.2">
      <c r="A62" s="7" t="s">
        <v>9</v>
      </c>
      <c r="B62" s="48" t="s">
        <v>96</v>
      </c>
      <c r="C62" s="48"/>
      <c r="D62" s="48"/>
      <c r="E62" s="48"/>
      <c r="F62" s="48"/>
      <c r="G62" s="48"/>
      <c r="H62" s="7" t="s">
        <v>109</v>
      </c>
      <c r="I62" s="7" t="s">
        <v>110</v>
      </c>
      <c r="J62" s="7" t="s">
        <v>111</v>
      </c>
    </row>
    <row r="63" spans="1:11" ht="32.25" customHeight="1" x14ac:dyDescent="0.2">
      <c r="A63" s="38">
        <v>1</v>
      </c>
      <c r="B63" s="49" t="s">
        <v>118</v>
      </c>
      <c r="C63" s="49"/>
      <c r="D63" s="49"/>
      <c r="E63" s="49"/>
      <c r="F63" s="49" t="s">
        <v>113</v>
      </c>
      <c r="G63" s="49"/>
      <c r="H63" s="44">
        <f>H54</f>
        <v>0</v>
      </c>
      <c r="I63" s="45"/>
      <c r="J63" s="61">
        <f>H63+H63*I63</f>
        <v>0</v>
      </c>
    </row>
    <row r="64" spans="1:11" s="15" customFormat="1" ht="18" customHeight="1" x14ac:dyDescent="0.2">
      <c r="A64" s="38"/>
      <c r="B64" s="70" t="s">
        <v>115</v>
      </c>
      <c r="C64" s="70"/>
      <c r="D64" s="70"/>
      <c r="E64" s="70"/>
      <c r="F64" s="34">
        <f>G54</f>
        <v>0</v>
      </c>
      <c r="G64" s="34"/>
      <c r="H64" s="44"/>
      <c r="I64" s="46"/>
      <c r="J64" s="62"/>
    </row>
    <row r="65" spans="1:13" ht="47.25" customHeight="1" x14ac:dyDescent="0.2">
      <c r="A65" s="10">
        <v>2</v>
      </c>
      <c r="B65" s="43" t="s">
        <v>119</v>
      </c>
      <c r="C65" s="43"/>
      <c r="D65" s="43"/>
      <c r="E65" s="43"/>
      <c r="F65" s="43"/>
      <c r="G65" s="43"/>
      <c r="H65" s="30">
        <f>H60</f>
        <v>0</v>
      </c>
      <c r="I65" s="18"/>
      <c r="J65" s="19">
        <f>H65+H65*I65</f>
        <v>0</v>
      </c>
    </row>
    <row r="66" spans="1:13" ht="16.5" customHeight="1" x14ac:dyDescent="0.2">
      <c r="A66" s="53" t="s">
        <v>94</v>
      </c>
      <c r="B66" s="54"/>
      <c r="C66" s="54"/>
      <c r="D66" s="54"/>
      <c r="E66" s="54"/>
      <c r="F66" s="54"/>
      <c r="G66" s="55"/>
      <c r="H66" s="20">
        <f>SUM(H63:H65)</f>
        <v>0</v>
      </c>
      <c r="I66" s="21"/>
      <c r="J66" s="20">
        <f>SUM(J63:J65)</f>
        <v>0</v>
      </c>
      <c r="M66" s="16"/>
    </row>
    <row r="67" spans="1:13" ht="32.25" customHeight="1" x14ac:dyDescent="0.2">
      <c r="A67" s="36" t="s">
        <v>100</v>
      </c>
      <c r="B67" s="36"/>
      <c r="C67" s="36"/>
      <c r="D67" s="36"/>
      <c r="E67" s="36"/>
      <c r="F67" s="36"/>
      <c r="G67" s="36"/>
      <c r="H67" s="36"/>
      <c r="I67" s="36"/>
      <c r="J67" s="36"/>
    </row>
    <row r="68" spans="1:13" x14ac:dyDescent="0.2">
      <c r="A68" s="2"/>
    </row>
    <row r="69" spans="1:13" x14ac:dyDescent="0.2">
      <c r="A69" s="2"/>
    </row>
    <row r="70" spans="1:13" x14ac:dyDescent="0.2">
      <c r="A70" s="2"/>
      <c r="J70" s="4" t="s">
        <v>101</v>
      </c>
    </row>
    <row r="71" spans="1:13" x14ac:dyDescent="0.2">
      <c r="J71" s="5" t="s">
        <v>102</v>
      </c>
    </row>
  </sheetData>
  <mergeCells count="57">
    <mergeCell ref="A12:J12"/>
    <mergeCell ref="A13:J13"/>
    <mergeCell ref="A14:J14"/>
    <mergeCell ref="J63:J64"/>
    <mergeCell ref="A6:J6"/>
    <mergeCell ref="A7:J7"/>
    <mergeCell ref="A8:J8"/>
    <mergeCell ref="A9:J9"/>
    <mergeCell ref="A11:J11"/>
    <mergeCell ref="B63:E63"/>
    <mergeCell ref="B64:E64"/>
    <mergeCell ref="A50:A53"/>
    <mergeCell ref="B50:B53"/>
    <mergeCell ref="C50:C53"/>
    <mergeCell ref="D50:D53"/>
    <mergeCell ref="E50:E53"/>
    <mergeCell ref="B65:G65"/>
    <mergeCell ref="A66:G66"/>
    <mergeCell ref="F46:F49"/>
    <mergeCell ref="K50:K51"/>
    <mergeCell ref="K52:K53"/>
    <mergeCell ref="F57:G57"/>
    <mergeCell ref="F58:G58"/>
    <mergeCell ref="B57:E57"/>
    <mergeCell ref="B58:E58"/>
    <mergeCell ref="F56:G56"/>
    <mergeCell ref="B56:E56"/>
    <mergeCell ref="H57:H58"/>
    <mergeCell ref="I57:I58"/>
    <mergeCell ref="J57:J58"/>
    <mergeCell ref="K46:K47"/>
    <mergeCell ref="K48:K49"/>
    <mergeCell ref="F63:G63"/>
    <mergeCell ref="H50:H53"/>
    <mergeCell ref="I50:I53"/>
    <mergeCell ref="A46:A49"/>
    <mergeCell ref="B46:B49"/>
    <mergeCell ref="C46:C49"/>
    <mergeCell ref="D46:D49"/>
    <mergeCell ref="E46:E49"/>
    <mergeCell ref="H46:H49"/>
    <mergeCell ref="F64:G64"/>
    <mergeCell ref="J50:J53"/>
    <mergeCell ref="A67:J67"/>
    <mergeCell ref="I46:I49"/>
    <mergeCell ref="F50:F53"/>
    <mergeCell ref="A55:J55"/>
    <mergeCell ref="A54:F54"/>
    <mergeCell ref="J46:J49"/>
    <mergeCell ref="B59:G59"/>
    <mergeCell ref="A57:A58"/>
    <mergeCell ref="A63:A64"/>
    <mergeCell ref="H63:H64"/>
    <mergeCell ref="I63:I64"/>
    <mergeCell ref="A60:G60"/>
    <mergeCell ref="A61:J61"/>
    <mergeCell ref="B62:G62"/>
  </mergeCells>
  <pageMargins left="0.70866141732283472" right="0.70866141732283472" top="0.74803149606299213" bottom="0.59055118110236227" header="0.31496062992125984" footer="0.31496062992125984"/>
  <pageSetup paperSize="9" orientation="landscape" r:id="rId1"/>
  <headerFooter>
    <oddFooter>&amp;L&amp;"Cambria,Standardowy"&amp;9FORMULARZ ASORTYMENTOWO-CENOWY  - Pakiet nr 1 &amp;R&amp;"Cambria,Standardowy"&amp;9Strona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8"/>
  <sheetViews>
    <sheetView zoomScaleNormal="100" zoomScaleSheetLayoutView="100" workbookViewId="0">
      <selection activeCell="A5" sqref="A5"/>
    </sheetView>
  </sheetViews>
  <sheetFormatPr defaultRowHeight="14.25" x14ac:dyDescent="0.2"/>
  <cols>
    <col min="1" max="1" width="4.7109375" style="12" customWidth="1"/>
    <col min="2" max="2" width="12.7109375" style="12" customWidth="1"/>
    <col min="3" max="3" width="22.85546875" style="12" customWidth="1"/>
    <col min="4" max="4" width="9.140625" style="12"/>
    <col min="5" max="5" width="10.7109375" style="12" customWidth="1"/>
    <col min="6" max="6" width="14.7109375" style="12" customWidth="1"/>
    <col min="7" max="7" width="12.7109375" style="12" customWidth="1"/>
    <col min="8" max="8" width="18.5703125" style="12" customWidth="1"/>
    <col min="9" max="9" width="6.140625" style="12" customWidth="1"/>
    <col min="10" max="10" width="18.5703125" style="12" customWidth="1"/>
    <col min="11" max="11" width="12.85546875" style="12" customWidth="1"/>
    <col min="12" max="12" width="11" style="12" bestFit="1" customWidth="1"/>
    <col min="13" max="13" width="14.7109375" style="12" bestFit="1" customWidth="1"/>
    <col min="14" max="16384" width="9.140625" style="12"/>
  </cols>
  <sheetData>
    <row r="1" spans="1:11" x14ac:dyDescent="0.2">
      <c r="J1" s="1" t="s">
        <v>0</v>
      </c>
    </row>
    <row r="2" spans="1:11" x14ac:dyDescent="0.2">
      <c r="A2" s="2" t="s">
        <v>1</v>
      </c>
    </row>
    <row r="3" spans="1:11" x14ac:dyDescent="0.2">
      <c r="A3" s="2" t="s">
        <v>2</v>
      </c>
    </row>
    <row r="4" spans="1:11" x14ac:dyDescent="0.2">
      <c r="A4" s="2"/>
    </row>
    <row r="5" spans="1:11" x14ac:dyDescent="0.2">
      <c r="A5" s="6" t="s">
        <v>154</v>
      </c>
    </row>
    <row r="6" spans="1:11" ht="15.75" x14ac:dyDescent="0.2">
      <c r="A6" s="66" t="s">
        <v>3</v>
      </c>
      <c r="B6" s="66"/>
      <c r="C6" s="66"/>
      <c r="D6" s="66"/>
      <c r="E6" s="66"/>
      <c r="F6" s="66"/>
      <c r="G6" s="66"/>
      <c r="H6" s="66"/>
      <c r="I6" s="66"/>
      <c r="J6" s="66"/>
    </row>
    <row r="7" spans="1:11" ht="15.75" x14ac:dyDescent="0.2">
      <c r="A7" s="66" t="s">
        <v>4</v>
      </c>
      <c r="B7" s="66"/>
      <c r="C7" s="66"/>
      <c r="D7" s="66"/>
      <c r="E7" s="66"/>
      <c r="F7" s="66"/>
      <c r="G7" s="66"/>
      <c r="H7" s="66"/>
      <c r="I7" s="66"/>
      <c r="J7" s="66"/>
    </row>
    <row r="8" spans="1:11" ht="18" x14ac:dyDescent="0.2">
      <c r="A8" s="67" t="s">
        <v>5</v>
      </c>
      <c r="B8" s="67"/>
      <c r="C8" s="67"/>
      <c r="D8" s="67"/>
      <c r="E8" s="67"/>
      <c r="F8" s="67"/>
      <c r="G8" s="67"/>
      <c r="H8" s="67"/>
      <c r="I8" s="67"/>
      <c r="J8" s="67"/>
    </row>
    <row r="9" spans="1:11" ht="33.75" customHeight="1" x14ac:dyDescent="0.2">
      <c r="A9" s="68" t="s">
        <v>6</v>
      </c>
      <c r="B9" s="68"/>
      <c r="C9" s="68"/>
      <c r="D9" s="68"/>
      <c r="E9" s="68"/>
      <c r="F9" s="68"/>
      <c r="G9" s="68"/>
      <c r="H9" s="68"/>
      <c r="I9" s="68"/>
      <c r="J9" s="68"/>
    </row>
    <row r="10" spans="1:11" x14ac:dyDescent="0.2">
      <c r="A10" s="3"/>
    </row>
    <row r="11" spans="1:11" ht="15.75" x14ac:dyDescent="0.2">
      <c r="A11" s="69" t="s">
        <v>121</v>
      </c>
      <c r="B11" s="69"/>
      <c r="C11" s="69"/>
      <c r="D11" s="69"/>
      <c r="E11" s="69"/>
      <c r="F11" s="69"/>
      <c r="G11" s="69"/>
      <c r="H11" s="69"/>
      <c r="I11" s="69"/>
      <c r="J11" s="69"/>
    </row>
    <row r="12" spans="1:11" ht="36.75" customHeight="1" x14ac:dyDescent="0.2">
      <c r="A12" s="73" t="s">
        <v>122</v>
      </c>
      <c r="B12" s="63"/>
      <c r="C12" s="63"/>
      <c r="D12" s="63"/>
      <c r="E12" s="63"/>
      <c r="F12" s="63"/>
      <c r="G12" s="63"/>
      <c r="H12" s="63"/>
      <c r="I12" s="63"/>
      <c r="J12" s="63"/>
    </row>
    <row r="13" spans="1:11" ht="42.75" customHeight="1" x14ac:dyDescent="0.25">
      <c r="A13" s="71" t="s">
        <v>130</v>
      </c>
      <c r="B13" s="72"/>
      <c r="C13" s="72"/>
      <c r="D13" s="72"/>
      <c r="E13" s="72"/>
      <c r="F13" s="72"/>
      <c r="G13" s="72"/>
      <c r="H13" s="72"/>
      <c r="I13" s="72"/>
      <c r="J13" s="72"/>
    </row>
    <row r="14" spans="1:11" ht="54.75" customHeight="1" x14ac:dyDescent="0.2">
      <c r="A14" s="7" t="s">
        <v>9</v>
      </c>
      <c r="B14" s="7" t="s">
        <v>124</v>
      </c>
      <c r="C14" s="7" t="s">
        <v>125</v>
      </c>
      <c r="D14" s="7" t="s">
        <v>126</v>
      </c>
      <c r="E14" s="7" t="s">
        <v>128</v>
      </c>
      <c r="F14" s="7" t="s">
        <v>123</v>
      </c>
      <c r="G14" s="7" t="s">
        <v>116</v>
      </c>
      <c r="H14" s="7" t="s">
        <v>103</v>
      </c>
      <c r="I14" s="7" t="s">
        <v>104</v>
      </c>
      <c r="J14" s="7" t="s">
        <v>117</v>
      </c>
      <c r="K14" s="13"/>
    </row>
    <row r="15" spans="1:11" ht="29.25" customHeight="1" x14ac:dyDescent="0.2">
      <c r="A15" s="10" t="s">
        <v>15</v>
      </c>
      <c r="B15" s="10">
        <v>3114002764</v>
      </c>
      <c r="C15" s="10" t="s">
        <v>127</v>
      </c>
      <c r="D15" s="10">
        <v>630</v>
      </c>
      <c r="E15" s="10">
        <v>2004</v>
      </c>
      <c r="F15" s="9">
        <v>3</v>
      </c>
      <c r="G15" s="17"/>
      <c r="H15" s="22">
        <f>G15*24</f>
        <v>0</v>
      </c>
      <c r="I15" s="23"/>
      <c r="J15" s="17">
        <f>H15+H15*I15</f>
        <v>0</v>
      </c>
      <c r="K15" s="14"/>
    </row>
    <row r="16" spans="1:11" ht="29.25" customHeight="1" x14ac:dyDescent="0.2">
      <c r="A16" s="10" t="s">
        <v>19</v>
      </c>
      <c r="B16" s="10">
        <v>3114002773</v>
      </c>
      <c r="C16" s="10" t="s">
        <v>127</v>
      </c>
      <c r="D16" s="10">
        <v>630</v>
      </c>
      <c r="E16" s="10">
        <v>2004</v>
      </c>
      <c r="F16" s="9">
        <v>5</v>
      </c>
      <c r="G16" s="24"/>
      <c r="H16" s="22">
        <f t="shared" ref="H16:H17" si="0">G16*24</f>
        <v>0</v>
      </c>
      <c r="I16" s="23"/>
      <c r="J16" s="17">
        <f t="shared" ref="J16:J17" si="1">H16+H16*I16</f>
        <v>0</v>
      </c>
      <c r="K16" s="14"/>
    </row>
    <row r="17" spans="1:13" ht="29.25" customHeight="1" x14ac:dyDescent="0.2">
      <c r="A17" s="10" t="s">
        <v>21</v>
      </c>
      <c r="B17" s="10">
        <v>3114005216</v>
      </c>
      <c r="C17" s="10" t="s">
        <v>129</v>
      </c>
      <c r="D17" s="10">
        <v>100</v>
      </c>
      <c r="E17" s="10">
        <v>2015</v>
      </c>
      <c r="F17" s="9">
        <v>2</v>
      </c>
      <c r="G17" s="24"/>
      <c r="H17" s="22">
        <f t="shared" si="0"/>
        <v>0</v>
      </c>
      <c r="I17" s="23"/>
      <c r="J17" s="17">
        <f t="shared" si="1"/>
        <v>0</v>
      </c>
      <c r="K17" s="14"/>
    </row>
    <row r="18" spans="1:13" ht="21" customHeight="1" x14ac:dyDescent="0.2">
      <c r="A18" s="40" t="s">
        <v>94</v>
      </c>
      <c r="B18" s="41"/>
      <c r="C18" s="41"/>
      <c r="D18" s="41"/>
      <c r="E18" s="41"/>
      <c r="F18" s="42"/>
      <c r="G18" s="29">
        <f>SUM(G15:G17)</f>
        <v>0</v>
      </c>
      <c r="H18" s="26">
        <f>SUM(H15:H17)</f>
        <v>0</v>
      </c>
      <c r="I18" s="27"/>
      <c r="J18" s="28">
        <f>SUM(J15:J17)</f>
        <v>0</v>
      </c>
      <c r="K18" s="13"/>
    </row>
    <row r="19" spans="1:13" ht="32.25" customHeight="1" x14ac:dyDescent="0.25">
      <c r="A19" s="71" t="s">
        <v>131</v>
      </c>
      <c r="B19" s="72"/>
      <c r="C19" s="72"/>
      <c r="D19" s="72"/>
      <c r="E19" s="72"/>
      <c r="F19" s="72"/>
      <c r="G19" s="72"/>
      <c r="H19" s="72"/>
      <c r="I19" s="72"/>
      <c r="J19" s="72"/>
    </row>
    <row r="20" spans="1:13" ht="54.75" customHeight="1" x14ac:dyDescent="0.2">
      <c r="A20" s="7" t="s">
        <v>9</v>
      </c>
      <c r="B20" s="7" t="s">
        <v>124</v>
      </c>
      <c r="C20" s="7" t="s">
        <v>125</v>
      </c>
      <c r="D20" s="7" t="s">
        <v>126</v>
      </c>
      <c r="E20" s="7" t="s">
        <v>128</v>
      </c>
      <c r="F20" s="7" t="s">
        <v>123</v>
      </c>
      <c r="G20" s="7" t="s">
        <v>116</v>
      </c>
      <c r="H20" s="7" t="s">
        <v>103</v>
      </c>
      <c r="I20" s="7" t="s">
        <v>104</v>
      </c>
      <c r="J20" s="7" t="s">
        <v>117</v>
      </c>
      <c r="K20" s="13"/>
    </row>
    <row r="21" spans="1:13" ht="25.5" customHeight="1" x14ac:dyDescent="0.2">
      <c r="A21" s="10" t="s">
        <v>15</v>
      </c>
      <c r="B21" s="10">
        <v>3114002923</v>
      </c>
      <c r="C21" s="10" t="s">
        <v>127</v>
      </c>
      <c r="D21" s="10">
        <v>1600</v>
      </c>
      <c r="E21" s="10">
        <v>2005</v>
      </c>
      <c r="F21" s="9">
        <v>4</v>
      </c>
      <c r="G21" s="17"/>
      <c r="H21" s="22">
        <f>G21*24</f>
        <v>0</v>
      </c>
      <c r="I21" s="23"/>
      <c r="J21" s="17">
        <f>H21+H21*I21</f>
        <v>0</v>
      </c>
      <c r="K21" s="14"/>
    </row>
    <row r="22" spans="1:13" ht="25.5" customHeight="1" x14ac:dyDescent="0.2">
      <c r="A22" s="10" t="s">
        <v>19</v>
      </c>
      <c r="B22" s="10">
        <v>3114003463</v>
      </c>
      <c r="C22" s="10" t="s">
        <v>133</v>
      </c>
      <c r="D22" s="10">
        <v>1500</v>
      </c>
      <c r="E22" s="10">
        <v>2009</v>
      </c>
      <c r="F22" s="9">
        <v>4</v>
      </c>
      <c r="G22" s="24"/>
      <c r="H22" s="22">
        <f t="shared" ref="H22" si="2">G22*24</f>
        <v>0</v>
      </c>
      <c r="I22" s="23"/>
      <c r="J22" s="17">
        <f t="shared" ref="J22" si="3">H22+H22*I22</f>
        <v>0</v>
      </c>
      <c r="K22" s="14"/>
    </row>
    <row r="23" spans="1:13" ht="21" customHeight="1" x14ac:dyDescent="0.2">
      <c r="A23" s="40" t="s">
        <v>94</v>
      </c>
      <c r="B23" s="41"/>
      <c r="C23" s="41"/>
      <c r="D23" s="41"/>
      <c r="E23" s="41"/>
      <c r="F23" s="42"/>
      <c r="G23" s="29">
        <f>SUM(G21:G22)</f>
        <v>0</v>
      </c>
      <c r="H23" s="26">
        <f>SUM(H21:H22)</f>
        <v>0</v>
      </c>
      <c r="I23" s="27"/>
      <c r="J23" s="28">
        <f>SUM(J21:J22)</f>
        <v>0</v>
      </c>
      <c r="K23" s="13"/>
    </row>
    <row r="24" spans="1:13" ht="42.75" customHeight="1" x14ac:dyDescent="0.25">
      <c r="A24" s="71" t="s">
        <v>152</v>
      </c>
      <c r="B24" s="72"/>
      <c r="C24" s="72"/>
      <c r="D24" s="72"/>
      <c r="E24" s="72"/>
      <c r="F24" s="72"/>
      <c r="G24" s="72"/>
      <c r="H24" s="72"/>
      <c r="I24" s="72"/>
      <c r="J24" s="72"/>
    </row>
    <row r="25" spans="1:13" ht="54.75" customHeight="1" x14ac:dyDescent="0.2">
      <c r="A25" s="7" t="s">
        <v>9</v>
      </c>
      <c r="B25" s="7" t="s">
        <v>124</v>
      </c>
      <c r="C25" s="7" t="s">
        <v>125</v>
      </c>
      <c r="D25" s="7" t="s">
        <v>126</v>
      </c>
      <c r="E25" s="7" t="s">
        <v>128</v>
      </c>
      <c r="F25" s="7" t="s">
        <v>123</v>
      </c>
      <c r="G25" s="7" t="s">
        <v>116</v>
      </c>
      <c r="H25" s="7" t="s">
        <v>146</v>
      </c>
      <c r="I25" s="7" t="s">
        <v>104</v>
      </c>
      <c r="J25" s="7" t="s">
        <v>147</v>
      </c>
      <c r="K25" s="13"/>
      <c r="L25" s="31"/>
      <c r="M25" s="31"/>
    </row>
    <row r="26" spans="1:13" ht="25.5" customHeight="1" x14ac:dyDescent="0.2">
      <c r="A26" s="10" t="s">
        <v>15</v>
      </c>
      <c r="B26" s="10">
        <v>3114006856</v>
      </c>
      <c r="C26" s="10" t="s">
        <v>145</v>
      </c>
      <c r="D26" s="10">
        <v>1600</v>
      </c>
      <c r="E26" s="10">
        <v>2020</v>
      </c>
      <c r="F26" s="9">
        <v>6</v>
      </c>
      <c r="G26" s="24"/>
      <c r="H26" s="22">
        <f>G26*17</f>
        <v>0</v>
      </c>
      <c r="I26" s="23"/>
      <c r="J26" s="17">
        <f t="shared" ref="J26" si="4">H26+H26*I26</f>
        <v>0</v>
      </c>
      <c r="K26" s="31"/>
      <c r="L26" s="31"/>
    </row>
    <row r="27" spans="1:13" ht="21" customHeight="1" x14ac:dyDescent="0.2">
      <c r="A27" s="40" t="s">
        <v>94</v>
      </c>
      <c r="B27" s="41"/>
      <c r="C27" s="41"/>
      <c r="D27" s="41"/>
      <c r="E27" s="41"/>
      <c r="F27" s="42"/>
      <c r="G27" s="29">
        <f>G26</f>
        <v>0</v>
      </c>
      <c r="H27" s="26">
        <f>H26</f>
        <v>0</v>
      </c>
      <c r="I27" s="27"/>
      <c r="J27" s="28">
        <f>J26</f>
        <v>0</v>
      </c>
      <c r="K27" s="13"/>
    </row>
    <row r="28" spans="1:13" ht="30" customHeight="1" x14ac:dyDescent="0.25">
      <c r="A28" s="39" t="s">
        <v>95</v>
      </c>
      <c r="B28" s="39"/>
      <c r="C28" s="39"/>
      <c r="D28" s="39"/>
      <c r="E28" s="39"/>
      <c r="F28" s="39"/>
      <c r="G28" s="39"/>
      <c r="H28" s="39"/>
      <c r="I28" s="39"/>
      <c r="J28" s="39"/>
    </row>
    <row r="29" spans="1:13" ht="25.5" x14ac:dyDescent="0.2">
      <c r="A29" s="7" t="s">
        <v>9</v>
      </c>
      <c r="B29" s="48" t="s">
        <v>96</v>
      </c>
      <c r="C29" s="48"/>
      <c r="D29" s="48"/>
      <c r="E29" s="48"/>
      <c r="F29" s="48" t="s">
        <v>97</v>
      </c>
      <c r="G29" s="48"/>
      <c r="H29" s="7" t="s">
        <v>109</v>
      </c>
      <c r="I29" s="7" t="s">
        <v>110</v>
      </c>
      <c r="J29" s="7" t="s">
        <v>111</v>
      </c>
    </row>
    <row r="30" spans="1:13" ht="45.75" customHeight="1" x14ac:dyDescent="0.2">
      <c r="A30" s="38">
        <v>1</v>
      </c>
      <c r="B30" s="49" t="s">
        <v>112</v>
      </c>
      <c r="C30" s="49"/>
      <c r="D30" s="49"/>
      <c r="E30" s="49"/>
      <c r="F30" s="49" t="s">
        <v>114</v>
      </c>
      <c r="G30" s="49"/>
      <c r="H30" s="59">
        <f>F31*B31</f>
        <v>0</v>
      </c>
      <c r="I30" s="60"/>
      <c r="J30" s="61">
        <f>H30+H30*I30</f>
        <v>0</v>
      </c>
    </row>
    <row r="31" spans="1:13" x14ac:dyDescent="0.2">
      <c r="A31" s="38"/>
      <c r="B31" s="58">
        <v>130</v>
      </c>
      <c r="C31" s="58"/>
      <c r="D31" s="58"/>
      <c r="E31" s="58"/>
      <c r="F31" s="57"/>
      <c r="G31" s="57"/>
      <c r="H31" s="59"/>
      <c r="I31" s="60"/>
      <c r="J31" s="62"/>
    </row>
    <row r="32" spans="1:13" ht="39.75" customHeight="1" x14ac:dyDescent="0.2">
      <c r="A32" s="10">
        <v>2</v>
      </c>
      <c r="B32" s="43" t="s">
        <v>98</v>
      </c>
      <c r="C32" s="43"/>
      <c r="D32" s="43"/>
      <c r="E32" s="43"/>
      <c r="F32" s="43"/>
      <c r="G32" s="43"/>
      <c r="H32" s="17">
        <v>22000</v>
      </c>
      <c r="I32" s="18"/>
      <c r="J32" s="19" t="str">
        <f>IF(I32&lt;&gt;"",H32+H32*I32,"")</f>
        <v/>
      </c>
    </row>
    <row r="33" spans="1:13" ht="16.5" customHeight="1" x14ac:dyDescent="0.2">
      <c r="A33" s="47" t="s">
        <v>94</v>
      </c>
      <c r="B33" s="47"/>
      <c r="C33" s="47"/>
      <c r="D33" s="47"/>
      <c r="E33" s="47"/>
      <c r="F33" s="47"/>
      <c r="G33" s="47"/>
      <c r="H33" s="20">
        <f>IF(H30&lt;&gt;0,SUM(H30:H32),0)</f>
        <v>0</v>
      </c>
      <c r="I33" s="21"/>
      <c r="J33" s="20">
        <f>SUM(J30:J32)</f>
        <v>0</v>
      </c>
    </row>
    <row r="34" spans="1:13" ht="27" customHeight="1" x14ac:dyDescent="0.25">
      <c r="A34" s="39" t="s">
        <v>99</v>
      </c>
      <c r="B34" s="39"/>
      <c r="C34" s="39"/>
      <c r="D34" s="39"/>
      <c r="E34" s="39"/>
      <c r="F34" s="39"/>
      <c r="G34" s="39"/>
      <c r="H34" s="39"/>
      <c r="I34" s="39"/>
      <c r="J34" s="39"/>
    </row>
    <row r="35" spans="1:13" ht="25.5" x14ac:dyDescent="0.2">
      <c r="A35" s="7" t="s">
        <v>9</v>
      </c>
      <c r="B35" s="48" t="s">
        <v>96</v>
      </c>
      <c r="C35" s="48"/>
      <c r="D35" s="48"/>
      <c r="E35" s="48"/>
      <c r="F35" s="48"/>
      <c r="G35" s="48"/>
      <c r="H35" s="7" t="s">
        <v>109</v>
      </c>
      <c r="I35" s="7" t="s">
        <v>110</v>
      </c>
      <c r="J35" s="7" t="s">
        <v>111</v>
      </c>
    </row>
    <row r="36" spans="1:13" ht="32.25" customHeight="1" x14ac:dyDescent="0.2">
      <c r="A36" s="38">
        <v>1</v>
      </c>
      <c r="B36" s="49" t="s">
        <v>118</v>
      </c>
      <c r="C36" s="49"/>
      <c r="D36" s="49"/>
      <c r="E36" s="49"/>
      <c r="F36" s="49" t="s">
        <v>113</v>
      </c>
      <c r="G36" s="49"/>
      <c r="H36" s="44">
        <f>H18</f>
        <v>0</v>
      </c>
      <c r="I36" s="45"/>
      <c r="J36" s="61">
        <f>H36+H36*I36</f>
        <v>0</v>
      </c>
    </row>
    <row r="37" spans="1:13" s="15" customFormat="1" ht="18" customHeight="1" x14ac:dyDescent="0.2">
      <c r="A37" s="38"/>
      <c r="B37" s="70" t="s">
        <v>134</v>
      </c>
      <c r="C37" s="70"/>
      <c r="D37" s="70"/>
      <c r="E37" s="70"/>
      <c r="F37" s="34">
        <f>G18</f>
        <v>0</v>
      </c>
      <c r="G37" s="34"/>
      <c r="H37" s="44"/>
      <c r="I37" s="46"/>
      <c r="J37" s="62"/>
    </row>
    <row r="38" spans="1:13" ht="32.25" customHeight="1" x14ac:dyDescent="0.2">
      <c r="A38" s="38">
        <v>2</v>
      </c>
      <c r="B38" s="49" t="s">
        <v>118</v>
      </c>
      <c r="C38" s="49"/>
      <c r="D38" s="49"/>
      <c r="E38" s="49"/>
      <c r="F38" s="49" t="s">
        <v>113</v>
      </c>
      <c r="G38" s="49"/>
      <c r="H38" s="44">
        <f>H23</f>
        <v>0</v>
      </c>
      <c r="I38" s="45"/>
      <c r="J38" s="61">
        <f>H38+H38*I38</f>
        <v>0</v>
      </c>
    </row>
    <row r="39" spans="1:13" s="15" customFormat="1" ht="18" customHeight="1" x14ac:dyDescent="0.2">
      <c r="A39" s="38"/>
      <c r="B39" s="70" t="s">
        <v>135</v>
      </c>
      <c r="C39" s="70"/>
      <c r="D39" s="70"/>
      <c r="E39" s="70"/>
      <c r="F39" s="34">
        <f>G23</f>
        <v>0</v>
      </c>
      <c r="G39" s="34"/>
      <c r="H39" s="44"/>
      <c r="I39" s="46"/>
      <c r="J39" s="62"/>
    </row>
    <row r="40" spans="1:13" ht="32.25" customHeight="1" x14ac:dyDescent="0.2">
      <c r="A40" s="38">
        <v>3</v>
      </c>
      <c r="B40" s="49" t="s">
        <v>118</v>
      </c>
      <c r="C40" s="49"/>
      <c r="D40" s="49"/>
      <c r="E40" s="49"/>
      <c r="F40" s="49" t="s">
        <v>113</v>
      </c>
      <c r="G40" s="49"/>
      <c r="H40" s="44">
        <f>H27</f>
        <v>0</v>
      </c>
      <c r="I40" s="45"/>
      <c r="J40" s="61">
        <f>H40+H40*I40</f>
        <v>0</v>
      </c>
    </row>
    <row r="41" spans="1:13" s="15" customFormat="1" ht="25.5" customHeight="1" x14ac:dyDescent="0.2">
      <c r="A41" s="38"/>
      <c r="B41" s="70" t="s">
        <v>148</v>
      </c>
      <c r="C41" s="70"/>
      <c r="D41" s="70"/>
      <c r="E41" s="70"/>
      <c r="F41" s="34">
        <f>G27</f>
        <v>0</v>
      </c>
      <c r="G41" s="34"/>
      <c r="H41" s="44"/>
      <c r="I41" s="46"/>
      <c r="J41" s="62"/>
    </row>
    <row r="42" spans="1:13" ht="47.25" customHeight="1" x14ac:dyDescent="0.2">
      <c r="A42" s="10">
        <v>4</v>
      </c>
      <c r="B42" s="43" t="s">
        <v>136</v>
      </c>
      <c r="C42" s="43"/>
      <c r="D42" s="43"/>
      <c r="E42" s="43"/>
      <c r="F42" s="43"/>
      <c r="G42" s="43"/>
      <c r="H42" s="30">
        <f>H33</f>
        <v>0</v>
      </c>
      <c r="I42" s="18"/>
      <c r="J42" s="19">
        <f>H42+H42*I42</f>
        <v>0</v>
      </c>
    </row>
    <row r="43" spans="1:13" ht="16.5" customHeight="1" x14ac:dyDescent="0.2">
      <c r="A43" s="53" t="s">
        <v>94</v>
      </c>
      <c r="B43" s="54"/>
      <c r="C43" s="54"/>
      <c r="D43" s="54"/>
      <c r="E43" s="54"/>
      <c r="F43" s="54"/>
      <c r="G43" s="55"/>
      <c r="H43" s="20">
        <f>SUM(H36:H42)</f>
        <v>0</v>
      </c>
      <c r="I43" s="21"/>
      <c r="J43" s="20">
        <f>SUM(J36:J42)</f>
        <v>0</v>
      </c>
      <c r="M43" s="16"/>
    </row>
    <row r="44" spans="1:13" ht="32.25" customHeight="1" x14ac:dyDescent="0.2">
      <c r="A44" s="36" t="s">
        <v>100</v>
      </c>
      <c r="B44" s="36"/>
      <c r="C44" s="36"/>
      <c r="D44" s="36"/>
      <c r="E44" s="36"/>
      <c r="F44" s="36"/>
      <c r="G44" s="36"/>
      <c r="H44" s="36"/>
      <c r="I44" s="36"/>
      <c r="J44" s="36"/>
    </row>
    <row r="45" spans="1:13" x14ac:dyDescent="0.2">
      <c r="A45" s="2"/>
    </row>
    <row r="46" spans="1:13" x14ac:dyDescent="0.2">
      <c r="A46" s="2"/>
    </row>
    <row r="47" spans="1:13" ht="39.75" customHeight="1" x14ac:dyDescent="0.2">
      <c r="A47" s="2"/>
      <c r="J47" s="4" t="s">
        <v>101</v>
      </c>
    </row>
    <row r="48" spans="1:13" x14ac:dyDescent="0.2">
      <c r="J48" s="5" t="s">
        <v>102</v>
      </c>
    </row>
  </sheetData>
  <mergeCells count="54">
    <mergeCell ref="A13:J13"/>
    <mergeCell ref="A6:J6"/>
    <mergeCell ref="A7:J7"/>
    <mergeCell ref="A8:J8"/>
    <mergeCell ref="A9:J9"/>
    <mergeCell ref="A11:J11"/>
    <mergeCell ref="A12:J12"/>
    <mergeCell ref="A18:F18"/>
    <mergeCell ref="A28:J28"/>
    <mergeCell ref="A19:J19"/>
    <mergeCell ref="A23:F23"/>
    <mergeCell ref="A24:J24"/>
    <mergeCell ref="A27:F27"/>
    <mergeCell ref="A33:G33"/>
    <mergeCell ref="B29:E29"/>
    <mergeCell ref="F29:G29"/>
    <mergeCell ref="A30:A31"/>
    <mergeCell ref="B30:E30"/>
    <mergeCell ref="F30:G30"/>
    <mergeCell ref="I30:I31"/>
    <mergeCell ref="J30:J31"/>
    <mergeCell ref="B31:E31"/>
    <mergeCell ref="F31:G31"/>
    <mergeCell ref="B32:G32"/>
    <mergeCell ref="H30:H31"/>
    <mergeCell ref="B42:G42"/>
    <mergeCell ref="A43:G43"/>
    <mergeCell ref="A44:J44"/>
    <mergeCell ref="A34:J34"/>
    <mergeCell ref="B35:G35"/>
    <mergeCell ref="A36:A37"/>
    <mergeCell ref="B36:E36"/>
    <mergeCell ref="F36:G36"/>
    <mergeCell ref="H36:H37"/>
    <mergeCell ref="I36:I37"/>
    <mergeCell ref="J36:J37"/>
    <mergeCell ref="B37:E37"/>
    <mergeCell ref="F37:G37"/>
    <mergeCell ref="J38:J39"/>
    <mergeCell ref="B39:E39"/>
    <mergeCell ref="F39:G39"/>
    <mergeCell ref="J40:J41"/>
    <mergeCell ref="B41:E41"/>
    <mergeCell ref="F41:G41"/>
    <mergeCell ref="A38:A39"/>
    <mergeCell ref="B38:E38"/>
    <mergeCell ref="F38:G38"/>
    <mergeCell ref="H38:H39"/>
    <mergeCell ref="I38:I39"/>
    <mergeCell ref="A40:A41"/>
    <mergeCell ref="B40:E40"/>
    <mergeCell ref="F40:G40"/>
    <mergeCell ref="H40:H41"/>
    <mergeCell ref="I40:I41"/>
  </mergeCells>
  <pageMargins left="0.70866141732283472" right="0.70866141732283472" top="0.74803149606299213" bottom="0.59055118110236227" header="0.31496062992125984" footer="0.31496062992125984"/>
  <pageSetup paperSize="9" orientation="landscape" r:id="rId1"/>
  <headerFooter>
    <oddFooter>&amp;L&amp;"Cambria,Standardowy"&amp;9FORMULARZ ASORTYMENTOWO-CENOWY  - Pakiet nr 2 &amp;R&amp;"Cambria,Standardowy"&amp;9Strona &amp;P z &amp;N</oddFooter>
  </headerFooter>
  <rowBreaks count="2" manualBreakCount="2">
    <brk id="18" max="9" man="1"/>
    <brk id="33" max="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6"/>
  <sheetViews>
    <sheetView tabSelected="1" zoomScaleNormal="100" zoomScaleSheetLayoutView="100" workbookViewId="0">
      <selection activeCell="A7" sqref="A7:J7"/>
    </sheetView>
  </sheetViews>
  <sheetFormatPr defaultRowHeight="14.25" x14ac:dyDescent="0.2"/>
  <cols>
    <col min="1" max="1" width="4.7109375" style="12" customWidth="1"/>
    <col min="2" max="2" width="12.7109375" style="12" customWidth="1"/>
    <col min="3" max="3" width="22.85546875" style="12" customWidth="1"/>
    <col min="4" max="4" width="9.140625" style="12"/>
    <col min="5" max="5" width="10.7109375" style="12" customWidth="1"/>
    <col min="6" max="6" width="14.7109375" style="12" customWidth="1"/>
    <col min="7" max="7" width="12.7109375" style="12" customWidth="1"/>
    <col min="8" max="8" width="18.5703125" style="12" customWidth="1"/>
    <col min="9" max="9" width="6.140625" style="12" customWidth="1"/>
    <col min="10" max="10" width="18.5703125" style="12" customWidth="1"/>
    <col min="11" max="12" width="9.140625" style="12"/>
    <col min="13" max="13" width="14.7109375" style="12" bestFit="1" customWidth="1"/>
    <col min="14" max="16384" width="9.140625" style="12"/>
  </cols>
  <sheetData>
    <row r="1" spans="1:11" x14ac:dyDescent="0.2">
      <c r="J1" s="1" t="s">
        <v>0</v>
      </c>
    </row>
    <row r="2" spans="1:11" x14ac:dyDescent="0.2">
      <c r="A2" s="2" t="s">
        <v>1</v>
      </c>
    </row>
    <row r="3" spans="1:11" x14ac:dyDescent="0.2">
      <c r="A3" s="2" t="s">
        <v>2</v>
      </c>
    </row>
    <row r="4" spans="1:11" x14ac:dyDescent="0.2">
      <c r="A4" s="2"/>
    </row>
    <row r="5" spans="1:11" x14ac:dyDescent="0.2">
      <c r="A5" s="6" t="s">
        <v>154</v>
      </c>
    </row>
    <row r="6" spans="1:11" ht="15.75" x14ac:dyDescent="0.2">
      <c r="A6" s="66" t="s">
        <v>3</v>
      </c>
      <c r="B6" s="66"/>
      <c r="C6" s="66"/>
      <c r="D6" s="66"/>
      <c r="E6" s="66"/>
      <c r="F6" s="66"/>
      <c r="G6" s="66"/>
      <c r="H6" s="66"/>
      <c r="I6" s="66"/>
      <c r="J6" s="66"/>
    </row>
    <row r="7" spans="1:11" ht="15.75" x14ac:dyDescent="0.2">
      <c r="A7" s="66" t="s">
        <v>4</v>
      </c>
      <c r="B7" s="66"/>
      <c r="C7" s="66"/>
      <c r="D7" s="66"/>
      <c r="E7" s="66"/>
      <c r="F7" s="66"/>
      <c r="G7" s="66"/>
      <c r="H7" s="66"/>
      <c r="I7" s="66"/>
      <c r="J7" s="66"/>
    </row>
    <row r="8" spans="1:11" ht="18" x14ac:dyDescent="0.2">
      <c r="A8" s="67" t="s">
        <v>5</v>
      </c>
      <c r="B8" s="67"/>
      <c r="C8" s="67"/>
      <c r="D8" s="67"/>
      <c r="E8" s="67"/>
      <c r="F8" s="67"/>
      <c r="G8" s="67"/>
      <c r="H8" s="67"/>
      <c r="I8" s="67"/>
      <c r="J8" s="67"/>
    </row>
    <row r="9" spans="1:11" ht="33.75" customHeight="1" x14ac:dyDescent="0.2">
      <c r="A9" s="68" t="s">
        <v>6</v>
      </c>
      <c r="B9" s="68"/>
      <c r="C9" s="68"/>
      <c r="D9" s="68"/>
      <c r="E9" s="68"/>
      <c r="F9" s="68"/>
      <c r="G9" s="68"/>
      <c r="H9" s="68"/>
      <c r="I9" s="68"/>
      <c r="J9" s="68"/>
    </row>
    <row r="10" spans="1:11" x14ac:dyDescent="0.2">
      <c r="A10" s="3"/>
    </row>
    <row r="11" spans="1:11" ht="15.75" x14ac:dyDescent="0.2">
      <c r="A11" s="69" t="s">
        <v>137</v>
      </c>
      <c r="B11" s="69"/>
      <c r="C11" s="69"/>
      <c r="D11" s="69"/>
      <c r="E11" s="69"/>
      <c r="F11" s="69"/>
      <c r="G11" s="69"/>
      <c r="H11" s="69"/>
      <c r="I11" s="69"/>
      <c r="J11" s="69"/>
    </row>
    <row r="12" spans="1:11" ht="36.75" customHeight="1" x14ac:dyDescent="0.2">
      <c r="A12" s="73" t="s">
        <v>138</v>
      </c>
      <c r="B12" s="63"/>
      <c r="C12" s="63"/>
      <c r="D12" s="63"/>
      <c r="E12" s="63"/>
      <c r="F12" s="63"/>
      <c r="G12" s="63"/>
      <c r="H12" s="63"/>
      <c r="I12" s="63"/>
      <c r="J12" s="63"/>
    </row>
    <row r="13" spans="1:11" ht="42.75" customHeight="1" x14ac:dyDescent="0.25">
      <c r="A13" s="71" t="s">
        <v>139</v>
      </c>
      <c r="B13" s="72"/>
      <c r="C13" s="72"/>
      <c r="D13" s="72"/>
      <c r="E13" s="72"/>
      <c r="F13" s="72"/>
      <c r="G13" s="72"/>
      <c r="H13" s="72"/>
      <c r="I13" s="72"/>
      <c r="J13" s="72"/>
    </row>
    <row r="14" spans="1:11" ht="54.75" customHeight="1" x14ac:dyDescent="0.2">
      <c r="A14" s="7" t="s">
        <v>9</v>
      </c>
      <c r="B14" s="7" t="s">
        <v>124</v>
      </c>
      <c r="C14" s="7" t="s">
        <v>125</v>
      </c>
      <c r="D14" s="7" t="s">
        <v>126</v>
      </c>
      <c r="E14" s="7" t="s">
        <v>128</v>
      </c>
      <c r="F14" s="7" t="s">
        <v>123</v>
      </c>
      <c r="G14" s="7" t="s">
        <v>116</v>
      </c>
      <c r="H14" s="7" t="s">
        <v>103</v>
      </c>
      <c r="I14" s="7" t="s">
        <v>104</v>
      </c>
      <c r="J14" s="7" t="s">
        <v>117</v>
      </c>
      <c r="K14" s="13"/>
    </row>
    <row r="15" spans="1:11" ht="29.25" customHeight="1" x14ac:dyDescent="0.2">
      <c r="A15" s="10" t="s">
        <v>15</v>
      </c>
      <c r="B15" s="10">
        <v>311402429</v>
      </c>
      <c r="C15" s="10" t="s">
        <v>129</v>
      </c>
      <c r="D15" s="10">
        <v>100</v>
      </c>
      <c r="E15" s="10">
        <v>1995</v>
      </c>
      <c r="F15" s="9">
        <v>2</v>
      </c>
      <c r="G15" s="17"/>
      <c r="H15" s="22">
        <f>G15*24</f>
        <v>0</v>
      </c>
      <c r="I15" s="23"/>
      <c r="J15" s="17">
        <f>H15+H15*I15</f>
        <v>0</v>
      </c>
      <c r="K15" s="14"/>
    </row>
    <row r="16" spans="1:11" ht="29.25" customHeight="1" x14ac:dyDescent="0.2">
      <c r="A16" s="10" t="s">
        <v>19</v>
      </c>
      <c r="B16" s="10">
        <v>311402430</v>
      </c>
      <c r="C16" s="10" t="s">
        <v>129</v>
      </c>
      <c r="D16" s="10">
        <v>100</v>
      </c>
      <c r="E16" s="10">
        <v>1996</v>
      </c>
      <c r="F16" s="9">
        <v>4</v>
      </c>
      <c r="G16" s="17"/>
      <c r="H16" s="22"/>
      <c r="I16" s="23"/>
      <c r="J16" s="17"/>
      <c r="K16" s="14"/>
    </row>
    <row r="17" spans="1:11" ht="29.25" customHeight="1" x14ac:dyDescent="0.2">
      <c r="A17" s="10" t="s">
        <v>21</v>
      </c>
      <c r="B17" s="10">
        <v>311402431</v>
      </c>
      <c r="C17" s="10" t="s">
        <v>129</v>
      </c>
      <c r="D17" s="10">
        <v>100</v>
      </c>
      <c r="E17" s="10">
        <v>1996</v>
      </c>
      <c r="F17" s="9">
        <v>4</v>
      </c>
      <c r="G17" s="17"/>
      <c r="H17" s="22"/>
      <c r="I17" s="23"/>
      <c r="J17" s="17"/>
      <c r="K17" s="14"/>
    </row>
    <row r="18" spans="1:11" ht="29.25" customHeight="1" x14ac:dyDescent="0.2">
      <c r="A18" s="10" t="s">
        <v>23</v>
      </c>
      <c r="B18" s="10">
        <v>311402428</v>
      </c>
      <c r="C18" s="10" t="s">
        <v>129</v>
      </c>
      <c r="D18" s="10">
        <v>100</v>
      </c>
      <c r="E18" s="10">
        <v>1995</v>
      </c>
      <c r="F18" s="9">
        <v>4</v>
      </c>
      <c r="G18" s="24"/>
      <c r="H18" s="22">
        <f t="shared" ref="H18:H19" si="0">G18*24</f>
        <v>0</v>
      </c>
      <c r="I18" s="23"/>
      <c r="J18" s="17">
        <f t="shared" ref="J18:J19" si="1">H18+H18*I18</f>
        <v>0</v>
      </c>
      <c r="K18" s="14"/>
    </row>
    <row r="19" spans="1:11" ht="29.25" customHeight="1" x14ac:dyDescent="0.2">
      <c r="A19" s="10" t="s">
        <v>25</v>
      </c>
      <c r="B19" s="10">
        <v>841401878</v>
      </c>
      <c r="C19" s="10" t="s">
        <v>140</v>
      </c>
      <c r="D19" s="10">
        <v>1000</v>
      </c>
      <c r="E19" s="10">
        <v>1997</v>
      </c>
      <c r="F19" s="9" t="s">
        <v>153</v>
      </c>
      <c r="G19" s="24"/>
      <c r="H19" s="22">
        <f t="shared" si="0"/>
        <v>0</v>
      </c>
      <c r="I19" s="23"/>
      <c r="J19" s="17">
        <f t="shared" si="1"/>
        <v>0</v>
      </c>
      <c r="K19" s="14"/>
    </row>
    <row r="20" spans="1:11" ht="30.75" customHeight="1" x14ac:dyDescent="0.2">
      <c r="A20" s="40" t="s">
        <v>94</v>
      </c>
      <c r="B20" s="41"/>
      <c r="C20" s="41"/>
      <c r="D20" s="41"/>
      <c r="E20" s="41"/>
      <c r="F20" s="42"/>
      <c r="G20" s="29">
        <f>SUM(G15:G19)</f>
        <v>0</v>
      </c>
      <c r="H20" s="26">
        <f>SUM(H15:H19)</f>
        <v>0</v>
      </c>
      <c r="I20" s="27"/>
      <c r="J20" s="28">
        <f>SUM(J15:J19)</f>
        <v>0</v>
      </c>
      <c r="K20" s="13"/>
    </row>
    <row r="21" spans="1:11" ht="32.25" customHeight="1" x14ac:dyDescent="0.25">
      <c r="A21" s="71" t="s">
        <v>141</v>
      </c>
      <c r="B21" s="72"/>
      <c r="C21" s="72"/>
      <c r="D21" s="72"/>
      <c r="E21" s="72"/>
      <c r="F21" s="72"/>
      <c r="G21" s="72"/>
      <c r="H21" s="72"/>
      <c r="I21" s="72"/>
      <c r="J21" s="72"/>
    </row>
    <row r="22" spans="1:11" ht="54.75" customHeight="1" x14ac:dyDescent="0.2">
      <c r="A22" s="7" t="s">
        <v>9</v>
      </c>
      <c r="B22" s="7" t="s">
        <v>124</v>
      </c>
      <c r="C22" s="7" t="s">
        <v>125</v>
      </c>
      <c r="D22" s="7" t="s">
        <v>126</v>
      </c>
      <c r="E22" s="7" t="s">
        <v>128</v>
      </c>
      <c r="F22" s="7" t="s">
        <v>123</v>
      </c>
      <c r="G22" s="7" t="s">
        <v>116</v>
      </c>
      <c r="H22" s="7" t="s">
        <v>103</v>
      </c>
      <c r="I22" s="7" t="s">
        <v>104</v>
      </c>
      <c r="J22" s="7" t="s">
        <v>117</v>
      </c>
      <c r="K22" s="13"/>
    </row>
    <row r="23" spans="1:11" ht="25.5" customHeight="1" x14ac:dyDescent="0.2">
      <c r="A23" s="10" t="s">
        <v>15</v>
      </c>
      <c r="B23" s="10">
        <v>3114004045</v>
      </c>
      <c r="C23" s="10" t="s">
        <v>142</v>
      </c>
      <c r="D23" s="10">
        <v>1600</v>
      </c>
      <c r="E23" s="10">
        <v>2011</v>
      </c>
      <c r="F23" s="9">
        <v>3</v>
      </c>
      <c r="G23" s="17"/>
      <c r="H23" s="22">
        <f>G23*24</f>
        <v>0</v>
      </c>
      <c r="I23" s="23"/>
      <c r="J23" s="17">
        <f>H23+H23*I23</f>
        <v>0</v>
      </c>
      <c r="K23" s="14"/>
    </row>
    <row r="24" spans="1:11" ht="25.5" customHeight="1" x14ac:dyDescent="0.2">
      <c r="A24" s="10" t="s">
        <v>19</v>
      </c>
      <c r="B24" s="10">
        <v>3114004094</v>
      </c>
      <c r="C24" s="10" t="s">
        <v>142</v>
      </c>
      <c r="D24" s="10">
        <v>1600</v>
      </c>
      <c r="E24" s="10">
        <v>2011</v>
      </c>
      <c r="F24" s="9">
        <v>3</v>
      </c>
      <c r="G24" s="24"/>
      <c r="H24" s="22">
        <f t="shared" ref="H24:H26" si="2">G24*24</f>
        <v>0</v>
      </c>
      <c r="I24" s="23"/>
      <c r="J24" s="17">
        <f t="shared" ref="J24:J26" si="3">H24+H24*I24</f>
        <v>0</v>
      </c>
      <c r="K24" s="14"/>
    </row>
    <row r="25" spans="1:11" ht="25.5" customHeight="1" x14ac:dyDescent="0.2">
      <c r="A25" s="10" t="s">
        <v>21</v>
      </c>
      <c r="B25" s="10">
        <v>3114005331</v>
      </c>
      <c r="C25" s="10" t="s">
        <v>143</v>
      </c>
      <c r="D25" s="10">
        <v>1600</v>
      </c>
      <c r="E25" s="10">
        <v>2015</v>
      </c>
      <c r="F25" s="9">
        <v>3</v>
      </c>
      <c r="G25" s="24"/>
      <c r="H25" s="33">
        <f t="shared" si="2"/>
        <v>0</v>
      </c>
      <c r="I25" s="23"/>
      <c r="J25" s="32">
        <f t="shared" si="3"/>
        <v>0</v>
      </c>
      <c r="K25" s="14"/>
    </row>
    <row r="26" spans="1:11" ht="25.5" customHeight="1" x14ac:dyDescent="0.2">
      <c r="A26" s="10" t="s">
        <v>23</v>
      </c>
      <c r="B26" s="10">
        <v>3114005302</v>
      </c>
      <c r="C26" s="10" t="s">
        <v>144</v>
      </c>
      <c r="D26" s="10">
        <v>100</v>
      </c>
      <c r="E26" s="10">
        <v>2015</v>
      </c>
      <c r="F26" s="9">
        <v>2</v>
      </c>
      <c r="G26" s="24"/>
      <c r="H26" s="33">
        <f t="shared" si="2"/>
        <v>0</v>
      </c>
      <c r="I26" s="23"/>
      <c r="J26" s="32">
        <f t="shared" si="3"/>
        <v>0</v>
      </c>
      <c r="K26" s="14"/>
    </row>
    <row r="27" spans="1:11" ht="30.75" customHeight="1" x14ac:dyDescent="0.2">
      <c r="A27" s="40" t="s">
        <v>94</v>
      </c>
      <c r="B27" s="41"/>
      <c r="C27" s="41"/>
      <c r="D27" s="41"/>
      <c r="E27" s="41"/>
      <c r="F27" s="42"/>
      <c r="G27" s="29">
        <f>SUM(G23:G26)</f>
        <v>0</v>
      </c>
      <c r="H27" s="26">
        <f>SUM(H23:H26)</f>
        <v>0</v>
      </c>
      <c r="I27" s="27"/>
      <c r="J27" s="28">
        <f>SUM(J23:J26)</f>
        <v>0</v>
      </c>
      <c r="K27" s="13"/>
    </row>
    <row r="28" spans="1:11" ht="30" customHeight="1" x14ac:dyDescent="0.25">
      <c r="A28" s="39" t="s">
        <v>95</v>
      </c>
      <c r="B28" s="39"/>
      <c r="C28" s="39"/>
      <c r="D28" s="39"/>
      <c r="E28" s="39"/>
      <c r="F28" s="39"/>
      <c r="G28" s="39"/>
      <c r="H28" s="39"/>
      <c r="I28" s="39"/>
      <c r="J28" s="39"/>
    </row>
    <row r="29" spans="1:11" ht="25.5" x14ac:dyDescent="0.2">
      <c r="A29" s="7" t="s">
        <v>9</v>
      </c>
      <c r="B29" s="48" t="s">
        <v>96</v>
      </c>
      <c r="C29" s="48"/>
      <c r="D29" s="48"/>
      <c r="E29" s="48"/>
      <c r="F29" s="48" t="s">
        <v>97</v>
      </c>
      <c r="G29" s="48"/>
      <c r="H29" s="7" t="s">
        <v>109</v>
      </c>
      <c r="I29" s="7" t="s">
        <v>110</v>
      </c>
      <c r="J29" s="7" t="s">
        <v>111</v>
      </c>
    </row>
    <row r="30" spans="1:11" ht="45.75" customHeight="1" x14ac:dyDescent="0.2">
      <c r="A30" s="38">
        <v>1</v>
      </c>
      <c r="B30" s="49" t="s">
        <v>112</v>
      </c>
      <c r="C30" s="49"/>
      <c r="D30" s="49"/>
      <c r="E30" s="49"/>
      <c r="F30" s="49" t="s">
        <v>114</v>
      </c>
      <c r="G30" s="49"/>
      <c r="H30" s="59">
        <f>F31*B31</f>
        <v>0</v>
      </c>
      <c r="I30" s="60"/>
      <c r="J30" s="61">
        <f>H30+H30*I30</f>
        <v>0</v>
      </c>
    </row>
    <row r="31" spans="1:11" x14ac:dyDescent="0.2">
      <c r="A31" s="38"/>
      <c r="B31" s="58">
        <v>140</v>
      </c>
      <c r="C31" s="58"/>
      <c r="D31" s="58"/>
      <c r="E31" s="58"/>
      <c r="F31" s="57">
        <v>0</v>
      </c>
      <c r="G31" s="57"/>
      <c r="H31" s="59"/>
      <c r="I31" s="60"/>
      <c r="J31" s="62"/>
    </row>
    <row r="32" spans="1:11" ht="39.75" customHeight="1" x14ac:dyDescent="0.2">
      <c r="A32" s="10">
        <v>2</v>
      </c>
      <c r="B32" s="43" t="s">
        <v>98</v>
      </c>
      <c r="C32" s="43"/>
      <c r="D32" s="43"/>
      <c r="E32" s="43"/>
      <c r="F32" s="43"/>
      <c r="G32" s="43"/>
      <c r="H32" s="17">
        <v>40000</v>
      </c>
      <c r="I32" s="18"/>
      <c r="J32" s="19" t="str">
        <f>IF(I32&lt;&gt;"",H32+H32*I32,"")</f>
        <v/>
      </c>
    </row>
    <row r="33" spans="1:13" ht="30.75" customHeight="1" x14ac:dyDescent="0.2">
      <c r="A33" s="47" t="s">
        <v>94</v>
      </c>
      <c r="B33" s="47"/>
      <c r="C33" s="47"/>
      <c r="D33" s="47"/>
      <c r="E33" s="47"/>
      <c r="F33" s="47"/>
      <c r="G33" s="47"/>
      <c r="H33" s="20">
        <f>IF(H30&lt;&gt;0,SUM(H30:H32),0)</f>
        <v>0</v>
      </c>
      <c r="I33" s="21"/>
      <c r="J33" s="20">
        <f>SUM(J30:J32)</f>
        <v>0</v>
      </c>
    </row>
    <row r="34" spans="1:13" ht="27" customHeight="1" x14ac:dyDescent="0.25">
      <c r="A34" s="39" t="s">
        <v>99</v>
      </c>
      <c r="B34" s="39"/>
      <c r="C34" s="39"/>
      <c r="D34" s="39"/>
      <c r="E34" s="39"/>
      <c r="F34" s="39"/>
      <c r="G34" s="39"/>
      <c r="H34" s="39"/>
      <c r="I34" s="39"/>
      <c r="J34" s="39"/>
    </row>
    <row r="35" spans="1:13" ht="25.5" x14ac:dyDescent="0.2">
      <c r="A35" s="7" t="s">
        <v>9</v>
      </c>
      <c r="B35" s="48" t="s">
        <v>96</v>
      </c>
      <c r="C35" s="48"/>
      <c r="D35" s="48"/>
      <c r="E35" s="48"/>
      <c r="F35" s="48"/>
      <c r="G35" s="48"/>
      <c r="H35" s="7" t="s">
        <v>109</v>
      </c>
      <c r="I35" s="7" t="s">
        <v>110</v>
      </c>
      <c r="J35" s="7" t="s">
        <v>111</v>
      </c>
    </row>
    <row r="36" spans="1:13" ht="32.25" customHeight="1" x14ac:dyDescent="0.2">
      <c r="A36" s="38">
        <v>1</v>
      </c>
      <c r="B36" s="49" t="s">
        <v>118</v>
      </c>
      <c r="C36" s="49"/>
      <c r="D36" s="49"/>
      <c r="E36" s="49"/>
      <c r="F36" s="49" t="s">
        <v>113</v>
      </c>
      <c r="G36" s="49"/>
      <c r="H36" s="44">
        <f>H20</f>
        <v>0</v>
      </c>
      <c r="I36" s="45"/>
      <c r="J36" s="61">
        <f>H36+H36*I36</f>
        <v>0</v>
      </c>
    </row>
    <row r="37" spans="1:13" s="15" customFormat="1" ht="18" customHeight="1" x14ac:dyDescent="0.2">
      <c r="A37" s="38"/>
      <c r="B37" s="70" t="s">
        <v>149</v>
      </c>
      <c r="C37" s="70"/>
      <c r="D37" s="70"/>
      <c r="E37" s="70"/>
      <c r="F37" s="34">
        <f>G20</f>
        <v>0</v>
      </c>
      <c r="G37" s="34"/>
      <c r="H37" s="44"/>
      <c r="I37" s="46"/>
      <c r="J37" s="62"/>
    </row>
    <row r="38" spans="1:13" ht="32.25" customHeight="1" x14ac:dyDescent="0.2">
      <c r="A38" s="38">
        <v>2</v>
      </c>
      <c r="B38" s="49" t="s">
        <v>118</v>
      </c>
      <c r="C38" s="49"/>
      <c r="D38" s="49"/>
      <c r="E38" s="49"/>
      <c r="F38" s="49" t="s">
        <v>113</v>
      </c>
      <c r="G38" s="49"/>
      <c r="H38" s="44">
        <f>H27</f>
        <v>0</v>
      </c>
      <c r="I38" s="45"/>
      <c r="J38" s="61">
        <f>H38+H38*I38</f>
        <v>0</v>
      </c>
    </row>
    <row r="39" spans="1:13" s="15" customFormat="1" ht="18" customHeight="1" x14ac:dyDescent="0.2">
      <c r="A39" s="38"/>
      <c r="B39" s="70" t="s">
        <v>150</v>
      </c>
      <c r="C39" s="70"/>
      <c r="D39" s="70"/>
      <c r="E39" s="70"/>
      <c r="F39" s="34">
        <f>G27</f>
        <v>0</v>
      </c>
      <c r="G39" s="34"/>
      <c r="H39" s="44"/>
      <c r="I39" s="46"/>
      <c r="J39" s="62"/>
    </row>
    <row r="40" spans="1:13" ht="47.25" customHeight="1" x14ac:dyDescent="0.2">
      <c r="A40" s="10">
        <v>3</v>
      </c>
      <c r="B40" s="43" t="s">
        <v>151</v>
      </c>
      <c r="C40" s="43"/>
      <c r="D40" s="43"/>
      <c r="E40" s="43"/>
      <c r="F40" s="43"/>
      <c r="G40" s="43"/>
      <c r="H40" s="30">
        <f>H33</f>
        <v>0</v>
      </c>
      <c r="I40" s="18"/>
      <c r="J40" s="19">
        <f>H40+H40*I40</f>
        <v>0</v>
      </c>
    </row>
    <row r="41" spans="1:13" ht="30.75" customHeight="1" x14ac:dyDescent="0.2">
      <c r="A41" s="53" t="s">
        <v>94</v>
      </c>
      <c r="B41" s="54"/>
      <c r="C41" s="54"/>
      <c r="D41" s="54"/>
      <c r="E41" s="54"/>
      <c r="F41" s="54"/>
      <c r="G41" s="55"/>
      <c r="H41" s="20">
        <f>SUM(H36:H40)</f>
        <v>0</v>
      </c>
      <c r="I41" s="21"/>
      <c r="J41" s="20">
        <f>SUM(J36:J40)</f>
        <v>0</v>
      </c>
      <c r="M41" s="16"/>
    </row>
    <row r="42" spans="1:13" ht="32.25" customHeight="1" x14ac:dyDescent="0.2">
      <c r="A42" s="36" t="s">
        <v>100</v>
      </c>
      <c r="B42" s="36"/>
      <c r="C42" s="36"/>
      <c r="D42" s="36"/>
      <c r="E42" s="36"/>
      <c r="F42" s="36"/>
      <c r="G42" s="36"/>
      <c r="H42" s="36"/>
      <c r="I42" s="36"/>
      <c r="J42" s="36"/>
    </row>
    <row r="43" spans="1:13" x14ac:dyDescent="0.2">
      <c r="A43" s="2"/>
    </row>
    <row r="44" spans="1:13" x14ac:dyDescent="0.2">
      <c r="A44" s="2"/>
    </row>
    <row r="45" spans="1:13" ht="39.75" customHeight="1" x14ac:dyDescent="0.2">
      <c r="A45" s="2"/>
      <c r="J45" s="4" t="s">
        <v>101</v>
      </c>
    </row>
    <row r="46" spans="1:13" x14ac:dyDescent="0.2">
      <c r="J46" s="5" t="s">
        <v>102</v>
      </c>
    </row>
  </sheetData>
  <mergeCells count="44">
    <mergeCell ref="A12:J12"/>
    <mergeCell ref="A6:J6"/>
    <mergeCell ref="A7:J7"/>
    <mergeCell ref="A8:J8"/>
    <mergeCell ref="A9:J9"/>
    <mergeCell ref="A11:J11"/>
    <mergeCell ref="B32:G32"/>
    <mergeCell ref="A33:G33"/>
    <mergeCell ref="A13:J13"/>
    <mergeCell ref="A20:F20"/>
    <mergeCell ref="A21:J21"/>
    <mergeCell ref="A27:F27"/>
    <mergeCell ref="A28:J28"/>
    <mergeCell ref="B29:E29"/>
    <mergeCell ref="F29:G29"/>
    <mergeCell ref="A30:A31"/>
    <mergeCell ref="B30:E30"/>
    <mergeCell ref="F30:G30"/>
    <mergeCell ref="H30:H31"/>
    <mergeCell ref="I30:I31"/>
    <mergeCell ref="J30:J31"/>
    <mergeCell ref="B31:E31"/>
    <mergeCell ref="F31:G31"/>
    <mergeCell ref="A41:G41"/>
    <mergeCell ref="A42:J42"/>
    <mergeCell ref="F39:G39"/>
    <mergeCell ref="J36:J37"/>
    <mergeCell ref="B37:E37"/>
    <mergeCell ref="F37:G37"/>
    <mergeCell ref="A38:A39"/>
    <mergeCell ref="B38:E38"/>
    <mergeCell ref="F38:G38"/>
    <mergeCell ref="H38:H39"/>
    <mergeCell ref="I38:I39"/>
    <mergeCell ref="J38:J39"/>
    <mergeCell ref="B39:E39"/>
    <mergeCell ref="F36:G36"/>
    <mergeCell ref="H36:H37"/>
    <mergeCell ref="I36:I37"/>
    <mergeCell ref="A36:A37"/>
    <mergeCell ref="B36:E36"/>
    <mergeCell ref="A34:J34"/>
    <mergeCell ref="B35:G35"/>
    <mergeCell ref="B40:G40"/>
  </mergeCells>
  <pageMargins left="0.70866141732283472" right="0.70866141732283472" top="0.74803149606299213" bottom="0.59055118110236227" header="0.31496062992125984" footer="0.31496062992125984"/>
  <pageSetup paperSize="9" orientation="landscape" r:id="rId1"/>
  <headerFooter>
    <oddFooter>&amp;L&amp;"Cambria,Standardowy"&amp;9FORMULARZ ASORTYMENTOWO-CENOWY  - Pakiet nr 3&amp;R&amp;"Cambria,Standardowy"&amp;9Strona &amp;P z &amp;N</oddFooter>
  </headerFooter>
  <rowBreaks count="2" manualBreakCount="2">
    <brk id="20" max="9" man="1"/>
    <brk id="33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4</vt:i4>
      </vt:variant>
    </vt:vector>
  </HeadingPairs>
  <TitlesOfParts>
    <vt:vector size="7" baseType="lpstr">
      <vt:lpstr>Pakiet nr 1</vt:lpstr>
      <vt:lpstr>Pakiet nr 2</vt:lpstr>
      <vt:lpstr>Pakiet nr 3</vt:lpstr>
      <vt:lpstr>'Pakiet nr 1'!Obszar_wydruku</vt:lpstr>
      <vt:lpstr>'Pakiet nr 2'!Obszar_wydruku</vt:lpstr>
      <vt:lpstr>'Pakiet nr 3'!Obszar_wydruku</vt:lpstr>
      <vt:lpstr>'Pakiet nr 1'!Tytuły_wydruku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Justyna Sieczka</dc:creator>
  <cp:lastModifiedBy>Tomasz Miazek</cp:lastModifiedBy>
  <cp:lastPrinted>2024-11-21T13:27:12Z</cp:lastPrinted>
  <dcterms:created xsi:type="dcterms:W3CDTF">2024-11-20T13:26:03Z</dcterms:created>
  <dcterms:modified xsi:type="dcterms:W3CDTF">2024-12-02T13:08:40Z</dcterms:modified>
</cp:coreProperties>
</file>