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1 wg nowego regulaminu\SPN\USŁUGI\DP Usługi porządkowe\3) SWZ Zarząd 09.12.21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Arkusz1!$A$1:$Q$45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12" i="1"/>
  <c r="O26" i="1" l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25" i="1"/>
  <c r="Q13" i="1"/>
  <c r="Q14" i="1"/>
  <c r="Q15" i="1"/>
  <c r="Q16" i="1"/>
  <c r="Q17" i="1"/>
  <c r="Q18" i="1"/>
  <c r="Q19" i="1"/>
  <c r="Q20" i="1"/>
  <c r="Q21" i="1"/>
  <c r="Q12" i="1"/>
  <c r="O37" i="1" l="1"/>
  <c r="Q37" i="1" s="1"/>
  <c r="Q25" i="1"/>
  <c r="O22" i="1"/>
  <c r="O23" i="1" l="1"/>
  <c r="Q22" i="1"/>
  <c r="Q23" i="1" l="1"/>
  <c r="O39" i="1"/>
  <c r="Q39" i="1" s="1"/>
</calcChain>
</file>

<file path=xl/sharedStrings.xml><?xml version="1.0" encoding="utf-8"?>
<sst xmlns="http://schemas.openxmlformats.org/spreadsheetml/2006/main" count="91" uniqueCount="62">
  <si>
    <t>LP.</t>
  </si>
  <si>
    <t>JEDN.</t>
  </si>
  <si>
    <t>WARTOŚĆ NETTO /ZŁ/</t>
  </si>
  <si>
    <t>SZT.</t>
  </si>
  <si>
    <t>STAWKA VAT /%/</t>
  </si>
  <si>
    <t>WARTOŚĆ BRUTTO /ZŁ/</t>
  </si>
  <si>
    <t>TR</t>
  </si>
  <si>
    <t>TO</t>
  </si>
  <si>
    <t>TK</t>
  </si>
  <si>
    <t>TE</t>
  </si>
  <si>
    <t>TM</t>
  </si>
  <si>
    <t>ILOŚĆ suma z działów</t>
  </si>
  <si>
    <t>Załącznik nr 4 do specyfikacji warunków zamówienia (SWZ)</t>
  </si>
  <si>
    <t xml:space="preserve">FORMULARZ CENOWY </t>
  </si>
  <si>
    <t>NAZWA USŁUGI PORZĄDKOWEJ</t>
  </si>
  <si>
    <t>CENA JEDN. NETTO /ZŁ ZA 1 M2/</t>
  </si>
  <si>
    <t>KOL.</t>
  </si>
  <si>
    <t>A</t>
  </si>
  <si>
    <t>B</t>
  </si>
  <si>
    <t>C</t>
  </si>
  <si>
    <t>D</t>
  </si>
  <si>
    <t>G</t>
  </si>
  <si>
    <t>I. USŁUGI PODSTAWOWE - STAŁE</t>
  </si>
  <si>
    <t>KOMPLEKSOWE ŚWIADCZENIE USŁUG PORZĄDKOWYCH PODSTAWOWYCH WYKONYWANYCH STALE W NASTĘPUJĄCYCH OBIEKTACH / POMIESZCZENIACH:</t>
  </si>
  <si>
    <t>ŚWIETLICA, SALA KONFERENCYJNA, JADALNIE</t>
  </si>
  <si>
    <t xml:space="preserve">WIATROŁAPY / PODCIENIE </t>
  </si>
  <si>
    <t>POMIESZCZENIA BIUROWE</t>
  </si>
  <si>
    <t xml:space="preserve">KLATKI SCHODOWE, HOLE, KORYTARZE </t>
  </si>
  <si>
    <t>SZATNIE / SUSZARNIE</t>
  </si>
  <si>
    <t xml:space="preserve">SANITARIATY WC, ŁAZIENKI, ŁAŹNIE </t>
  </si>
  <si>
    <t xml:space="preserve">STACJA LEGALIZACJI WODOMIERZY / LABORATORIUM </t>
  </si>
  <si>
    <t>DYŻURKI</t>
  </si>
  <si>
    <r>
      <t xml:space="preserve">RAZEM USŁUGI PODSTAWOWE ZA </t>
    </r>
    <r>
      <rPr>
        <u/>
        <sz val="9"/>
        <color theme="1"/>
        <rFont val="Calibri"/>
        <family val="2"/>
        <charset val="238"/>
        <scheme val="minor"/>
      </rPr>
      <t>JEDEN</t>
    </r>
    <r>
      <rPr>
        <sz val="9"/>
        <color theme="1"/>
        <rFont val="Calibri"/>
        <family val="2"/>
        <charset val="238"/>
        <scheme val="minor"/>
      </rPr>
      <t xml:space="preserve"> MIESIĄC:</t>
    </r>
  </si>
  <si>
    <r>
      <t xml:space="preserve">RAZEM USŁUGI PODSTAWOWE ZA </t>
    </r>
    <r>
      <rPr>
        <b/>
        <u/>
        <sz val="9"/>
        <color theme="1"/>
        <rFont val="Calibri"/>
        <family val="2"/>
        <charset val="238"/>
        <scheme val="minor"/>
      </rPr>
      <t>DWANAŚCIE</t>
    </r>
    <r>
      <rPr>
        <b/>
        <sz val="9"/>
        <color theme="1"/>
        <rFont val="Calibri"/>
        <family val="2"/>
        <charset val="238"/>
        <scheme val="minor"/>
      </rPr>
      <t xml:space="preserve"> MIESIĘCY:</t>
    </r>
  </si>
  <si>
    <t>M2</t>
  </si>
  <si>
    <t>II. USŁUGI DODATKOWE - OKRESOWE</t>
  </si>
  <si>
    <t xml:space="preserve">OBUSTRONNE MYCIE  OKIEN (W TYM RAM, OŚCIEŻNIC I PARAPETÓW) W BUDYNKACH ADMINISTRACYJNO – SOCJALNYCH ORAZ W BIURZE MAGAZYNU GŁÓWNEGO </t>
  </si>
  <si>
    <t xml:space="preserve">PRANIE TAPICERKI MEBLOWEJ TJ. KRZESEŁ OBROTOWYCH </t>
  </si>
  <si>
    <t>PRANIE TAPICERKI MEBLOWEJ TJ. KRZESEŁ ZWYKŁYCH Z OBICIEM MATERIAŁOWYM</t>
  </si>
  <si>
    <t>PRANIE FOTELI</t>
  </si>
  <si>
    <t xml:space="preserve">PRANIE ŻALUZJI PIONOWYCH </t>
  </si>
  <si>
    <t>OBUSTRONNE MYCIE OKIEN (W TYM RAM, OŚCIEŻNIC I PARAPETÓW) W GARAŻACH ORAZ W MAGAZYNIE GŁÓWNYM</t>
  </si>
  <si>
    <t xml:space="preserve">OBUSTRONNE  MYCIE OKIEN NIETYPOWYCH TRUDNODOSTĘPNYCH (W TYM RAM, OŚCIEŻNIC ORAZ PARAPETÓW) </t>
  </si>
  <si>
    <t xml:space="preserve">DOCZYSZCZANIE, KONSERWACJA, ZABEZPIECZENIE POLIMEREM I POLEROWANIE POWIERZCHNI PODŁOGOWYCH </t>
  </si>
  <si>
    <t xml:space="preserve">DOCZYSZCZANIE, KONSERWACJA, ZABEZPIECZENIE POLIMEREM I POLEROWANIE POWIERZCHNI PODŁOGOWYCH PRZEWIĄZKA TARKETT </t>
  </si>
  <si>
    <t xml:space="preserve">DOCZYSZCZANIE  I ZABEZPIECZENIE PODŁÓG GRESOWYCH I LASTRICOWYCH  </t>
  </si>
  <si>
    <t xml:space="preserve">KOMPLEKSOWE ŚWIADCZENIE USŁUG PORZĄDKOWYCH W OBIEKCIE REJONU ZAGÓRZE  </t>
  </si>
  <si>
    <t>MYCIE I CZYSZCZENIE MAGAZYNOWYCH POWIERZCHNI PODŁOGOWYCH</t>
  </si>
  <si>
    <t>RAZEM USŁUGI DODATKOWE:</t>
  </si>
  <si>
    <t>ILOŚĆ USŁUG DO WYKONANIA W TRAKCIE DWUNASTU MIESIĘCY</t>
  </si>
  <si>
    <t>NIE DOTYCZY</t>
  </si>
  <si>
    <t>E</t>
  </si>
  <si>
    <t>H</t>
  </si>
  <si>
    <r>
      <t xml:space="preserve">ILOŚĆ USŁUG DO WYKONANIA: W TRAKCIE JEDNEGO MIESIĄCA - </t>
    </r>
    <r>
      <rPr>
        <b/>
        <u/>
        <sz val="7.5"/>
        <color rgb="FF000000"/>
        <rFont val="Calibri"/>
        <family val="2"/>
        <charset val="238"/>
        <scheme val="minor"/>
      </rPr>
      <t>DLA USŁUG PODSTAWOWYCH</t>
    </r>
    <r>
      <rPr>
        <b/>
        <sz val="7.5"/>
        <color rgb="FF000000"/>
        <rFont val="Calibri"/>
        <family val="2"/>
        <charset val="238"/>
        <scheme val="minor"/>
      </rPr>
      <t xml:space="preserve">, JEDNORAZOWO - </t>
    </r>
    <r>
      <rPr>
        <b/>
        <u/>
        <sz val="7.5"/>
        <color rgb="FF000000"/>
        <rFont val="Calibri"/>
        <family val="2"/>
        <charset val="238"/>
        <scheme val="minor"/>
      </rPr>
      <t>DLA USŁUG DODATKOWYCH</t>
    </r>
    <r>
      <rPr>
        <b/>
        <sz val="7.5"/>
        <color rgb="FF000000"/>
        <rFont val="Calibri"/>
        <family val="2"/>
        <charset val="238"/>
        <scheme val="minor"/>
      </rPr>
      <t xml:space="preserve">  </t>
    </r>
  </si>
  <si>
    <r>
      <t xml:space="preserve">F = B*E (USŁ. PODST.) </t>
    </r>
    <r>
      <rPr>
        <b/>
        <sz val="9"/>
        <color rgb="FF000000"/>
        <rFont val="Calibri"/>
        <family val="2"/>
        <charset val="238"/>
        <scheme val="minor"/>
      </rPr>
      <t/>
    </r>
  </si>
  <si>
    <t>F = B*D*E (USŁ. DODATK.)</t>
  </si>
  <si>
    <r>
      <t xml:space="preserve">RAZEM WARTOŚĆ ZAMÓWIENIA </t>
    </r>
    <r>
      <rPr>
        <sz val="9"/>
        <color theme="1"/>
        <rFont val="Calibri"/>
        <family val="2"/>
        <charset val="238"/>
        <scheme val="minor"/>
      </rPr>
      <t xml:space="preserve">(RAZEM USŁUGI PODSTAWOWE ZA DWANAŚCIE MIESIĘCY PLUS RAZEM USŁUGI DODATKOWE); </t>
    </r>
    <r>
      <rPr>
        <b/>
        <u/>
        <sz val="9"/>
        <color theme="1"/>
        <rFont val="Calibri"/>
        <family val="2"/>
        <charset val="238"/>
        <scheme val="minor"/>
      </rPr>
      <t>KWOTY NALEŻY ODPOWIEDNIO PRZENIEŚĆ DO FORMULARZA OFERTOWEGO</t>
    </r>
    <r>
      <rPr>
        <sz val="9"/>
        <color theme="1"/>
        <rFont val="Calibri"/>
        <family val="2"/>
        <charset val="238"/>
        <scheme val="minor"/>
      </rPr>
      <t>:</t>
    </r>
  </si>
  <si>
    <t>Oznaczenie zamówienia: 86/2021/DP/KP/S</t>
  </si>
  <si>
    <t xml:space="preserve">(kwalifikowany podpis elektroniczny, podpis zaufany </t>
  </si>
  <si>
    <t>lub podpis osobisty wykonawcy lub osoby uprawnionej do jego reprezentowania)</t>
  </si>
  <si>
    <t>SCHOWKI / POMIESZCZENIA ZWIĄZKOWE  I SIP</t>
  </si>
  <si>
    <t>POMIESZCZENIA PO PRALNI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</si>
</sst>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7.5"/>
      <color rgb="FF00000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7.5"/>
      <color rgb="FF000000"/>
      <name val="Calibri"/>
      <family val="2"/>
      <charset val="238"/>
      <scheme val="minor"/>
    </font>
    <font>
      <b/>
      <u/>
      <sz val="7.5"/>
      <color rgb="FF000000"/>
      <name val="Calibri"/>
      <family val="2"/>
      <charset val="238"/>
      <scheme val="minor"/>
    </font>
    <font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4" fontId="0" fillId="0" borderId="0" xfId="0" applyNumberForma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4" fontId="0" fillId="0" borderId="0" xfId="0" applyNumberFormat="1" applyBorder="1" applyAlignment="1"/>
    <xf numFmtId="4" fontId="3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B37" zoomScale="160" zoomScaleNormal="160" workbookViewId="0">
      <selection activeCell="N31" sqref="N31:N36"/>
    </sheetView>
  </sheetViews>
  <sheetFormatPr defaultRowHeight="15" x14ac:dyDescent="0.25"/>
  <cols>
    <col min="1" max="1" width="5.7109375" hidden="1" customWidth="1"/>
    <col min="2" max="2" width="5.7109375" customWidth="1"/>
    <col min="3" max="3" width="32.7109375" style="10" customWidth="1"/>
    <col min="4" max="4" width="15.7109375" customWidth="1"/>
    <col min="5" max="5" width="6.7109375" customWidth="1"/>
    <col min="6" max="12" width="7.5703125" hidden="1" customWidth="1"/>
    <col min="13" max="13" width="11.42578125" customWidth="1"/>
    <col min="14" max="14" width="9.140625" style="1"/>
    <col min="15" max="15" width="10.140625" style="1" customWidth="1"/>
    <col min="16" max="16" width="8.85546875" style="8" customWidth="1"/>
    <col min="17" max="17" width="9.140625" customWidth="1"/>
  </cols>
  <sheetData>
    <row r="1" spans="2:17" x14ac:dyDescent="0.25">
      <c r="B1" s="63" t="s">
        <v>12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x14ac:dyDescent="0.25">
      <c r="B3" s="2" t="s">
        <v>57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2:17" x14ac:dyDescent="0.25">
      <c r="B4" s="2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2:17" ht="21.95" customHeight="1" x14ac:dyDescent="0.25">
      <c r="B5" s="64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7" spans="2:17" ht="73.5" x14ac:dyDescent="0.25">
      <c r="B7" s="49" t="s">
        <v>0</v>
      </c>
      <c r="C7" s="4" t="s">
        <v>14</v>
      </c>
      <c r="D7" s="50" t="s">
        <v>53</v>
      </c>
      <c r="E7" s="4" t="s">
        <v>1</v>
      </c>
      <c r="F7" s="4" t="s">
        <v>7</v>
      </c>
      <c r="G7" s="4" t="s">
        <v>8</v>
      </c>
      <c r="H7" s="4" t="s">
        <v>6</v>
      </c>
      <c r="I7" s="4" t="s">
        <v>9</v>
      </c>
      <c r="J7" s="4" t="s">
        <v>10</v>
      </c>
      <c r="K7" s="4"/>
      <c r="L7" s="4" t="s">
        <v>11</v>
      </c>
      <c r="M7" s="50" t="s">
        <v>49</v>
      </c>
      <c r="N7" s="51" t="s">
        <v>15</v>
      </c>
      <c r="O7" s="51" t="s">
        <v>2</v>
      </c>
      <c r="P7" s="52" t="s">
        <v>4</v>
      </c>
      <c r="Q7" s="51" t="s">
        <v>5</v>
      </c>
    </row>
    <row r="8" spans="2:17" ht="21" customHeight="1" x14ac:dyDescent="0.25">
      <c r="B8" s="68" t="s">
        <v>16</v>
      </c>
      <c r="C8" s="70" t="s">
        <v>17</v>
      </c>
      <c r="D8" s="70" t="s">
        <v>18</v>
      </c>
      <c r="E8" s="70" t="s">
        <v>19</v>
      </c>
      <c r="F8" s="3"/>
      <c r="G8" s="3"/>
      <c r="H8" s="3"/>
      <c r="I8" s="3"/>
      <c r="J8" s="3"/>
      <c r="K8" s="3"/>
      <c r="L8" s="4"/>
      <c r="M8" s="72" t="s">
        <v>20</v>
      </c>
      <c r="N8" s="74" t="s">
        <v>51</v>
      </c>
      <c r="O8" s="46" t="s">
        <v>54</v>
      </c>
      <c r="P8" s="76" t="s">
        <v>21</v>
      </c>
      <c r="Q8" s="74" t="s">
        <v>52</v>
      </c>
    </row>
    <row r="9" spans="2:17" ht="21" customHeight="1" x14ac:dyDescent="0.25">
      <c r="B9" s="69"/>
      <c r="C9" s="71"/>
      <c r="D9" s="71"/>
      <c r="E9" s="71"/>
      <c r="F9" s="3"/>
      <c r="G9" s="3"/>
      <c r="H9" s="3"/>
      <c r="I9" s="3"/>
      <c r="J9" s="3"/>
      <c r="K9" s="3"/>
      <c r="L9" s="4"/>
      <c r="M9" s="73"/>
      <c r="N9" s="75"/>
      <c r="O9" s="46" t="s">
        <v>55</v>
      </c>
      <c r="P9" s="77"/>
      <c r="Q9" s="75"/>
    </row>
    <row r="10" spans="2:17" ht="30" customHeight="1" x14ac:dyDescent="0.25">
      <c r="B10" s="65" t="s">
        <v>22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2:17" ht="30" customHeight="1" x14ac:dyDescent="0.25">
      <c r="B11" s="67">
        <v>1</v>
      </c>
      <c r="C11" s="66" t="s">
        <v>23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2:17" ht="30" customHeight="1" x14ac:dyDescent="0.25">
      <c r="B12" s="67"/>
      <c r="C12" s="19" t="s">
        <v>24</v>
      </c>
      <c r="D12" s="39">
        <v>273.72000000000003</v>
      </c>
      <c r="E12" s="9" t="s">
        <v>34</v>
      </c>
      <c r="F12" s="9"/>
      <c r="G12" s="5"/>
      <c r="H12" s="6"/>
      <c r="I12" s="5"/>
      <c r="J12" s="5"/>
      <c r="K12" s="5"/>
      <c r="L12" s="7"/>
      <c r="M12" s="40" t="s">
        <v>50</v>
      </c>
      <c r="N12" s="14"/>
      <c r="O12" s="14">
        <f>D12*N12</f>
        <v>0</v>
      </c>
      <c r="P12" s="15"/>
      <c r="Q12" s="16">
        <f>O12*123%</f>
        <v>0</v>
      </c>
    </row>
    <row r="13" spans="2:17" ht="30" customHeight="1" x14ac:dyDescent="0.25">
      <c r="B13" s="67"/>
      <c r="C13" s="19" t="s">
        <v>60</v>
      </c>
      <c r="D13" s="39">
        <v>376.63</v>
      </c>
      <c r="E13" s="9" t="s">
        <v>34</v>
      </c>
      <c r="F13" s="9"/>
      <c r="G13" s="5"/>
      <c r="H13" s="6"/>
      <c r="I13" s="5"/>
      <c r="J13" s="5"/>
      <c r="K13" s="5"/>
      <c r="L13" s="7"/>
      <c r="M13" s="40" t="s">
        <v>50</v>
      </c>
      <c r="N13" s="14"/>
      <c r="O13" s="14">
        <f t="shared" ref="O13:O21" si="0">D13*N13</f>
        <v>0</v>
      </c>
      <c r="P13" s="15"/>
      <c r="Q13" s="16">
        <f t="shared" ref="Q13:Q21" si="1">O13*123%</f>
        <v>0</v>
      </c>
    </row>
    <row r="14" spans="2:17" ht="30" customHeight="1" x14ac:dyDescent="0.25">
      <c r="B14" s="67"/>
      <c r="C14" s="19" t="s">
        <v>25</v>
      </c>
      <c r="D14" s="39">
        <v>109.48</v>
      </c>
      <c r="E14" s="9" t="s">
        <v>34</v>
      </c>
      <c r="F14" s="9"/>
      <c r="G14" s="5"/>
      <c r="H14" s="6"/>
      <c r="I14" s="5"/>
      <c r="J14" s="5"/>
      <c r="K14" s="5"/>
      <c r="L14" s="7"/>
      <c r="M14" s="40" t="s">
        <v>50</v>
      </c>
      <c r="N14" s="14"/>
      <c r="O14" s="14">
        <f t="shared" si="0"/>
        <v>0</v>
      </c>
      <c r="P14" s="15"/>
      <c r="Q14" s="16">
        <f t="shared" si="1"/>
        <v>0</v>
      </c>
    </row>
    <row r="15" spans="2:17" ht="30" customHeight="1" x14ac:dyDescent="0.25">
      <c r="B15" s="67"/>
      <c r="C15" s="19" t="s">
        <v>26</v>
      </c>
      <c r="D15" s="39">
        <v>1774.81</v>
      </c>
      <c r="E15" s="9" t="s">
        <v>34</v>
      </c>
      <c r="F15" s="9"/>
      <c r="G15" s="5"/>
      <c r="H15" s="6"/>
      <c r="I15" s="5"/>
      <c r="J15" s="5"/>
      <c r="K15" s="5"/>
      <c r="L15" s="7"/>
      <c r="M15" s="40" t="s">
        <v>50</v>
      </c>
      <c r="N15" s="14"/>
      <c r="O15" s="14">
        <f t="shared" si="0"/>
        <v>0</v>
      </c>
      <c r="P15" s="15"/>
      <c r="Q15" s="16">
        <f t="shared" si="1"/>
        <v>0</v>
      </c>
    </row>
    <row r="16" spans="2:17" ht="30" customHeight="1" x14ac:dyDescent="0.25">
      <c r="B16" s="67"/>
      <c r="C16" s="19" t="s">
        <v>27</v>
      </c>
      <c r="D16" s="39">
        <v>950.25</v>
      </c>
      <c r="E16" s="9" t="s">
        <v>34</v>
      </c>
      <c r="F16" s="9"/>
      <c r="G16" s="5"/>
      <c r="H16" s="6"/>
      <c r="I16" s="5"/>
      <c r="J16" s="5"/>
      <c r="K16" s="5"/>
      <c r="L16" s="7"/>
      <c r="M16" s="40" t="s">
        <v>50</v>
      </c>
      <c r="N16" s="14"/>
      <c r="O16" s="14">
        <f t="shared" si="0"/>
        <v>0</v>
      </c>
      <c r="P16" s="15"/>
      <c r="Q16" s="16">
        <f t="shared" si="1"/>
        <v>0</v>
      </c>
    </row>
    <row r="17" spans="2:17" ht="30" customHeight="1" x14ac:dyDescent="0.25">
      <c r="B17" s="67"/>
      <c r="C17" s="19" t="s">
        <v>28</v>
      </c>
      <c r="D17" s="39">
        <v>565.83000000000004</v>
      </c>
      <c r="E17" s="9" t="s">
        <v>34</v>
      </c>
      <c r="F17" s="9"/>
      <c r="G17" s="5"/>
      <c r="H17" s="6"/>
      <c r="I17" s="5"/>
      <c r="J17" s="5"/>
      <c r="K17" s="5"/>
      <c r="L17" s="7"/>
      <c r="M17" s="40" t="s">
        <v>50</v>
      </c>
      <c r="N17" s="14"/>
      <c r="O17" s="14">
        <f t="shared" si="0"/>
        <v>0</v>
      </c>
      <c r="P17" s="15"/>
      <c r="Q17" s="16">
        <f t="shared" si="1"/>
        <v>0</v>
      </c>
    </row>
    <row r="18" spans="2:17" ht="30" customHeight="1" x14ac:dyDescent="0.25">
      <c r="B18" s="67"/>
      <c r="C18" s="19" t="s">
        <v>29</v>
      </c>
      <c r="D18" s="39">
        <v>328.38</v>
      </c>
      <c r="E18" s="9" t="s">
        <v>34</v>
      </c>
      <c r="F18" s="9"/>
      <c r="G18" s="5"/>
      <c r="H18" s="6"/>
      <c r="I18" s="5"/>
      <c r="J18" s="5"/>
      <c r="K18" s="5"/>
      <c r="L18" s="7"/>
      <c r="M18" s="40" t="s">
        <v>50</v>
      </c>
      <c r="N18" s="14"/>
      <c r="O18" s="14">
        <f t="shared" si="0"/>
        <v>0</v>
      </c>
      <c r="P18" s="15"/>
      <c r="Q18" s="16">
        <f t="shared" si="1"/>
        <v>0</v>
      </c>
    </row>
    <row r="19" spans="2:17" ht="30" customHeight="1" x14ac:dyDescent="0.25">
      <c r="B19" s="67"/>
      <c r="C19" s="19" t="s">
        <v>30</v>
      </c>
      <c r="D19" s="39">
        <v>207.6</v>
      </c>
      <c r="E19" s="9" t="s">
        <v>34</v>
      </c>
      <c r="F19" s="9"/>
      <c r="G19" s="5"/>
      <c r="H19" s="6"/>
      <c r="I19" s="5"/>
      <c r="J19" s="5"/>
      <c r="K19" s="5"/>
      <c r="L19" s="7"/>
      <c r="M19" s="40" t="s">
        <v>50</v>
      </c>
      <c r="N19" s="14"/>
      <c r="O19" s="14">
        <f t="shared" si="0"/>
        <v>0</v>
      </c>
      <c r="P19" s="15"/>
      <c r="Q19" s="16">
        <f t="shared" si="1"/>
        <v>0</v>
      </c>
    </row>
    <row r="20" spans="2:17" ht="30" customHeight="1" x14ac:dyDescent="0.25">
      <c r="B20" s="67"/>
      <c r="C20" s="19" t="s">
        <v>61</v>
      </c>
      <c r="D20" s="39">
        <v>66</v>
      </c>
      <c r="E20" s="9" t="s">
        <v>34</v>
      </c>
      <c r="F20" s="9"/>
      <c r="G20" s="5"/>
      <c r="H20" s="6"/>
      <c r="I20" s="5"/>
      <c r="J20" s="5"/>
      <c r="K20" s="5"/>
      <c r="L20" s="7"/>
      <c r="M20" s="40" t="s">
        <v>50</v>
      </c>
      <c r="N20" s="14"/>
      <c r="O20" s="14">
        <f t="shared" si="0"/>
        <v>0</v>
      </c>
      <c r="P20" s="15"/>
      <c r="Q20" s="16">
        <f t="shared" si="1"/>
        <v>0</v>
      </c>
    </row>
    <row r="21" spans="2:17" ht="30" customHeight="1" x14ac:dyDescent="0.25">
      <c r="B21" s="67"/>
      <c r="C21" s="19" t="s">
        <v>31</v>
      </c>
      <c r="D21" s="39">
        <v>32.1</v>
      </c>
      <c r="E21" s="9" t="s">
        <v>34</v>
      </c>
      <c r="F21" s="9"/>
      <c r="G21" s="5"/>
      <c r="H21" s="6"/>
      <c r="I21" s="5"/>
      <c r="J21" s="5"/>
      <c r="K21" s="5"/>
      <c r="L21" s="7"/>
      <c r="M21" s="40" t="s">
        <v>50</v>
      </c>
      <c r="N21" s="14"/>
      <c r="O21" s="14">
        <f t="shared" si="0"/>
        <v>0</v>
      </c>
      <c r="P21" s="15"/>
      <c r="Q21" s="16">
        <f t="shared" si="1"/>
        <v>0</v>
      </c>
    </row>
    <row r="22" spans="2:17" ht="30" customHeight="1" x14ac:dyDescent="0.25">
      <c r="B22" s="53" t="s">
        <v>32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14">
        <f>SUM(O12:O21)</f>
        <v>0</v>
      </c>
      <c r="P22" s="15"/>
      <c r="Q22" s="16">
        <f>O22*123%</f>
        <v>0</v>
      </c>
    </row>
    <row r="23" spans="2:17" ht="30" customHeight="1" x14ac:dyDescent="0.25">
      <c r="B23" s="55" t="s">
        <v>33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2">
        <f>O22*12</f>
        <v>0</v>
      </c>
      <c r="P23" s="23"/>
      <c r="Q23" s="24">
        <f>O23*123%</f>
        <v>0</v>
      </c>
    </row>
    <row r="24" spans="2:17" ht="30" customHeight="1" x14ac:dyDescent="0.25">
      <c r="B24" s="56" t="s">
        <v>35</v>
      </c>
      <c r="C24" s="56"/>
      <c r="D24" s="56"/>
      <c r="E24" s="56"/>
      <c r="F24" s="57"/>
      <c r="G24" s="57"/>
      <c r="H24" s="57"/>
      <c r="I24" s="57"/>
      <c r="J24" s="57"/>
      <c r="K24" s="57"/>
      <c r="L24" s="57"/>
      <c r="M24" s="56"/>
      <c r="N24" s="57"/>
      <c r="O24" s="57"/>
      <c r="P24" s="57"/>
      <c r="Q24" s="57"/>
    </row>
    <row r="25" spans="2:17" ht="48" x14ac:dyDescent="0.25">
      <c r="B25" s="18">
        <v>2</v>
      </c>
      <c r="C25" s="20" t="s">
        <v>36</v>
      </c>
      <c r="D25" s="39">
        <v>947.1</v>
      </c>
      <c r="E25" s="9" t="s">
        <v>34</v>
      </c>
      <c r="F25" s="9"/>
      <c r="G25" s="5"/>
      <c r="H25" s="6"/>
      <c r="I25" s="5"/>
      <c r="J25" s="5"/>
      <c r="K25" s="5"/>
      <c r="L25" s="43"/>
      <c r="M25" s="45">
        <v>2</v>
      </c>
      <c r="N25" s="44"/>
      <c r="O25" s="14">
        <f>D25*M25*N25</f>
        <v>0</v>
      </c>
      <c r="P25" s="15"/>
      <c r="Q25" s="16">
        <f>O25*123%</f>
        <v>0</v>
      </c>
    </row>
    <row r="26" spans="2:17" ht="36.75" x14ac:dyDescent="0.25">
      <c r="B26" s="18">
        <v>3</v>
      </c>
      <c r="C26" s="25" t="s">
        <v>41</v>
      </c>
      <c r="D26" s="39">
        <v>107.1</v>
      </c>
      <c r="E26" s="9" t="s">
        <v>34</v>
      </c>
      <c r="F26" s="9"/>
      <c r="G26" s="5"/>
      <c r="H26" s="6"/>
      <c r="I26" s="5"/>
      <c r="J26" s="5"/>
      <c r="K26" s="5"/>
      <c r="L26" s="43"/>
      <c r="M26" s="45">
        <v>1</v>
      </c>
      <c r="N26" s="44"/>
      <c r="O26" s="14">
        <f t="shared" ref="O26:O36" si="2">D26*M26*N26</f>
        <v>0</v>
      </c>
      <c r="P26" s="15"/>
      <c r="Q26" s="16">
        <f t="shared" ref="Q26:Q36" si="3">O26*123%</f>
        <v>0</v>
      </c>
    </row>
    <row r="27" spans="2:17" ht="36.75" x14ac:dyDescent="0.25">
      <c r="B27" s="18">
        <v>4</v>
      </c>
      <c r="C27" s="25" t="s">
        <v>42</v>
      </c>
      <c r="D27" s="39">
        <v>2020</v>
      </c>
      <c r="E27" s="9" t="s">
        <v>34</v>
      </c>
      <c r="F27" s="9"/>
      <c r="G27" s="5"/>
      <c r="H27" s="6"/>
      <c r="I27" s="5"/>
      <c r="J27" s="5"/>
      <c r="K27" s="5"/>
      <c r="L27" s="43"/>
      <c r="M27" s="45">
        <v>1</v>
      </c>
      <c r="N27" s="44"/>
      <c r="O27" s="14">
        <f t="shared" si="2"/>
        <v>0</v>
      </c>
      <c r="P27" s="15"/>
      <c r="Q27" s="16">
        <f t="shared" si="3"/>
        <v>0</v>
      </c>
    </row>
    <row r="28" spans="2:17" ht="30" customHeight="1" x14ac:dyDescent="0.25">
      <c r="B28" s="18">
        <v>5</v>
      </c>
      <c r="C28" s="25" t="s">
        <v>37</v>
      </c>
      <c r="D28" s="39">
        <v>180</v>
      </c>
      <c r="E28" s="9" t="s">
        <v>3</v>
      </c>
      <c r="F28" s="9"/>
      <c r="G28" s="5"/>
      <c r="H28" s="6"/>
      <c r="I28" s="5"/>
      <c r="J28" s="5"/>
      <c r="K28" s="5"/>
      <c r="L28" s="43"/>
      <c r="M28" s="45">
        <v>1</v>
      </c>
      <c r="N28" s="44"/>
      <c r="O28" s="14">
        <f t="shared" si="2"/>
        <v>0</v>
      </c>
      <c r="P28" s="15"/>
      <c r="Q28" s="16">
        <f t="shared" si="3"/>
        <v>0</v>
      </c>
    </row>
    <row r="29" spans="2:17" ht="30" customHeight="1" x14ac:dyDescent="0.25">
      <c r="B29" s="18">
        <v>6</v>
      </c>
      <c r="C29" s="25" t="s">
        <v>38</v>
      </c>
      <c r="D29" s="39">
        <v>160</v>
      </c>
      <c r="E29" s="9" t="s">
        <v>3</v>
      </c>
      <c r="F29" s="9"/>
      <c r="G29" s="5"/>
      <c r="H29" s="6"/>
      <c r="I29" s="5"/>
      <c r="J29" s="5"/>
      <c r="K29" s="5"/>
      <c r="L29" s="43"/>
      <c r="M29" s="45">
        <v>1</v>
      </c>
      <c r="N29" s="44"/>
      <c r="O29" s="14">
        <f t="shared" si="2"/>
        <v>0</v>
      </c>
      <c r="P29" s="15"/>
      <c r="Q29" s="16">
        <f t="shared" si="3"/>
        <v>0</v>
      </c>
    </row>
    <row r="30" spans="2:17" ht="30" customHeight="1" x14ac:dyDescent="0.25">
      <c r="B30" s="18">
        <v>7</v>
      </c>
      <c r="C30" s="26" t="s">
        <v>39</v>
      </c>
      <c r="D30" s="42">
        <v>14</v>
      </c>
      <c r="E30" s="9" t="s">
        <v>3</v>
      </c>
      <c r="F30" s="9"/>
      <c r="G30" s="5"/>
      <c r="H30" s="6"/>
      <c r="I30" s="5"/>
      <c r="J30" s="5"/>
      <c r="K30" s="5"/>
      <c r="L30" s="43"/>
      <c r="M30" s="45">
        <v>1</v>
      </c>
      <c r="N30" s="44"/>
      <c r="O30" s="14">
        <f t="shared" si="2"/>
        <v>0</v>
      </c>
      <c r="P30" s="15"/>
      <c r="Q30" s="16">
        <f t="shared" si="3"/>
        <v>0</v>
      </c>
    </row>
    <row r="31" spans="2:17" ht="30" customHeight="1" x14ac:dyDescent="0.25">
      <c r="B31" s="18">
        <v>8</v>
      </c>
      <c r="C31" s="26" t="s">
        <v>40</v>
      </c>
      <c r="D31" s="39">
        <v>1240</v>
      </c>
      <c r="E31" s="9" t="s">
        <v>34</v>
      </c>
      <c r="F31" s="9"/>
      <c r="G31" s="5"/>
      <c r="H31" s="6"/>
      <c r="I31" s="5"/>
      <c r="J31" s="5"/>
      <c r="K31" s="5"/>
      <c r="L31" s="43"/>
      <c r="M31" s="45">
        <v>1</v>
      </c>
      <c r="N31" s="44"/>
      <c r="O31" s="14">
        <f t="shared" si="2"/>
        <v>0</v>
      </c>
      <c r="P31" s="15"/>
      <c r="Q31" s="16">
        <f t="shared" si="3"/>
        <v>0</v>
      </c>
    </row>
    <row r="32" spans="2:17" ht="48.75" x14ac:dyDescent="0.25">
      <c r="B32" s="18">
        <v>9</v>
      </c>
      <c r="C32" s="25" t="s">
        <v>43</v>
      </c>
      <c r="D32" s="39">
        <v>1078.93</v>
      </c>
      <c r="E32" s="9" t="s">
        <v>34</v>
      </c>
      <c r="F32" s="9"/>
      <c r="G32" s="5"/>
      <c r="H32" s="6"/>
      <c r="I32" s="5"/>
      <c r="J32" s="5"/>
      <c r="K32" s="5"/>
      <c r="L32" s="43"/>
      <c r="M32" s="45">
        <v>2</v>
      </c>
      <c r="N32" s="44"/>
      <c r="O32" s="14">
        <f t="shared" si="2"/>
        <v>0</v>
      </c>
      <c r="P32" s="15"/>
      <c r="Q32" s="16">
        <f t="shared" si="3"/>
        <v>0</v>
      </c>
    </row>
    <row r="33" spans="2:17" ht="48.75" x14ac:dyDescent="0.25">
      <c r="B33" s="18">
        <v>10</v>
      </c>
      <c r="C33" s="25" t="s">
        <v>44</v>
      </c>
      <c r="D33" s="39">
        <v>52.4</v>
      </c>
      <c r="E33" s="9" t="s">
        <v>34</v>
      </c>
      <c r="F33" s="9"/>
      <c r="G33" s="5"/>
      <c r="H33" s="6"/>
      <c r="I33" s="5"/>
      <c r="J33" s="5"/>
      <c r="K33" s="5"/>
      <c r="L33" s="43"/>
      <c r="M33" s="45">
        <v>4</v>
      </c>
      <c r="N33" s="44"/>
      <c r="O33" s="14">
        <f t="shared" si="2"/>
        <v>0</v>
      </c>
      <c r="P33" s="15"/>
      <c r="Q33" s="16">
        <f t="shared" si="3"/>
        <v>0</v>
      </c>
    </row>
    <row r="34" spans="2:17" ht="30" customHeight="1" x14ac:dyDescent="0.25">
      <c r="B34" s="18">
        <v>11</v>
      </c>
      <c r="C34" s="19" t="s">
        <v>45</v>
      </c>
      <c r="D34" s="39">
        <v>2691.34</v>
      </c>
      <c r="E34" s="9" t="s">
        <v>34</v>
      </c>
      <c r="F34" s="9"/>
      <c r="G34" s="5"/>
      <c r="H34" s="6"/>
      <c r="I34" s="5"/>
      <c r="J34" s="5"/>
      <c r="K34" s="5"/>
      <c r="L34" s="43"/>
      <c r="M34" s="45">
        <v>2</v>
      </c>
      <c r="N34" s="44"/>
      <c r="O34" s="14">
        <f t="shared" si="2"/>
        <v>0</v>
      </c>
      <c r="P34" s="15"/>
      <c r="Q34" s="16">
        <f t="shared" si="3"/>
        <v>0</v>
      </c>
    </row>
    <row r="35" spans="2:17" ht="36" x14ac:dyDescent="0.25">
      <c r="B35" s="18">
        <v>12</v>
      </c>
      <c r="C35" s="19" t="s">
        <v>46</v>
      </c>
      <c r="D35" s="39">
        <v>128.47</v>
      </c>
      <c r="E35" s="9" t="s">
        <v>34</v>
      </c>
      <c r="F35" s="9"/>
      <c r="G35" s="5"/>
      <c r="H35" s="6"/>
      <c r="I35" s="5"/>
      <c r="J35" s="5"/>
      <c r="K35" s="5"/>
      <c r="L35" s="43"/>
      <c r="M35" s="45">
        <v>2</v>
      </c>
      <c r="N35" s="44"/>
      <c r="O35" s="14">
        <f t="shared" si="2"/>
        <v>0</v>
      </c>
      <c r="P35" s="15"/>
      <c r="Q35" s="16">
        <f t="shared" si="3"/>
        <v>0</v>
      </c>
    </row>
    <row r="36" spans="2:17" ht="30" customHeight="1" x14ac:dyDescent="0.25">
      <c r="B36" s="18">
        <v>13</v>
      </c>
      <c r="C36" s="25" t="s">
        <v>47</v>
      </c>
      <c r="D36" s="39">
        <v>300</v>
      </c>
      <c r="E36" s="9" t="s">
        <v>34</v>
      </c>
      <c r="F36" s="9"/>
      <c r="G36" s="5"/>
      <c r="H36" s="6"/>
      <c r="I36" s="5"/>
      <c r="J36" s="5"/>
      <c r="K36" s="5"/>
      <c r="L36" s="43"/>
      <c r="M36" s="45">
        <v>4</v>
      </c>
      <c r="N36" s="44"/>
      <c r="O36" s="14">
        <f t="shared" si="2"/>
        <v>0</v>
      </c>
      <c r="P36" s="15"/>
      <c r="Q36" s="16">
        <f t="shared" si="3"/>
        <v>0</v>
      </c>
    </row>
    <row r="37" spans="2:17" ht="30" customHeight="1" x14ac:dyDescent="0.25">
      <c r="B37" s="58" t="s">
        <v>48</v>
      </c>
      <c r="C37" s="58"/>
      <c r="D37" s="58"/>
      <c r="E37" s="58"/>
      <c r="F37" s="59"/>
      <c r="G37" s="59"/>
      <c r="H37" s="59"/>
      <c r="I37" s="59"/>
      <c r="J37" s="59"/>
      <c r="K37" s="59"/>
      <c r="L37" s="59"/>
      <c r="M37" s="58"/>
      <c r="N37" s="59"/>
      <c r="O37" s="27">
        <f>SUM(O25:O36)</f>
        <v>0</v>
      </c>
      <c r="P37" s="28"/>
      <c r="Q37" s="29">
        <f>O37*123%</f>
        <v>0</v>
      </c>
    </row>
    <row r="38" spans="2:17" ht="24.95" customHeight="1" x14ac:dyDescent="0.25">
      <c r="B38" s="21"/>
      <c r="C38" s="30"/>
      <c r="D38" s="31"/>
      <c r="E38" s="32"/>
      <c r="F38" s="32"/>
      <c r="G38" s="33"/>
      <c r="H38" s="34"/>
      <c r="I38" s="33"/>
      <c r="J38" s="33"/>
      <c r="K38" s="33"/>
      <c r="L38" s="35"/>
      <c r="M38" s="41"/>
      <c r="N38" s="36"/>
      <c r="O38" s="36"/>
      <c r="P38" s="37"/>
      <c r="Q38" s="38"/>
    </row>
    <row r="39" spans="2:17" ht="30" customHeight="1" x14ac:dyDescent="0.25">
      <c r="B39" s="60" t="s">
        <v>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47">
        <f>O23+O37</f>
        <v>0</v>
      </c>
      <c r="P39" s="48"/>
      <c r="Q39" s="47">
        <f>O39*123%</f>
        <v>0</v>
      </c>
    </row>
    <row r="44" spans="2:17" x14ac:dyDescent="0.25">
      <c r="D44" s="54" t="s">
        <v>58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2:17" x14ac:dyDescent="0.25">
      <c r="D45" s="54" t="s">
        <v>59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</sheetData>
  <sortState ref="A2:Q84">
    <sortCondition ref="C2:C84"/>
  </sortState>
  <mergeCells count="20">
    <mergeCell ref="B1:Q1"/>
    <mergeCell ref="B5:Q5"/>
    <mergeCell ref="B10:Q10"/>
    <mergeCell ref="C11:Q11"/>
    <mergeCell ref="B11:B21"/>
    <mergeCell ref="B8:B9"/>
    <mergeCell ref="C8:C9"/>
    <mergeCell ref="D8:D9"/>
    <mergeCell ref="E8:E9"/>
    <mergeCell ref="M8:M9"/>
    <mergeCell ref="N8:N9"/>
    <mergeCell ref="P8:P9"/>
    <mergeCell ref="Q8:Q9"/>
    <mergeCell ref="B22:N22"/>
    <mergeCell ref="D44:Q44"/>
    <mergeCell ref="D45:Q45"/>
    <mergeCell ref="B23:N23"/>
    <mergeCell ref="B24:Q24"/>
    <mergeCell ref="B37:N37"/>
    <mergeCell ref="B39:N39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2021-12-07T10:18:11Z</cp:lastPrinted>
  <dcterms:created xsi:type="dcterms:W3CDTF">2018-05-23T10:41:44Z</dcterms:created>
  <dcterms:modified xsi:type="dcterms:W3CDTF">2021-12-07T10:18:19Z</dcterms:modified>
</cp:coreProperties>
</file>