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Aleksandra.R.1026\Desktop\PRZETARGI 2021\ZP-G-34-21 Energia 2022\dokumenty sprawdzone\"/>
    </mc:Choice>
  </mc:AlternateContent>
  <xr:revisionPtr revIDLastSave="0" documentId="13_ncr:1_{F24136B4-E1DC-4DAA-8214-8A0307468906}" xr6:coauthVersionLast="47" xr6:coauthVersionMax="47" xr10:uidLastSave="{00000000-0000-0000-0000-000000000000}"/>
  <bookViews>
    <workbookView xWindow="3360" yWindow="3360" windowWidth="24686" windowHeight="13149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L16" i="1" s="1"/>
  <c r="M16" i="1" l="1"/>
  <c r="K15" i="1"/>
  <c r="K13" i="1"/>
  <c r="K12" i="1"/>
  <c r="K17" i="1"/>
  <c r="L17" i="1" s="1"/>
  <c r="K6" i="1"/>
  <c r="M17" i="1" l="1"/>
  <c r="M6" i="1"/>
  <c r="L6" i="1" l="1"/>
  <c r="L13" i="1" l="1"/>
  <c r="M13" i="1"/>
  <c r="M12" i="1"/>
  <c r="L12" i="1"/>
  <c r="L15" i="1"/>
  <c r="K14" i="1"/>
  <c r="M14" i="1" s="1"/>
  <c r="K11" i="1"/>
  <c r="L11" i="1" s="1"/>
  <c r="K10" i="1"/>
  <c r="K5" i="1"/>
  <c r="M5" i="1" s="1"/>
  <c r="M7" i="1" s="1"/>
  <c r="K18" i="1" l="1"/>
  <c r="M11" i="1"/>
  <c r="L5" i="1"/>
  <c r="L7" i="1" s="1"/>
  <c r="K7" i="1"/>
  <c r="L10" i="1"/>
  <c r="L14" i="1"/>
  <c r="M15" i="1"/>
  <c r="M10" i="1"/>
  <c r="L18" i="1" l="1"/>
  <c r="L19" i="1" s="1"/>
  <c r="M18" i="1"/>
  <c r="M19" i="1" s="1"/>
  <c r="K19" i="1"/>
</calcChain>
</file>

<file path=xl/sharedStrings.xml><?xml version="1.0" encoding="utf-8"?>
<sst xmlns="http://schemas.openxmlformats.org/spreadsheetml/2006/main" count="37" uniqueCount="28">
  <si>
    <t xml:space="preserve">Opis </t>
  </si>
  <si>
    <t xml:space="preserve">Ilość szacunkowa podana przez zamawiającego </t>
  </si>
  <si>
    <t>Cena jednostkowa netto [zł]</t>
  </si>
  <si>
    <t>Wartość  netto [zł]</t>
  </si>
  <si>
    <t>VAT</t>
  </si>
  <si>
    <t>Wartość brutto [zł]</t>
  </si>
  <si>
    <t>Sprzedaż energii elektrycznej - zł/kWh</t>
  </si>
  <si>
    <t>MWh</t>
  </si>
  <si>
    <t>Opłata abonamentowa [zł/m-c]</t>
  </si>
  <si>
    <t>Razem energia elektryczna czynna</t>
  </si>
  <si>
    <t>suma energii</t>
  </si>
  <si>
    <t>Dystrybucja energii elektrycznej</t>
  </si>
  <si>
    <t>Składnik zmienny stawki sieciowej [zł/MWh]</t>
  </si>
  <si>
    <t>Stawka jakościowa [zł/MWh]</t>
  </si>
  <si>
    <t>Stawka opłaty przejściowej [zł/kW/miesiąc]</t>
  </si>
  <si>
    <t>Składnik stały stawki sieciowej [zł/kW/miesiąc]</t>
  </si>
  <si>
    <t>Stawka opłaty OZE [zł/MWh]</t>
  </si>
  <si>
    <t>Stawka opłaty abonamentowej [zł/m-c]</t>
  </si>
  <si>
    <t>Razem dystrybucja energii elektrycznej</t>
  </si>
  <si>
    <t>suma dystrybucja</t>
  </si>
  <si>
    <t>Ogółem</t>
  </si>
  <si>
    <t>2 punkty</t>
  </si>
  <si>
    <t>jednostrefowa taryfa ze stałą stawką niezależnie od godziny i dnia</t>
  </si>
  <si>
    <t>Grupa taryfowa B21</t>
  </si>
  <si>
    <t>Stawka opłaty kogeneracyjnej [zł/MWh]</t>
  </si>
  <si>
    <t>x 12 m-cy</t>
  </si>
  <si>
    <t>Opłata mocowa [zł/kWh]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</si>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</sst>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0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D43B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0" xfId="0"/>
    <xf numFmtId="0" fontId="2" fillId="0" borderId="0" xfId="1" applyFont="1" applyBorder="1" applyAlignment="1">
      <alignment horizont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4" fontId="2" fillId="0" borderId="4" xfId="1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4" fontId="2" fillId="0" borderId="3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4" fontId="2" fillId="0" borderId="7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164" fontId="3" fillId="0" borderId="28" xfId="1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/>
    <xf numFmtId="1" fontId="2" fillId="0" borderId="26" xfId="1" applyNumberFormat="1" applyFont="1" applyFill="1" applyBorder="1" applyAlignment="1"/>
    <xf numFmtId="0" fontId="0" fillId="0" borderId="28" xfId="0" applyBorder="1" applyAlignment="1"/>
    <xf numFmtId="0" fontId="3" fillId="0" borderId="28" xfId="1" applyFont="1" applyFill="1" applyBorder="1" applyAlignment="1">
      <alignment horizontal="center"/>
    </xf>
    <xf numFmtId="3" fontId="1" fillId="0" borderId="17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3" fillId="2" borderId="28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32" xfId="0" applyFont="1" applyBorder="1"/>
    <xf numFmtId="0" fontId="2" fillId="3" borderId="19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/>
    </xf>
    <xf numFmtId="0" fontId="2" fillId="3" borderId="18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2" fillId="3" borderId="8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29" xfId="1" applyFont="1" applyBorder="1" applyAlignment="1">
      <alignment horizontal="left"/>
    </xf>
    <xf numFmtId="0" fontId="2" fillId="0" borderId="28" xfId="1" applyFont="1" applyBorder="1" applyAlignment="1">
      <alignment horizontal="left"/>
    </xf>
    <xf numFmtId="0" fontId="2" fillId="0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ED4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workbookViewId="0">
      <selection activeCell="J16" sqref="J16"/>
    </sheetView>
  </sheetViews>
  <sheetFormatPr defaultRowHeight="14.6" x14ac:dyDescent="0.4"/>
  <cols>
    <col min="1" max="1" width="1.53515625" style="1" customWidth="1"/>
    <col min="5" max="5" width="10.3828125" customWidth="1"/>
    <col min="6" max="6" width="17.69140625" customWidth="1"/>
    <col min="7" max="7" width="8.84375" style="1" customWidth="1"/>
    <col min="8" max="8" width="11.15234375" style="21" customWidth="1"/>
    <col min="11" max="11" width="13" customWidth="1"/>
    <col min="12" max="12" width="10.15234375" bestFit="1" customWidth="1"/>
    <col min="13" max="13" width="11.84375" customWidth="1"/>
  </cols>
  <sheetData>
    <row r="1" spans="2:13" x14ac:dyDescent="0.4">
      <c r="B1" s="1"/>
      <c r="C1" s="1"/>
      <c r="D1" s="1"/>
      <c r="E1" s="1"/>
      <c r="F1" s="1"/>
      <c r="I1" s="1"/>
      <c r="J1" s="1"/>
      <c r="K1" s="1"/>
      <c r="L1" s="1"/>
      <c r="M1" s="1"/>
    </row>
    <row r="2" spans="2:13" ht="15" thickBot="1" x14ac:dyDescent="0.45">
      <c r="B2" s="47" t="s">
        <v>23</v>
      </c>
      <c r="C2" s="47"/>
      <c r="D2" s="2"/>
      <c r="E2" s="2"/>
      <c r="F2" s="2"/>
      <c r="G2" s="2"/>
      <c r="H2" s="22"/>
      <c r="I2" s="2"/>
      <c r="J2" s="2"/>
      <c r="K2" s="2"/>
      <c r="L2" s="2"/>
      <c r="M2" s="2"/>
    </row>
    <row r="3" spans="2:13" x14ac:dyDescent="0.4">
      <c r="B3" s="48" t="s">
        <v>0</v>
      </c>
      <c r="C3" s="49"/>
      <c r="D3" s="49"/>
      <c r="E3" s="49"/>
      <c r="F3" s="50"/>
      <c r="G3" s="39"/>
      <c r="H3" s="54" t="s">
        <v>1</v>
      </c>
      <c r="I3" s="55"/>
      <c r="J3" s="58" t="s">
        <v>2</v>
      </c>
      <c r="K3" s="58" t="s">
        <v>3</v>
      </c>
      <c r="L3" s="58" t="s">
        <v>4</v>
      </c>
      <c r="M3" s="58" t="s">
        <v>5</v>
      </c>
    </row>
    <row r="4" spans="2:13" ht="33.75" customHeight="1" thickBot="1" x14ac:dyDescent="0.45">
      <c r="B4" s="51"/>
      <c r="C4" s="52"/>
      <c r="D4" s="52"/>
      <c r="E4" s="52"/>
      <c r="F4" s="53"/>
      <c r="G4" s="40"/>
      <c r="H4" s="56"/>
      <c r="I4" s="57"/>
      <c r="J4" s="59"/>
      <c r="K4" s="59"/>
      <c r="L4" s="59"/>
      <c r="M4" s="59"/>
    </row>
    <row r="5" spans="2:13" ht="58.5" customHeight="1" x14ac:dyDescent="0.4">
      <c r="B5" s="71" t="s">
        <v>6</v>
      </c>
      <c r="C5" s="72"/>
      <c r="D5" s="72"/>
      <c r="E5" s="73"/>
      <c r="F5" s="30" t="s">
        <v>22</v>
      </c>
      <c r="G5" s="20"/>
      <c r="H5" s="12">
        <v>2000</v>
      </c>
      <c r="I5" s="29" t="s">
        <v>7</v>
      </c>
      <c r="J5" s="32"/>
      <c r="K5" s="3">
        <f>H5*J5</f>
        <v>0</v>
      </c>
      <c r="L5" s="3">
        <f>K5*0.23</f>
        <v>0</v>
      </c>
      <c r="M5" s="16">
        <f>K5*1.23</f>
        <v>0</v>
      </c>
    </row>
    <row r="6" spans="2:13" x14ac:dyDescent="0.4">
      <c r="B6" s="74" t="s">
        <v>8</v>
      </c>
      <c r="C6" s="75"/>
      <c r="D6" s="75"/>
      <c r="E6" s="75"/>
      <c r="F6" s="76"/>
      <c r="G6" s="12" t="s">
        <v>21</v>
      </c>
      <c r="H6" s="37">
        <v>2</v>
      </c>
      <c r="I6" s="23" t="s">
        <v>25</v>
      </c>
      <c r="J6" s="13"/>
      <c r="K6" s="3">
        <f>H6*J6*12</f>
        <v>0</v>
      </c>
      <c r="L6" s="4">
        <f>K6*0.23</f>
        <v>0</v>
      </c>
      <c r="M6" s="16">
        <f>K6*1.23</f>
        <v>0</v>
      </c>
    </row>
    <row r="7" spans="2:13" ht="15" thickBot="1" x14ac:dyDescent="0.45">
      <c r="B7" s="69" t="s">
        <v>9</v>
      </c>
      <c r="C7" s="70"/>
      <c r="D7" s="70"/>
      <c r="E7" s="70"/>
      <c r="F7" s="77" t="s">
        <v>10</v>
      </c>
      <c r="G7" s="78"/>
      <c r="H7" s="24">
        <v>2000</v>
      </c>
      <c r="I7" s="25" t="s">
        <v>7</v>
      </c>
      <c r="J7" s="31"/>
      <c r="K7" s="3">
        <f>SUM(K5:K6)</f>
        <v>0</v>
      </c>
      <c r="L7" s="3">
        <f>SUM(L5:L6)</f>
        <v>0</v>
      </c>
      <c r="M7" s="16">
        <f>SUM(M5:M6)</f>
        <v>0</v>
      </c>
    </row>
    <row r="8" spans="2:13" ht="15" thickBot="1" x14ac:dyDescent="0.45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</row>
    <row r="9" spans="2:13" x14ac:dyDescent="0.4"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2:13" x14ac:dyDescent="0.4">
      <c r="B10" s="74" t="s">
        <v>12</v>
      </c>
      <c r="C10" s="75"/>
      <c r="D10" s="75"/>
      <c r="E10" s="75"/>
      <c r="F10" s="76"/>
      <c r="G10" s="34"/>
      <c r="H10" s="10">
        <v>2000</v>
      </c>
      <c r="I10" s="10" t="s">
        <v>7</v>
      </c>
      <c r="J10" s="13"/>
      <c r="K10" s="3">
        <f>H10*J10</f>
        <v>0</v>
      </c>
      <c r="L10" s="4">
        <f t="shared" ref="L10:L15" si="0">K10*0.23</f>
        <v>0</v>
      </c>
      <c r="M10" s="5">
        <f t="shared" ref="M10:M15" si="1">K10*1.23</f>
        <v>0</v>
      </c>
    </row>
    <row r="11" spans="2:13" x14ac:dyDescent="0.4">
      <c r="B11" s="74" t="s">
        <v>13</v>
      </c>
      <c r="C11" s="75"/>
      <c r="D11" s="75"/>
      <c r="E11" s="75"/>
      <c r="F11" s="76"/>
      <c r="G11" s="34"/>
      <c r="H11" s="10">
        <v>2000</v>
      </c>
      <c r="I11" s="15" t="s">
        <v>7</v>
      </c>
      <c r="J11" s="13"/>
      <c r="K11" s="3">
        <f>H11*J11</f>
        <v>0</v>
      </c>
      <c r="L11" s="4">
        <f t="shared" si="0"/>
        <v>0</v>
      </c>
      <c r="M11" s="5">
        <f t="shared" si="1"/>
        <v>0</v>
      </c>
    </row>
    <row r="12" spans="2:13" x14ac:dyDescent="0.4">
      <c r="B12" s="74" t="s">
        <v>14</v>
      </c>
      <c r="C12" s="75"/>
      <c r="D12" s="75"/>
      <c r="E12" s="75"/>
      <c r="F12" s="76"/>
      <c r="G12" s="34"/>
      <c r="H12" s="33">
        <v>750</v>
      </c>
      <c r="I12" s="11" t="s">
        <v>25</v>
      </c>
      <c r="J12" s="14"/>
      <c r="K12" s="3">
        <f>H12*J12*12</f>
        <v>0</v>
      </c>
      <c r="L12" s="4">
        <f t="shared" si="0"/>
        <v>0</v>
      </c>
      <c r="M12" s="5">
        <f t="shared" si="1"/>
        <v>0</v>
      </c>
    </row>
    <row r="13" spans="2:13" x14ac:dyDescent="0.4">
      <c r="B13" s="74" t="s">
        <v>15</v>
      </c>
      <c r="C13" s="75"/>
      <c r="D13" s="75"/>
      <c r="E13" s="75"/>
      <c r="F13" s="76"/>
      <c r="G13" s="34"/>
      <c r="H13" s="33">
        <v>750</v>
      </c>
      <c r="I13" s="11" t="s">
        <v>25</v>
      </c>
      <c r="J13" s="14"/>
      <c r="K13" s="3">
        <f>H13*J13*12</f>
        <v>0</v>
      </c>
      <c r="L13" s="4">
        <f t="shared" si="0"/>
        <v>0</v>
      </c>
      <c r="M13" s="5">
        <f t="shared" si="1"/>
        <v>0</v>
      </c>
    </row>
    <row r="14" spans="2:13" x14ac:dyDescent="0.4">
      <c r="B14" s="82" t="s">
        <v>16</v>
      </c>
      <c r="C14" s="83"/>
      <c r="D14" s="83"/>
      <c r="E14" s="83"/>
      <c r="F14" s="84"/>
      <c r="G14" s="35"/>
      <c r="H14" s="10">
        <v>2000</v>
      </c>
      <c r="I14" s="6" t="s">
        <v>7</v>
      </c>
      <c r="J14" s="14"/>
      <c r="K14" s="3">
        <f>H14*J14</f>
        <v>0</v>
      </c>
      <c r="L14" s="4">
        <f t="shared" si="0"/>
        <v>0</v>
      </c>
      <c r="M14" s="5">
        <f t="shared" si="1"/>
        <v>0</v>
      </c>
    </row>
    <row r="15" spans="2:13" x14ac:dyDescent="0.4">
      <c r="B15" s="74" t="s">
        <v>17</v>
      </c>
      <c r="C15" s="75"/>
      <c r="D15" s="75"/>
      <c r="E15" s="75"/>
      <c r="F15" s="76"/>
      <c r="G15" s="12" t="s">
        <v>21</v>
      </c>
      <c r="H15" s="12">
        <v>2</v>
      </c>
      <c r="I15" s="11" t="s">
        <v>25</v>
      </c>
      <c r="J15" s="14"/>
      <c r="K15" s="3">
        <f>H15*J15*12</f>
        <v>0</v>
      </c>
      <c r="L15" s="4">
        <f t="shared" si="0"/>
        <v>0</v>
      </c>
      <c r="M15" s="5">
        <f t="shared" si="1"/>
        <v>0</v>
      </c>
    </row>
    <row r="16" spans="2:13" s="1" customFormat="1" x14ac:dyDescent="0.4">
      <c r="B16" s="41" t="s">
        <v>26</v>
      </c>
      <c r="C16" s="42"/>
      <c r="D16" s="42"/>
      <c r="E16" s="42"/>
      <c r="F16" s="43"/>
      <c r="G16" s="12"/>
      <c r="H16" s="12">
        <v>1700000</v>
      </c>
      <c r="I16" s="44" t="s">
        <v>27</v>
      </c>
      <c r="J16" s="46"/>
      <c r="K16" s="3">
        <f>H16*J16</f>
        <v>0</v>
      </c>
      <c r="L16" s="4">
        <f>K16*0.23</f>
        <v>0</v>
      </c>
      <c r="M16" s="45">
        <f>K16*1.23</f>
        <v>0</v>
      </c>
    </row>
    <row r="17" spans="2:13" s="1" customFormat="1" x14ac:dyDescent="0.4">
      <c r="B17" s="38" t="s">
        <v>24</v>
      </c>
      <c r="C17" s="36"/>
      <c r="D17" s="36"/>
      <c r="E17" s="36"/>
      <c r="F17" s="36"/>
      <c r="G17" s="12"/>
      <c r="H17" s="12">
        <v>2000</v>
      </c>
      <c r="I17" s="15" t="s">
        <v>7</v>
      </c>
      <c r="J17" s="14">
        <v>0</v>
      </c>
      <c r="K17" s="3">
        <f>H17*J17</f>
        <v>0</v>
      </c>
      <c r="L17" s="3">
        <f>K17*0.23</f>
        <v>0</v>
      </c>
      <c r="M17" s="5">
        <f>K17*1.23</f>
        <v>0</v>
      </c>
    </row>
    <row r="18" spans="2:13" ht="15" thickBot="1" x14ac:dyDescent="0.45">
      <c r="B18" s="60" t="s">
        <v>18</v>
      </c>
      <c r="C18" s="61"/>
      <c r="D18" s="61"/>
      <c r="E18" s="61"/>
      <c r="F18" s="62"/>
      <c r="G18" s="26" t="s">
        <v>19</v>
      </c>
      <c r="H18" s="27"/>
      <c r="I18" s="27"/>
      <c r="J18" s="28"/>
      <c r="K18" s="7">
        <f>SUM(K10:K15)</f>
        <v>0</v>
      </c>
      <c r="L18" s="8">
        <f>SUM(L10:L17)</f>
        <v>0</v>
      </c>
      <c r="M18" s="9">
        <f>SUM(M10:M17)</f>
        <v>0</v>
      </c>
    </row>
    <row r="19" spans="2:13" ht="15" thickBot="1" x14ac:dyDescent="0.45">
      <c r="B19" s="79" t="s">
        <v>20</v>
      </c>
      <c r="C19" s="80"/>
      <c r="D19" s="80"/>
      <c r="E19" s="80"/>
      <c r="F19" s="80"/>
      <c r="G19" s="80"/>
      <c r="H19" s="80"/>
      <c r="I19" s="80"/>
      <c r="J19" s="81"/>
      <c r="K19" s="17">
        <f>SUM(K18,K7)</f>
        <v>0</v>
      </c>
      <c r="L19" s="18">
        <f>SUM(L18,L7)</f>
        <v>0</v>
      </c>
      <c r="M19" s="19">
        <f>SUM(M18,M7)</f>
        <v>0</v>
      </c>
    </row>
    <row r="25" spans="2:13" x14ac:dyDescent="0.4">
      <c r="G25"/>
      <c r="H25"/>
    </row>
    <row r="26" spans="2:13" x14ac:dyDescent="0.4">
      <c r="G26"/>
      <c r="H26"/>
    </row>
    <row r="27" spans="2:13" x14ac:dyDescent="0.4">
      <c r="G27"/>
      <c r="H27"/>
    </row>
    <row r="28" spans="2:13" x14ac:dyDescent="0.4">
      <c r="G28"/>
      <c r="H28"/>
    </row>
  </sheetData>
  <mergeCells count="21">
    <mergeCell ref="B19:J19"/>
    <mergeCell ref="B10:F10"/>
    <mergeCell ref="B11:F11"/>
    <mergeCell ref="B12:F12"/>
    <mergeCell ref="B13:F13"/>
    <mergeCell ref="B15:F15"/>
    <mergeCell ref="B14:F14"/>
    <mergeCell ref="L3:L4"/>
    <mergeCell ref="M3:M4"/>
    <mergeCell ref="B18:F18"/>
    <mergeCell ref="B8:M8"/>
    <mergeCell ref="B9:M9"/>
    <mergeCell ref="B7:E7"/>
    <mergeCell ref="B5:E5"/>
    <mergeCell ref="B6:F6"/>
    <mergeCell ref="F7:G7"/>
    <mergeCell ref="B2:C2"/>
    <mergeCell ref="B3:F4"/>
    <mergeCell ref="H3:I4"/>
    <mergeCell ref="J3:J4"/>
    <mergeCell ref="K3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Tkaczyk</dc:creator>
  <cp:lastModifiedBy>Aleksandra Richter</cp:lastModifiedBy>
  <cp:lastPrinted>2021-01-11T12:48:17Z</cp:lastPrinted>
  <dcterms:created xsi:type="dcterms:W3CDTF">2016-11-08T13:27:21Z</dcterms:created>
  <dcterms:modified xsi:type="dcterms:W3CDTF">2021-12-10T12:13:37Z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1091768589</vt:i4>
  </property>
  <property fmtid="{D5CDD505-2E9C-101B-9397-08002B2CF9AE}" pid="3" name="_NewReviewCycle">
    <vt:lpwstr/>
  </property>
  <property fmtid="{D5CDD505-2E9C-101B-9397-08002B2CF9AE}" pid="4" name="_EmailSubject">
    <vt:lpwstr>kompletna dokumentacja do przetargu na energię</vt:lpwstr>
  </property>
  <property fmtid="{D5CDD505-2E9C-101B-9397-08002B2CF9AE}" pid="5" name="_AuthorEmail">
    <vt:lpwstr>Aleksandra.Richter@imn.lukasiewicz.gov.pl</vt:lpwstr>
  </property>
  <property fmtid="{D5CDD505-2E9C-101B-9397-08002B2CF9AE}" pid="6" name="_AuthorEmailDisplayName">
    <vt:lpwstr>Aleksandra Richter | Łukasiewicz - IMN</vt:lpwstr>
  </property>
</Properties>
</file>