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<sst xmlns="http://schemas.openxmlformats.org/spreadsheetml/2006/main" count="242" uniqueCount="117">
  <si>
    <t>Załącznik Nr 2 do SIWZ opis przedmiotu zamówienia (BUDYNKI, LOKALE, OBIEKTY INNE NIŻ HYDROFORNIE, OCZYSZCZALNIE I PRZEPOMPOWNIE )</t>
  </si>
  <si>
    <t>SZCZEGÓŁOWY OPIS PRZEDMIOTU ZAMÓWIENIA</t>
  </si>
  <si>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</si>
  <si>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</si>
  <si>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</si>
  <si>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</si>
  <si>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</si>
  <si>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</si>
  <si>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</si>
  <si>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</si>
  <si>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</si>
  <si>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Gmina Zgierz</t>
  </si>
  <si>
    <t>kod</t>
  </si>
  <si>
    <t xml:space="preserve">Urząd Gminy Zgierz - budynek </t>
  </si>
  <si>
    <t>ul. Łęczycka 4</t>
  </si>
  <si>
    <t xml:space="preserve">95-100 </t>
  </si>
  <si>
    <t>Zgierz</t>
  </si>
  <si>
    <t>PLLZED000041961309</t>
  </si>
  <si>
    <t>C11</t>
  </si>
  <si>
    <t>Obiekt sportowo-rekreacyjny</t>
  </si>
  <si>
    <t>Rosanów ul. Długa 92</t>
  </si>
  <si>
    <t>95-100</t>
  </si>
  <si>
    <t>PLLZED000045163500</t>
  </si>
  <si>
    <t>G11</t>
  </si>
  <si>
    <t>Centrum Aktywizacji Społeczno-Kulturalnej i Sportowej</t>
  </si>
  <si>
    <t>Gieczno ul. Sportowa 3</t>
  </si>
  <si>
    <t>95-001</t>
  </si>
  <si>
    <t>Biała</t>
  </si>
  <si>
    <t>PLLZED000045962802</t>
  </si>
  <si>
    <t>Podsumowanie</t>
  </si>
  <si>
    <t>Gminny Zakład Komunalny w Dąbrówce Wielkiej</t>
  </si>
  <si>
    <t>Filia Gminnej Biblioteki w Ustroniu</t>
  </si>
  <si>
    <t>95-073</t>
  </si>
  <si>
    <t>Grotniki</t>
  </si>
  <si>
    <t>Dzierżązna 4</t>
  </si>
  <si>
    <t>Ustronie ul. Ustronie 10</t>
  </si>
  <si>
    <t>PLLZED000057176006</t>
  </si>
  <si>
    <t>C21</t>
  </si>
  <si>
    <t>Ośrodek Zdrowia</t>
  </si>
  <si>
    <t>Gminny Zakład Komunalny</t>
  </si>
  <si>
    <t>Budynek komunalny</t>
  </si>
  <si>
    <t>Besiekierz Rudny 20</t>
  </si>
  <si>
    <t>Gieczno ul. Główna 43</t>
  </si>
  <si>
    <t>Grotniki ul. Brzozowa 23</t>
  </si>
  <si>
    <t>Biała ul. Kościelna 1</t>
  </si>
  <si>
    <t>Ustronie ul. Chopina 2</t>
  </si>
  <si>
    <t>Ustronie ul. Chopina 9</t>
  </si>
  <si>
    <t>PLLZED000046569507</t>
  </si>
  <si>
    <t>PLLZED000041907903</t>
  </si>
  <si>
    <t>PLLZED000041786306</t>
  </si>
  <si>
    <t>PLLZED000039006404</t>
  </si>
  <si>
    <t>PLLZED000039043304</t>
  </si>
  <si>
    <t>PLLZED000039043210</t>
  </si>
  <si>
    <t>Szkoły</t>
  </si>
  <si>
    <t>95-002</t>
  </si>
  <si>
    <t>Smardzew</t>
  </si>
  <si>
    <t>ul. Kościelna 4</t>
  </si>
  <si>
    <t>Szkoła Podstawowa w Besiekierzu Rudnym - budynek szkoły</t>
  </si>
  <si>
    <t>Gieczno ul. Szkolna 2</t>
  </si>
  <si>
    <t>Dąbrówka Wielka ul. Główna 49</t>
  </si>
  <si>
    <t>Zespół Szkolno-Gimnazjalny w Grotnikach - budynek szkoły</t>
  </si>
  <si>
    <t>ul. Brzozowa 4</t>
  </si>
  <si>
    <t>Słowik ul.Gdańska 42</t>
  </si>
  <si>
    <t>Szczawin Kościelny ul. Kościelna 21</t>
  </si>
  <si>
    <t>PLLZED000042515706</t>
  </si>
  <si>
    <t>PLLZED000042583907</t>
  </si>
  <si>
    <t>PLLZED000042584103</t>
  </si>
  <si>
    <t>PLLZED000042584009</t>
  </si>
  <si>
    <t>Świetlica wiejska w Jedliczu A - budynek</t>
  </si>
  <si>
    <t>Jedlicze A ul. Długa 36</t>
  </si>
  <si>
    <t>PLLZED000046108206</t>
  </si>
  <si>
    <t>PLLZED000039176502</t>
  </si>
  <si>
    <t>C12a</t>
  </si>
  <si>
    <t>PLLZED000057177910</t>
  </si>
  <si>
    <t>PLLZED000042583708</t>
  </si>
  <si>
    <t>PLLZED000042583802</t>
  </si>
  <si>
    <t>Podsumowanie szacowanego zużycia energii elektrycznej wg grup taryfowych:</t>
  </si>
  <si>
    <t>Razem</t>
  </si>
  <si>
    <t>Komentarze:</t>
  </si>
  <si>
    <t>Dąbrówka Wielka ul.Kościelna 6/8</t>
  </si>
  <si>
    <t>PLLZED000057357403</t>
  </si>
  <si>
    <t>PLLZED000042484505</t>
  </si>
  <si>
    <t>PLLZED000042493500</t>
  </si>
  <si>
    <t xml:space="preserve"> 6. Rozpoczęcie dostaw energii elektrycznej nastąpi po pozytywnie przeprowadzonej procedurze zmiany sprzedawcy.</t>
  </si>
  <si>
    <t>Moc zamówiona</t>
  </si>
  <si>
    <t>Budynek gospodarczy</t>
  </si>
  <si>
    <t>Jedlicze B ul.Kochanowskiego 2</t>
  </si>
  <si>
    <t>Ilość PPE</t>
  </si>
  <si>
    <t>Szkoła Podstawowa w Białej - budynek szkoły</t>
  </si>
  <si>
    <t>Szkoła Podstawowa w Dąbrówce Wielkiej - budynek szkoły</t>
  </si>
  <si>
    <t>PLLZED000071148005</t>
  </si>
  <si>
    <t>Kania Góra ul. Strażacka 19</t>
  </si>
  <si>
    <t>PLLZED000041380304</t>
  </si>
  <si>
    <t>Gminne Centrum Kultury, Sportu, Turystyki i Rekreacji</t>
  </si>
  <si>
    <t>Świetlica wiejska w Kaniej Górze</t>
  </si>
  <si>
    <t>Szkoła Podstawowa w Giecznie - budynek szkoły</t>
  </si>
  <si>
    <t>Szkoła Podstawowa w Słowiku - budynek szkoły</t>
  </si>
  <si>
    <t>Szkoła Podstawowa w Szczawinie - budynek szkoły</t>
  </si>
  <si>
    <t>01789135</t>
  </si>
  <si>
    <t>PLLZED000038437109</t>
  </si>
  <si>
    <t>Przedmiotem zamówienia jest sprzedaż energii elektrycznej w rozumieniu ustawy z dnia 10.04.1997 r. Prawo energetyczne (tekst jednolity Dz.U. 2021.716 ze zmianami) do punktów poboru Zamawiającego wyszczególnionych w poniższej tabeli.</t>
  </si>
  <si>
    <t xml:space="preserve">Szacowane roczne zużycie energii elektrycznej w kWh                              w okresie od  01.01.2022 r. do 31.12.2022 r. </t>
  </si>
  <si>
    <t>Szacowane zużycie energii elektrycznej w okresie od  01.01.2022 r. do 31.12.2022 r. szczytowa (kWh)</t>
  </si>
  <si>
    <t>Szacowane zużycie energii elektrycznej w okresie od  01.01.2022 r. do 31.12.2022 r. pozaszczytowa (kWh)</t>
  </si>
  <si>
    <t>2. Umowy o świadczenie usług dystrybucji energii elektrycznej zawarte są na czas nieokreślony.</t>
  </si>
  <si>
    <t>Magazyn</t>
  </si>
  <si>
    <t>Biała dz. 361</t>
  </si>
  <si>
    <t xml:space="preserve">1. Dotychczasowe umowy na dostawę energii elektrycznej obowiązują do 31.12.2021 r. </t>
  </si>
  <si>
    <t xml:space="preserve">4. Częstotliwość rozliczeń stosowana przez OSD co 2 miesiące a dla punktów poboru w poz. 1, 22 i 25 co 1 m-c. </t>
  </si>
  <si>
    <t>1)</t>
  </si>
  <si>
    <t>1) poz. 15 moc umowna i szacunkowe zużycie w związku z planowaną budową przyłącza do działki 361 w miejscowości Biała w 2021 r.</t>
  </si>
  <si>
    <t>5. Ilość nabytej energii elektrycznej  rozliczana będzie według rzeczywistego zużycia tej energii przez Zamawiającego. Szacowane zużycie energii elektrycznej na rok 2022 zostało wykonane z należytą starannością, jednakże ma charakter orientacyjny, służący do porównania ofert i w żadnym wypadku nie stanowi ze strony Zamawiającego zobowiązania do zakupu energii w podanej ilości. Sprzedającemu nie będzie przysługiwało jakiekolwiek roszczenie z tytułu  braku poboru przez Zamawiającego przewidywanej ilości energii elektrycznej.</t>
  </si>
  <si>
    <t>3. Szacunkowe poziomy zużycia energii elektrycznej na rok 2022 oparte są na rzeczywistym poborze energii elektrycznej z okresu styczeń 2020 r. - grudzień 2020 r. a w przypadku szkół na podstawie okresu przed pandemią oraz planowanym poborze energii elektrycznej dla poz. 15.</t>
  </si>
  <si>
    <t>Podsumowania</t>
  </si>
  <si>
    <t>C11o</t>
  </si>
  <si>
    <t>Szacowane zużycie energii elektrycznej (kWh) w okresie od 01.01.2022 r. do 31.12.2022 r.</t>
  </si>
  <si>
    <t>PL_PGEM_10000000701_8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</si>
</sst>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9">
      <selection activeCell="F36" sqref="F36:H36"/>
    </sheetView>
  </sheetViews>
  <sheetFormatPr defaultColWidth="9.140625" defaultRowHeight="12.75"/>
  <cols>
    <col min="1" max="1" width="4.140625" style="1" customWidth="1"/>
    <col min="2" max="2" width="30.28125" style="1" customWidth="1"/>
    <col min="3" max="3" width="21.8515625" style="1" customWidth="1"/>
    <col min="4" max="4" width="8.421875" style="1" customWidth="1"/>
    <col min="5" max="5" width="11.421875" style="1" customWidth="1"/>
    <col min="6" max="6" width="12.00390625" style="1" customWidth="1"/>
    <col min="7" max="7" width="10.7109375" style="1" customWidth="1"/>
    <col min="8" max="8" width="21.7109375" style="1" customWidth="1"/>
    <col min="9" max="9" width="9.00390625" style="1" customWidth="1"/>
    <col min="10" max="10" width="8.8515625" style="1" bestFit="1" customWidth="1"/>
    <col min="11" max="11" width="14.28125" style="1" customWidth="1"/>
    <col min="12" max="12" width="14.00390625" style="1" customWidth="1"/>
    <col min="13" max="13" width="14.28125" style="1" customWidth="1"/>
    <col min="14" max="14" width="12.00390625" style="63" customWidth="1"/>
    <col min="15" max="16384" width="9.140625" style="1" customWidth="1"/>
  </cols>
  <sheetData>
    <row r="1" spans="1:17" ht="29.25" customHeight="1">
      <c r="A1" s="12"/>
      <c r="B1" s="12"/>
      <c r="C1" s="12"/>
      <c r="D1" s="12"/>
      <c r="E1" s="12"/>
      <c r="F1" s="77" t="s">
        <v>0</v>
      </c>
      <c r="G1" s="77"/>
      <c r="H1" s="77"/>
      <c r="I1" s="77"/>
      <c r="J1" s="77"/>
      <c r="K1" s="77"/>
      <c r="L1" s="18"/>
      <c r="M1" s="18"/>
      <c r="N1" s="18"/>
      <c r="O1" s="18"/>
      <c r="P1" s="3"/>
      <c r="Q1" s="3"/>
    </row>
    <row r="2" spans="1:17" ht="15.75" customHeight="1">
      <c r="A2" s="12"/>
      <c r="B2" s="12"/>
      <c r="C2" s="12"/>
      <c r="D2" s="12"/>
      <c r="E2" s="12"/>
      <c r="F2" s="17"/>
      <c r="G2" s="17"/>
      <c r="H2" s="17"/>
      <c r="I2" s="17"/>
      <c r="J2" s="17"/>
      <c r="K2" s="17"/>
      <c r="L2" s="18"/>
      <c r="M2" s="18"/>
      <c r="N2" s="18"/>
      <c r="O2" s="18"/>
      <c r="P2" s="3"/>
      <c r="Q2" s="3"/>
    </row>
    <row r="3" spans="1:17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9"/>
      <c r="K3" s="19"/>
      <c r="L3" s="19"/>
      <c r="M3" s="19"/>
      <c r="N3" s="19"/>
      <c r="O3" s="19"/>
      <c r="P3" s="2"/>
      <c r="Q3" s="2"/>
    </row>
    <row r="4" spans="1:17" ht="13.5" customHeight="1">
      <c r="A4" s="12"/>
      <c r="B4" s="12"/>
      <c r="C4" s="12"/>
      <c r="D4" s="12"/>
      <c r="E4" s="12"/>
      <c r="F4" s="12"/>
      <c r="G4" s="12"/>
      <c r="H4" s="12"/>
      <c r="I4" s="12"/>
      <c r="J4" s="19"/>
      <c r="K4" s="19"/>
      <c r="L4" s="19"/>
      <c r="M4" s="19"/>
      <c r="N4" s="19"/>
      <c r="O4" s="19"/>
      <c r="P4" s="2"/>
      <c r="Q4" s="2"/>
    </row>
    <row r="5" spans="1:17" ht="31.5" customHeight="1">
      <c r="A5" s="77" t="s">
        <v>100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18"/>
      <c r="O5" s="18"/>
      <c r="P5" s="3"/>
      <c r="Q5" s="3"/>
    </row>
    <row r="6" spans="1:15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>
      <c r="A7" s="72" t="s">
        <v>11</v>
      </c>
      <c r="B7" s="73"/>
      <c r="C7" s="73"/>
      <c r="D7" s="73"/>
      <c r="E7" s="73"/>
      <c r="F7" s="73"/>
      <c r="G7" s="73"/>
      <c r="H7" s="73"/>
      <c r="I7" s="73"/>
      <c r="J7" s="73"/>
      <c r="K7" s="20"/>
      <c r="L7" s="14"/>
      <c r="M7" s="21"/>
      <c r="N7" s="12"/>
      <c r="O7" s="12"/>
    </row>
    <row r="8" spans="1:15" s="4" customFormat="1" ht="114.75">
      <c r="A8" s="9" t="s">
        <v>2</v>
      </c>
      <c r="B8" s="9" t="s">
        <v>3</v>
      </c>
      <c r="C8" s="9" t="s">
        <v>4</v>
      </c>
      <c r="D8" s="9" t="s">
        <v>12</v>
      </c>
      <c r="E8" s="9" t="s">
        <v>5</v>
      </c>
      <c r="F8" s="9" t="s">
        <v>6</v>
      </c>
      <c r="G8" s="9" t="s">
        <v>7</v>
      </c>
      <c r="H8" s="11" t="s">
        <v>8</v>
      </c>
      <c r="I8" s="9" t="s">
        <v>9</v>
      </c>
      <c r="J8" s="9" t="s">
        <v>10</v>
      </c>
      <c r="K8" s="22" t="s">
        <v>101</v>
      </c>
      <c r="L8" s="9" t="s">
        <v>102</v>
      </c>
      <c r="M8" s="9" t="s">
        <v>103</v>
      </c>
      <c r="N8" s="23"/>
      <c r="O8" s="23"/>
    </row>
    <row r="9" spans="1:15" ht="12.75">
      <c r="A9" s="11">
        <v>1</v>
      </c>
      <c r="B9" s="24" t="s">
        <v>13</v>
      </c>
      <c r="C9" s="24" t="s">
        <v>14</v>
      </c>
      <c r="D9" s="11" t="s">
        <v>15</v>
      </c>
      <c r="E9" s="9" t="s">
        <v>16</v>
      </c>
      <c r="F9" s="10">
        <v>800401718</v>
      </c>
      <c r="G9" s="58">
        <v>4102529</v>
      </c>
      <c r="H9" s="25" t="s">
        <v>17</v>
      </c>
      <c r="I9" s="11" t="s">
        <v>37</v>
      </c>
      <c r="J9" s="11">
        <v>45</v>
      </c>
      <c r="K9" s="50">
        <v>72000</v>
      </c>
      <c r="L9" s="10"/>
      <c r="M9" s="10"/>
      <c r="N9" s="12"/>
      <c r="O9" s="12"/>
    </row>
    <row r="10" spans="1:15" ht="12.75">
      <c r="A10" s="3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1"/>
      <c r="N10" s="12"/>
      <c r="O10" s="12"/>
    </row>
    <row r="11" spans="1:15" ht="12.75">
      <c r="A11" s="26" t="s">
        <v>29</v>
      </c>
      <c r="B11" s="27"/>
      <c r="C11" s="27"/>
      <c r="D11" s="27"/>
      <c r="E11" s="27"/>
      <c r="F11" s="27"/>
      <c r="G11" s="27"/>
      <c r="H11" s="27"/>
      <c r="I11" s="5" t="s">
        <v>37</v>
      </c>
      <c r="J11" s="5">
        <f>SUM(J9)</f>
        <v>45</v>
      </c>
      <c r="K11" s="28">
        <f>SUM(K9)</f>
        <v>72000</v>
      </c>
      <c r="L11" s="29"/>
      <c r="M11" s="29"/>
      <c r="N11" s="19"/>
      <c r="O11" s="12"/>
    </row>
    <row r="12" spans="1:15" ht="12.75" customHeight="1">
      <c r="A12" s="26"/>
      <c r="B12" s="27"/>
      <c r="C12" s="27"/>
      <c r="D12" s="27"/>
      <c r="E12" s="27"/>
      <c r="F12" s="27"/>
      <c r="G12" s="27"/>
      <c r="H12" s="27"/>
      <c r="I12" s="13"/>
      <c r="J12" s="13"/>
      <c r="K12" s="13"/>
      <c r="L12" s="13"/>
      <c r="M12" s="30"/>
      <c r="N12" s="12"/>
      <c r="O12" s="12"/>
    </row>
    <row r="13" spans="1:15" ht="18.75" customHeight="1">
      <c r="A13" s="26" t="s">
        <v>93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1"/>
      <c r="N13" s="12"/>
      <c r="O13" s="12"/>
    </row>
    <row r="14" spans="1:15" ht="114.75">
      <c r="A14" s="9" t="s">
        <v>2</v>
      </c>
      <c r="B14" s="9" t="s">
        <v>3</v>
      </c>
      <c r="C14" s="9" t="s">
        <v>4</v>
      </c>
      <c r="D14" s="9" t="s">
        <v>12</v>
      </c>
      <c r="E14" s="9" t="s">
        <v>5</v>
      </c>
      <c r="F14" s="9" t="s">
        <v>6</v>
      </c>
      <c r="G14" s="9" t="s">
        <v>7</v>
      </c>
      <c r="H14" s="11" t="s">
        <v>8</v>
      </c>
      <c r="I14" s="9" t="s">
        <v>9</v>
      </c>
      <c r="J14" s="9" t="s">
        <v>10</v>
      </c>
      <c r="K14" s="22" t="s">
        <v>101</v>
      </c>
      <c r="L14" s="9" t="s">
        <v>102</v>
      </c>
      <c r="M14" s="9" t="s">
        <v>103</v>
      </c>
      <c r="N14" s="12"/>
      <c r="O14" s="12"/>
    </row>
    <row r="15" spans="1:15" ht="25.5">
      <c r="A15" s="9">
        <v>2</v>
      </c>
      <c r="B15" s="24" t="s">
        <v>93</v>
      </c>
      <c r="C15" s="24" t="s">
        <v>34</v>
      </c>
      <c r="D15" s="9" t="s">
        <v>26</v>
      </c>
      <c r="E15" s="9" t="s">
        <v>27</v>
      </c>
      <c r="F15" s="10">
        <v>806400169</v>
      </c>
      <c r="G15" s="10">
        <v>1171825</v>
      </c>
      <c r="H15" s="11" t="s">
        <v>36</v>
      </c>
      <c r="I15" s="9" t="s">
        <v>37</v>
      </c>
      <c r="J15" s="9">
        <v>75</v>
      </c>
      <c r="K15" s="51">
        <v>15800</v>
      </c>
      <c r="L15" s="50"/>
      <c r="M15" s="50"/>
      <c r="N15" s="12"/>
      <c r="O15" s="12"/>
    </row>
    <row r="16" spans="1:15" ht="12.75">
      <c r="A16" s="9">
        <v>3</v>
      </c>
      <c r="B16" s="24" t="s">
        <v>31</v>
      </c>
      <c r="C16" s="24" t="s">
        <v>35</v>
      </c>
      <c r="D16" s="9" t="s">
        <v>32</v>
      </c>
      <c r="E16" s="9" t="s">
        <v>33</v>
      </c>
      <c r="F16" s="10">
        <v>800401964</v>
      </c>
      <c r="G16" s="10">
        <v>97055549</v>
      </c>
      <c r="H16" s="11" t="s">
        <v>71</v>
      </c>
      <c r="I16" s="9" t="s">
        <v>72</v>
      </c>
      <c r="J16" s="9">
        <v>7</v>
      </c>
      <c r="K16" s="51"/>
      <c r="L16" s="50">
        <v>400</v>
      </c>
      <c r="M16" s="50">
        <v>1000</v>
      </c>
      <c r="N16" s="12"/>
      <c r="O16" s="12"/>
    </row>
    <row r="17" spans="1:15" ht="12.75">
      <c r="A17" s="9">
        <v>4</v>
      </c>
      <c r="B17" s="24" t="s">
        <v>19</v>
      </c>
      <c r="C17" s="24" t="s">
        <v>20</v>
      </c>
      <c r="D17" s="11" t="s">
        <v>21</v>
      </c>
      <c r="E17" s="9" t="s">
        <v>16</v>
      </c>
      <c r="F17" s="10">
        <v>800401716</v>
      </c>
      <c r="G17" s="58">
        <v>94766142</v>
      </c>
      <c r="H17" s="11" t="s">
        <v>22</v>
      </c>
      <c r="I17" s="11" t="s">
        <v>23</v>
      </c>
      <c r="J17" s="11">
        <v>6</v>
      </c>
      <c r="K17" s="50">
        <v>14500</v>
      </c>
      <c r="L17" s="50"/>
      <c r="M17" s="50"/>
      <c r="N17" s="12"/>
      <c r="O17" s="12"/>
    </row>
    <row r="18" spans="1:15" ht="25.5">
      <c r="A18" s="9">
        <v>5</v>
      </c>
      <c r="B18" s="24" t="s">
        <v>24</v>
      </c>
      <c r="C18" s="24" t="s">
        <v>25</v>
      </c>
      <c r="D18" s="11" t="s">
        <v>26</v>
      </c>
      <c r="E18" s="9" t="s">
        <v>27</v>
      </c>
      <c r="F18" s="10">
        <v>800401717</v>
      </c>
      <c r="G18" s="58">
        <v>94931557</v>
      </c>
      <c r="H18" s="11" t="s">
        <v>28</v>
      </c>
      <c r="I18" s="11" t="s">
        <v>18</v>
      </c>
      <c r="J18" s="11">
        <v>24</v>
      </c>
      <c r="K18" s="50">
        <v>4400</v>
      </c>
      <c r="L18" s="50"/>
      <c r="M18" s="50"/>
      <c r="N18" s="12"/>
      <c r="O18" s="12"/>
    </row>
    <row r="19" spans="1:15" ht="25.5">
      <c r="A19" s="9">
        <v>6</v>
      </c>
      <c r="B19" s="24" t="s">
        <v>68</v>
      </c>
      <c r="C19" s="24" t="s">
        <v>69</v>
      </c>
      <c r="D19" s="11" t="s">
        <v>32</v>
      </c>
      <c r="E19" s="9" t="s">
        <v>33</v>
      </c>
      <c r="F19" s="10">
        <v>800401807</v>
      </c>
      <c r="G19" s="58">
        <v>91341772</v>
      </c>
      <c r="H19" s="11" t="s">
        <v>70</v>
      </c>
      <c r="I19" s="11" t="s">
        <v>18</v>
      </c>
      <c r="J19" s="11">
        <v>12</v>
      </c>
      <c r="K19" s="50">
        <v>1200</v>
      </c>
      <c r="L19" s="50"/>
      <c r="M19" s="50"/>
      <c r="N19" s="12"/>
      <c r="O19" s="12"/>
    </row>
    <row r="20" spans="1:15" ht="25.5">
      <c r="A20" s="9">
        <v>7</v>
      </c>
      <c r="B20" s="24" t="s">
        <v>85</v>
      </c>
      <c r="C20" s="24" t="s">
        <v>86</v>
      </c>
      <c r="D20" s="11" t="s">
        <v>32</v>
      </c>
      <c r="E20" s="9" t="s">
        <v>33</v>
      </c>
      <c r="F20" s="10">
        <v>800403723</v>
      </c>
      <c r="G20" s="58">
        <v>11639528</v>
      </c>
      <c r="H20" s="11" t="s">
        <v>90</v>
      </c>
      <c r="I20" s="11" t="s">
        <v>18</v>
      </c>
      <c r="J20" s="11">
        <v>12</v>
      </c>
      <c r="K20" s="50">
        <v>15</v>
      </c>
      <c r="L20" s="50"/>
      <c r="M20" s="50"/>
      <c r="N20" s="12"/>
      <c r="O20" s="12"/>
    </row>
    <row r="21" spans="1:15" ht="25.5">
      <c r="A21" s="9">
        <v>8</v>
      </c>
      <c r="B21" s="24" t="s">
        <v>94</v>
      </c>
      <c r="C21" s="24" t="s">
        <v>91</v>
      </c>
      <c r="D21" s="11" t="s">
        <v>21</v>
      </c>
      <c r="E21" s="9" t="s">
        <v>16</v>
      </c>
      <c r="F21" s="10">
        <v>800405156</v>
      </c>
      <c r="G21" s="58">
        <v>90141916</v>
      </c>
      <c r="H21" s="11" t="s">
        <v>92</v>
      </c>
      <c r="I21" s="11" t="s">
        <v>72</v>
      </c>
      <c r="J21" s="11">
        <v>15</v>
      </c>
      <c r="K21" s="50"/>
      <c r="L21" s="50">
        <v>800</v>
      </c>
      <c r="M21" s="50">
        <v>3200</v>
      </c>
      <c r="N21" s="12"/>
      <c r="O21" s="12"/>
    </row>
    <row r="22" spans="1:15" ht="17.25" customHeight="1">
      <c r="A22" s="26" t="s">
        <v>29</v>
      </c>
      <c r="B22" s="31"/>
      <c r="C22" s="31"/>
      <c r="D22" s="13"/>
      <c r="E22" s="32"/>
      <c r="F22" s="14"/>
      <c r="G22" s="33"/>
      <c r="H22" s="34"/>
      <c r="I22" s="5" t="s">
        <v>18</v>
      </c>
      <c r="J22" s="5">
        <f>SUM(J18:J20)</f>
        <v>48</v>
      </c>
      <c r="K22" s="28">
        <f>SUM(K18:K20)</f>
        <v>5615</v>
      </c>
      <c r="L22" s="28"/>
      <c r="M22" s="28"/>
      <c r="N22" s="12"/>
      <c r="O22" s="12"/>
    </row>
    <row r="23" spans="1:15" ht="17.25" customHeight="1">
      <c r="A23" s="26" t="s">
        <v>29</v>
      </c>
      <c r="B23" s="27"/>
      <c r="C23" s="27"/>
      <c r="D23" s="27"/>
      <c r="E23" s="27"/>
      <c r="F23" s="27"/>
      <c r="G23" s="27"/>
      <c r="H23" s="27"/>
      <c r="I23" s="5" t="s">
        <v>37</v>
      </c>
      <c r="J23" s="5">
        <f>SUM(J15)</f>
        <v>75</v>
      </c>
      <c r="K23" s="35">
        <f>SUM(K15)</f>
        <v>15800</v>
      </c>
      <c r="L23" s="28"/>
      <c r="M23" s="28"/>
      <c r="N23" s="12"/>
      <c r="O23" s="12"/>
    </row>
    <row r="24" spans="1:15" ht="14.25" customHeight="1">
      <c r="A24" s="26" t="s">
        <v>29</v>
      </c>
      <c r="B24" s="27"/>
      <c r="C24" s="27"/>
      <c r="D24" s="27"/>
      <c r="E24" s="27"/>
      <c r="F24" s="27"/>
      <c r="G24" s="27"/>
      <c r="H24" s="27"/>
      <c r="I24" s="6" t="s">
        <v>72</v>
      </c>
      <c r="J24" s="5">
        <f>SUM(J16,J21)</f>
        <v>22</v>
      </c>
      <c r="K24" s="29"/>
      <c r="L24" s="35">
        <f>SUM(L16,L21)</f>
        <v>1200</v>
      </c>
      <c r="M24" s="35">
        <f>SUM(M16,M21)</f>
        <v>4200</v>
      </c>
      <c r="N24" s="12"/>
      <c r="O24" s="12"/>
    </row>
    <row r="25" spans="1:15" ht="15.75" customHeight="1">
      <c r="A25" s="26" t="s">
        <v>29</v>
      </c>
      <c r="B25" s="27"/>
      <c r="C25" s="27"/>
      <c r="D25" s="27"/>
      <c r="E25" s="27"/>
      <c r="F25" s="27"/>
      <c r="G25" s="27"/>
      <c r="H25" s="27"/>
      <c r="I25" s="5" t="s">
        <v>23</v>
      </c>
      <c r="J25" s="5">
        <f>SUM(J17)</f>
        <v>6</v>
      </c>
      <c r="K25" s="35">
        <f>SUM(K17)</f>
        <v>14500</v>
      </c>
      <c r="L25" s="28"/>
      <c r="M25" s="28"/>
      <c r="N25" s="19"/>
      <c r="O25" s="12"/>
    </row>
    <row r="26" spans="1:15" ht="15.75" customHeight="1">
      <c r="A26" s="26"/>
      <c r="B26" s="27"/>
      <c r="C26" s="27"/>
      <c r="D26" s="27"/>
      <c r="E26" s="27"/>
      <c r="F26" s="27"/>
      <c r="G26" s="27"/>
      <c r="H26" s="27"/>
      <c r="I26" s="66"/>
      <c r="J26" s="66"/>
      <c r="K26" s="67"/>
      <c r="L26" s="68"/>
      <c r="M26" s="68"/>
      <c r="N26" s="19"/>
      <c r="O26" s="12"/>
    </row>
    <row r="27" spans="1:15" ht="15" customHeight="1">
      <c r="A27" s="36"/>
      <c r="B27" s="27"/>
      <c r="C27" s="14"/>
      <c r="D27" s="14"/>
      <c r="E27" s="14"/>
      <c r="F27" s="14"/>
      <c r="G27" s="14"/>
      <c r="H27" s="14"/>
      <c r="I27" s="14"/>
      <c r="J27" s="13"/>
      <c r="K27" s="65"/>
      <c r="L27" s="13"/>
      <c r="M27" s="13"/>
      <c r="N27" s="19"/>
      <c r="O27" s="12"/>
    </row>
    <row r="28" spans="1:15" ht="15.75" customHeight="1">
      <c r="A28" s="26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60"/>
      <c r="L28" s="14"/>
      <c r="M28" s="21"/>
      <c r="N28" s="12"/>
      <c r="O28" s="12"/>
    </row>
    <row r="29" spans="1:15" ht="114.75">
      <c r="A29" s="9" t="s">
        <v>2</v>
      </c>
      <c r="B29" s="9" t="s">
        <v>3</v>
      </c>
      <c r="C29" s="9" t="s">
        <v>4</v>
      </c>
      <c r="D29" s="9" t="s">
        <v>12</v>
      </c>
      <c r="E29" s="9" t="s">
        <v>5</v>
      </c>
      <c r="F29" s="9" t="s">
        <v>6</v>
      </c>
      <c r="G29" s="9" t="s">
        <v>7</v>
      </c>
      <c r="H29" s="11" t="s">
        <v>8</v>
      </c>
      <c r="I29" s="9" t="s">
        <v>9</v>
      </c>
      <c r="J29" s="9" t="s">
        <v>10</v>
      </c>
      <c r="K29" s="22" t="s">
        <v>101</v>
      </c>
      <c r="L29" s="9" t="s">
        <v>102</v>
      </c>
      <c r="M29" s="9" t="s">
        <v>103</v>
      </c>
      <c r="N29" s="12"/>
      <c r="O29" s="12"/>
    </row>
    <row r="30" spans="1:15" ht="12.75">
      <c r="A30" s="11">
        <v>9</v>
      </c>
      <c r="B30" s="10" t="s">
        <v>38</v>
      </c>
      <c r="C30" s="37" t="s">
        <v>42</v>
      </c>
      <c r="D30" s="11" t="s">
        <v>26</v>
      </c>
      <c r="E30" s="11" t="s">
        <v>27</v>
      </c>
      <c r="F30" s="10">
        <v>800401764</v>
      </c>
      <c r="G30" s="10">
        <v>90386216</v>
      </c>
      <c r="H30" s="11" t="s">
        <v>47</v>
      </c>
      <c r="I30" s="11" t="s">
        <v>18</v>
      </c>
      <c r="J30" s="11">
        <v>15</v>
      </c>
      <c r="K30" s="16">
        <v>6696</v>
      </c>
      <c r="L30" s="10"/>
      <c r="M30" s="10"/>
      <c r="N30" s="12"/>
      <c r="O30" s="12"/>
    </row>
    <row r="31" spans="1:15" ht="12.75">
      <c r="A31" s="11">
        <v>10</v>
      </c>
      <c r="B31" s="10" t="s">
        <v>38</v>
      </c>
      <c r="C31" s="37" t="s">
        <v>43</v>
      </c>
      <c r="D31" s="11" t="s">
        <v>32</v>
      </c>
      <c r="E31" s="11" t="s">
        <v>33</v>
      </c>
      <c r="F31" s="10">
        <v>800401759</v>
      </c>
      <c r="G31" s="10">
        <v>90502173</v>
      </c>
      <c r="H31" s="11" t="s">
        <v>48</v>
      </c>
      <c r="I31" s="11" t="s">
        <v>18</v>
      </c>
      <c r="J31" s="11">
        <v>15</v>
      </c>
      <c r="K31" s="16">
        <v>11823</v>
      </c>
      <c r="L31" s="10"/>
      <c r="M31" s="10"/>
      <c r="N31" s="12"/>
      <c r="O31" s="12"/>
    </row>
    <row r="32" spans="1:19" ht="12.75">
      <c r="A32" s="11">
        <v>11</v>
      </c>
      <c r="B32" s="10" t="s">
        <v>38</v>
      </c>
      <c r="C32" s="37" t="s">
        <v>44</v>
      </c>
      <c r="D32" s="11" t="s">
        <v>26</v>
      </c>
      <c r="E32" s="11" t="s">
        <v>27</v>
      </c>
      <c r="F32" s="10">
        <v>800401763</v>
      </c>
      <c r="G32" s="59" t="s">
        <v>98</v>
      </c>
      <c r="H32" s="11" t="s">
        <v>49</v>
      </c>
      <c r="I32" s="11" t="s">
        <v>37</v>
      </c>
      <c r="J32" s="11">
        <v>48</v>
      </c>
      <c r="K32" s="16">
        <v>18156</v>
      </c>
      <c r="L32" s="10"/>
      <c r="M32" s="10"/>
      <c r="N32" s="12"/>
      <c r="O32" s="49"/>
      <c r="P32" s="12"/>
      <c r="Q32" s="12"/>
      <c r="R32" s="12"/>
      <c r="S32" s="12"/>
    </row>
    <row r="33" spans="1:19" ht="25.5">
      <c r="A33" s="11">
        <v>12</v>
      </c>
      <c r="B33" s="10" t="s">
        <v>39</v>
      </c>
      <c r="C33" s="37" t="s">
        <v>79</v>
      </c>
      <c r="D33" s="11" t="s">
        <v>21</v>
      </c>
      <c r="E33" s="11" t="s">
        <v>16</v>
      </c>
      <c r="F33" s="10">
        <v>800401761</v>
      </c>
      <c r="G33" s="10">
        <v>10245243</v>
      </c>
      <c r="H33" s="11" t="s">
        <v>50</v>
      </c>
      <c r="I33" s="11" t="s">
        <v>18</v>
      </c>
      <c r="J33" s="11">
        <v>15</v>
      </c>
      <c r="K33" s="16">
        <v>12623</v>
      </c>
      <c r="L33" s="10"/>
      <c r="M33" s="10"/>
      <c r="N33" s="12"/>
      <c r="O33" s="12"/>
      <c r="P33" s="12"/>
      <c r="Q33" s="12"/>
      <c r="R33" s="12"/>
      <c r="S33" s="12"/>
    </row>
    <row r="34" spans="1:19" ht="12.75">
      <c r="A34" s="11">
        <v>13</v>
      </c>
      <c r="B34" s="10" t="s">
        <v>40</v>
      </c>
      <c r="C34" s="37" t="s">
        <v>45</v>
      </c>
      <c r="D34" s="11" t="s">
        <v>32</v>
      </c>
      <c r="E34" s="11" t="s">
        <v>33</v>
      </c>
      <c r="F34" s="10">
        <v>800401754</v>
      </c>
      <c r="G34" s="10">
        <v>60517661</v>
      </c>
      <c r="H34" s="11" t="s">
        <v>51</v>
      </c>
      <c r="I34" s="11" t="s">
        <v>23</v>
      </c>
      <c r="J34" s="11">
        <v>3</v>
      </c>
      <c r="K34" s="16">
        <v>100</v>
      </c>
      <c r="L34" s="10"/>
      <c r="M34" s="10"/>
      <c r="N34" s="12"/>
      <c r="O34" s="12"/>
      <c r="P34" s="12"/>
      <c r="Q34" s="12"/>
      <c r="R34" s="12"/>
      <c r="S34" s="12"/>
    </row>
    <row r="35" spans="1:19" ht="12.75">
      <c r="A35" s="11">
        <v>14</v>
      </c>
      <c r="B35" s="10" t="s">
        <v>40</v>
      </c>
      <c r="C35" s="37" t="s">
        <v>46</v>
      </c>
      <c r="D35" s="11" t="s">
        <v>32</v>
      </c>
      <c r="E35" s="11" t="s">
        <v>33</v>
      </c>
      <c r="F35" s="10">
        <v>800401753</v>
      </c>
      <c r="G35" s="10">
        <v>83098289</v>
      </c>
      <c r="H35" s="11" t="s">
        <v>52</v>
      </c>
      <c r="I35" s="11" t="s">
        <v>23</v>
      </c>
      <c r="J35" s="11">
        <v>3</v>
      </c>
      <c r="K35" s="16">
        <v>132</v>
      </c>
      <c r="L35" s="10"/>
      <c r="M35" s="10"/>
      <c r="N35" s="12"/>
      <c r="O35" s="12"/>
      <c r="P35" s="12"/>
      <c r="Q35" s="12"/>
      <c r="R35" s="12"/>
      <c r="S35" s="12"/>
    </row>
    <row r="36" spans="1:19" ht="12.75">
      <c r="A36" s="62">
        <v>15</v>
      </c>
      <c r="B36" s="14" t="s">
        <v>105</v>
      </c>
      <c r="C36" s="37" t="s">
        <v>106</v>
      </c>
      <c r="D36" s="11" t="s">
        <v>26</v>
      </c>
      <c r="E36" s="11" t="s">
        <v>27</v>
      </c>
      <c r="F36" s="10">
        <v>340133600</v>
      </c>
      <c r="G36" s="10"/>
      <c r="H36" s="84" t="s">
        <v>116</v>
      </c>
      <c r="I36" s="11" t="s">
        <v>114</v>
      </c>
      <c r="J36" s="11">
        <v>14</v>
      </c>
      <c r="K36" s="16">
        <v>13000</v>
      </c>
      <c r="L36" s="10"/>
      <c r="M36" s="10"/>
      <c r="N36" s="12" t="s">
        <v>109</v>
      </c>
      <c r="O36" s="12"/>
      <c r="P36" s="12"/>
      <c r="Q36" s="12"/>
      <c r="R36" s="12"/>
      <c r="S36" s="12"/>
    </row>
    <row r="37" spans="1:19" ht="12.75">
      <c r="A37" s="26" t="s">
        <v>29</v>
      </c>
      <c r="B37" s="27"/>
      <c r="C37" s="27"/>
      <c r="D37" s="27"/>
      <c r="E37" s="27"/>
      <c r="F37" s="27"/>
      <c r="G37" s="27"/>
      <c r="H37" s="27"/>
      <c r="I37" s="5" t="s">
        <v>18</v>
      </c>
      <c r="J37" s="5">
        <f>J30+J31+J33</f>
        <v>45</v>
      </c>
      <c r="K37" s="28">
        <f>K30+K31+K33</f>
        <v>31142</v>
      </c>
      <c r="L37" s="29"/>
      <c r="M37" s="29"/>
      <c r="N37" s="12"/>
      <c r="O37" s="12"/>
      <c r="P37" s="12"/>
      <c r="Q37" s="12"/>
      <c r="R37" s="12"/>
      <c r="S37" s="12"/>
    </row>
    <row r="38" spans="1:19" ht="12.75">
      <c r="A38" s="79" t="s">
        <v>113</v>
      </c>
      <c r="B38" s="80"/>
      <c r="C38" s="27"/>
      <c r="D38" s="27"/>
      <c r="E38" s="27"/>
      <c r="F38" s="27"/>
      <c r="G38" s="27"/>
      <c r="H38" s="27"/>
      <c r="I38" s="5" t="s">
        <v>114</v>
      </c>
      <c r="J38" s="5">
        <f>J36</f>
        <v>14</v>
      </c>
      <c r="K38" s="28">
        <f>K36</f>
        <v>13000</v>
      </c>
      <c r="L38" s="29"/>
      <c r="M38" s="29"/>
      <c r="N38" s="12"/>
      <c r="O38" s="12"/>
      <c r="P38" s="12"/>
      <c r="Q38" s="12"/>
      <c r="R38" s="12"/>
      <c r="S38" s="12"/>
    </row>
    <row r="39" spans="1:19" ht="12.75">
      <c r="A39" s="26" t="s">
        <v>29</v>
      </c>
      <c r="B39" s="27"/>
      <c r="C39" s="27"/>
      <c r="D39" s="27"/>
      <c r="E39" s="27"/>
      <c r="F39" s="27"/>
      <c r="G39" s="27"/>
      <c r="H39" s="27"/>
      <c r="I39" s="5" t="s">
        <v>37</v>
      </c>
      <c r="J39" s="5">
        <f>J32</f>
        <v>48</v>
      </c>
      <c r="K39" s="28">
        <f>K32</f>
        <v>18156</v>
      </c>
      <c r="L39" s="29"/>
      <c r="M39" s="29"/>
      <c r="N39" s="12"/>
      <c r="O39" s="12"/>
      <c r="P39" s="12"/>
      <c r="Q39" s="12"/>
      <c r="R39" s="12"/>
      <c r="S39" s="12"/>
    </row>
    <row r="40" spans="1:19" ht="12.75">
      <c r="A40" s="26" t="s">
        <v>29</v>
      </c>
      <c r="B40" s="27"/>
      <c r="C40" s="27"/>
      <c r="D40" s="27"/>
      <c r="E40" s="27"/>
      <c r="F40" s="27"/>
      <c r="G40" s="27"/>
      <c r="H40" s="27"/>
      <c r="I40" s="5" t="s">
        <v>23</v>
      </c>
      <c r="J40" s="5">
        <f>SUM(J34:J35)</f>
        <v>6</v>
      </c>
      <c r="K40" s="35">
        <f>SUM(K34:K35)</f>
        <v>232</v>
      </c>
      <c r="L40" s="29"/>
      <c r="M40" s="29"/>
      <c r="N40" s="19"/>
      <c r="O40" s="12"/>
      <c r="P40" s="12"/>
      <c r="Q40" s="12"/>
      <c r="R40" s="12"/>
      <c r="S40" s="12"/>
    </row>
    <row r="41" spans="1:19" ht="12.75">
      <c r="A41" s="26"/>
      <c r="B41" s="38"/>
      <c r="C41" s="38"/>
      <c r="D41" s="38"/>
      <c r="E41" s="38"/>
      <c r="F41" s="38"/>
      <c r="G41" s="38"/>
      <c r="H41" s="38"/>
      <c r="I41" s="15"/>
      <c r="J41" s="15"/>
      <c r="K41" s="61">
        <f>SUM(K37:K40)</f>
        <v>62530</v>
      </c>
      <c r="L41" s="39"/>
      <c r="M41" s="21"/>
      <c r="N41" s="12"/>
      <c r="O41" s="12"/>
      <c r="P41" s="12"/>
      <c r="Q41" s="12"/>
      <c r="R41" s="12"/>
      <c r="S41" s="12"/>
    </row>
    <row r="42" spans="1:19" ht="12.75">
      <c r="A42" s="26" t="s">
        <v>53</v>
      </c>
      <c r="B42" s="14"/>
      <c r="C42" s="14"/>
      <c r="D42" s="14"/>
      <c r="E42" s="14"/>
      <c r="F42" s="14"/>
      <c r="G42" s="14"/>
      <c r="H42" s="14"/>
      <c r="I42" s="14"/>
      <c r="J42" s="14"/>
      <c r="K42" s="60"/>
      <c r="L42" s="14"/>
      <c r="M42" s="21"/>
      <c r="N42" s="12"/>
      <c r="O42" s="12"/>
      <c r="P42" s="12"/>
      <c r="Q42" s="12"/>
      <c r="R42" s="12"/>
      <c r="S42" s="12"/>
    </row>
    <row r="43" spans="1:19" ht="114.75">
      <c r="A43" s="9" t="s">
        <v>2</v>
      </c>
      <c r="B43" s="9" t="s">
        <v>3</v>
      </c>
      <c r="C43" s="9" t="s">
        <v>4</v>
      </c>
      <c r="D43" s="9" t="s">
        <v>12</v>
      </c>
      <c r="E43" s="9" t="s">
        <v>5</v>
      </c>
      <c r="F43" s="9" t="s">
        <v>6</v>
      </c>
      <c r="G43" s="9" t="s">
        <v>7</v>
      </c>
      <c r="H43" s="11" t="s">
        <v>8</v>
      </c>
      <c r="I43" s="9" t="s">
        <v>9</v>
      </c>
      <c r="J43" s="9" t="s">
        <v>10</v>
      </c>
      <c r="K43" s="22" t="s">
        <v>101</v>
      </c>
      <c r="L43" s="9" t="s">
        <v>102</v>
      </c>
      <c r="M43" s="9" t="s">
        <v>103</v>
      </c>
      <c r="N43" s="12"/>
      <c r="O43" s="12"/>
      <c r="P43" s="12"/>
      <c r="Q43" s="12"/>
      <c r="R43" s="23"/>
      <c r="S43" s="12"/>
    </row>
    <row r="44" spans="1:19" ht="38.25">
      <c r="A44" s="11">
        <v>16</v>
      </c>
      <c r="B44" s="40" t="s">
        <v>57</v>
      </c>
      <c r="C44" s="40" t="s">
        <v>41</v>
      </c>
      <c r="D44" s="41" t="s">
        <v>26</v>
      </c>
      <c r="E44" s="41" t="s">
        <v>27</v>
      </c>
      <c r="F44" s="10">
        <v>800401837</v>
      </c>
      <c r="G44" s="10">
        <v>56276480</v>
      </c>
      <c r="H44" s="10" t="s">
        <v>74</v>
      </c>
      <c r="I44" s="11" t="s">
        <v>18</v>
      </c>
      <c r="J44" s="11">
        <v>30</v>
      </c>
      <c r="K44" s="16">
        <v>9990</v>
      </c>
      <c r="L44" s="10"/>
      <c r="M44" s="10"/>
      <c r="N44" s="12"/>
      <c r="O44" s="12"/>
      <c r="P44" s="12"/>
      <c r="Q44" s="12"/>
      <c r="R44" s="12"/>
      <c r="S44" s="12"/>
    </row>
    <row r="45" spans="1:19" ht="38.25" customHeight="1">
      <c r="A45" s="11">
        <v>17</v>
      </c>
      <c r="B45" s="47"/>
      <c r="C45" s="47"/>
      <c r="D45" s="57"/>
      <c r="E45" s="57"/>
      <c r="F45" s="10">
        <v>800401838</v>
      </c>
      <c r="G45" s="10">
        <v>56276511</v>
      </c>
      <c r="H45" s="10" t="s">
        <v>75</v>
      </c>
      <c r="I45" s="11" t="s">
        <v>18</v>
      </c>
      <c r="J45" s="11">
        <v>30</v>
      </c>
      <c r="K45" s="16">
        <v>11456</v>
      </c>
      <c r="L45" s="10"/>
      <c r="M45" s="10"/>
      <c r="N45" s="12"/>
      <c r="O45" s="12"/>
      <c r="P45" s="12"/>
      <c r="Q45" s="12"/>
      <c r="R45" s="12"/>
      <c r="S45" s="12"/>
    </row>
    <row r="46" spans="1:19" ht="38.25" customHeight="1">
      <c r="A46" s="56">
        <v>18</v>
      </c>
      <c r="B46" s="55"/>
      <c r="C46" s="42"/>
      <c r="D46" s="43"/>
      <c r="E46" s="43"/>
      <c r="F46" s="10">
        <v>408705085</v>
      </c>
      <c r="G46" s="10">
        <v>92053688</v>
      </c>
      <c r="H46" s="10" t="s">
        <v>99</v>
      </c>
      <c r="I46" s="11" t="s">
        <v>18</v>
      </c>
      <c r="J46" s="11">
        <v>30</v>
      </c>
      <c r="K46" s="16">
        <v>2500</v>
      </c>
      <c r="L46" s="10"/>
      <c r="M46" s="10"/>
      <c r="N46" s="12"/>
      <c r="O46" s="12"/>
      <c r="P46" s="12"/>
      <c r="Q46" s="12"/>
      <c r="R46" s="12"/>
      <c r="S46" s="12"/>
    </row>
    <row r="47" spans="1:19" ht="25.5">
      <c r="A47" s="11">
        <v>19</v>
      </c>
      <c r="B47" s="44" t="s">
        <v>88</v>
      </c>
      <c r="C47" s="24" t="s">
        <v>56</v>
      </c>
      <c r="D47" s="11" t="s">
        <v>26</v>
      </c>
      <c r="E47" s="11" t="s">
        <v>27</v>
      </c>
      <c r="F47" s="10">
        <v>800401735</v>
      </c>
      <c r="G47" s="10">
        <v>70581348</v>
      </c>
      <c r="H47" s="10" t="s">
        <v>65</v>
      </c>
      <c r="I47" s="11" t="s">
        <v>18</v>
      </c>
      <c r="J47" s="11">
        <v>20</v>
      </c>
      <c r="K47" s="16">
        <v>15369</v>
      </c>
      <c r="L47" s="10"/>
      <c r="M47" s="10"/>
      <c r="N47" s="12"/>
      <c r="O47" s="12"/>
      <c r="P47" s="12"/>
      <c r="Q47" s="12"/>
      <c r="R47" s="12"/>
      <c r="S47" s="12"/>
    </row>
    <row r="48" spans="1:15" ht="25.5">
      <c r="A48" s="11">
        <v>20</v>
      </c>
      <c r="B48" s="44" t="s">
        <v>89</v>
      </c>
      <c r="C48" s="24" t="s">
        <v>59</v>
      </c>
      <c r="D48" s="11" t="s">
        <v>21</v>
      </c>
      <c r="E48" s="11" t="s">
        <v>16</v>
      </c>
      <c r="F48" s="10">
        <v>800401810</v>
      </c>
      <c r="G48" s="10">
        <v>56276497</v>
      </c>
      <c r="H48" s="10" t="s">
        <v>64</v>
      </c>
      <c r="I48" s="11" t="s">
        <v>18</v>
      </c>
      <c r="J48" s="11">
        <v>40</v>
      </c>
      <c r="K48" s="16">
        <v>14000</v>
      </c>
      <c r="L48" s="10"/>
      <c r="M48" s="10"/>
      <c r="N48" s="12"/>
      <c r="O48" s="12"/>
    </row>
    <row r="49" spans="1:15" ht="25.5">
      <c r="A49" s="11">
        <v>21</v>
      </c>
      <c r="B49" s="44" t="s">
        <v>95</v>
      </c>
      <c r="C49" s="24" t="s">
        <v>58</v>
      </c>
      <c r="D49" s="11" t="s">
        <v>26</v>
      </c>
      <c r="E49" s="11" t="s">
        <v>27</v>
      </c>
      <c r="F49" s="10">
        <v>800401942</v>
      </c>
      <c r="G49" s="10">
        <v>70581238</v>
      </c>
      <c r="H49" s="10" t="s">
        <v>82</v>
      </c>
      <c r="I49" s="11" t="s">
        <v>18</v>
      </c>
      <c r="J49" s="11">
        <v>35</v>
      </c>
      <c r="K49" s="16">
        <v>29064</v>
      </c>
      <c r="L49" s="10"/>
      <c r="M49" s="10"/>
      <c r="N49" s="12"/>
      <c r="O49" s="12"/>
    </row>
    <row r="50" spans="1:15" ht="25.5">
      <c r="A50" s="11">
        <v>22</v>
      </c>
      <c r="B50" s="24" t="s">
        <v>60</v>
      </c>
      <c r="C50" s="24" t="s">
        <v>61</v>
      </c>
      <c r="D50" s="11" t="s">
        <v>32</v>
      </c>
      <c r="E50" s="11" t="s">
        <v>33</v>
      </c>
      <c r="F50" s="10">
        <v>806400150</v>
      </c>
      <c r="G50" s="10">
        <v>4101648</v>
      </c>
      <c r="H50" s="10" t="s">
        <v>80</v>
      </c>
      <c r="I50" s="11" t="s">
        <v>37</v>
      </c>
      <c r="J50" s="11">
        <v>60</v>
      </c>
      <c r="K50" s="16">
        <v>48220</v>
      </c>
      <c r="L50" s="10"/>
      <c r="M50" s="10"/>
      <c r="N50" s="12"/>
      <c r="O50" s="12"/>
    </row>
    <row r="51" spans="1:15" ht="25.5" customHeight="1">
      <c r="A51" s="11">
        <v>23</v>
      </c>
      <c r="B51" s="45" t="s">
        <v>96</v>
      </c>
      <c r="C51" s="40" t="s">
        <v>62</v>
      </c>
      <c r="D51" s="83" t="s">
        <v>21</v>
      </c>
      <c r="E51" s="71" t="s">
        <v>16</v>
      </c>
      <c r="F51" s="10">
        <v>800401816</v>
      </c>
      <c r="G51" s="10">
        <v>246777</v>
      </c>
      <c r="H51" s="10" t="s">
        <v>67</v>
      </c>
      <c r="I51" s="11" t="s">
        <v>18</v>
      </c>
      <c r="J51" s="11">
        <v>39</v>
      </c>
      <c r="K51" s="16">
        <v>28647</v>
      </c>
      <c r="L51" s="10"/>
      <c r="M51" s="10"/>
      <c r="N51" s="12"/>
      <c r="O51" s="12"/>
    </row>
    <row r="52" spans="1:15" ht="12.75">
      <c r="A52" s="11">
        <v>24</v>
      </c>
      <c r="B52" s="46"/>
      <c r="C52" s="47"/>
      <c r="D52" s="83"/>
      <c r="E52" s="71"/>
      <c r="F52" s="10">
        <v>800401815</v>
      </c>
      <c r="G52" s="10">
        <v>8015129</v>
      </c>
      <c r="H52" s="10" t="s">
        <v>66</v>
      </c>
      <c r="I52" s="11" t="s">
        <v>18</v>
      </c>
      <c r="J52" s="11">
        <v>39</v>
      </c>
      <c r="K52" s="16">
        <v>11490</v>
      </c>
      <c r="L52" s="10"/>
      <c r="M52" s="10"/>
      <c r="N52" s="12"/>
      <c r="O52" s="12"/>
    </row>
    <row r="53" spans="1:15" ht="25.5" customHeight="1">
      <c r="A53" s="11">
        <v>25</v>
      </c>
      <c r="B53" s="45" t="s">
        <v>97</v>
      </c>
      <c r="C53" s="40" t="s">
        <v>63</v>
      </c>
      <c r="D53" s="83" t="s">
        <v>54</v>
      </c>
      <c r="E53" s="71" t="s">
        <v>55</v>
      </c>
      <c r="F53" s="10">
        <v>806400151</v>
      </c>
      <c r="G53" s="10">
        <v>1220893</v>
      </c>
      <c r="H53" s="10" t="s">
        <v>73</v>
      </c>
      <c r="I53" s="11" t="s">
        <v>18</v>
      </c>
      <c r="J53" s="11">
        <v>40</v>
      </c>
      <c r="K53" s="16">
        <v>24700</v>
      </c>
      <c r="L53" s="10"/>
      <c r="M53" s="10"/>
      <c r="N53" s="12"/>
      <c r="O53" s="12"/>
    </row>
    <row r="54" spans="1:15" ht="12.75">
      <c r="A54" s="11">
        <v>26</v>
      </c>
      <c r="B54" s="46"/>
      <c r="C54" s="42"/>
      <c r="D54" s="83"/>
      <c r="E54" s="71"/>
      <c r="F54" s="10">
        <v>800401724</v>
      </c>
      <c r="G54" s="10">
        <v>91235871</v>
      </c>
      <c r="H54" s="10" t="s">
        <v>81</v>
      </c>
      <c r="I54" s="11" t="s">
        <v>18</v>
      </c>
      <c r="J54" s="11">
        <v>24</v>
      </c>
      <c r="K54" s="16">
        <v>11000</v>
      </c>
      <c r="L54" s="10"/>
      <c r="M54" s="10"/>
      <c r="N54" s="12"/>
      <c r="O54" s="12"/>
    </row>
    <row r="55" spans="1:15" ht="12.75">
      <c r="A55" s="79" t="s">
        <v>29</v>
      </c>
      <c r="B55" s="80"/>
      <c r="C55" s="81"/>
      <c r="D55" s="80"/>
      <c r="E55" s="80"/>
      <c r="F55" s="80"/>
      <c r="G55" s="80"/>
      <c r="H55" s="82"/>
      <c r="I55" s="5" t="s">
        <v>18</v>
      </c>
      <c r="J55" s="5">
        <f>SUM(J44:J49,J51:J54)</f>
        <v>327</v>
      </c>
      <c r="K55" s="35">
        <f>SUM(K44:K49,K51:K54)</f>
        <v>158216</v>
      </c>
      <c r="L55" s="29"/>
      <c r="M55" s="29"/>
      <c r="N55" s="12"/>
      <c r="O55" s="19"/>
    </row>
    <row r="56" spans="1:15" ht="12.75">
      <c r="A56" s="79" t="s">
        <v>29</v>
      </c>
      <c r="B56" s="80"/>
      <c r="C56" s="80"/>
      <c r="D56" s="80"/>
      <c r="E56" s="80"/>
      <c r="F56" s="80"/>
      <c r="G56" s="80"/>
      <c r="H56" s="82"/>
      <c r="I56" s="5" t="s">
        <v>37</v>
      </c>
      <c r="J56" s="5">
        <f>SUM(J50)</f>
        <v>60</v>
      </c>
      <c r="K56" s="35">
        <f>SUM(K50)</f>
        <v>48220</v>
      </c>
      <c r="L56" s="29"/>
      <c r="M56" s="29"/>
      <c r="N56" s="19"/>
      <c r="O56" s="12"/>
    </row>
    <row r="57" spans="1:15" ht="15" customHeight="1">
      <c r="A57" s="12"/>
      <c r="B57" s="12"/>
      <c r="C57" s="12"/>
      <c r="D57" s="12"/>
      <c r="E57" s="12"/>
      <c r="F57" s="12"/>
      <c r="G57" s="12"/>
      <c r="H57" s="12"/>
      <c r="I57" s="12"/>
      <c r="J57" s="23"/>
      <c r="K57" s="23"/>
      <c r="L57" s="12"/>
      <c r="M57" s="12"/>
      <c r="N57" s="12"/>
      <c r="O57" s="12"/>
    </row>
    <row r="58" spans="1:15" ht="15.75" customHeight="1">
      <c r="A58" s="12"/>
      <c r="B58" s="12" t="s">
        <v>76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7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39.75" customHeight="1">
      <c r="A60" s="12"/>
      <c r="B60" s="10" t="s">
        <v>9</v>
      </c>
      <c r="C60" s="78" t="s">
        <v>115</v>
      </c>
      <c r="D60" s="78"/>
      <c r="E60" s="9" t="s">
        <v>84</v>
      </c>
      <c r="F60" s="11" t="s">
        <v>87</v>
      </c>
      <c r="G60" s="12"/>
      <c r="H60" s="12"/>
      <c r="I60" s="12"/>
      <c r="J60" s="12"/>
      <c r="K60" s="19"/>
      <c r="L60" s="12"/>
      <c r="M60" s="12"/>
      <c r="N60" s="19"/>
      <c r="O60" s="12"/>
    </row>
    <row r="61" spans="1:15" ht="12.75">
      <c r="A61" s="12"/>
      <c r="B61" s="7" t="s">
        <v>18</v>
      </c>
      <c r="C61" s="69">
        <f>SUM(K22,K37,K55)</f>
        <v>194973</v>
      </c>
      <c r="D61" s="70"/>
      <c r="E61" s="5">
        <f>SUM(J22,J37,J55)</f>
        <v>420</v>
      </c>
      <c r="F61" s="5">
        <v>16</v>
      </c>
      <c r="G61" s="19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7" t="s">
        <v>114</v>
      </c>
      <c r="C62" s="69">
        <f>K38</f>
        <v>13000</v>
      </c>
      <c r="D62" s="70"/>
      <c r="E62" s="5">
        <f>J38</f>
        <v>14</v>
      </c>
      <c r="F62" s="5">
        <v>1</v>
      </c>
      <c r="G62" s="19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8" t="s">
        <v>72</v>
      </c>
      <c r="C63" s="69">
        <f>SUM(L24,M24)</f>
        <v>5400</v>
      </c>
      <c r="D63" s="70"/>
      <c r="E63" s="5">
        <f>SUM(J24)</f>
        <v>22</v>
      </c>
      <c r="F63" s="5">
        <v>2</v>
      </c>
      <c r="G63" s="19"/>
      <c r="H63" s="12"/>
      <c r="I63" s="12"/>
      <c r="J63" s="64"/>
      <c r="K63" s="64"/>
      <c r="L63" s="12"/>
      <c r="M63" s="12"/>
      <c r="N63" s="12"/>
      <c r="O63" s="12"/>
    </row>
    <row r="64" spans="1:15" ht="12.75">
      <c r="A64" s="12"/>
      <c r="B64" s="7" t="s">
        <v>37</v>
      </c>
      <c r="C64" s="69">
        <f>SUM(K11,K23,K39,K56)</f>
        <v>154176</v>
      </c>
      <c r="D64" s="70"/>
      <c r="E64" s="5">
        <f>SUM(J11,J23,J39,J56)</f>
        <v>228</v>
      </c>
      <c r="F64" s="5">
        <v>4</v>
      </c>
      <c r="G64" s="19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7" t="s">
        <v>23</v>
      </c>
      <c r="C65" s="69">
        <f>SUM(K25,K40)</f>
        <v>14732</v>
      </c>
      <c r="D65" s="70"/>
      <c r="E65" s="48">
        <f>SUM(J25,J40)</f>
        <v>12</v>
      </c>
      <c r="F65" s="5">
        <v>3</v>
      </c>
      <c r="G65" s="19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29" t="s">
        <v>77</v>
      </c>
      <c r="C66" s="69">
        <f>SUM(C61:C65)</f>
        <v>382281</v>
      </c>
      <c r="D66" s="70"/>
      <c r="E66" s="5">
        <f>SUM(E61:E65)</f>
        <v>696</v>
      </c>
      <c r="F66" s="5">
        <f>SUM(F61:F65)</f>
        <v>26</v>
      </c>
      <c r="G66" s="19"/>
      <c r="H66" s="19"/>
      <c r="I66" s="12"/>
      <c r="J66" s="12"/>
      <c r="K66" s="12"/>
      <c r="L66" s="12"/>
      <c r="M66" s="12"/>
      <c r="N66" s="12"/>
      <c r="O66" s="12"/>
    </row>
    <row r="67" spans="1:15" ht="6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 customHeight="1">
      <c r="A69" s="12"/>
      <c r="B69" s="12" t="s">
        <v>110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 t="s">
        <v>78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76" t="s">
        <v>107</v>
      </c>
      <c r="C72" s="76"/>
      <c r="D72" s="76"/>
      <c r="E72" s="76"/>
      <c r="F72" s="76"/>
      <c r="G72" s="76"/>
      <c r="H72" s="76"/>
      <c r="I72" s="76"/>
      <c r="J72" s="76"/>
      <c r="K72" s="76"/>
      <c r="L72" s="12"/>
      <c r="M72" s="12"/>
      <c r="N72" s="12"/>
      <c r="O72" s="12"/>
    </row>
    <row r="73" spans="1:15" ht="12.75" customHeight="1">
      <c r="A73" s="1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12"/>
      <c r="M73" s="12"/>
      <c r="N73" s="12"/>
      <c r="O73" s="12"/>
    </row>
    <row r="74" spans="1:15" ht="24" customHeight="1">
      <c r="A74" s="12"/>
      <c r="B74" s="74" t="s">
        <v>104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12"/>
      <c r="O74" s="12"/>
    </row>
    <row r="75" spans="1:15" ht="6.75" customHeight="1">
      <c r="A75" s="1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12"/>
      <c r="O75" s="12"/>
    </row>
    <row r="76" spans="1:15" ht="33" customHeight="1">
      <c r="A76" s="12"/>
      <c r="B76" s="75" t="s">
        <v>112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12"/>
      <c r="O76" s="12"/>
    </row>
    <row r="77" spans="1:15" ht="5.25" customHeight="1">
      <c r="A77" s="12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12"/>
      <c r="O77" s="12"/>
    </row>
    <row r="78" spans="1:15" ht="12.75">
      <c r="A78" s="12"/>
      <c r="B78" s="12" t="s">
        <v>108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8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40.5" customHeight="1">
      <c r="A80" s="12"/>
      <c r="B80" s="74" t="s">
        <v>111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12"/>
      <c r="O80" s="12"/>
    </row>
    <row r="81" spans="1:15" ht="9" customHeight="1">
      <c r="A81" s="1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12"/>
      <c r="O81" s="12"/>
    </row>
    <row r="82" spans="1:15" ht="12.75">
      <c r="A82" s="12"/>
      <c r="B82" s="12" t="s">
        <v>83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ht="12.75" customHeight="1"/>
  </sheetData>
  <sheetProtection/>
  <mergeCells count="21">
    <mergeCell ref="A38:B38"/>
    <mergeCell ref="C64:D64"/>
    <mergeCell ref="C65:D65"/>
    <mergeCell ref="A5:M5"/>
    <mergeCell ref="F1:K1"/>
    <mergeCell ref="C60:D60"/>
    <mergeCell ref="A55:H55"/>
    <mergeCell ref="A56:H56"/>
    <mergeCell ref="D53:D54"/>
    <mergeCell ref="E53:E54"/>
    <mergeCell ref="D51:D52"/>
    <mergeCell ref="C62:D62"/>
    <mergeCell ref="C66:D66"/>
    <mergeCell ref="E51:E52"/>
    <mergeCell ref="A7:J7"/>
    <mergeCell ref="B80:M80"/>
    <mergeCell ref="B74:M74"/>
    <mergeCell ref="B76:M76"/>
    <mergeCell ref="B72:K72"/>
    <mergeCell ref="C61:D61"/>
    <mergeCell ref="C63:D63"/>
  </mergeCells>
  <printOptions horizontalCentered="1"/>
  <pageMargins left="0.1968503937007874" right="0.1968503937007874" top="0.7874015748031497" bottom="0.7874015748031497" header="0.3149606299212598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Ewa Lewińska</cp:lastModifiedBy>
  <cp:lastPrinted>2021-09-13T12:21:34Z</cp:lastPrinted>
  <dcterms:created xsi:type="dcterms:W3CDTF">2013-09-23T13:39:59Z</dcterms:created>
  <dcterms:modified xsi:type="dcterms:W3CDTF">2021-09-17T08:43:34Z</dcterms:modified>
  <cp:category/>
  <cp:version/>
  <cp:contentType/>
  <cp:contentStatus/>
</cp:coreProperties>
</file>