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20340" windowHeight="7956"/>
  </bookViews>
  <sheets>
    <sheet name="Pakiet 1" sheetId="1" r:id="rId1"/>
    <sheet name="Pakiet 2" sheetId="2" r:id="rId2"/>
  </sheets>
  <calcPr calcId="125725"/>
</workbook>
</file>

<file path=xl/calcChain.xml><?xml version="1.0" encoding="utf-8"?>
<calcChain xmlns="http://schemas.openxmlformats.org/spreadsheetml/2006/main">
  <c r="J14" i="1"/>
  <c r="N13"/>
  <c r="K13"/>
  <c r="L13" s="1"/>
  <c r="O13" s="1"/>
  <c r="N12"/>
  <c r="L12"/>
  <c r="O12" s="1"/>
  <c r="K12"/>
  <c r="N11"/>
  <c r="K11"/>
  <c r="L11" s="1"/>
  <c r="O11" s="1"/>
  <c r="N10"/>
  <c r="L10"/>
  <c r="O10" s="1"/>
  <c r="K10"/>
  <c r="N9"/>
  <c r="K9"/>
  <c r="L9" s="1"/>
  <c r="O9" s="1"/>
  <c r="N8"/>
  <c r="L8"/>
  <c r="O8" s="1"/>
  <c r="K8"/>
  <c r="N7"/>
  <c r="L7"/>
  <c r="O7" s="1"/>
  <c r="K7"/>
  <c r="N6"/>
  <c r="L6"/>
  <c r="O6" s="1"/>
  <c r="K6"/>
  <c r="N5"/>
  <c r="K5"/>
  <c r="L5" s="1"/>
  <c r="O5" s="1"/>
  <c r="N4"/>
  <c r="L4"/>
  <c r="O4" s="1"/>
  <c r="K4"/>
  <c r="N3"/>
  <c r="L3"/>
  <c r="O3" s="1"/>
  <c r="K3"/>
  <c r="N2"/>
  <c r="N14" s="1"/>
  <c r="L2"/>
  <c r="K2"/>
  <c r="K14" s="1"/>
  <c r="E5" i="2"/>
  <c r="I4"/>
  <c r="G4"/>
  <c r="F4"/>
  <c r="J4" s="1"/>
  <c r="I3"/>
  <c r="F3"/>
  <c r="F5" s="1"/>
  <c r="I2"/>
  <c r="I5" s="1"/>
  <c r="G2"/>
  <c r="F2"/>
  <c r="J2" s="1"/>
  <c r="I1"/>
  <c r="G1"/>
  <c r="F1"/>
  <c r="J1" s="1"/>
  <c r="L14" i="1" l="1"/>
  <c r="O2"/>
  <c r="O14" s="1"/>
  <c r="G3" i="2"/>
  <c r="J3" s="1"/>
  <c r="J5" s="1"/>
  <c r="G5" l="1"/>
</calcChain>
</file>

<file path=xl/sharedStrings.xml><?xml version="1.0" encoding="utf-8"?>
<sst xmlns="http://schemas.openxmlformats.org/spreadsheetml/2006/main" count="76" uniqueCount="55">
  <si>
    <t>Rodzaj szwów chirurgicznych</t>
  </si>
  <si>
    <t>Grubość nici</t>
  </si>
  <si>
    <t>Długość nitki w cm</t>
  </si>
  <si>
    <t>Igła</t>
  </si>
  <si>
    <t>Długość igły w mm</t>
  </si>
  <si>
    <t>Krzywizna igły (koła)</t>
  </si>
  <si>
    <t>Jedn. Miary</t>
  </si>
  <si>
    <t>Ilość zamówienia</t>
  </si>
  <si>
    <t>Wartość netto (zł)</t>
  </si>
  <si>
    <t>Wartość VAT (zł)</t>
  </si>
  <si>
    <t>Podatek VAT w %</t>
  </si>
  <si>
    <t>Wartość brutto (zł)</t>
  </si>
  <si>
    <t>Nazwa handlowa</t>
  </si>
  <si>
    <t>Nr katalogowy</t>
  </si>
  <si>
    <t>ZESTAW SZWÓW ZAPOBIEGAJĄCYCH ROZEJŚCIU SIĘ RAN POOPERACYJNYCH Z DWOMA POLIURETANOWYMI PŁYTKAMI</t>
  </si>
  <si>
    <t>-</t>
  </si>
  <si>
    <t>ODWROTNIE TNĄCA</t>
  </si>
  <si>
    <t>2x 100</t>
  </si>
  <si>
    <t>3/8</t>
  </si>
  <si>
    <t>saszetka</t>
  </si>
  <si>
    <t>ZESTAW DO SZYCIA NARZĄDÓW MIĄŻSZOWYCH .TAŚMA WCHŁANIALNA SYNTETYCZNA NIEPOWLEKANA</t>
  </si>
  <si>
    <t>3 mm</t>
  </si>
  <si>
    <t>OKRĄGŁA TĘPA</t>
  </si>
  <si>
    <t>1/2.</t>
  </si>
  <si>
    <t>WCHŁANIALNA, STERYLNA GĄBKA ŻELATYNOWA DO NIEURAZOWEGO TAMOWANIA KRWAWIENIA, ELASTYCZNA NIE PĘKAJĄCA PRZY ZWIJANIU</t>
  </si>
  <si>
    <t>8 x 5 x 0,1 cm lub 7x 5x 0,1 cm</t>
  </si>
  <si>
    <t>CHIRURGICZNA TAŚMA RETRAKCYJNA, BAWEŁNIANA (ZNACZNIK CHIRURGICZNY)</t>
  </si>
  <si>
    <t>zielony</t>
  </si>
  <si>
    <t>SZEW WCHŁANIALNY, JEDNOWŁÓKNOWY, SYNTETYCZNY Z POLI-P-DIOKSANONUO OKRESIE WCHŁĄNIANIA OD 180 do 210 DNI</t>
  </si>
  <si>
    <t>OKRĄGŁA, PĘTLA</t>
  </si>
  <si>
    <t>ZESTAW DO LECZENIA NIEWYDOLNOŚCI CIEŚNIOWO-SZYJKOWEJ MACICY DO SZWU KAPCIUCHOWEGO</t>
  </si>
  <si>
    <t>OKRĄGŁA TROKAROWA PODWÓJNA</t>
  </si>
  <si>
    <t>SZEW WCHŁANIALNY (POLIGLAKTYNA 910) SYNTETYCZNY, PLECIONY, POWLEKANY O OKRESIE PODTRZYMANIA OD 10 DO 14 DNI</t>
  </si>
  <si>
    <t>4-0</t>
  </si>
  <si>
    <t>SZEW WCHŁANIALNY (POLIGLAKTYNA 910) SYNTETYCZNY, PLECIONY, POWLEKANY O OKRESIE PODTRZYMANIA OD 28 DO 35 DNI, O OKRESIE WCHŁANIANIA OD 56 DO 70 DNI</t>
  </si>
  <si>
    <t>2-0</t>
  </si>
  <si>
    <t>OKRĄGŁA ROZWARSTWIAJĄCA</t>
  </si>
  <si>
    <t>1-0</t>
  </si>
  <si>
    <t>ZESTAW DO SZYCIA PO EPISTOMII, SZEW WCHŁANIALNY SYNTETYCZNY, PLECIONY, POWLEKANY O OKRESIE WCHŁANIANIA DO 42 DNI</t>
  </si>
  <si>
    <t>OKRĄGŁA</t>
  </si>
  <si>
    <t>SYNTETYCZNY, MONOFILAMENTOWY SZEW O KRÓTKIM OKRESIE PODTRZYMYWANIA, WYKONANY Z GLIKONATU (72% GLIKOLID, 14% KOPROLAKTON, 14% WĘGLAN TRIMETYLU). ABSORPCJA PO 56 DNIACH.</t>
  </si>
  <si>
    <t>2/0</t>
  </si>
  <si>
    <t>SYNTETYCZNY, WCHŁANIALNY SZEW PLECIONY WYKONANY Z KOPOLIMERU 90% GLIKOLIDU I 10% L-LAKTYDU. CAŁKOWITA ABSORPCJA MASY SZWU 56-70 DNI</t>
  </si>
  <si>
    <t>HACZYKOWATA TYPU „J”</t>
  </si>
  <si>
    <t>RAZEM</t>
  </si>
  <si>
    <t>Taśma do leczenia wysiłkowego nietrzymania moczu o unikalnym wzorze tkania warunkującym prawidłowe rozłożenie  taśmy pod cewką. Wykonana z polipropylenu monofilamentowego o śr. włókna 0,15 mm, gramatura 70 g/m2. Implantacja metodami: TOT, TVT
Rozmiar: szerokość 1,25 cm, długość 50 cm, grubość 0,5 mm.</t>
  </si>
  <si>
    <t>Szt.</t>
  </si>
  <si>
    <t>Siatka z 6 ramionami do plastyki pochwy. Wykonana z polipropylenu monofilamentowego o gramaturze 19g/m2. Implantacja narzędziami wielorazowego użytku. Rozmiar:wysokość 8,5 cm, szerokość 6 cm, grubość 0,27 mm.</t>
  </si>
  <si>
    <t xml:space="preserve">Szt. </t>
  </si>
  <si>
    <t>Zestaw prowadnic/igieł typu hakowego o różnym promieniu o średnicy 3 mm. Wielokrotnego użytku.</t>
  </si>
  <si>
    <t>szt.</t>
  </si>
  <si>
    <t>Cena JEDNOSTKOWA netto (zł)</t>
  </si>
  <si>
    <t>Cena JEDNOSTKOWA brutto (zł)</t>
  </si>
  <si>
    <t>Lp.</t>
  </si>
  <si>
    <t>PAKIET NR 2 SIATKI GINEKOLOGICZNE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</si>
</sst>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dd\ mmm"/>
  </numFmts>
  <fonts count="1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6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indexed="8"/>
      <name val="Arial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wrapText="1"/>
    </xf>
    <xf numFmtId="44" fontId="6" fillId="3" borderId="2" xfId="0" applyNumberFormat="1" applyFont="1" applyFill="1" applyBorder="1" applyAlignment="1">
      <alignment horizontal="center" vertical="center"/>
    </xf>
    <xf numFmtId="44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7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7">
    <cellStyle name="Nagłówek" xfId="2"/>
    <cellStyle name="Nagłówek1" xfId="3"/>
    <cellStyle name="Normalny" xfId="0" builtinId="0"/>
    <cellStyle name="Normalny 2" xfId="1"/>
    <cellStyle name="Normalny 3" xfId="6"/>
    <cellStyle name="Wynik" xfId="4"/>
    <cellStyle name="Wynik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50" zoomScaleNormal="50" workbookViewId="0">
      <selection activeCell="A14" sqref="A14:I14"/>
    </sheetView>
  </sheetViews>
  <sheetFormatPr defaultRowHeight="13.8"/>
  <cols>
    <col min="1" max="1" width="4.09765625" customWidth="1"/>
    <col min="2" max="2" width="44.5" customWidth="1"/>
    <col min="4" max="4" width="13.5" customWidth="1"/>
    <col min="5" max="5" width="14" customWidth="1"/>
    <col min="10" max="10" width="13.8984375" customWidth="1"/>
    <col min="14" max="14" width="13.59765625" customWidth="1"/>
  </cols>
  <sheetData>
    <row r="1" spans="1:18" ht="39.6">
      <c r="A1" s="13" t="s">
        <v>53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51</v>
      </c>
      <c r="K1" s="13" t="s">
        <v>8</v>
      </c>
      <c r="L1" s="13" t="s">
        <v>9</v>
      </c>
      <c r="M1" s="13" t="s">
        <v>10</v>
      </c>
      <c r="N1" s="13" t="s">
        <v>52</v>
      </c>
      <c r="O1" s="13" t="s">
        <v>11</v>
      </c>
      <c r="P1" s="13" t="s">
        <v>12</v>
      </c>
      <c r="Q1" s="13" t="s">
        <v>13</v>
      </c>
      <c r="R1" s="14"/>
    </row>
    <row r="2" spans="1:18" ht="108.75" customHeight="1">
      <c r="A2" s="15">
        <v>1</v>
      </c>
      <c r="B2" s="16" t="s">
        <v>14</v>
      </c>
      <c r="C2" s="17" t="s">
        <v>15</v>
      </c>
      <c r="D2" s="15">
        <v>90</v>
      </c>
      <c r="E2" s="18" t="s">
        <v>16</v>
      </c>
      <c r="F2" s="15" t="s">
        <v>17</v>
      </c>
      <c r="G2" s="17" t="s">
        <v>18</v>
      </c>
      <c r="H2" s="15" t="s">
        <v>19</v>
      </c>
      <c r="I2" s="15">
        <v>8</v>
      </c>
      <c r="J2" s="19"/>
      <c r="K2" s="20">
        <f>ROUND(J2*I2,2)</f>
        <v>0</v>
      </c>
      <c r="L2" s="20">
        <f>ROUND(K2*M2,2)</f>
        <v>0</v>
      </c>
      <c r="M2" s="21">
        <v>0.08</v>
      </c>
      <c r="N2" s="20">
        <f>ROUND(J2+(J2*M2),2)</f>
        <v>0</v>
      </c>
      <c r="O2" s="20">
        <f>ROUND(K2+L2,2)</f>
        <v>0</v>
      </c>
      <c r="P2" s="15"/>
      <c r="Q2" s="15"/>
    </row>
    <row r="3" spans="1:18" ht="97.5" customHeight="1">
      <c r="A3" s="15">
        <v>2</v>
      </c>
      <c r="B3" s="23" t="s">
        <v>20</v>
      </c>
      <c r="C3" s="22" t="s">
        <v>21</v>
      </c>
      <c r="D3" s="22">
        <v>60</v>
      </c>
      <c r="E3" s="22" t="s">
        <v>22</v>
      </c>
      <c r="F3" s="22">
        <v>85</v>
      </c>
      <c r="G3" s="24" t="s">
        <v>23</v>
      </c>
      <c r="H3" s="22" t="s">
        <v>19</v>
      </c>
      <c r="I3" s="22">
        <v>6</v>
      </c>
      <c r="J3" s="19"/>
      <c r="K3" s="20">
        <f t="shared" ref="K3:K13" si="0">ROUND(J3*I3,2)</f>
        <v>0</v>
      </c>
      <c r="L3" s="20">
        <f t="shared" ref="L3:L13" si="1">ROUND(K3*M3,2)</f>
        <v>0</v>
      </c>
      <c r="M3" s="21">
        <v>0.08</v>
      </c>
      <c r="N3" s="20">
        <f t="shared" ref="N3:N13" si="2">ROUND(J3+(J3*M3),2)</f>
        <v>0</v>
      </c>
      <c r="O3" s="20">
        <f t="shared" ref="O3:O13" si="3">ROUND(K3+L3,2)</f>
        <v>0</v>
      </c>
      <c r="P3" s="22"/>
      <c r="Q3" s="22"/>
    </row>
    <row r="4" spans="1:18" ht="108" customHeight="1">
      <c r="A4" s="22">
        <v>3</v>
      </c>
      <c r="B4" s="23" t="s">
        <v>24</v>
      </c>
      <c r="C4" s="22"/>
      <c r="D4" s="22" t="s">
        <v>25</v>
      </c>
      <c r="E4" s="22"/>
      <c r="F4" s="22"/>
      <c r="G4" s="22"/>
      <c r="H4" s="22" t="s">
        <v>19</v>
      </c>
      <c r="I4" s="22">
        <v>20</v>
      </c>
      <c r="J4" s="19"/>
      <c r="K4" s="20">
        <f t="shared" si="0"/>
        <v>0</v>
      </c>
      <c r="L4" s="20">
        <f t="shared" si="1"/>
        <v>0</v>
      </c>
      <c r="M4" s="21">
        <v>0.08</v>
      </c>
      <c r="N4" s="20">
        <f t="shared" si="2"/>
        <v>0</v>
      </c>
      <c r="O4" s="20">
        <f t="shared" si="3"/>
        <v>0</v>
      </c>
      <c r="P4" s="22"/>
      <c r="Q4" s="22"/>
    </row>
    <row r="5" spans="1:18" ht="102.75" customHeight="1">
      <c r="A5" s="22">
        <v>4</v>
      </c>
      <c r="B5" s="16" t="s">
        <v>26</v>
      </c>
      <c r="C5" s="22"/>
      <c r="D5" s="22">
        <v>75</v>
      </c>
      <c r="E5" s="18" t="s">
        <v>27</v>
      </c>
      <c r="F5" s="22">
        <v>4</v>
      </c>
      <c r="G5" s="24"/>
      <c r="H5" s="22" t="s">
        <v>19</v>
      </c>
      <c r="I5" s="22">
        <v>10</v>
      </c>
      <c r="J5" s="19"/>
      <c r="K5" s="20">
        <f t="shared" si="0"/>
        <v>0</v>
      </c>
      <c r="L5" s="20">
        <f t="shared" si="1"/>
        <v>0</v>
      </c>
      <c r="M5" s="21">
        <v>0.08</v>
      </c>
      <c r="N5" s="20">
        <f t="shared" si="2"/>
        <v>0</v>
      </c>
      <c r="O5" s="20">
        <f t="shared" si="3"/>
        <v>0</v>
      </c>
      <c r="P5" s="22"/>
      <c r="Q5" s="22"/>
    </row>
    <row r="6" spans="1:18" ht="105.75" customHeight="1">
      <c r="A6" s="22">
        <v>6</v>
      </c>
      <c r="B6" s="23" t="s">
        <v>28</v>
      </c>
      <c r="C6" s="22">
        <v>0</v>
      </c>
      <c r="D6" s="22">
        <v>150</v>
      </c>
      <c r="E6" s="22" t="s">
        <v>29</v>
      </c>
      <c r="F6" s="22">
        <v>48</v>
      </c>
      <c r="G6" s="24" t="s">
        <v>23</v>
      </c>
      <c r="H6" s="22" t="s">
        <v>19</v>
      </c>
      <c r="I6" s="22">
        <v>36</v>
      </c>
      <c r="J6" s="19"/>
      <c r="K6" s="20">
        <f t="shared" si="0"/>
        <v>0</v>
      </c>
      <c r="L6" s="20">
        <f t="shared" si="1"/>
        <v>0</v>
      </c>
      <c r="M6" s="21">
        <v>0.08</v>
      </c>
      <c r="N6" s="20">
        <f t="shared" si="2"/>
        <v>0</v>
      </c>
      <c r="O6" s="20">
        <f t="shared" si="3"/>
        <v>0</v>
      </c>
      <c r="P6" s="22"/>
      <c r="Q6" s="22"/>
    </row>
    <row r="7" spans="1:18" ht="101.25" customHeight="1">
      <c r="A7" s="22">
        <v>7</v>
      </c>
      <c r="B7" s="23" t="s">
        <v>30</v>
      </c>
      <c r="C7" s="22">
        <v>6</v>
      </c>
      <c r="D7" s="22">
        <v>75</v>
      </c>
      <c r="E7" s="22" t="s">
        <v>31</v>
      </c>
      <c r="F7" s="22">
        <v>48</v>
      </c>
      <c r="G7" s="24"/>
      <c r="H7" s="22" t="s">
        <v>19</v>
      </c>
      <c r="I7" s="22">
        <v>12</v>
      </c>
      <c r="J7" s="19"/>
      <c r="K7" s="20">
        <f t="shared" si="0"/>
        <v>0</v>
      </c>
      <c r="L7" s="20">
        <f t="shared" si="1"/>
        <v>0</v>
      </c>
      <c r="M7" s="21">
        <v>0.08</v>
      </c>
      <c r="N7" s="20">
        <f t="shared" si="2"/>
        <v>0</v>
      </c>
      <c r="O7" s="20">
        <f t="shared" si="3"/>
        <v>0</v>
      </c>
      <c r="P7" s="22"/>
      <c r="Q7" s="22"/>
    </row>
    <row r="8" spans="1:18" ht="119.25" customHeight="1">
      <c r="A8" s="22">
        <v>8</v>
      </c>
      <c r="B8" s="16" t="s">
        <v>32</v>
      </c>
      <c r="C8" s="22" t="s">
        <v>33</v>
      </c>
      <c r="D8" s="22">
        <v>75</v>
      </c>
      <c r="E8" s="18" t="s">
        <v>16</v>
      </c>
      <c r="F8" s="22">
        <v>19</v>
      </c>
      <c r="G8" s="17" t="s">
        <v>18</v>
      </c>
      <c r="H8" s="22" t="s">
        <v>19</v>
      </c>
      <c r="I8" s="22">
        <v>12</v>
      </c>
      <c r="J8" s="19"/>
      <c r="K8" s="20">
        <f t="shared" si="0"/>
        <v>0</v>
      </c>
      <c r="L8" s="20">
        <f t="shared" si="1"/>
        <v>0</v>
      </c>
      <c r="M8" s="21">
        <v>0.08</v>
      </c>
      <c r="N8" s="20">
        <f t="shared" si="2"/>
        <v>0</v>
      </c>
      <c r="O8" s="20">
        <f t="shared" si="3"/>
        <v>0</v>
      </c>
      <c r="P8" s="22"/>
      <c r="Q8" s="22"/>
    </row>
    <row r="9" spans="1:18" ht="116.25" customHeight="1">
      <c r="A9" s="22">
        <v>9</v>
      </c>
      <c r="B9" s="32" t="s">
        <v>34</v>
      </c>
      <c r="C9" s="22" t="s">
        <v>35</v>
      </c>
      <c r="D9" s="22">
        <v>75</v>
      </c>
      <c r="E9" s="18" t="s">
        <v>36</v>
      </c>
      <c r="F9" s="22">
        <v>26</v>
      </c>
      <c r="G9" s="24" t="s">
        <v>23</v>
      </c>
      <c r="H9" s="22" t="s">
        <v>19</v>
      </c>
      <c r="I9" s="22">
        <v>12</v>
      </c>
      <c r="J9" s="19"/>
      <c r="K9" s="20">
        <f t="shared" si="0"/>
        <v>0</v>
      </c>
      <c r="L9" s="20">
        <f t="shared" si="1"/>
        <v>0</v>
      </c>
      <c r="M9" s="21">
        <v>0.08</v>
      </c>
      <c r="N9" s="20">
        <f t="shared" si="2"/>
        <v>0</v>
      </c>
      <c r="O9" s="20">
        <f t="shared" si="3"/>
        <v>0</v>
      </c>
      <c r="P9" s="22"/>
      <c r="Q9" s="22"/>
    </row>
    <row r="10" spans="1:18" ht="93.75" customHeight="1">
      <c r="A10" s="22">
        <v>10</v>
      </c>
      <c r="B10" s="32"/>
      <c r="C10" s="22" t="s">
        <v>37</v>
      </c>
      <c r="D10" s="22">
        <v>75</v>
      </c>
      <c r="E10" s="18" t="s">
        <v>16</v>
      </c>
      <c r="F10" s="22">
        <v>30</v>
      </c>
      <c r="G10" s="24" t="s">
        <v>23</v>
      </c>
      <c r="H10" s="22" t="s">
        <v>19</v>
      </c>
      <c r="I10" s="22">
        <v>12</v>
      </c>
      <c r="J10" s="19"/>
      <c r="K10" s="20">
        <f t="shared" si="0"/>
        <v>0</v>
      </c>
      <c r="L10" s="20">
        <f t="shared" si="1"/>
        <v>0</v>
      </c>
      <c r="M10" s="21">
        <v>0.08</v>
      </c>
      <c r="N10" s="20">
        <f t="shared" si="2"/>
        <v>0</v>
      </c>
      <c r="O10" s="20">
        <f t="shared" si="3"/>
        <v>0</v>
      </c>
      <c r="P10" s="22"/>
      <c r="Q10" s="22"/>
    </row>
    <row r="11" spans="1:18" ht="119.25" customHeight="1">
      <c r="A11" s="22">
        <v>11</v>
      </c>
      <c r="B11" s="25" t="s">
        <v>38</v>
      </c>
      <c r="C11" s="22">
        <v>1</v>
      </c>
      <c r="D11" s="22">
        <v>90</v>
      </c>
      <c r="E11" s="22" t="s">
        <v>39</v>
      </c>
      <c r="F11" s="22">
        <v>48</v>
      </c>
      <c r="G11" s="24" t="s">
        <v>23</v>
      </c>
      <c r="H11" s="22" t="s">
        <v>19</v>
      </c>
      <c r="I11" s="22">
        <v>24</v>
      </c>
      <c r="J11" s="19"/>
      <c r="K11" s="20">
        <f t="shared" si="0"/>
        <v>0</v>
      </c>
      <c r="L11" s="20">
        <f t="shared" si="1"/>
        <v>0</v>
      </c>
      <c r="M11" s="21">
        <v>0.08</v>
      </c>
      <c r="N11" s="20">
        <f t="shared" si="2"/>
        <v>0</v>
      </c>
      <c r="O11" s="20">
        <f t="shared" si="3"/>
        <v>0</v>
      </c>
      <c r="P11" s="22"/>
      <c r="Q11" s="22"/>
    </row>
    <row r="12" spans="1:18" ht="138" customHeight="1">
      <c r="A12" s="22">
        <v>12</v>
      </c>
      <c r="B12" s="25" t="s">
        <v>40</v>
      </c>
      <c r="C12" s="26" t="s">
        <v>41</v>
      </c>
      <c r="D12" s="22">
        <v>70</v>
      </c>
      <c r="E12" s="26" t="s">
        <v>39</v>
      </c>
      <c r="F12" s="22">
        <v>22</v>
      </c>
      <c r="G12" s="24">
        <v>44228</v>
      </c>
      <c r="H12" s="26" t="s">
        <v>19</v>
      </c>
      <c r="I12" s="22">
        <v>72</v>
      </c>
      <c r="J12" s="19"/>
      <c r="K12" s="20">
        <f t="shared" si="0"/>
        <v>0</v>
      </c>
      <c r="L12" s="20">
        <f t="shared" si="1"/>
        <v>0</v>
      </c>
      <c r="M12" s="21">
        <v>0.08</v>
      </c>
      <c r="N12" s="20">
        <f t="shared" si="2"/>
        <v>0</v>
      </c>
      <c r="O12" s="20">
        <f t="shared" si="3"/>
        <v>0</v>
      </c>
      <c r="P12" s="22"/>
      <c r="Q12" s="22"/>
    </row>
    <row r="13" spans="1:18" ht="105" customHeight="1">
      <c r="A13" s="22">
        <v>13</v>
      </c>
      <c r="B13" s="27" t="s">
        <v>42</v>
      </c>
      <c r="C13" s="22">
        <v>1</v>
      </c>
      <c r="D13" s="22">
        <v>70</v>
      </c>
      <c r="E13" s="26" t="s">
        <v>43</v>
      </c>
      <c r="F13" s="22">
        <v>30</v>
      </c>
      <c r="G13" s="24"/>
      <c r="H13" s="22" t="s">
        <v>19</v>
      </c>
      <c r="I13" s="22">
        <v>72</v>
      </c>
      <c r="J13" s="19"/>
      <c r="K13" s="20">
        <f t="shared" si="0"/>
        <v>0</v>
      </c>
      <c r="L13" s="20">
        <f t="shared" si="1"/>
        <v>0</v>
      </c>
      <c r="M13" s="21">
        <v>0.08</v>
      </c>
      <c r="N13" s="20">
        <f t="shared" si="2"/>
        <v>0</v>
      </c>
      <c r="O13" s="20">
        <f t="shared" si="3"/>
        <v>0</v>
      </c>
      <c r="P13" s="22"/>
      <c r="Q13" s="22"/>
    </row>
    <row r="14" spans="1:18" ht="15.6">
      <c r="A14" s="33" t="s">
        <v>44</v>
      </c>
      <c r="B14" s="33"/>
      <c r="C14" s="33"/>
      <c r="D14" s="33"/>
      <c r="E14" s="33"/>
      <c r="F14" s="33"/>
      <c r="G14" s="33"/>
      <c r="H14" s="33"/>
      <c r="I14" s="33"/>
      <c r="J14" s="28">
        <f>SUM(J2:J13)</f>
        <v>0</v>
      </c>
      <c r="K14" s="28">
        <f>SUM(K2:K13)</f>
        <v>0</v>
      </c>
      <c r="L14" s="28">
        <f>SUM(L2:L13)</f>
        <v>0</v>
      </c>
      <c r="M14" s="29"/>
      <c r="N14" s="30">
        <f>SUM(N2:N13)</f>
        <v>0</v>
      </c>
      <c r="O14" s="30">
        <f>SUM(O2:O13)</f>
        <v>0</v>
      </c>
      <c r="P14" s="31"/>
      <c r="Q14" s="31"/>
    </row>
  </sheetData>
  <mergeCells count="2">
    <mergeCell ref="B9:B10"/>
    <mergeCell ref="A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"/>
  <sheetViews>
    <sheetView zoomScale="70" zoomScaleNormal="70" workbookViewId="0">
      <selection activeCell="B1" sqref="B1:L1"/>
    </sheetView>
  </sheetViews>
  <sheetFormatPr defaultRowHeight="13.8"/>
  <cols>
    <col min="1" max="1" width="4" customWidth="1"/>
    <col min="2" max="2" width="41.19921875" customWidth="1"/>
    <col min="5" max="5" width="14.09765625" customWidth="1"/>
    <col min="6" max="6" width="14.3984375" customWidth="1"/>
    <col min="7" max="7" width="13.8984375" customWidth="1"/>
    <col min="9" max="9" width="16.3984375" customWidth="1"/>
    <col min="10" max="10" width="16" customWidth="1"/>
  </cols>
  <sheetData>
    <row r="1" spans="1:12" ht="16.8">
      <c r="A1" s="1" t="s">
        <v>53</v>
      </c>
      <c r="B1" s="34" t="s">
        <v>54</v>
      </c>
      <c r="C1" s="34"/>
      <c r="D1" s="34"/>
      <c r="E1" s="34"/>
      <c r="F1" s="34">
        <f>D1*E1</f>
        <v>0</v>
      </c>
      <c r="G1" s="34">
        <f>ROUND((F1*0.08)/1,2)</f>
        <v>0</v>
      </c>
      <c r="H1" s="34"/>
      <c r="I1" s="34">
        <f>ROUND(E1+(E1*H1),2)</f>
        <v>0</v>
      </c>
      <c r="J1" s="34">
        <f>F1+G1</f>
        <v>0</v>
      </c>
      <c r="K1" s="34"/>
      <c r="L1" s="34"/>
    </row>
    <row r="2" spans="1:12" ht="151.19999999999999">
      <c r="A2" s="1">
        <v>1</v>
      </c>
      <c r="B2" s="2" t="s">
        <v>45</v>
      </c>
      <c r="C2" s="1" t="s">
        <v>46</v>
      </c>
      <c r="D2" s="1">
        <v>5</v>
      </c>
      <c r="E2" s="3"/>
      <c r="F2" s="4">
        <f>ROUND(E2*D2,2)</f>
        <v>0</v>
      </c>
      <c r="G2" s="4">
        <f>ROUND(F2*H2,2)</f>
        <v>0</v>
      </c>
      <c r="H2" s="5">
        <v>0.08</v>
      </c>
      <c r="I2" s="4">
        <f>ROUND(E2+(E2*H2),2)</f>
        <v>0</v>
      </c>
      <c r="J2" s="4">
        <f>ROUND(F2+G2,2)</f>
        <v>0</v>
      </c>
      <c r="K2" s="6"/>
      <c r="L2" s="6"/>
    </row>
    <row r="3" spans="1:12" ht="117.6">
      <c r="A3" s="1">
        <v>2</v>
      </c>
      <c r="B3" s="2" t="s">
        <v>47</v>
      </c>
      <c r="C3" s="1" t="s">
        <v>48</v>
      </c>
      <c r="D3" s="1">
        <v>10</v>
      </c>
      <c r="E3" s="3"/>
      <c r="F3" s="4">
        <f>ROUND(E3*D3,2)</f>
        <v>0</v>
      </c>
      <c r="G3" s="4">
        <f>ROUND(F3*H3,2)</f>
        <v>0</v>
      </c>
      <c r="H3" s="5">
        <v>0.08</v>
      </c>
      <c r="I3" s="4">
        <f>ROUND(E3+(E3*H3),2)</f>
        <v>0</v>
      </c>
      <c r="J3" s="4">
        <f>ROUND(F3+G3,2)</f>
        <v>0</v>
      </c>
      <c r="K3" s="6"/>
      <c r="L3" s="6"/>
    </row>
    <row r="4" spans="1:12" ht="50.4">
      <c r="A4" s="1">
        <v>3</v>
      </c>
      <c r="B4" s="2" t="s">
        <v>49</v>
      </c>
      <c r="C4" s="1" t="s">
        <v>50</v>
      </c>
      <c r="D4" s="1">
        <v>1</v>
      </c>
      <c r="E4" s="3"/>
      <c r="F4" s="4">
        <f>ROUND(E4*D4,2)</f>
        <v>0</v>
      </c>
      <c r="G4" s="4">
        <f>ROUND(F4*H4,2)</f>
        <v>0</v>
      </c>
      <c r="H4" s="5">
        <v>0.08</v>
      </c>
      <c r="I4" s="4">
        <f>ROUND(E4+(E4*H4),2)</f>
        <v>0</v>
      </c>
      <c r="J4" s="4">
        <f>ROUND(F4+G4,2)</f>
        <v>0</v>
      </c>
      <c r="K4" s="7"/>
      <c r="L4" s="7"/>
    </row>
    <row r="5" spans="1:12" ht="16.8">
      <c r="A5" s="6"/>
      <c r="B5" s="8" t="s">
        <v>44</v>
      </c>
      <c r="C5" s="9"/>
      <c r="D5" s="10"/>
      <c r="E5" s="11">
        <f>SUM(E2:E4)</f>
        <v>0</v>
      </c>
      <c r="F5" s="11">
        <f>SUM(F2:F4)</f>
        <v>0</v>
      </c>
      <c r="G5" s="11">
        <f>SUM(G2:G4)</f>
        <v>0</v>
      </c>
      <c r="H5" s="11"/>
      <c r="I5" s="11">
        <f>SUM(I2:I4)</f>
        <v>0</v>
      </c>
      <c r="J5" s="11">
        <f>SUM(J2:J4)</f>
        <v>0</v>
      </c>
      <c r="K5" s="12"/>
      <c r="L5" s="12"/>
    </row>
  </sheetData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lenovo</cp:lastModifiedBy>
  <dcterms:created xsi:type="dcterms:W3CDTF">2023-10-17T09:19:50Z</dcterms:created>
  <dcterms:modified xsi:type="dcterms:W3CDTF">2023-10-24T08:45:46Z</dcterms:modified>
</cp:coreProperties>
</file>