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POK-i_Wszyscy_Edycja\ZTM\2021 Postępowania przetargowe\2021 MATEJKI 59 - oświetlenie\"/>
    </mc:Choice>
  </mc:AlternateContent>
  <bookViews>
    <workbookView xWindow="0" yWindow="0" windowWidth="16380" windowHeight="8190" tabRatio="500"/>
  </bookViews>
  <sheets>
    <sheet name="Matejki 59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50" i="1" l="1"/>
  <c r="R49" i="1"/>
  <c r="Q49" i="1"/>
  <c r="N49" i="1"/>
  <c r="M49" i="1"/>
  <c r="L49" i="1"/>
  <c r="K49" i="1"/>
  <c r="J49" i="1"/>
  <c r="I49" i="1"/>
  <c r="S44" i="1"/>
  <c r="R44" i="1"/>
  <c r="Q44" i="1"/>
  <c r="N44" i="1"/>
  <c r="M44" i="1"/>
  <c r="L44" i="1"/>
  <c r="I44" i="1"/>
  <c r="H44" i="1"/>
  <c r="G44" i="1"/>
  <c r="F44" i="1"/>
  <c r="E44" i="1"/>
  <c r="D44" i="1"/>
  <c r="C44" i="1"/>
  <c r="R32" i="1"/>
  <c r="L32" i="1"/>
  <c r="G32" i="1"/>
  <c r="Q31" i="1"/>
  <c r="Q30" i="1"/>
  <c r="Q29" i="1"/>
  <c r="Q28" i="1"/>
  <c r="Q27" i="1"/>
  <c r="Q26" i="1"/>
  <c r="Q25" i="1"/>
  <c r="Q24" i="1"/>
  <c r="Q23" i="1"/>
  <c r="Q22" i="1"/>
  <c r="Q21" i="1"/>
  <c r="Q32" i="1" s="1"/>
  <c r="R20" i="1"/>
  <c r="R50" i="1" s="1"/>
  <c r="Q20" i="1"/>
  <c r="P20" i="1"/>
  <c r="N20" i="1"/>
  <c r="N50" i="1" s="1"/>
  <c r="L20" i="1"/>
  <c r="L50" i="1" s="1"/>
  <c r="K20" i="1"/>
  <c r="K50" i="1" s="1"/>
  <c r="J20" i="1"/>
  <c r="J50" i="1" s="1"/>
  <c r="I20" i="1"/>
  <c r="I50" i="1" s="1"/>
  <c r="H20" i="1"/>
  <c r="H50" i="1" s="1"/>
  <c r="G20" i="1"/>
  <c r="G50" i="1" s="1"/>
  <c r="F20" i="1"/>
  <c r="F50" i="1" s="1"/>
  <c r="E20" i="1"/>
  <c r="E50" i="1" s="1"/>
  <c r="D20" i="1"/>
  <c r="D50" i="1" s="1"/>
  <c r="C20" i="1"/>
  <c r="C50" i="1" s="1"/>
  <c r="O19" i="1"/>
  <c r="M19" i="1"/>
  <c r="O18" i="1"/>
  <c r="M18" i="1"/>
  <c r="O17" i="1"/>
  <c r="M17" i="1"/>
  <c r="O16" i="1"/>
  <c r="M16" i="1"/>
  <c r="O15" i="1"/>
  <c r="M15" i="1"/>
  <c r="O14" i="1"/>
  <c r="M14" i="1"/>
  <c r="O13" i="1"/>
  <c r="M13" i="1"/>
  <c r="O12" i="1"/>
  <c r="M12" i="1"/>
  <c r="O11" i="1"/>
  <c r="M11" i="1"/>
  <c r="O10" i="1"/>
  <c r="M10" i="1"/>
  <c r="O9" i="1"/>
  <c r="O20" i="1" s="1"/>
  <c r="O50" i="1" s="1"/>
  <c r="M9" i="1"/>
  <c r="O8" i="1"/>
  <c r="M8" i="1"/>
  <c r="M7" i="1"/>
  <c r="M6" i="1"/>
  <c r="M20" i="1" s="1"/>
  <c r="M50" i="1" s="1"/>
  <c r="Q50" i="1" l="1"/>
</calcChain>
</file>

<file path=xl/sharedStrings.xml><?xml version="1.0" encoding="utf-8"?>
<sst xmlns="http://schemas.openxmlformats.org/spreadsheetml/2006/main" count="130" uniqueCount="67">
  <si>
    <t>MATEJKI 59</t>
  </si>
  <si>
    <t>Oświetlenie ewakuacyjne</t>
  </si>
  <si>
    <t>Oświetlenie awaryjne</t>
  </si>
  <si>
    <t>Moduł oświetlenia awaryjnego - w opawie oświetlenia podstawowego</t>
  </si>
  <si>
    <t>Oświetlenie podstawowe</t>
  </si>
  <si>
    <t>Rodzaj</t>
  </si>
  <si>
    <t>Piktogramy (strzałka kierunkowa – znak montowanydo sufitu)</t>
  </si>
  <si>
    <t>Piktogramy (strzałka kierunkowa na plafonie)</t>
  </si>
  <si>
    <t>Piktogramy - Droga ewakuacyjna (na plafonie)</t>
  </si>
  <si>
    <t>Piktogramy - Droga ewakuacyjna (znak montowany do sufitu)</t>
  </si>
  <si>
    <t>Piktogramy - Wyjście ewakuacyjne (na plafonie)</t>
  </si>
  <si>
    <t>Piktoramy - Wyjście ewakuacyjne (znak montowany do sufitu)</t>
  </si>
  <si>
    <t>Plafon Smart 44 308/2 SA ST</t>
  </si>
  <si>
    <t>Plafon Ametyst</t>
  </si>
  <si>
    <t>Plafon VTR</t>
  </si>
  <si>
    <t>kinkiet (włoski)</t>
  </si>
  <si>
    <t>Plafon Ametyst firmy Luxiona 2x18W EVG CR; IP 65</t>
  </si>
  <si>
    <t>Plafon VTR firmy Spectra średnica 360</t>
  </si>
  <si>
    <t>Kinkiet (włoski) – Mała klatka schodowa</t>
  </si>
  <si>
    <t>Rodzaj lampy</t>
  </si>
  <si>
    <t>Dane techniczne</t>
  </si>
  <si>
    <t xml:space="preserve">Glass Deluxe 3L/2 ST; źródło światła 1W/12xled; czas pracy 3h  (TM Technologie) </t>
  </si>
  <si>
    <t xml:space="preserve">oprawa oświetleniowa Smart 44 3L/1; 3L/2; źródło światła 2W/22xled; czas pracy 3h(TM Technologie) </t>
  </si>
  <si>
    <t>moduł awaryjny (TM Technologie) VIP 236 ST2</t>
  </si>
  <si>
    <t>moduł awaryjny (TM Technologie), model VIP PRO 358i AT –  3h</t>
  </si>
  <si>
    <t>moduł awaryjny firmy (TM Technologie), model VIP ST2236</t>
  </si>
  <si>
    <t>Statecznik firmy Electronic Ballast  TC-DEL/TEL; Typ ELXc 142.872</t>
  </si>
  <si>
    <t>świetlówka Philips Master PL-C 18W/830/4P</t>
  </si>
  <si>
    <t>Proponowany statecznik: Philips HF-P 218 PL-T/C III 220-240V</t>
  </si>
  <si>
    <t>świetlówka kompaktowa TC-L 2G11 (Philips PL-L 55W 830 4P (MASTER) - 4-Piny</t>
  </si>
  <si>
    <t>Korytarze</t>
  </si>
  <si>
    <t>piwnica przy kotłowni</t>
  </si>
  <si>
    <t xml:space="preserve">Plafon Ametyst </t>
  </si>
  <si>
    <t>piwnica lewa strona</t>
  </si>
  <si>
    <t>parter przy windzie</t>
  </si>
  <si>
    <t xml:space="preserve">Plafon Spectra VTR  </t>
  </si>
  <si>
    <t>parter lewa strona</t>
  </si>
  <si>
    <t>I piętro przy windzie</t>
  </si>
  <si>
    <t>I piętro lewa strona</t>
  </si>
  <si>
    <t>II piętro przy windzie</t>
  </si>
  <si>
    <t>II piętro lewa strona</t>
  </si>
  <si>
    <t>III piętro przy windzie</t>
  </si>
  <si>
    <t>III piętro lewa strona</t>
  </si>
  <si>
    <t>IV piętro przy windzie</t>
  </si>
  <si>
    <t>IV piętro lewa strona</t>
  </si>
  <si>
    <t>strych przy windzie</t>
  </si>
  <si>
    <t>strych lewa strona</t>
  </si>
  <si>
    <t>Podsuma</t>
  </si>
  <si>
    <t>Mała klatka schodowa</t>
  </si>
  <si>
    <t>parter</t>
  </si>
  <si>
    <t>półpiętro</t>
  </si>
  <si>
    <t>I piętro</t>
  </si>
  <si>
    <t>II piętro</t>
  </si>
  <si>
    <t xml:space="preserve">III piętro </t>
  </si>
  <si>
    <t>IV piętro</t>
  </si>
  <si>
    <t>strych</t>
  </si>
  <si>
    <t>Duża klatka schodowa</t>
  </si>
  <si>
    <t>kinkiet (włoski) wymienione źródło światła</t>
  </si>
  <si>
    <t>Studnia</t>
  </si>
  <si>
    <t>Plafon Spectra VTR</t>
  </si>
  <si>
    <t>Zejście do piwnicy</t>
  </si>
  <si>
    <t>Suma całości</t>
  </si>
  <si>
    <t>świetlówka TC-L, 2G11, 18W</t>
  </si>
  <si>
    <t>świetlówki Philips Master PL-C 18W/830/4P</t>
  </si>
  <si>
    <t>Obecnie zamontowany statecznik TCI BCC124. Dobrać nowy statecznik współpracujący z istniejącym oświetleniem</t>
  </si>
  <si>
    <t>Obecnie zamontowany jest statecznik TCI BCC124. Dobrać nowy statecznik współpracujący z istniejącym oświetleniem</t>
  </si>
  <si>
    <t>Załączniknr 3a - Wykaz punktów oświetlenia – ze wskazaniem typów i modeli istniejącego oświetlenia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</si>
</sst>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7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E2F0D9"/>
        <bgColor rgb="FFDAE3F3"/>
      </patternFill>
    </fill>
    <fill>
      <patternFill patternType="solid">
        <fgColor rgb="FFFFF2CC"/>
        <bgColor rgb="FFE2F0D9"/>
      </patternFill>
    </fill>
    <fill>
      <patternFill patternType="solid">
        <fgColor rgb="FFDAE3F3"/>
        <bgColor rgb="FFE2F0D9"/>
      </patternFill>
    </fill>
    <fill>
      <patternFill patternType="solid">
        <fgColor rgb="FFF8CBAD"/>
        <bgColor rgb="FFFFF2CC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2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4" borderId="2" xfId="0" applyFont="1" applyFill="1" applyBorder="1"/>
    <xf numFmtId="0" fontId="7" fillId="0" borderId="2" xfId="0" applyFont="1" applyBorder="1"/>
    <xf numFmtId="0" fontId="5" fillId="0" borderId="3" xfId="0" applyFont="1" applyBorder="1"/>
    <xf numFmtId="0" fontId="7" fillId="2" borderId="2" xfId="0" applyFont="1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0" fontId="7" fillId="4" borderId="2" xfId="0" applyFont="1" applyFill="1" applyBorder="1" applyAlignment="1">
      <alignment wrapText="1"/>
    </xf>
    <xf numFmtId="0" fontId="7" fillId="4" borderId="2" xfId="0" applyFont="1" applyFill="1" applyBorder="1" applyAlignment="1">
      <alignment horizontal="left" wrapText="1"/>
    </xf>
    <xf numFmtId="0" fontId="7" fillId="4" borderId="2" xfId="0" applyFont="1" applyFill="1" applyBorder="1"/>
    <xf numFmtId="0" fontId="7" fillId="0" borderId="0" xfId="0" applyFont="1"/>
    <xf numFmtId="0" fontId="0" fillId="2" borderId="2" xfId="0" applyFont="1" applyFill="1" applyBorder="1"/>
    <xf numFmtId="0" fontId="0" fillId="3" borderId="2" xfId="0" applyFont="1" applyFill="1" applyBorder="1" applyAlignment="1">
      <alignment wrapText="1"/>
    </xf>
    <xf numFmtId="0" fontId="0" fillId="3" borderId="2" xfId="0" applyFont="1" applyFill="1" applyBorder="1"/>
    <xf numFmtId="0" fontId="0" fillId="4" borderId="2" xfId="0" applyFont="1" applyFill="1" applyBorder="1" applyAlignment="1">
      <alignment wrapText="1"/>
    </xf>
    <xf numFmtId="0" fontId="0" fillId="4" borderId="3" xfId="0" applyFont="1" applyFill="1" applyBorder="1"/>
    <xf numFmtId="0" fontId="0" fillId="0" borderId="5" xfId="0" applyFont="1" applyBorder="1"/>
    <xf numFmtId="0" fontId="0" fillId="2" borderId="4" xfId="0" applyFont="1" applyFill="1" applyBorder="1"/>
    <xf numFmtId="0" fontId="0" fillId="3" borderId="4" xfId="0" applyFont="1" applyFill="1" applyBorder="1" applyAlignment="1">
      <alignment wrapText="1"/>
    </xf>
    <xf numFmtId="0" fontId="0" fillId="4" borderId="4" xfId="0" applyFont="1" applyFill="1" applyBorder="1"/>
    <xf numFmtId="0" fontId="1" fillId="0" borderId="6" xfId="0" applyFont="1" applyBorder="1" applyAlignment="1">
      <alignment horizontal="center"/>
    </xf>
    <xf numFmtId="0" fontId="0" fillId="0" borderId="7" xfId="0" applyBorder="1"/>
    <xf numFmtId="0" fontId="1" fillId="0" borderId="8" xfId="0" applyFont="1" applyBorder="1"/>
    <xf numFmtId="0" fontId="8" fillId="0" borderId="8" xfId="0" applyFont="1" applyBorder="1"/>
    <xf numFmtId="0" fontId="0" fillId="3" borderId="0" xfId="0" applyFont="1" applyFill="1" applyAlignment="1">
      <alignment wrapText="1"/>
    </xf>
    <xf numFmtId="0" fontId="0" fillId="3" borderId="4" xfId="0" applyFont="1" applyFill="1" applyBorder="1"/>
    <xf numFmtId="0" fontId="0" fillId="0" borderId="8" xfId="0" applyFont="1" applyBorder="1"/>
    <xf numFmtId="0" fontId="0" fillId="0" borderId="10" xfId="0" applyBorder="1"/>
    <xf numFmtId="0" fontId="6" fillId="4" borderId="2" xfId="0" applyFont="1" applyFill="1" applyBorder="1" applyAlignment="1">
      <alignment wrapText="1"/>
    </xf>
    <xf numFmtId="0" fontId="1" fillId="0" borderId="7" xfId="0" applyFont="1" applyBorder="1"/>
    <xf numFmtId="0" fontId="1" fillId="0" borderId="11" xfId="0" applyFont="1" applyBorder="1"/>
    <xf numFmtId="0" fontId="0" fillId="0" borderId="12" xfId="0" applyBorder="1"/>
    <xf numFmtId="0" fontId="1" fillId="0" borderId="13" xfId="0" applyFont="1" applyBorder="1"/>
    <xf numFmtId="0" fontId="0" fillId="2" borderId="12" xfId="0" applyFont="1" applyFill="1" applyBorder="1"/>
    <xf numFmtId="0" fontId="0" fillId="0" borderId="4" xfId="0" applyBorder="1"/>
    <xf numFmtId="0" fontId="1" fillId="0" borderId="5" xfId="0" applyFont="1" applyBorder="1"/>
    <xf numFmtId="0" fontId="0" fillId="0" borderId="14" xfId="0" applyBorder="1"/>
    <xf numFmtId="0" fontId="0" fillId="0" borderId="14" xfId="0" applyFont="1" applyBorder="1"/>
    <xf numFmtId="0" fontId="1" fillId="0" borderId="14" xfId="0" applyFont="1" applyBorder="1"/>
    <xf numFmtId="0" fontId="1" fillId="0" borderId="6" xfId="0" applyFont="1" applyBorder="1" applyAlignment="1">
      <alignment horizontal="center" vertical="center" wrapText="1"/>
    </xf>
    <xf numFmtId="0" fontId="1" fillId="5" borderId="2" xfId="0" applyFont="1" applyFill="1" applyBorder="1"/>
    <xf numFmtId="0" fontId="2" fillId="4" borderId="2" xfId="0" applyFont="1" applyFill="1" applyBorder="1" applyAlignment="1">
      <alignment vertical="center"/>
    </xf>
    <xf numFmtId="0" fontId="1" fillId="0" borderId="4" xfId="0" applyFont="1" applyBorder="1" applyAlignment="1">
      <alignment horizontal="left" vertical="top"/>
    </xf>
    <xf numFmtId="0" fontId="1" fillId="0" borderId="9" xfId="0" applyFont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zoomScaleNormal="100" workbookViewId="0">
      <pane xSplit="19" ySplit="5" topLeftCell="W6" activePane="bottomRight" state="frozen"/>
      <selection pane="topRight" activeCell="T1" sqref="T1"/>
      <selection pane="bottomLeft" activeCell="A6" sqref="A6"/>
      <selection pane="bottomRight" activeCell="A2" sqref="A2"/>
    </sheetView>
  </sheetViews>
  <sheetFormatPr defaultColWidth="8.7109375" defaultRowHeight="15" x14ac:dyDescent="0.25"/>
  <cols>
    <col min="1" max="1" width="10.5703125" customWidth="1"/>
    <col min="2" max="2" width="20.7109375" customWidth="1"/>
    <col min="3" max="17" width="9.5703125" customWidth="1"/>
    <col min="18" max="18" width="10.28515625" customWidth="1"/>
    <col min="19" max="19" width="15" hidden="1" customWidth="1"/>
    <col min="20" max="20" width="20.42578125" customWidth="1"/>
  </cols>
  <sheetData>
    <row r="1" spans="1:19" x14ac:dyDescent="0.25">
      <c r="A1" s="1" t="s">
        <v>66</v>
      </c>
    </row>
    <row r="2" spans="1:19" x14ac:dyDescent="0.25"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41.25" customHeight="1" x14ac:dyDescent="0.25">
      <c r="A3" s="2"/>
      <c r="B3" s="3"/>
      <c r="C3" s="57" t="s">
        <v>1</v>
      </c>
      <c r="D3" s="57"/>
      <c r="E3" s="57"/>
      <c r="F3" s="57"/>
      <c r="G3" s="57"/>
      <c r="H3" s="4"/>
      <c r="I3" s="5" t="s">
        <v>2</v>
      </c>
      <c r="J3" s="58" t="s">
        <v>3</v>
      </c>
      <c r="K3" s="58"/>
      <c r="L3" s="58"/>
      <c r="M3" s="53" t="s">
        <v>4</v>
      </c>
      <c r="N3" s="54"/>
      <c r="O3" s="54"/>
      <c r="P3" s="54"/>
      <c r="Q3" s="54"/>
      <c r="R3" s="55"/>
      <c r="S3" s="50"/>
    </row>
    <row r="4" spans="1:19" ht="88.9" customHeight="1" x14ac:dyDescent="0.25">
      <c r="A4" s="2"/>
      <c r="B4" s="6" t="s">
        <v>5</v>
      </c>
      <c r="C4" s="7" t="s">
        <v>6</v>
      </c>
      <c r="D4" s="8" t="s">
        <v>7</v>
      </c>
      <c r="E4" s="9" t="s">
        <v>8</v>
      </c>
      <c r="F4" s="7" t="s">
        <v>9</v>
      </c>
      <c r="G4" s="9" t="s">
        <v>10</v>
      </c>
      <c r="H4" s="7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59" t="s">
        <v>16</v>
      </c>
      <c r="N4" s="59"/>
      <c r="O4" s="59" t="s">
        <v>17</v>
      </c>
      <c r="P4" s="59"/>
      <c r="Q4" s="59" t="s">
        <v>18</v>
      </c>
      <c r="R4" s="59"/>
      <c r="S4" s="11" t="s">
        <v>19</v>
      </c>
    </row>
    <row r="5" spans="1:19" s="19" customFormat="1" ht="126" customHeight="1" x14ac:dyDescent="0.2">
      <c r="A5" s="12"/>
      <c r="B5" s="13" t="s">
        <v>20</v>
      </c>
      <c r="C5" s="14" t="s">
        <v>21</v>
      </c>
      <c r="D5" s="14" t="s">
        <v>22</v>
      </c>
      <c r="E5" s="14" t="s">
        <v>22</v>
      </c>
      <c r="F5" s="14" t="s">
        <v>21</v>
      </c>
      <c r="G5" s="14" t="s">
        <v>22</v>
      </c>
      <c r="H5" s="14" t="s">
        <v>21</v>
      </c>
      <c r="I5" s="15" t="s">
        <v>12</v>
      </c>
      <c r="J5" s="15" t="s">
        <v>23</v>
      </c>
      <c r="K5" s="15" t="s">
        <v>24</v>
      </c>
      <c r="L5" s="15" t="s">
        <v>25</v>
      </c>
      <c r="M5" s="16" t="s">
        <v>62</v>
      </c>
      <c r="N5" s="16" t="s">
        <v>26</v>
      </c>
      <c r="O5" s="16" t="s">
        <v>27</v>
      </c>
      <c r="P5" s="16" t="s">
        <v>28</v>
      </c>
      <c r="Q5" s="16" t="s">
        <v>29</v>
      </c>
      <c r="R5" s="17" t="s">
        <v>65</v>
      </c>
      <c r="S5" s="18"/>
    </row>
    <row r="6" spans="1:19" ht="73.5" customHeight="1" x14ac:dyDescent="0.25">
      <c r="A6" s="51" t="s">
        <v>30</v>
      </c>
      <c r="B6" s="3" t="s">
        <v>31</v>
      </c>
      <c r="C6" s="20">
        <v>0</v>
      </c>
      <c r="D6" s="20"/>
      <c r="E6" s="20">
        <v>0</v>
      </c>
      <c r="F6" s="20"/>
      <c r="G6" s="20">
        <v>0</v>
      </c>
      <c r="H6" s="20">
        <v>1</v>
      </c>
      <c r="I6" s="21"/>
      <c r="J6" s="21">
        <v>2</v>
      </c>
      <c r="K6" s="21"/>
      <c r="L6" s="22"/>
      <c r="M6" s="11">
        <f t="shared" ref="M6:M19" si="0">N6*2</f>
        <v>8</v>
      </c>
      <c r="N6" s="11">
        <v>4</v>
      </c>
      <c r="O6" s="11"/>
      <c r="P6" s="11"/>
      <c r="Q6" s="11"/>
      <c r="R6" s="11"/>
      <c r="S6" s="23" t="s">
        <v>32</v>
      </c>
    </row>
    <row r="7" spans="1:19" x14ac:dyDescent="0.25">
      <c r="A7" s="51"/>
      <c r="B7" s="3" t="s">
        <v>33</v>
      </c>
      <c r="C7" s="20">
        <v>2</v>
      </c>
      <c r="D7" s="20">
        <v>2</v>
      </c>
      <c r="E7" s="20">
        <v>0</v>
      </c>
      <c r="F7" s="20">
        <v>1</v>
      </c>
      <c r="G7" s="20">
        <v>0</v>
      </c>
      <c r="H7" s="20"/>
      <c r="I7" s="22"/>
      <c r="J7" s="22">
        <v>10</v>
      </c>
      <c r="K7" s="22"/>
      <c r="L7" s="22"/>
      <c r="M7" s="11">
        <f t="shared" si="0"/>
        <v>38</v>
      </c>
      <c r="N7" s="11">
        <v>19</v>
      </c>
      <c r="O7" s="11"/>
      <c r="P7" s="11"/>
      <c r="Q7" s="11"/>
      <c r="R7" s="11"/>
      <c r="S7" s="11" t="s">
        <v>13</v>
      </c>
    </row>
    <row r="8" spans="1:19" ht="30" customHeight="1" x14ac:dyDescent="0.25">
      <c r="A8" s="51"/>
      <c r="B8" s="3" t="s">
        <v>34</v>
      </c>
      <c r="C8" s="20">
        <v>2</v>
      </c>
      <c r="D8" s="20"/>
      <c r="E8" s="20">
        <v>1</v>
      </c>
      <c r="F8" s="20"/>
      <c r="G8" s="20">
        <v>1</v>
      </c>
      <c r="H8" s="20"/>
      <c r="I8" s="21"/>
      <c r="J8" s="22"/>
      <c r="K8" s="22">
        <v>3</v>
      </c>
      <c r="L8" s="22"/>
      <c r="M8" s="24">
        <f t="shared" si="0"/>
        <v>0</v>
      </c>
      <c r="N8" s="11"/>
      <c r="O8" s="11">
        <f t="shared" ref="O8:O19" si="1">P8*2</f>
        <v>22</v>
      </c>
      <c r="P8" s="11">
        <v>11</v>
      </c>
      <c r="Q8" s="11"/>
      <c r="R8" s="11"/>
      <c r="S8" s="23" t="s">
        <v>35</v>
      </c>
    </row>
    <row r="9" spans="1:19" ht="30" customHeight="1" x14ac:dyDescent="0.25">
      <c r="A9" s="51"/>
      <c r="B9" s="3" t="s">
        <v>36</v>
      </c>
      <c r="C9" s="20">
        <v>2</v>
      </c>
      <c r="D9" s="20"/>
      <c r="E9" s="20">
        <v>1</v>
      </c>
      <c r="F9" s="20"/>
      <c r="G9" s="20">
        <v>1</v>
      </c>
      <c r="H9" s="20"/>
      <c r="I9" s="22"/>
      <c r="J9" s="22"/>
      <c r="K9" s="22">
        <v>2</v>
      </c>
      <c r="L9" s="22"/>
      <c r="M9" s="11">
        <f t="shared" si="0"/>
        <v>0</v>
      </c>
      <c r="N9" s="11"/>
      <c r="O9" s="11">
        <f t="shared" si="1"/>
        <v>22</v>
      </c>
      <c r="P9" s="11">
        <v>11</v>
      </c>
      <c r="Q9" s="11"/>
      <c r="R9" s="11"/>
      <c r="S9" s="23" t="s">
        <v>35</v>
      </c>
    </row>
    <row r="10" spans="1:19" ht="30" customHeight="1" x14ac:dyDescent="0.25">
      <c r="A10" s="51"/>
      <c r="B10" s="3" t="s">
        <v>37</v>
      </c>
      <c r="C10" s="20">
        <v>2</v>
      </c>
      <c r="D10" s="20"/>
      <c r="E10" s="20">
        <v>1</v>
      </c>
      <c r="F10" s="20"/>
      <c r="G10" s="20">
        <v>1</v>
      </c>
      <c r="H10" s="20"/>
      <c r="I10" s="22"/>
      <c r="J10" s="22"/>
      <c r="K10" s="22">
        <v>3</v>
      </c>
      <c r="L10" s="22"/>
      <c r="M10" s="11">
        <f t="shared" si="0"/>
        <v>0</v>
      </c>
      <c r="N10" s="11"/>
      <c r="O10" s="11">
        <f t="shared" si="1"/>
        <v>22</v>
      </c>
      <c r="P10" s="11">
        <v>11</v>
      </c>
      <c r="Q10" s="11"/>
      <c r="R10" s="11"/>
      <c r="S10" s="23" t="s">
        <v>35</v>
      </c>
    </row>
    <row r="11" spans="1:19" ht="30" customHeight="1" x14ac:dyDescent="0.25">
      <c r="A11" s="51"/>
      <c r="B11" s="3" t="s">
        <v>38</v>
      </c>
      <c r="C11" s="20">
        <v>2</v>
      </c>
      <c r="D11" s="20"/>
      <c r="E11" s="20">
        <v>1</v>
      </c>
      <c r="F11" s="20"/>
      <c r="G11" s="20">
        <v>1</v>
      </c>
      <c r="H11" s="20"/>
      <c r="I11" s="22"/>
      <c r="J11" s="22"/>
      <c r="K11" s="22">
        <v>2</v>
      </c>
      <c r="L11" s="22"/>
      <c r="M11" s="11">
        <f t="shared" si="0"/>
        <v>0</v>
      </c>
      <c r="N11" s="11"/>
      <c r="O11" s="11">
        <f t="shared" si="1"/>
        <v>24</v>
      </c>
      <c r="P11" s="11">
        <v>12</v>
      </c>
      <c r="Q11" s="11"/>
      <c r="R11" s="11"/>
      <c r="S11" s="23" t="s">
        <v>35</v>
      </c>
    </row>
    <row r="12" spans="1:19" ht="30" customHeight="1" x14ac:dyDescent="0.25">
      <c r="A12" s="51"/>
      <c r="B12" s="3" t="s">
        <v>39</v>
      </c>
      <c r="C12" s="20">
        <v>2</v>
      </c>
      <c r="D12" s="20"/>
      <c r="E12" s="20">
        <v>1</v>
      </c>
      <c r="F12" s="20"/>
      <c r="G12" s="20">
        <v>1</v>
      </c>
      <c r="H12" s="20"/>
      <c r="I12" s="22"/>
      <c r="J12" s="22"/>
      <c r="K12" s="22">
        <v>3</v>
      </c>
      <c r="L12" s="22"/>
      <c r="M12" s="11">
        <f t="shared" si="0"/>
        <v>0</v>
      </c>
      <c r="N12" s="11"/>
      <c r="O12" s="11">
        <f t="shared" si="1"/>
        <v>24</v>
      </c>
      <c r="P12" s="11">
        <v>12</v>
      </c>
      <c r="Q12" s="11"/>
      <c r="R12" s="11"/>
      <c r="S12" s="23" t="s">
        <v>35</v>
      </c>
    </row>
    <row r="13" spans="1:19" ht="30" customHeight="1" x14ac:dyDescent="0.25">
      <c r="A13" s="51"/>
      <c r="B13" s="3" t="s">
        <v>40</v>
      </c>
      <c r="C13" s="20">
        <v>2</v>
      </c>
      <c r="D13" s="20"/>
      <c r="E13" s="20">
        <v>1</v>
      </c>
      <c r="F13" s="20"/>
      <c r="G13" s="20">
        <v>1</v>
      </c>
      <c r="H13" s="20"/>
      <c r="I13" s="22"/>
      <c r="J13" s="22"/>
      <c r="K13" s="22">
        <v>2</v>
      </c>
      <c r="L13" s="22"/>
      <c r="M13" s="11">
        <f t="shared" si="0"/>
        <v>0</v>
      </c>
      <c r="N13" s="11"/>
      <c r="O13" s="11">
        <f t="shared" si="1"/>
        <v>22</v>
      </c>
      <c r="P13" s="11">
        <v>11</v>
      </c>
      <c r="Q13" s="11"/>
      <c r="R13" s="11"/>
      <c r="S13" s="23" t="s">
        <v>35</v>
      </c>
    </row>
    <row r="14" spans="1:19" ht="30" customHeight="1" x14ac:dyDescent="0.25">
      <c r="A14" s="51"/>
      <c r="B14" s="3" t="s">
        <v>41</v>
      </c>
      <c r="C14" s="20">
        <v>2</v>
      </c>
      <c r="D14" s="20"/>
      <c r="E14" s="20">
        <v>1</v>
      </c>
      <c r="F14" s="20"/>
      <c r="G14" s="20">
        <v>1</v>
      </c>
      <c r="H14" s="20"/>
      <c r="I14" s="22"/>
      <c r="J14" s="22"/>
      <c r="K14" s="22">
        <v>3</v>
      </c>
      <c r="L14" s="22"/>
      <c r="M14" s="11">
        <f t="shared" si="0"/>
        <v>0</v>
      </c>
      <c r="N14" s="11"/>
      <c r="O14" s="11">
        <f t="shared" si="1"/>
        <v>24</v>
      </c>
      <c r="P14" s="11">
        <v>12</v>
      </c>
      <c r="Q14" s="11"/>
      <c r="R14" s="11"/>
      <c r="S14" s="23" t="s">
        <v>35</v>
      </c>
    </row>
    <row r="15" spans="1:19" ht="30" customHeight="1" x14ac:dyDescent="0.25">
      <c r="A15" s="51"/>
      <c r="B15" s="3" t="s">
        <v>42</v>
      </c>
      <c r="C15" s="20">
        <v>2</v>
      </c>
      <c r="D15" s="20"/>
      <c r="E15" s="20">
        <v>1</v>
      </c>
      <c r="F15" s="20"/>
      <c r="G15" s="20">
        <v>1</v>
      </c>
      <c r="H15" s="20"/>
      <c r="I15" s="22"/>
      <c r="J15" s="22"/>
      <c r="K15" s="22">
        <v>2</v>
      </c>
      <c r="L15" s="22"/>
      <c r="M15" s="11">
        <f t="shared" si="0"/>
        <v>0</v>
      </c>
      <c r="N15" s="11"/>
      <c r="O15" s="11">
        <f t="shared" si="1"/>
        <v>24</v>
      </c>
      <c r="P15" s="11">
        <v>12</v>
      </c>
      <c r="Q15" s="11"/>
      <c r="R15" s="11"/>
      <c r="S15" s="23" t="s">
        <v>35</v>
      </c>
    </row>
    <row r="16" spans="1:19" ht="30" customHeight="1" x14ac:dyDescent="0.25">
      <c r="A16" s="51"/>
      <c r="B16" s="3" t="s">
        <v>43</v>
      </c>
      <c r="C16" s="20">
        <v>2</v>
      </c>
      <c r="D16" s="20"/>
      <c r="E16" s="20">
        <v>1</v>
      </c>
      <c r="F16" s="20"/>
      <c r="G16" s="20">
        <v>1</v>
      </c>
      <c r="H16" s="20"/>
      <c r="I16" s="22"/>
      <c r="J16" s="22"/>
      <c r="K16" s="22">
        <v>3</v>
      </c>
      <c r="L16" s="22"/>
      <c r="M16" s="11">
        <f t="shared" si="0"/>
        <v>0</v>
      </c>
      <c r="N16" s="11"/>
      <c r="O16" s="11">
        <f t="shared" si="1"/>
        <v>24</v>
      </c>
      <c r="P16" s="11">
        <v>12</v>
      </c>
      <c r="Q16" s="11"/>
      <c r="R16" s="11"/>
      <c r="S16" s="23" t="s">
        <v>35</v>
      </c>
    </row>
    <row r="17" spans="1:19" ht="30" customHeight="1" x14ac:dyDescent="0.25">
      <c r="A17" s="51"/>
      <c r="B17" s="3" t="s">
        <v>44</v>
      </c>
      <c r="C17" s="20">
        <v>2</v>
      </c>
      <c r="D17" s="20"/>
      <c r="E17" s="20">
        <v>1</v>
      </c>
      <c r="F17" s="20"/>
      <c r="G17" s="20">
        <v>1</v>
      </c>
      <c r="H17" s="20"/>
      <c r="I17" s="22"/>
      <c r="J17" s="22"/>
      <c r="K17" s="22">
        <v>2</v>
      </c>
      <c r="L17" s="22"/>
      <c r="M17" s="11">
        <f t="shared" si="0"/>
        <v>0</v>
      </c>
      <c r="N17" s="11"/>
      <c r="O17" s="11">
        <f t="shared" si="1"/>
        <v>22</v>
      </c>
      <c r="P17" s="11">
        <v>11</v>
      </c>
      <c r="Q17" s="11"/>
      <c r="R17" s="11"/>
      <c r="S17" s="23" t="s">
        <v>35</v>
      </c>
    </row>
    <row r="18" spans="1:19" ht="30" customHeight="1" x14ac:dyDescent="0.25">
      <c r="A18" s="51"/>
      <c r="B18" s="3" t="s">
        <v>45</v>
      </c>
      <c r="C18" s="20">
        <v>0</v>
      </c>
      <c r="D18" s="20"/>
      <c r="E18" s="20">
        <v>0</v>
      </c>
      <c r="F18" s="20"/>
      <c r="G18" s="20">
        <v>0</v>
      </c>
      <c r="H18" s="20"/>
      <c r="I18" s="21">
        <v>2</v>
      </c>
      <c r="J18" s="21"/>
      <c r="K18" s="21"/>
      <c r="L18" s="21"/>
      <c r="M18" s="11">
        <f t="shared" si="0"/>
        <v>0</v>
      </c>
      <c r="N18" s="11"/>
      <c r="O18" s="11">
        <f t="shared" si="1"/>
        <v>8</v>
      </c>
      <c r="P18" s="11">
        <v>4</v>
      </c>
      <c r="Q18" s="11"/>
      <c r="R18" s="11"/>
      <c r="S18" s="23" t="s">
        <v>35</v>
      </c>
    </row>
    <row r="19" spans="1:19" ht="30" customHeight="1" x14ac:dyDescent="0.25">
      <c r="A19" s="51"/>
      <c r="B19" s="25" t="s">
        <v>46</v>
      </c>
      <c r="C19" s="26">
        <v>0</v>
      </c>
      <c r="D19" s="26"/>
      <c r="E19" s="26">
        <v>0</v>
      </c>
      <c r="F19" s="26"/>
      <c r="G19" s="26">
        <v>0</v>
      </c>
      <c r="H19" s="26"/>
      <c r="I19" s="21">
        <v>2</v>
      </c>
      <c r="J19" s="27"/>
      <c r="K19" s="27"/>
      <c r="L19" s="27"/>
      <c r="M19" s="11">
        <f t="shared" si="0"/>
        <v>0</v>
      </c>
      <c r="N19" s="28"/>
      <c r="O19" s="11">
        <f t="shared" si="1"/>
        <v>8</v>
      </c>
      <c r="P19" s="28">
        <v>4</v>
      </c>
      <c r="Q19" s="28"/>
      <c r="R19" s="28"/>
      <c r="S19" s="23" t="s">
        <v>35</v>
      </c>
    </row>
    <row r="20" spans="1:19" x14ac:dyDescent="0.25">
      <c r="A20" s="29" t="s">
        <v>47</v>
      </c>
      <c r="B20" s="30"/>
      <c r="C20" s="31">
        <f t="shared" ref="C20:R20" si="2">SUM(C6:C19)</f>
        <v>22</v>
      </c>
      <c r="D20" s="31">
        <f t="shared" si="2"/>
        <v>2</v>
      </c>
      <c r="E20" s="31">
        <f t="shared" si="2"/>
        <v>10</v>
      </c>
      <c r="F20" s="31">
        <f t="shared" si="2"/>
        <v>1</v>
      </c>
      <c r="G20" s="31">
        <f t="shared" si="2"/>
        <v>10</v>
      </c>
      <c r="H20" s="31">
        <f t="shared" si="2"/>
        <v>1</v>
      </c>
      <c r="I20" s="32">
        <f t="shared" si="2"/>
        <v>4</v>
      </c>
      <c r="J20" s="32">
        <f t="shared" si="2"/>
        <v>12</v>
      </c>
      <c r="K20" s="32">
        <f t="shared" si="2"/>
        <v>25</v>
      </c>
      <c r="L20" s="32">
        <f t="shared" si="2"/>
        <v>0</v>
      </c>
      <c r="M20" s="31">
        <f t="shared" si="2"/>
        <v>46</v>
      </c>
      <c r="N20" s="31">
        <f t="shared" si="2"/>
        <v>23</v>
      </c>
      <c r="O20" s="31">
        <f t="shared" si="2"/>
        <v>246</v>
      </c>
      <c r="P20" s="31">
        <f t="shared" si="2"/>
        <v>123</v>
      </c>
      <c r="Q20" s="31">
        <f t="shared" si="2"/>
        <v>0</v>
      </c>
      <c r="R20" s="31">
        <f t="shared" si="2"/>
        <v>0</v>
      </c>
      <c r="S20" s="3"/>
    </row>
    <row r="21" spans="1:19" ht="15" customHeight="1" x14ac:dyDescent="0.25">
      <c r="A21" s="52" t="s">
        <v>48</v>
      </c>
      <c r="B21" s="3" t="s">
        <v>49</v>
      </c>
      <c r="C21" s="20"/>
      <c r="D21" s="20"/>
      <c r="E21" s="20"/>
      <c r="F21" s="20"/>
      <c r="G21" s="20">
        <v>1</v>
      </c>
      <c r="H21" s="20"/>
      <c r="I21" s="33"/>
      <c r="J21" s="21"/>
      <c r="K21" s="21"/>
      <c r="L21" s="21">
        <v>2</v>
      </c>
      <c r="M21" s="11"/>
      <c r="N21" s="11"/>
      <c r="O21" s="11"/>
      <c r="P21" s="11"/>
      <c r="Q21" s="11">
        <f t="shared" ref="Q21:Q31" si="3">R21</f>
        <v>2</v>
      </c>
      <c r="R21" s="11">
        <v>2</v>
      </c>
      <c r="S21" s="11" t="s">
        <v>15</v>
      </c>
    </row>
    <row r="22" spans="1:19" ht="15" customHeight="1" x14ac:dyDescent="0.25">
      <c r="A22" s="52"/>
      <c r="B22" s="3" t="s">
        <v>50</v>
      </c>
      <c r="C22" s="20"/>
      <c r="D22" s="20"/>
      <c r="E22" s="20"/>
      <c r="F22" s="20"/>
      <c r="G22" s="20"/>
      <c r="H22" s="20"/>
      <c r="I22" s="22"/>
      <c r="J22" s="22"/>
      <c r="K22" s="22"/>
      <c r="L22" s="22">
        <v>1</v>
      </c>
      <c r="M22" s="11"/>
      <c r="N22" s="11"/>
      <c r="O22" s="11"/>
      <c r="P22" s="11"/>
      <c r="Q22" s="11">
        <f t="shared" si="3"/>
        <v>2</v>
      </c>
      <c r="R22" s="11">
        <v>2</v>
      </c>
      <c r="S22" s="11" t="s">
        <v>15</v>
      </c>
    </row>
    <row r="23" spans="1:19" x14ac:dyDescent="0.25">
      <c r="A23" s="52"/>
      <c r="B23" s="3" t="s">
        <v>51</v>
      </c>
      <c r="C23" s="20"/>
      <c r="D23" s="20"/>
      <c r="E23" s="20"/>
      <c r="F23" s="20"/>
      <c r="G23" s="20"/>
      <c r="H23" s="20"/>
      <c r="I23" s="22"/>
      <c r="J23" s="22"/>
      <c r="K23" s="22"/>
      <c r="L23" s="22">
        <v>1</v>
      </c>
      <c r="M23" s="11"/>
      <c r="N23" s="11"/>
      <c r="O23" s="11"/>
      <c r="P23" s="11"/>
      <c r="Q23" s="11">
        <f t="shared" si="3"/>
        <v>1</v>
      </c>
      <c r="R23" s="11">
        <v>1</v>
      </c>
      <c r="S23" s="11" t="s">
        <v>15</v>
      </c>
    </row>
    <row r="24" spans="1:19" x14ac:dyDescent="0.25">
      <c r="A24" s="52"/>
      <c r="B24" s="3" t="s">
        <v>50</v>
      </c>
      <c r="C24" s="20"/>
      <c r="D24" s="20"/>
      <c r="E24" s="20"/>
      <c r="F24" s="20"/>
      <c r="G24" s="20"/>
      <c r="H24" s="20"/>
      <c r="I24" s="22"/>
      <c r="J24" s="22"/>
      <c r="K24" s="22"/>
      <c r="L24" s="22">
        <v>0</v>
      </c>
      <c r="M24" s="11"/>
      <c r="N24" s="11"/>
      <c r="O24" s="11"/>
      <c r="P24" s="11"/>
      <c r="Q24" s="11">
        <f t="shared" si="3"/>
        <v>2</v>
      </c>
      <c r="R24" s="11">
        <v>2</v>
      </c>
      <c r="S24" s="11" t="s">
        <v>15</v>
      </c>
    </row>
    <row r="25" spans="1:19" x14ac:dyDescent="0.25">
      <c r="A25" s="52"/>
      <c r="B25" s="3" t="s">
        <v>52</v>
      </c>
      <c r="C25" s="20"/>
      <c r="D25" s="20"/>
      <c r="E25" s="20"/>
      <c r="F25" s="20"/>
      <c r="G25" s="20"/>
      <c r="H25" s="20"/>
      <c r="I25" s="22"/>
      <c r="J25" s="22"/>
      <c r="K25" s="22"/>
      <c r="L25" s="22">
        <v>1</v>
      </c>
      <c r="M25" s="11"/>
      <c r="N25" s="11"/>
      <c r="O25" s="11"/>
      <c r="P25" s="11"/>
      <c r="Q25" s="11">
        <f t="shared" si="3"/>
        <v>1</v>
      </c>
      <c r="R25" s="11">
        <v>1</v>
      </c>
      <c r="S25" s="11" t="s">
        <v>15</v>
      </c>
    </row>
    <row r="26" spans="1:19" x14ac:dyDescent="0.25">
      <c r="A26" s="52"/>
      <c r="B26" s="3" t="s">
        <v>50</v>
      </c>
      <c r="C26" s="20"/>
      <c r="D26" s="20"/>
      <c r="E26" s="20"/>
      <c r="F26" s="20"/>
      <c r="G26" s="20"/>
      <c r="H26" s="20"/>
      <c r="I26" s="22"/>
      <c r="J26" s="22"/>
      <c r="K26" s="22"/>
      <c r="L26" s="22">
        <v>0</v>
      </c>
      <c r="M26" s="11"/>
      <c r="N26" s="11"/>
      <c r="O26" s="11"/>
      <c r="P26" s="11"/>
      <c r="Q26" s="11">
        <f t="shared" si="3"/>
        <v>2</v>
      </c>
      <c r="R26" s="11">
        <v>2</v>
      </c>
      <c r="S26" s="11" t="s">
        <v>15</v>
      </c>
    </row>
    <row r="27" spans="1:19" x14ac:dyDescent="0.25">
      <c r="A27" s="52"/>
      <c r="B27" s="3" t="s">
        <v>53</v>
      </c>
      <c r="C27" s="20"/>
      <c r="D27" s="20"/>
      <c r="E27" s="20"/>
      <c r="F27" s="20"/>
      <c r="G27" s="20"/>
      <c r="H27" s="20"/>
      <c r="I27" s="22"/>
      <c r="J27" s="22"/>
      <c r="K27" s="22"/>
      <c r="L27" s="22">
        <v>1</v>
      </c>
      <c r="M27" s="11"/>
      <c r="N27" s="11"/>
      <c r="O27" s="11"/>
      <c r="P27" s="11"/>
      <c r="Q27" s="11">
        <f t="shared" si="3"/>
        <v>1</v>
      </c>
      <c r="R27" s="11">
        <v>1</v>
      </c>
      <c r="S27" s="11" t="s">
        <v>15</v>
      </c>
    </row>
    <row r="28" spans="1:19" x14ac:dyDescent="0.25">
      <c r="A28" s="52"/>
      <c r="B28" s="3" t="s">
        <v>50</v>
      </c>
      <c r="C28" s="20"/>
      <c r="D28" s="20"/>
      <c r="E28" s="20"/>
      <c r="F28" s="20"/>
      <c r="G28" s="20"/>
      <c r="H28" s="20"/>
      <c r="I28" s="22"/>
      <c r="J28" s="22"/>
      <c r="K28" s="22"/>
      <c r="L28" s="22">
        <v>0</v>
      </c>
      <c r="M28" s="11"/>
      <c r="N28" s="11"/>
      <c r="O28" s="11"/>
      <c r="P28" s="11"/>
      <c r="Q28" s="11">
        <f t="shared" si="3"/>
        <v>2</v>
      </c>
      <c r="R28" s="11">
        <v>2</v>
      </c>
      <c r="S28" s="11" t="s">
        <v>15</v>
      </c>
    </row>
    <row r="29" spans="1:19" x14ac:dyDescent="0.25">
      <c r="A29" s="52"/>
      <c r="B29" s="3" t="s">
        <v>54</v>
      </c>
      <c r="C29" s="20"/>
      <c r="D29" s="20"/>
      <c r="E29" s="20"/>
      <c r="F29" s="20"/>
      <c r="G29" s="20"/>
      <c r="H29" s="20"/>
      <c r="I29" s="22"/>
      <c r="J29" s="22"/>
      <c r="K29" s="22"/>
      <c r="L29" s="22">
        <v>1</v>
      </c>
      <c r="M29" s="11"/>
      <c r="N29" s="11"/>
      <c r="O29" s="11"/>
      <c r="P29" s="11"/>
      <c r="Q29" s="11">
        <f t="shared" si="3"/>
        <v>1</v>
      </c>
      <c r="R29" s="11">
        <v>1</v>
      </c>
      <c r="S29" s="11" t="s">
        <v>15</v>
      </c>
    </row>
    <row r="30" spans="1:19" x14ac:dyDescent="0.25">
      <c r="A30" s="52"/>
      <c r="B30" s="3" t="s">
        <v>50</v>
      </c>
      <c r="C30" s="20"/>
      <c r="D30" s="20"/>
      <c r="E30" s="20"/>
      <c r="F30" s="20"/>
      <c r="G30" s="20"/>
      <c r="H30" s="20"/>
      <c r="I30" s="22"/>
      <c r="J30" s="22"/>
      <c r="K30" s="22"/>
      <c r="L30" s="22">
        <v>0</v>
      </c>
      <c r="M30" s="11"/>
      <c r="N30" s="11"/>
      <c r="O30" s="11"/>
      <c r="P30" s="11"/>
      <c r="Q30" s="11">
        <f t="shared" si="3"/>
        <v>2</v>
      </c>
      <c r="R30" s="11">
        <v>2</v>
      </c>
      <c r="S30" s="11" t="s">
        <v>15</v>
      </c>
    </row>
    <row r="31" spans="1:19" x14ac:dyDescent="0.25">
      <c r="A31" s="52"/>
      <c r="B31" s="25" t="s">
        <v>55</v>
      </c>
      <c r="C31" s="26"/>
      <c r="D31" s="26"/>
      <c r="E31" s="26"/>
      <c r="F31" s="26"/>
      <c r="G31" s="26"/>
      <c r="H31" s="26"/>
      <c r="I31" s="34"/>
      <c r="J31" s="34"/>
      <c r="K31" s="34"/>
      <c r="L31" s="34">
        <v>1</v>
      </c>
      <c r="M31" s="28"/>
      <c r="N31" s="28"/>
      <c r="O31" s="28"/>
      <c r="P31" s="28"/>
      <c r="Q31" s="11">
        <f t="shared" si="3"/>
        <v>1</v>
      </c>
      <c r="R31" s="28">
        <v>1</v>
      </c>
      <c r="S31" s="28" t="s">
        <v>15</v>
      </c>
    </row>
    <row r="32" spans="1:19" x14ac:dyDescent="0.25">
      <c r="A32" s="29" t="s">
        <v>47</v>
      </c>
      <c r="B32" s="30"/>
      <c r="C32" s="35"/>
      <c r="D32" s="35"/>
      <c r="E32" s="35"/>
      <c r="F32" s="35"/>
      <c r="G32" s="35">
        <f>G21</f>
        <v>1</v>
      </c>
      <c r="H32" s="35"/>
      <c r="I32" s="31"/>
      <c r="J32" s="31"/>
      <c r="K32" s="31"/>
      <c r="L32" s="31">
        <f>L21+L22+L23+L24+L25+L26+L27+L28+L29+L30+L31</f>
        <v>8</v>
      </c>
      <c r="M32" s="31"/>
      <c r="N32" s="31"/>
      <c r="O32" s="31"/>
      <c r="P32" s="31"/>
      <c r="Q32" s="31">
        <f>SUM(Q21:Q31)</f>
        <v>17</v>
      </c>
      <c r="R32" s="31">
        <f>SUM(R21:R31)</f>
        <v>17</v>
      </c>
      <c r="S32" s="36"/>
    </row>
    <row r="33" spans="1:19" ht="36.75" customHeight="1" x14ac:dyDescent="0.25">
      <c r="A33" s="52" t="s">
        <v>56</v>
      </c>
      <c r="B33" s="3" t="s">
        <v>49</v>
      </c>
      <c r="C33" s="20">
        <v>1</v>
      </c>
      <c r="D33" s="20"/>
      <c r="E33" s="20"/>
      <c r="F33" s="20"/>
      <c r="G33" s="20"/>
      <c r="H33" s="20"/>
      <c r="I33" s="22"/>
      <c r="J33" s="22"/>
      <c r="K33" s="22"/>
      <c r="L33" s="22">
        <v>1</v>
      </c>
      <c r="M33" s="11"/>
      <c r="N33" s="11"/>
      <c r="O33" s="11"/>
      <c r="P33" s="11"/>
      <c r="Q33" s="11">
        <v>3</v>
      </c>
      <c r="R33" s="11">
        <v>3</v>
      </c>
      <c r="S33" s="37" t="s">
        <v>57</v>
      </c>
    </row>
    <row r="34" spans="1:19" ht="36.75" x14ac:dyDescent="0.25">
      <c r="A34" s="52"/>
      <c r="B34" s="3" t="s">
        <v>50</v>
      </c>
      <c r="C34" s="20"/>
      <c r="D34" s="20"/>
      <c r="E34" s="20"/>
      <c r="F34" s="20"/>
      <c r="G34" s="20"/>
      <c r="H34" s="20"/>
      <c r="I34" s="22"/>
      <c r="J34" s="22"/>
      <c r="K34" s="22"/>
      <c r="L34" s="22">
        <v>0</v>
      </c>
      <c r="M34" s="11"/>
      <c r="N34" s="11"/>
      <c r="O34" s="11"/>
      <c r="P34" s="11"/>
      <c r="Q34" s="11">
        <v>2</v>
      </c>
      <c r="R34" s="11">
        <v>2</v>
      </c>
      <c r="S34" s="37" t="s">
        <v>57</v>
      </c>
    </row>
    <row r="35" spans="1:19" ht="36.75" x14ac:dyDescent="0.25">
      <c r="A35" s="52"/>
      <c r="B35" s="3" t="s">
        <v>51</v>
      </c>
      <c r="C35" s="20"/>
      <c r="D35" s="20"/>
      <c r="E35" s="20"/>
      <c r="F35" s="20"/>
      <c r="G35" s="20"/>
      <c r="H35" s="20"/>
      <c r="I35" s="22"/>
      <c r="J35" s="22"/>
      <c r="K35" s="22"/>
      <c r="L35" s="22">
        <v>1</v>
      </c>
      <c r="M35" s="11"/>
      <c r="N35" s="11"/>
      <c r="O35" s="11"/>
      <c r="P35" s="11"/>
      <c r="Q35" s="11">
        <v>1</v>
      </c>
      <c r="R35" s="11">
        <v>1</v>
      </c>
      <c r="S35" s="37" t="s">
        <v>57</v>
      </c>
    </row>
    <row r="36" spans="1:19" x14ac:dyDescent="0.25">
      <c r="A36" s="52"/>
      <c r="B36" s="3" t="s">
        <v>50</v>
      </c>
      <c r="C36" s="20"/>
      <c r="D36" s="20"/>
      <c r="E36" s="20"/>
      <c r="F36" s="20"/>
      <c r="G36" s="20"/>
      <c r="H36" s="20"/>
      <c r="I36" s="22"/>
      <c r="J36" s="22"/>
      <c r="K36" s="22"/>
      <c r="L36" s="22">
        <v>0</v>
      </c>
      <c r="M36" s="11"/>
      <c r="N36" s="11"/>
      <c r="O36" s="11"/>
      <c r="P36" s="11"/>
      <c r="Q36" s="11">
        <v>2</v>
      </c>
      <c r="R36" s="11">
        <v>2</v>
      </c>
      <c r="S36" s="11" t="s">
        <v>15</v>
      </c>
    </row>
    <row r="37" spans="1:19" x14ac:dyDescent="0.25">
      <c r="A37" s="52"/>
      <c r="B37" s="3" t="s">
        <v>52</v>
      </c>
      <c r="C37" s="20"/>
      <c r="D37" s="20"/>
      <c r="E37" s="20"/>
      <c r="F37" s="20"/>
      <c r="G37" s="20"/>
      <c r="H37" s="20"/>
      <c r="I37" s="22"/>
      <c r="J37" s="22"/>
      <c r="K37" s="22"/>
      <c r="L37" s="22">
        <v>1</v>
      </c>
      <c r="M37" s="11"/>
      <c r="N37" s="11"/>
      <c r="O37" s="11"/>
      <c r="P37" s="11"/>
      <c r="Q37" s="11">
        <v>1</v>
      </c>
      <c r="R37" s="11">
        <v>1</v>
      </c>
      <c r="S37" s="11" t="s">
        <v>15</v>
      </c>
    </row>
    <row r="38" spans="1:19" x14ac:dyDescent="0.25">
      <c r="A38" s="52"/>
      <c r="B38" s="3" t="s">
        <v>50</v>
      </c>
      <c r="C38" s="20"/>
      <c r="D38" s="20"/>
      <c r="E38" s="20"/>
      <c r="F38" s="20"/>
      <c r="G38" s="20"/>
      <c r="H38" s="20"/>
      <c r="I38" s="22"/>
      <c r="J38" s="22"/>
      <c r="K38" s="22"/>
      <c r="L38" s="22">
        <v>0</v>
      </c>
      <c r="M38" s="11"/>
      <c r="N38" s="11"/>
      <c r="O38" s="11"/>
      <c r="P38" s="11"/>
      <c r="Q38" s="11">
        <v>2</v>
      </c>
      <c r="R38" s="11">
        <v>2</v>
      </c>
      <c r="S38" s="11" t="s">
        <v>15</v>
      </c>
    </row>
    <row r="39" spans="1:19" x14ac:dyDescent="0.25">
      <c r="A39" s="52"/>
      <c r="B39" s="3" t="s">
        <v>53</v>
      </c>
      <c r="C39" s="20"/>
      <c r="D39" s="20"/>
      <c r="E39" s="20"/>
      <c r="F39" s="20"/>
      <c r="G39" s="20"/>
      <c r="H39" s="20"/>
      <c r="I39" s="22"/>
      <c r="J39" s="22"/>
      <c r="K39" s="22"/>
      <c r="L39" s="22">
        <v>1</v>
      </c>
      <c r="M39" s="11"/>
      <c r="N39" s="11"/>
      <c r="O39" s="11"/>
      <c r="P39" s="11"/>
      <c r="Q39" s="11">
        <v>1</v>
      </c>
      <c r="R39" s="11">
        <v>1</v>
      </c>
      <c r="S39" s="11" t="s">
        <v>15</v>
      </c>
    </row>
    <row r="40" spans="1:19" x14ac:dyDescent="0.25">
      <c r="A40" s="52"/>
      <c r="B40" s="3" t="s">
        <v>50</v>
      </c>
      <c r="C40" s="20"/>
      <c r="D40" s="20"/>
      <c r="E40" s="20"/>
      <c r="F40" s="20"/>
      <c r="G40" s="20"/>
      <c r="H40" s="20"/>
      <c r="I40" s="22"/>
      <c r="J40" s="22"/>
      <c r="K40" s="22"/>
      <c r="L40" s="22">
        <v>0</v>
      </c>
      <c r="M40" s="11"/>
      <c r="N40" s="11"/>
      <c r="O40" s="11"/>
      <c r="P40" s="11"/>
      <c r="Q40" s="11">
        <v>2</v>
      </c>
      <c r="R40" s="11">
        <v>2</v>
      </c>
      <c r="S40" s="11" t="s">
        <v>15</v>
      </c>
    </row>
    <row r="41" spans="1:19" x14ac:dyDescent="0.25">
      <c r="A41" s="52"/>
      <c r="B41" s="3" t="s">
        <v>54</v>
      </c>
      <c r="C41" s="20"/>
      <c r="D41" s="20"/>
      <c r="E41" s="20"/>
      <c r="F41" s="20"/>
      <c r="G41" s="20"/>
      <c r="H41" s="20"/>
      <c r="I41" s="22"/>
      <c r="J41" s="22"/>
      <c r="K41" s="22"/>
      <c r="L41" s="22">
        <v>1</v>
      </c>
      <c r="M41" s="11"/>
      <c r="N41" s="11"/>
      <c r="O41" s="11"/>
      <c r="P41" s="11"/>
      <c r="Q41" s="11">
        <v>1</v>
      </c>
      <c r="R41" s="11">
        <v>1</v>
      </c>
      <c r="S41" s="11" t="s">
        <v>15</v>
      </c>
    </row>
    <row r="42" spans="1:19" x14ac:dyDescent="0.25">
      <c r="A42" s="52"/>
      <c r="B42" s="3" t="s">
        <v>50</v>
      </c>
      <c r="C42" s="20"/>
      <c r="D42" s="20"/>
      <c r="E42" s="20"/>
      <c r="F42" s="20"/>
      <c r="G42" s="20"/>
      <c r="H42" s="20"/>
      <c r="I42" s="22"/>
      <c r="J42" s="22"/>
      <c r="K42" s="22"/>
      <c r="L42" s="22">
        <v>0</v>
      </c>
      <c r="M42" s="11"/>
      <c r="N42" s="11"/>
      <c r="O42" s="11"/>
      <c r="P42" s="11"/>
      <c r="Q42" s="11">
        <v>2</v>
      </c>
      <c r="R42" s="11">
        <v>2</v>
      </c>
      <c r="S42" s="11" t="s">
        <v>15</v>
      </c>
    </row>
    <row r="43" spans="1:19" x14ac:dyDescent="0.25">
      <c r="A43" s="52"/>
      <c r="B43" s="25" t="s">
        <v>55</v>
      </c>
      <c r="C43" s="26"/>
      <c r="D43" s="26"/>
      <c r="E43" s="26"/>
      <c r="F43" s="26"/>
      <c r="G43" s="26"/>
      <c r="H43" s="26"/>
      <c r="I43" s="22"/>
      <c r="J43" s="22"/>
      <c r="K43" s="22"/>
      <c r="L43" s="22">
        <v>1</v>
      </c>
      <c r="M43" s="11"/>
      <c r="N43" s="11"/>
      <c r="O43" s="11"/>
      <c r="P43" s="11"/>
      <c r="Q43" s="11">
        <v>1</v>
      </c>
      <c r="R43" s="11">
        <v>1</v>
      </c>
      <c r="S43" s="11" t="s">
        <v>15</v>
      </c>
    </row>
    <row r="44" spans="1:19" x14ac:dyDescent="0.25">
      <c r="A44" s="29" t="s">
        <v>47</v>
      </c>
      <c r="B44" s="38"/>
      <c r="C44" s="31">
        <f t="shared" ref="C44:I44" si="4">SUM(C33:C43)</f>
        <v>1</v>
      </c>
      <c r="D44" s="31">
        <f t="shared" si="4"/>
        <v>0</v>
      </c>
      <c r="E44" s="31">
        <f t="shared" si="4"/>
        <v>0</v>
      </c>
      <c r="F44" s="31">
        <f t="shared" si="4"/>
        <v>0</v>
      </c>
      <c r="G44" s="31">
        <f t="shared" si="4"/>
        <v>0</v>
      </c>
      <c r="H44" s="31">
        <f t="shared" si="4"/>
        <v>0</v>
      </c>
      <c r="I44" s="39">
        <f t="shared" si="4"/>
        <v>0</v>
      </c>
      <c r="J44" s="39"/>
      <c r="K44" s="39"/>
      <c r="L44" s="39">
        <f>L33+L34+L35+L36+L37+L38+L39+L40+L41+L42+L43</f>
        <v>6</v>
      </c>
      <c r="M44" s="39">
        <f>SUM(M33:M43)</f>
        <v>0</v>
      </c>
      <c r="N44" s="39">
        <f>SUM(N33:N43)</f>
        <v>0</v>
      </c>
      <c r="O44" s="39"/>
      <c r="P44" s="39"/>
      <c r="Q44" s="39">
        <f>SUM(Q33:Q43)</f>
        <v>18</v>
      </c>
      <c r="R44" s="39">
        <f>SUM(R33:R43)</f>
        <v>18</v>
      </c>
      <c r="S44" s="39">
        <f>SUM(S33:S43)</f>
        <v>0</v>
      </c>
    </row>
    <row r="45" spans="1:19" x14ac:dyDescent="0.25">
      <c r="A45" s="40"/>
      <c r="B45" s="41" t="s">
        <v>58</v>
      </c>
      <c r="C45" s="42"/>
      <c r="D45" s="42"/>
      <c r="E45" s="42"/>
      <c r="F45" s="42"/>
      <c r="G45" s="42"/>
      <c r="H45" s="42"/>
      <c r="I45" s="22"/>
      <c r="J45" s="22"/>
      <c r="K45" s="22"/>
      <c r="L45" s="22">
        <v>0</v>
      </c>
      <c r="M45" s="11"/>
      <c r="N45" s="11"/>
      <c r="O45" s="11"/>
      <c r="P45" s="11"/>
      <c r="Q45" s="11">
        <v>1</v>
      </c>
      <c r="R45" s="11">
        <v>1</v>
      </c>
      <c r="S45" s="11" t="s">
        <v>15</v>
      </c>
    </row>
    <row r="46" spans="1:19" ht="24.75" x14ac:dyDescent="0.25">
      <c r="A46" s="2"/>
      <c r="B46" s="3"/>
      <c r="C46" s="20"/>
      <c r="D46" s="20"/>
      <c r="E46" s="20"/>
      <c r="F46" s="20"/>
      <c r="G46" s="20"/>
      <c r="H46" s="20"/>
      <c r="I46" s="22"/>
      <c r="J46" s="22"/>
      <c r="K46" s="22">
        <v>1</v>
      </c>
      <c r="L46" s="22"/>
      <c r="M46" s="11">
        <v>2</v>
      </c>
      <c r="N46" s="11">
        <v>1</v>
      </c>
      <c r="O46" s="11"/>
      <c r="P46" s="11"/>
      <c r="Q46" s="11"/>
      <c r="R46" s="11"/>
      <c r="S46" s="37" t="s">
        <v>59</v>
      </c>
    </row>
    <row r="47" spans="1:19" x14ac:dyDescent="0.25">
      <c r="A47" s="2"/>
      <c r="B47" s="6" t="s">
        <v>60</v>
      </c>
      <c r="C47" s="20"/>
      <c r="D47" s="20"/>
      <c r="E47" s="20"/>
      <c r="F47" s="20"/>
      <c r="G47" s="20"/>
      <c r="H47" s="20"/>
      <c r="I47" s="22"/>
      <c r="J47" s="22"/>
      <c r="K47" s="22"/>
      <c r="L47" s="22"/>
      <c r="M47" s="11"/>
      <c r="N47" s="11"/>
      <c r="O47" s="11"/>
      <c r="P47" s="11"/>
      <c r="Q47" s="11">
        <v>1</v>
      </c>
      <c r="R47" s="11">
        <v>1</v>
      </c>
      <c r="S47" s="11" t="s">
        <v>15</v>
      </c>
    </row>
    <row r="48" spans="1:19" x14ac:dyDescent="0.25">
      <c r="A48" s="43"/>
      <c r="B48" s="44"/>
      <c r="C48" s="26"/>
      <c r="D48" s="26"/>
      <c r="E48" s="26"/>
      <c r="F48" s="26"/>
      <c r="G48" s="26"/>
      <c r="H48" s="26"/>
      <c r="I48" s="34"/>
      <c r="J48" s="34">
        <v>1</v>
      </c>
      <c r="K48" s="34"/>
      <c r="L48" s="34"/>
      <c r="M48" s="28">
        <v>2</v>
      </c>
      <c r="N48" s="28">
        <v>1</v>
      </c>
      <c r="O48" s="28"/>
      <c r="P48" s="28"/>
      <c r="Q48" s="28"/>
      <c r="R48" s="28"/>
      <c r="S48" s="28" t="s">
        <v>13</v>
      </c>
    </row>
    <row r="49" spans="1:19" ht="15.75" customHeight="1" x14ac:dyDescent="0.25">
      <c r="A49" s="29" t="s">
        <v>47</v>
      </c>
      <c r="B49" s="45"/>
      <c r="C49" s="46"/>
      <c r="D49" s="46"/>
      <c r="E49" s="46"/>
      <c r="F49" s="46"/>
      <c r="G49" s="46"/>
      <c r="H49" s="46"/>
      <c r="I49" s="47">
        <f t="shared" ref="I49:N49" si="5">SUM(I45:I48)</f>
        <v>0</v>
      </c>
      <c r="J49" s="47">
        <f t="shared" si="5"/>
        <v>1</v>
      </c>
      <c r="K49" s="47">
        <f t="shared" si="5"/>
        <v>1</v>
      </c>
      <c r="L49" s="47">
        <f t="shared" si="5"/>
        <v>0</v>
      </c>
      <c r="M49" s="47">
        <f t="shared" si="5"/>
        <v>4</v>
      </c>
      <c r="N49" s="47">
        <f t="shared" si="5"/>
        <v>2</v>
      </c>
      <c r="O49" s="47"/>
      <c r="P49" s="47"/>
      <c r="Q49" s="47">
        <f>SUM(Q45:Q48)</f>
        <v>2</v>
      </c>
      <c r="R49" s="47">
        <f>SUM(R45:R48)</f>
        <v>2</v>
      </c>
      <c r="S49" s="36"/>
    </row>
    <row r="50" spans="1:19" ht="30" x14ac:dyDescent="0.25">
      <c r="A50" s="48" t="s">
        <v>61</v>
      </c>
      <c r="B50" s="3"/>
      <c r="C50" s="49">
        <f t="shared" ref="C50:R50" si="6">C20+C32+C44+C49</f>
        <v>23</v>
      </c>
      <c r="D50" s="49">
        <f t="shared" si="6"/>
        <v>2</v>
      </c>
      <c r="E50" s="49">
        <f t="shared" si="6"/>
        <v>10</v>
      </c>
      <c r="F50" s="49">
        <f t="shared" si="6"/>
        <v>1</v>
      </c>
      <c r="G50" s="49">
        <f t="shared" si="6"/>
        <v>11</v>
      </c>
      <c r="H50" s="49">
        <f t="shared" si="6"/>
        <v>1</v>
      </c>
      <c r="I50" s="49">
        <f t="shared" si="6"/>
        <v>4</v>
      </c>
      <c r="J50" s="49">
        <f t="shared" si="6"/>
        <v>13</v>
      </c>
      <c r="K50" s="49">
        <f t="shared" si="6"/>
        <v>26</v>
      </c>
      <c r="L50" s="49">
        <f t="shared" si="6"/>
        <v>14</v>
      </c>
      <c r="M50" s="49">
        <f t="shared" si="6"/>
        <v>50</v>
      </c>
      <c r="N50" s="49">
        <f t="shared" si="6"/>
        <v>25</v>
      </c>
      <c r="O50" s="49">
        <f t="shared" si="6"/>
        <v>246</v>
      </c>
      <c r="P50" s="49">
        <f t="shared" si="6"/>
        <v>123</v>
      </c>
      <c r="Q50" s="49">
        <f t="shared" si="6"/>
        <v>37</v>
      </c>
      <c r="R50" s="49">
        <f t="shared" si="6"/>
        <v>37</v>
      </c>
    </row>
    <row r="51" spans="1:19" ht="120.75" hidden="1" x14ac:dyDescent="0.25">
      <c r="M51" s="37" t="s">
        <v>62</v>
      </c>
      <c r="N51" s="37" t="s">
        <v>26</v>
      </c>
      <c r="O51" s="37" t="s">
        <v>63</v>
      </c>
      <c r="P51" s="37" t="s">
        <v>28</v>
      </c>
      <c r="Q51" s="37" t="s">
        <v>29</v>
      </c>
      <c r="R51" s="17" t="s">
        <v>64</v>
      </c>
    </row>
  </sheetData>
  <mergeCells count="10">
    <mergeCell ref="A6:A19"/>
    <mergeCell ref="A21:A31"/>
    <mergeCell ref="A33:A43"/>
    <mergeCell ref="M3:R3"/>
    <mergeCell ref="B2:S2"/>
    <mergeCell ref="C3:G3"/>
    <mergeCell ref="J3:L3"/>
    <mergeCell ref="M4:N4"/>
    <mergeCell ref="O4:P4"/>
    <mergeCell ref="Q4:R4"/>
  </mergeCells>
  <pageMargins left="0" right="0" top="0.74791666666666701" bottom="0.39374999999999999" header="0.51180555555555496" footer="0.51180555555555496"/>
  <pageSetup paperSize="8" firstPageNumber="0" orientation="landscape" horizontalDpi="300" verticalDpi="300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Matejki 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Pawlicka</dc:creator>
  <dc:description/>
  <cp:lastModifiedBy>Agnieszka Pawlicka</cp:lastModifiedBy>
  <cp:revision>1</cp:revision>
  <cp:lastPrinted>2021-09-02T09:15:37Z</cp:lastPrinted>
  <dcterms:created xsi:type="dcterms:W3CDTF">2021-08-26T09:21:17Z</dcterms:created>
  <dcterms:modified xsi:type="dcterms:W3CDTF">2021-09-29T08:42:30Z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