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oje dokumenty\Klienci po Konradzie\Gminy i Powiaty\Gmina Poniec\Przetarg 2024\SWZ\"/>
    </mc:Choice>
  </mc:AlternateContent>
  <bookViews>
    <workbookView xWindow="0" yWindow="0" windowWidth="28695" windowHeight="12000" tabRatio="660"/>
  </bookViews>
  <sheets>
    <sheet name="budynki" sheetId="3" r:id="rId1"/>
    <sheet name="wiaty" sheetId="5" r:id="rId2"/>
    <sheet name="przenośny" sheetId="1" r:id="rId3"/>
    <sheet name="stacjonarny" sheetId="13" r:id="rId4"/>
    <sheet name="gr. 3-8" sheetId="18" r:id="rId5"/>
  </sheets>
  <definedNames>
    <definedName name="_xlnm._FilterDatabase" localSheetId="0" hidden="1">budynki!$A$2:$V$82</definedName>
    <definedName name="_xlnm._FilterDatabase" localSheetId="2" hidden="1">przenośny!$A$1:$F$65</definedName>
  </definedNames>
  <calcPr calcId="162913"/>
</workbook>
</file>

<file path=xl/calcChain.xml><?xml version="1.0" encoding="utf-8"?>
<calcChain xmlns="http://schemas.openxmlformats.org/spreadsheetml/2006/main">
  <c r="S83" i="3" l="1"/>
  <c r="S85" i="3" l="1"/>
  <c r="S84" i="3"/>
  <c r="S82" i="3"/>
  <c r="S81" i="3"/>
  <c r="S80" i="3"/>
  <c r="S79" i="3"/>
  <c r="S78" i="3"/>
  <c r="S77" i="3"/>
  <c r="S76" i="3"/>
  <c r="S75" i="3"/>
  <c r="S74" i="3"/>
  <c r="S73" i="3"/>
  <c r="S72" i="3"/>
  <c r="S71" i="3"/>
  <c r="S70" i="3"/>
  <c r="S69" i="3"/>
  <c r="S68" i="3"/>
  <c r="S67" i="3"/>
  <c r="S66" i="3"/>
  <c r="S65" i="3"/>
  <c r="S64" i="3"/>
  <c r="S63" i="3"/>
  <c r="S62" i="3"/>
  <c r="S61" i="3"/>
  <c r="S60" i="3"/>
  <c r="S59" i="3"/>
  <c r="S58" i="3"/>
  <c r="S57" i="3"/>
  <c r="S56" i="3"/>
  <c r="S55" i="3"/>
  <c r="S54" i="3"/>
  <c r="S53" i="3"/>
  <c r="S5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7" i="3"/>
  <c r="S6" i="3"/>
  <c r="S5" i="3"/>
  <c r="S4" i="3"/>
  <c r="G81" i="13" l="1"/>
  <c r="G179" i="13" l="1"/>
  <c r="G114" i="13" l="1"/>
  <c r="G64" i="13" l="1"/>
  <c r="G60" i="1"/>
  <c r="G21" i="1" l="1"/>
  <c r="G14" i="1"/>
  <c r="U79" i="3" l="1"/>
  <c r="U56" i="3"/>
  <c r="U50" i="3"/>
  <c r="G117" i="13" l="1"/>
  <c r="G61" i="1"/>
  <c r="D48" i="5" l="1"/>
  <c r="G125" i="13"/>
  <c r="G74" i="1"/>
  <c r="G4" i="1" l="1"/>
  <c r="T85" i="3"/>
  <c r="U85" i="3" l="1"/>
  <c r="G122" i="13"/>
  <c r="G87" i="13"/>
  <c r="E21" i="13"/>
  <c r="E20" i="13"/>
  <c r="E19" i="13"/>
  <c r="E18" i="13"/>
  <c r="E25" i="1"/>
  <c r="E24" i="1"/>
  <c r="G35" i="1" l="1"/>
  <c r="C13" i="18"/>
  <c r="G73" i="1"/>
  <c r="T14" i="3"/>
  <c r="T7" i="3"/>
  <c r="E13" i="18"/>
  <c r="D13" i="18"/>
  <c r="E15" i="13"/>
  <c r="E9" i="13"/>
  <c r="E180" i="13" s="1"/>
  <c r="R11" i="3"/>
  <c r="G75" i="1" l="1"/>
  <c r="T11" i="3"/>
  <c r="U19" i="3"/>
  <c r="T46" i="3"/>
  <c r="U14" i="3"/>
  <c r="E75" i="1"/>
  <c r="S86" i="3"/>
  <c r="U7" i="3"/>
  <c r="U82" i="3"/>
  <c r="T18" i="3"/>
  <c r="G30" i="13"/>
  <c r="G180" i="13" s="1"/>
  <c r="T58" i="3"/>
  <c r="U11" i="3"/>
  <c r="T55" i="3"/>
  <c r="T82" i="3"/>
  <c r="U86" i="3" l="1"/>
</calcChain>
</file>

<file path=xl/sharedStrings.xml><?xml version="1.0" encoding="utf-8"?>
<sst xmlns="http://schemas.openxmlformats.org/spreadsheetml/2006/main" count="1687" uniqueCount="729">
  <si>
    <t>Lp.</t>
  </si>
  <si>
    <t>Nazwa, typ, model</t>
  </si>
  <si>
    <t>Data zakupu</t>
  </si>
  <si>
    <t>nr inwentarzowy</t>
  </si>
  <si>
    <t>Wartość odtworzeniowa ( w PLN)</t>
  </si>
  <si>
    <t>Jednostka użytkująca</t>
  </si>
  <si>
    <t>Przedszkole Samorządowe w Łęce Wielkiej</t>
  </si>
  <si>
    <t>Urząd Miejski w Poniecu</t>
  </si>
  <si>
    <t>Laptop HP</t>
  </si>
  <si>
    <t>Ośrodek Pomocy Społecznej</t>
  </si>
  <si>
    <t>Gminne Centrum Kultury</t>
  </si>
  <si>
    <t>SP.C/KI-W-31</t>
  </si>
  <si>
    <t>Gminny Zespół Obsługi Szkół w Poniecu</t>
  </si>
  <si>
    <t>Tablet Lenovo YOGA3</t>
  </si>
  <si>
    <t>30.11.2016</t>
  </si>
  <si>
    <t>013/43/2016</t>
  </si>
  <si>
    <t>Laptop Apple</t>
  </si>
  <si>
    <t>31-12-2015</t>
  </si>
  <si>
    <t>Laptop Asus</t>
  </si>
  <si>
    <t>30-09-2017</t>
  </si>
  <si>
    <t>PS/ŁW/KIW/I/20/17</t>
  </si>
  <si>
    <t xml:space="preserve">zestaw komputerowy </t>
  </si>
  <si>
    <t>31-12-2017</t>
  </si>
  <si>
    <t>7/12</t>
  </si>
  <si>
    <t>Zestaw komputerowy</t>
  </si>
  <si>
    <t>Zasilacz UPS</t>
  </si>
  <si>
    <t>30-12-2016</t>
  </si>
  <si>
    <t>106/491/2016</t>
  </si>
  <si>
    <t>108/491/2016</t>
  </si>
  <si>
    <t>Urządzenie wielofunkcyjne</t>
  </si>
  <si>
    <t>11/491/2016</t>
  </si>
  <si>
    <t>Komputer Dell 7010</t>
  </si>
  <si>
    <t>15-12-2017</t>
  </si>
  <si>
    <t>130/491/2017</t>
  </si>
  <si>
    <t>Komputer Pricemax Special</t>
  </si>
  <si>
    <t>21-12-2017</t>
  </si>
  <si>
    <t>131/491/2017</t>
  </si>
  <si>
    <t>Monitor LCD Philips</t>
  </si>
  <si>
    <t>132/491/2017</t>
  </si>
  <si>
    <t>Notebook Lenovo 500s</t>
  </si>
  <si>
    <t>134/491/2017</t>
  </si>
  <si>
    <t>Niszczarka</t>
  </si>
  <si>
    <t>133/803/2017</t>
  </si>
  <si>
    <t>124/803/2017</t>
  </si>
  <si>
    <t>12-10-2017</t>
  </si>
  <si>
    <t>123/803/2017</t>
  </si>
  <si>
    <t>Projektor NEC (2 szt.)</t>
  </si>
  <si>
    <t>02-11-2017</t>
  </si>
  <si>
    <t>SP.C/KI-W34</t>
  </si>
  <si>
    <t>Komputer Dell (2 szt.)</t>
  </si>
  <si>
    <t>SP.C/KI-W96</t>
  </si>
  <si>
    <t>adres</t>
  </si>
  <si>
    <t>rodzaj materialu budowlanego</t>
  </si>
  <si>
    <t>L.p.</t>
  </si>
  <si>
    <t xml:space="preserve">kod pocztowy </t>
  </si>
  <si>
    <t>miasto</t>
  </si>
  <si>
    <t>ulica, nr domu</t>
  </si>
  <si>
    <t>Powierzchnia użytkowa w m. kw.</t>
  </si>
  <si>
    <t>ściany</t>
  </si>
  <si>
    <t>więźba dachowa</t>
  </si>
  <si>
    <t>pokrycie dachu</t>
  </si>
  <si>
    <t>rok budowy</t>
  </si>
  <si>
    <t>liczba wind</t>
  </si>
  <si>
    <t>zabezpieczenia przeciwpożarowe</t>
  </si>
  <si>
    <t>liczba kondygnacji</t>
  </si>
  <si>
    <t>piwnica (T/N)</t>
  </si>
  <si>
    <t>ilość lokali mieszkalnych</t>
  </si>
  <si>
    <t>ilość lokali użytkowych</t>
  </si>
  <si>
    <t>Jednostka Organizacyjna</t>
  </si>
  <si>
    <t>Wartość odtworzeniowa</t>
  </si>
  <si>
    <t>64-125</t>
  </si>
  <si>
    <t>Poniec</t>
  </si>
  <si>
    <t>ul. Rynek 24</t>
  </si>
  <si>
    <t>murowane</t>
  </si>
  <si>
    <t>drewniana</t>
  </si>
  <si>
    <t>papa termozgrzewalna, dachówka ceramiczna</t>
  </si>
  <si>
    <t>Żytowiecko 58</t>
  </si>
  <si>
    <t>dach płaski</t>
  </si>
  <si>
    <t xml:space="preserve">papa </t>
  </si>
  <si>
    <t>Śmiłowo 39</t>
  </si>
  <si>
    <t>eternit</t>
  </si>
  <si>
    <t>Waszkowo 21a</t>
  </si>
  <si>
    <t>Janiszewo</t>
  </si>
  <si>
    <t>papa</t>
  </si>
  <si>
    <t>Teodozewo</t>
  </si>
  <si>
    <t>stalowa i stropodachowa</t>
  </si>
  <si>
    <t>Bogdanki</t>
  </si>
  <si>
    <t>Drzewce 38</t>
  </si>
  <si>
    <t>dachówka ceramiczna</t>
  </si>
  <si>
    <t>63-805</t>
  </si>
  <si>
    <t>Łęka Mała</t>
  </si>
  <si>
    <t>Łęka Mała 30a</t>
  </si>
  <si>
    <t>Szurkowo 13</t>
  </si>
  <si>
    <t>papa termozgrzewalna, blacha</t>
  </si>
  <si>
    <t>1965, 1987</t>
  </si>
  <si>
    <t>Czarkowo</t>
  </si>
  <si>
    <t>eternit i papa</t>
  </si>
  <si>
    <t>Dzięczyna 16</t>
  </si>
  <si>
    <t>Łęka Wielka</t>
  </si>
  <si>
    <t>ul. Harcerska 3</t>
  </si>
  <si>
    <t>ul. Szkolna (Park)</t>
  </si>
  <si>
    <t>stalowa</t>
  </si>
  <si>
    <t>ul. Bojanowska 1</t>
  </si>
  <si>
    <t>gont</t>
  </si>
  <si>
    <t>do 1945</t>
  </si>
  <si>
    <t>ul. Gostyńska 41</t>
  </si>
  <si>
    <t>ceramiczne</t>
  </si>
  <si>
    <t>drewno pokryte onduliną</t>
  </si>
  <si>
    <t>T</t>
  </si>
  <si>
    <t>ul. Kościuszki 10</t>
  </si>
  <si>
    <t>dachówka</t>
  </si>
  <si>
    <t>1+ poddasze użytkowe</t>
  </si>
  <si>
    <t>ul. Krobska 45</t>
  </si>
  <si>
    <t>ul. M.Focha 3</t>
  </si>
  <si>
    <t>ceramiczne i gliniane</t>
  </si>
  <si>
    <t>ul. M.Focha 12</t>
  </si>
  <si>
    <t>ul. M.Focha 15</t>
  </si>
  <si>
    <t>ul. Parkowa 1</t>
  </si>
  <si>
    <t>ul. Polna 1</t>
  </si>
  <si>
    <t>ul. Ks. Respądka 7</t>
  </si>
  <si>
    <t>blachodachówka</t>
  </si>
  <si>
    <t>ul. Rynek 2</t>
  </si>
  <si>
    <t>ul. Rynek 17</t>
  </si>
  <si>
    <t>Szurkowo 59</t>
  </si>
  <si>
    <t>N</t>
  </si>
  <si>
    <t>Waszkowo 25</t>
  </si>
  <si>
    <t>ul. Rynek 5</t>
  </si>
  <si>
    <t>ul. Rynek 10</t>
  </si>
  <si>
    <t>Żytowiecko</t>
  </si>
  <si>
    <t>ul. Parkowa 3</t>
  </si>
  <si>
    <t>2+ poddasze użytkowe</t>
  </si>
  <si>
    <t>ul. Bojanowska 11</t>
  </si>
  <si>
    <t>2 + poddasze</t>
  </si>
  <si>
    <t>ul. Bojanowska 38</t>
  </si>
  <si>
    <t>1 + poddasze użytkowe</t>
  </si>
  <si>
    <t xml:space="preserve">drewniana </t>
  </si>
  <si>
    <t>ul. Gostyńska 31</t>
  </si>
  <si>
    <t>ul. Gostyńska 38</t>
  </si>
  <si>
    <t xml:space="preserve"> 1+ poddasze użytkowe</t>
  </si>
  <si>
    <t>ul. Bojanowska 26a</t>
  </si>
  <si>
    <t>po 1945</t>
  </si>
  <si>
    <t>Drzewce 48</t>
  </si>
  <si>
    <t>stal</t>
  </si>
  <si>
    <t>1973/2003</t>
  </si>
  <si>
    <t>GZWiK</t>
  </si>
  <si>
    <t>Dzięczyna</t>
  </si>
  <si>
    <t>Wydawy</t>
  </si>
  <si>
    <t>lata 80</t>
  </si>
  <si>
    <t>ul. Szkolna 3</t>
  </si>
  <si>
    <t>brak</t>
  </si>
  <si>
    <t>ul. Krobska 45a</t>
  </si>
  <si>
    <t>braK</t>
  </si>
  <si>
    <t>Kościuszki 8</t>
  </si>
  <si>
    <t>cegła ceramiczna</t>
  </si>
  <si>
    <t>XIX/XX</t>
  </si>
  <si>
    <t>ul. Szkolna 6</t>
  </si>
  <si>
    <t>ul. Szkolna 8</t>
  </si>
  <si>
    <t>cegła</t>
  </si>
  <si>
    <t>żelbeton</t>
  </si>
  <si>
    <t>-</t>
  </si>
  <si>
    <t>hydranty, gaśnice p.poż</t>
  </si>
  <si>
    <t>alarm</t>
  </si>
  <si>
    <t>SP w Poniecu</t>
  </si>
  <si>
    <t>ul. Krobska 16</t>
  </si>
  <si>
    <t>podwójne zamki w drzwiach wejściowych</t>
  </si>
  <si>
    <t>ul. Szkolna 7</t>
  </si>
  <si>
    <t>Sarbinowo 31</t>
  </si>
  <si>
    <t>Żytowiecko 46</t>
  </si>
  <si>
    <t>automatycznie uruchamiana klapa dymowa</t>
  </si>
  <si>
    <t>4 gaśnice 2 hydranty wewnętrzne</t>
  </si>
  <si>
    <t>Przedszkole  Łęka Wielka</t>
  </si>
  <si>
    <t>1 gaśnica</t>
  </si>
  <si>
    <t>ul. Szkolna 9</t>
  </si>
  <si>
    <t>hydranty i gaśnice</t>
  </si>
  <si>
    <t>alarm i monitoring</t>
  </si>
  <si>
    <t>drewno: krokwiowo-płatwiowa</t>
  </si>
  <si>
    <t>brak daty</t>
  </si>
  <si>
    <t>hydranty, gaśnice p.poż, czujniki oddymiania</t>
  </si>
  <si>
    <t>ul. Kościuszki 7</t>
  </si>
  <si>
    <t>system p.poż</t>
  </si>
  <si>
    <t>Przedszkole w Poniecu</t>
  </si>
  <si>
    <t>64-126</t>
  </si>
  <si>
    <t>Sarbinowo</t>
  </si>
  <si>
    <t>altana drewniana</t>
  </si>
  <si>
    <t>Nazwa</t>
  </si>
  <si>
    <t>Miejsce użytkowania</t>
  </si>
  <si>
    <t xml:space="preserve">Wiata autobusowa Dzięczyna </t>
  </si>
  <si>
    <t xml:space="preserve">Wiata autobusowa </t>
  </si>
  <si>
    <t xml:space="preserve">ul.Bojanowska Poniec </t>
  </si>
  <si>
    <t>drewniana-krokwiowa</t>
  </si>
  <si>
    <t>Miechcin</t>
  </si>
  <si>
    <t>drewniany</t>
  </si>
  <si>
    <t>drewno, płyty gipsowe</t>
  </si>
  <si>
    <t>ul. Szkolna (boisko, ORLIK)</t>
  </si>
  <si>
    <t>Zawada</t>
  </si>
  <si>
    <t>2015-2017</t>
  </si>
  <si>
    <t>Śmiłowo</t>
  </si>
  <si>
    <t>Grodzisko</t>
  </si>
  <si>
    <t>Drzewce (obok posesji p.Jaróżka)</t>
  </si>
  <si>
    <t>Kopanie</t>
  </si>
  <si>
    <t>Włostki</t>
  </si>
  <si>
    <t>Przystanek autobusowy Dzięczyna</t>
  </si>
  <si>
    <t>Dzięczyna (przy szkole)</t>
  </si>
  <si>
    <t>Przystanek autobusowy Janiszewo</t>
  </si>
  <si>
    <t>Przystanek autobusowy Szurkowo</t>
  </si>
  <si>
    <t>Szurkowo</t>
  </si>
  <si>
    <t>Wiata autobusowa Bączylas</t>
  </si>
  <si>
    <t>Bączylas</t>
  </si>
  <si>
    <t>Wiata autobusowa Bogdanki</t>
  </si>
  <si>
    <t>Wiata autobusowa Czarkowo</t>
  </si>
  <si>
    <t>Wiata autobusowa Drzewce</t>
  </si>
  <si>
    <t>Drzewce (przy OSP)</t>
  </si>
  <si>
    <t>Drzewce (przy hydroforni)</t>
  </si>
  <si>
    <t>Dzięczyna przy PGR</t>
  </si>
  <si>
    <t>Wiata autobusowa Dzięczynka</t>
  </si>
  <si>
    <t>Dzięczynka</t>
  </si>
  <si>
    <t>Wiata autobusowa Grodzisko</t>
  </si>
  <si>
    <t>Wiata autobusowa Łęka Wielka</t>
  </si>
  <si>
    <t>Łęka Wielka (wieś)</t>
  </si>
  <si>
    <t>Łęka Wielka (skrzyżowanie)</t>
  </si>
  <si>
    <t>Łęka Wielka (Złociszewo)</t>
  </si>
  <si>
    <t>Wiata autobusowa Miechcin</t>
  </si>
  <si>
    <t>Miechcin (wieś)</t>
  </si>
  <si>
    <t>Miechcin (przy asfalcie)</t>
  </si>
  <si>
    <t>Wiata autobusowa Poniec</t>
  </si>
  <si>
    <t>Poniec ul.Krobska</t>
  </si>
  <si>
    <t>Poniec ul.Gostyńska</t>
  </si>
  <si>
    <t>Wiata autobusowa Retro</t>
  </si>
  <si>
    <t>Miasto Poniec</t>
  </si>
  <si>
    <t>Wiata autobusowa Rokosowo</t>
  </si>
  <si>
    <t>Rokosowo</t>
  </si>
  <si>
    <t>Rokosowo (przy skrzyżowaniu)</t>
  </si>
  <si>
    <t>Wiata autobusowa Sarbinowo</t>
  </si>
  <si>
    <t>Wiata autobusowa Szurkowo</t>
  </si>
  <si>
    <t>Wiata autobusowa Śmiłowo</t>
  </si>
  <si>
    <t>Wiata autobusowa Teodozewo</t>
  </si>
  <si>
    <t>Wiata autobusowa Żytowiecko</t>
  </si>
  <si>
    <t>Wiata przystankowa</t>
  </si>
  <si>
    <t>Wiata przystankowa 3,06 m</t>
  </si>
  <si>
    <t>Wiata przystankowa 3,81 m</t>
  </si>
  <si>
    <t>Wiata przystankowa WP3222LT</t>
  </si>
  <si>
    <t>Wiata przystankowa WP4222LT</t>
  </si>
  <si>
    <t>Waszkowo</t>
  </si>
  <si>
    <t>Wiata autobusowa</t>
  </si>
  <si>
    <t>Franciszkowo</t>
  </si>
  <si>
    <t>SUMA</t>
  </si>
  <si>
    <t>metalowa</t>
  </si>
  <si>
    <t>płytaobornicka</t>
  </si>
  <si>
    <t>gaśnice, hydranty, plany ewakuzacyjne, instalacja odgromowa</t>
  </si>
  <si>
    <t>blacha</t>
  </si>
  <si>
    <t>alarm antywłamaniowy z funkcja powiadamiania 3 telefonów, monitoring</t>
  </si>
  <si>
    <t>SP w Żytowiecku</t>
  </si>
  <si>
    <t>RAZEM</t>
  </si>
  <si>
    <t>monitor AOC 19 i 960 SRDA</t>
  </si>
  <si>
    <t>SKE-132</t>
  </si>
  <si>
    <t>29-11-2018</t>
  </si>
  <si>
    <t>Monitor Eboard VD-6510T</t>
  </si>
  <si>
    <t>17-08-2018</t>
  </si>
  <si>
    <t>SKE-133</t>
  </si>
  <si>
    <t>SKE-134</t>
  </si>
  <si>
    <t>SKE-135</t>
  </si>
  <si>
    <t>SKE-136</t>
  </si>
  <si>
    <t>Monitor Eboard VD-7510T</t>
  </si>
  <si>
    <t>12-12-2018</t>
  </si>
  <si>
    <t>komputer poleasingowy Dell</t>
  </si>
  <si>
    <t>15-02-2019</t>
  </si>
  <si>
    <t>Szkoła Podstawowa w Poniecu</t>
  </si>
  <si>
    <t>tablica interaktywna VD6510T</t>
  </si>
  <si>
    <t>21-08-2019</t>
  </si>
  <si>
    <t>SP.A/KI-W-99</t>
  </si>
  <si>
    <t>tablica interaktywna VD7510T</t>
  </si>
  <si>
    <t>SP.A/KI-W-100</t>
  </si>
  <si>
    <t>Komputer biurowy</t>
  </si>
  <si>
    <t>Zasilacz</t>
  </si>
  <si>
    <t>Drukarka Laserowa</t>
  </si>
  <si>
    <t>GZOS/KI/IW/32</t>
  </si>
  <si>
    <t>30.08.2017</t>
  </si>
  <si>
    <t>Niszczarka HSM</t>
  </si>
  <si>
    <t>GZOS/KI/IW/36</t>
  </si>
  <si>
    <t>30.08.2016</t>
  </si>
  <si>
    <t>Telefax</t>
  </si>
  <si>
    <t>GZOS/KI/IW/37</t>
  </si>
  <si>
    <t>GZOS/KI/IW/40</t>
  </si>
  <si>
    <t>15.11.2018</t>
  </si>
  <si>
    <t>GZOS/KI/IW/43</t>
  </si>
  <si>
    <t>21.12.2018</t>
  </si>
  <si>
    <t>165/457/2018</t>
  </si>
  <si>
    <t>Notebook Dell 7240 z dyskiem SSD 120 GB</t>
  </si>
  <si>
    <t>10.12.2018</t>
  </si>
  <si>
    <t>17.12.2018</t>
  </si>
  <si>
    <t>Komputer PC 700gl z dyskiem SSD 120 GB AB</t>
  </si>
  <si>
    <t>129/487/2019</t>
  </si>
  <si>
    <t>Notebook Asus Vivobook X705UA-Bx200t</t>
  </si>
  <si>
    <t>26.03.2019</t>
  </si>
  <si>
    <t>168/803/2018</t>
  </si>
  <si>
    <t>Drukarka Brother MFC-T910W</t>
  </si>
  <si>
    <t>128/803/2019</t>
  </si>
  <si>
    <t>Drukarka Brother DCP-1510E</t>
  </si>
  <si>
    <t>132/805/2019</t>
  </si>
  <si>
    <t>TV telewizor LG 55" LED 4K</t>
  </si>
  <si>
    <t>01.04.2019</t>
  </si>
  <si>
    <t>167/4887/2018</t>
  </si>
  <si>
    <t>013/17/2018</t>
  </si>
  <si>
    <t>05.12.2018</t>
  </si>
  <si>
    <t>Kamera IP Dahua</t>
  </si>
  <si>
    <t>13/18/2018</t>
  </si>
  <si>
    <t>papoa</t>
  </si>
  <si>
    <t>2017/18</t>
  </si>
  <si>
    <t>ksiązka obiektu [T/N]</t>
  </si>
  <si>
    <t>ceramiczna, drewniana, wielospadowa</t>
  </si>
  <si>
    <t>Laptop Lenowo</t>
  </si>
  <si>
    <t>blchodachówka</t>
  </si>
  <si>
    <t>2+lokal użytkowy</t>
  </si>
  <si>
    <t>betonowa</t>
  </si>
  <si>
    <t>zabezpieczenia przecikradzieżowe</t>
  </si>
  <si>
    <t>gaśnice, hydranty, plany ewakuacyjne, instalacja odgromowa</t>
  </si>
  <si>
    <t>Skaner Epson</t>
  </si>
  <si>
    <t>GZOS/KI/IW/49</t>
  </si>
  <si>
    <t>14-05-2019</t>
  </si>
  <si>
    <t>Projektor multimedialny</t>
  </si>
  <si>
    <t>Komputer</t>
  </si>
  <si>
    <t>18-06-2019</t>
  </si>
  <si>
    <t>05-11-2019</t>
  </si>
  <si>
    <t>1/22</t>
  </si>
  <si>
    <t>1/23</t>
  </si>
  <si>
    <t>1/24</t>
  </si>
  <si>
    <t>Komputer PC DELL 3020</t>
  </si>
  <si>
    <t>27-09-2019</t>
  </si>
  <si>
    <t>134/487/20119</t>
  </si>
  <si>
    <t>Niszczarka HSM Shredstar</t>
  </si>
  <si>
    <t>27-12-2016</t>
  </si>
  <si>
    <t>71/803/2016</t>
  </si>
  <si>
    <t>Drukarka Lexmark</t>
  </si>
  <si>
    <t>26-08-2019</t>
  </si>
  <si>
    <t>133/803/2019</t>
  </si>
  <si>
    <t>Kserokopiarka TOSHIBA e-s 255</t>
  </si>
  <si>
    <t>31-03-2016</t>
  </si>
  <si>
    <t>17/803/2016</t>
  </si>
  <si>
    <t>135/803/2019</t>
  </si>
  <si>
    <t>Projektor Epson EB-41</t>
  </si>
  <si>
    <t>SP.A/KI-W-104</t>
  </si>
  <si>
    <t>Komputer Optiplex</t>
  </si>
  <si>
    <t>SP.A/KI-W-105</t>
  </si>
  <si>
    <t>12-09-2019</t>
  </si>
  <si>
    <t>Roboty Edukacyjne Lego 2 szt.</t>
  </si>
  <si>
    <t>SP.A/KI-W-106</t>
  </si>
  <si>
    <t>26-09-2019</t>
  </si>
  <si>
    <t>Projektor Epson EHTW650</t>
  </si>
  <si>
    <t>29-11-2019</t>
  </si>
  <si>
    <t>SP.A/KI-W-109</t>
  </si>
  <si>
    <t>SP.A/KI-W-108</t>
  </si>
  <si>
    <t>11-12-2019</t>
  </si>
  <si>
    <t>Robot do nauki programowania</t>
  </si>
  <si>
    <t>SP.A/KI-W-111</t>
  </si>
  <si>
    <t>12-03-2020</t>
  </si>
  <si>
    <t>Komputer 9020</t>
  </si>
  <si>
    <t>SP.A/KI-W-39</t>
  </si>
  <si>
    <t>SP.A/KI-W-40</t>
  </si>
  <si>
    <t>Monitor Eboard VD7520</t>
  </si>
  <si>
    <t>21-02-2020</t>
  </si>
  <si>
    <t>SP.B/KI-W-176</t>
  </si>
  <si>
    <t>SP.B/KI-W-177</t>
  </si>
  <si>
    <t>Laptop Lenovo 15</t>
  </si>
  <si>
    <t>15-12-2018</t>
  </si>
  <si>
    <t>16-01-2019</t>
  </si>
  <si>
    <t>PS/ŁW/KIW/21/18</t>
  </si>
  <si>
    <t>PS/ŁW/KIW/22/19</t>
  </si>
  <si>
    <t>Komputer Dell Core i3</t>
  </si>
  <si>
    <t>SKE-137</t>
  </si>
  <si>
    <t>09-04-2019</t>
  </si>
  <si>
    <t>Komputer Lenovo T440</t>
  </si>
  <si>
    <t>SKE-138</t>
  </si>
  <si>
    <t>SKE-139</t>
  </si>
  <si>
    <t>SKE-140</t>
  </si>
  <si>
    <t>SKE-141</t>
  </si>
  <si>
    <t>SKE-142</t>
  </si>
  <si>
    <t>SKE-143</t>
  </si>
  <si>
    <t>SKE-144</t>
  </si>
  <si>
    <t>SKE-145</t>
  </si>
  <si>
    <t>SKE-146</t>
  </si>
  <si>
    <t>SKE-147</t>
  </si>
  <si>
    <t>25-07-2019</t>
  </si>
  <si>
    <t>Router Wifi</t>
  </si>
  <si>
    <t>05-08-2019</t>
  </si>
  <si>
    <t>Robot edukacyjny</t>
  </si>
  <si>
    <t>Karta graficzna</t>
  </si>
  <si>
    <t>02-10-2019</t>
  </si>
  <si>
    <t>Switch&amp;port</t>
  </si>
  <si>
    <t>Monitor Eboard VD6520T</t>
  </si>
  <si>
    <t>19-12-2019</t>
  </si>
  <si>
    <t>Laptop Lenovo</t>
  </si>
  <si>
    <t>02-03-2020</t>
  </si>
  <si>
    <t>Monitor Eboard VD6520T 2 szt.</t>
  </si>
  <si>
    <t>Monitor Eboard VD6510T 3 szt.</t>
  </si>
  <si>
    <t>Żytowiecko 47</t>
  </si>
  <si>
    <t>Przedszkole Poniec</t>
  </si>
  <si>
    <t>GCK</t>
  </si>
  <si>
    <t>SP Żytowiecko</t>
  </si>
  <si>
    <t>Gminny Zespół Obsługi Szkół</t>
  </si>
  <si>
    <t>gr 3 do 8</t>
  </si>
  <si>
    <t>wyposazenie</t>
  </si>
  <si>
    <t>budowle</t>
  </si>
  <si>
    <t xml:space="preserve">OPS </t>
  </si>
  <si>
    <t>UM</t>
  </si>
  <si>
    <t>Przedszkole Łęka</t>
  </si>
  <si>
    <t>Notebook Fujitsu</t>
  </si>
  <si>
    <t>Notebook HP</t>
  </si>
  <si>
    <t>29-10-2020</t>
  </si>
  <si>
    <t>16-11-2020</t>
  </si>
  <si>
    <t>147/487/2020</t>
  </si>
  <si>
    <t>152/487/2020</t>
  </si>
  <si>
    <t>153/487/2020</t>
  </si>
  <si>
    <t>154/487/2020</t>
  </si>
  <si>
    <t>155/487/2020</t>
  </si>
  <si>
    <t>Monitor (Uwertura N250)</t>
  </si>
  <si>
    <t>05-06-2020</t>
  </si>
  <si>
    <t>146/487/2020</t>
  </si>
  <si>
    <t>Zasilacz Ever UPS</t>
  </si>
  <si>
    <t>22-12-2020</t>
  </si>
  <si>
    <t>151/487/2020</t>
  </si>
  <si>
    <t>04-06-2020</t>
  </si>
  <si>
    <t>PS/ŁW/KIW/24/20</t>
  </si>
  <si>
    <t>Monitor interaktywny</t>
  </si>
  <si>
    <t>04-12-2020</t>
  </si>
  <si>
    <t>PS/ŁW/KIW/I/25/20</t>
  </si>
  <si>
    <t>Drukarka Smarttank</t>
  </si>
  <si>
    <t>06-07-2020</t>
  </si>
  <si>
    <t>GZOS/KI/IW/53</t>
  </si>
  <si>
    <t>Komputer przenośny Lenovo</t>
  </si>
  <si>
    <t>GZOS/KI/IW/54</t>
  </si>
  <si>
    <t>13-10-2020</t>
  </si>
  <si>
    <t>1/26</t>
  </si>
  <si>
    <t>Sarbinowo 22b</t>
  </si>
  <si>
    <t>Beton komórkowy 24 cm</t>
  </si>
  <si>
    <t>Konstrukcja drewniana wiązany</t>
  </si>
  <si>
    <t>B.D</t>
  </si>
  <si>
    <t>Jednostki Centralne Dell 3040 - 2 szt.</t>
  </si>
  <si>
    <t>09-11-2020</t>
  </si>
  <si>
    <t>SP.A/KI-W-115</t>
  </si>
  <si>
    <t>Monitor Eboard 7520TD</t>
  </si>
  <si>
    <t>10-12-2020</t>
  </si>
  <si>
    <t>SP.A/KI-W-117</t>
  </si>
  <si>
    <t>Laptop Dell Latitiude - 16 szt.</t>
  </si>
  <si>
    <t>11-12-2020</t>
  </si>
  <si>
    <t>SP.A/KI-W-118</t>
  </si>
  <si>
    <t>21-12-2020</t>
  </si>
  <si>
    <t>SP.A/KI-W-120</t>
  </si>
  <si>
    <t>Powiększalnik Prodigy Conenct 12 z bezprzewodową kamerą</t>
  </si>
  <si>
    <t>SP.C/KI-W-41</t>
  </si>
  <si>
    <t>SP.B/KI-W-180</t>
  </si>
  <si>
    <t>SP.B/KI-W-179</t>
  </si>
  <si>
    <t>24-11-2020</t>
  </si>
  <si>
    <t>SKE-150</t>
  </si>
  <si>
    <t>SKE-151</t>
  </si>
  <si>
    <t>Tablet graficzny Wacom - 6 szt.</t>
  </si>
  <si>
    <t>Komputer przenośny Lenovo - 3 szt.</t>
  </si>
  <si>
    <t>SKE-152</t>
  </si>
  <si>
    <t>SKE-153</t>
  </si>
  <si>
    <t>Router Wifi - 4 szt.</t>
  </si>
  <si>
    <t>Komputer stacjonarny Dell - 3 szt.</t>
  </si>
  <si>
    <t>Monitor Eboard</t>
  </si>
  <si>
    <t>14-12-2020</t>
  </si>
  <si>
    <t>SKE-154</t>
  </si>
  <si>
    <t>Monitor Eboard - 2 szt.</t>
  </si>
  <si>
    <t>Komputer Opsis - 2 szt.</t>
  </si>
  <si>
    <t>SKE-155</t>
  </si>
  <si>
    <t>Ekran 55(wirtualna gazetka)</t>
  </si>
  <si>
    <t>16-12-2020</t>
  </si>
  <si>
    <t>SKE-156</t>
  </si>
  <si>
    <t>SKE-159</t>
  </si>
  <si>
    <t>13-01-2021</t>
  </si>
  <si>
    <t>Odtwarzacz multimedialny</t>
  </si>
  <si>
    <t>SKE-157</t>
  </si>
  <si>
    <t>Samsung Galaxy S6</t>
  </si>
  <si>
    <t>28-12-2020</t>
  </si>
  <si>
    <t>SKE-158</t>
  </si>
  <si>
    <t>01-06-2020</t>
  </si>
  <si>
    <t>013/8/2020</t>
  </si>
  <si>
    <t>OSiR</t>
  </si>
  <si>
    <t>013/194/2015</t>
  </si>
  <si>
    <t>Szkolna 8a</t>
  </si>
  <si>
    <t>betonowe</t>
  </si>
  <si>
    <t>wiązardeskowy</t>
  </si>
  <si>
    <t>papa termozgrzewalna</t>
  </si>
  <si>
    <t>D</t>
  </si>
  <si>
    <t>E</t>
  </si>
  <si>
    <t>Ośrodek Sportu i Rekreacji w Poniecu sp z o.o.</t>
  </si>
  <si>
    <t>Gostyńska</t>
  </si>
  <si>
    <t>drewniane</t>
  </si>
  <si>
    <t>Monitor hp 27"</t>
  </si>
  <si>
    <t>GZOS/KI/IW/61</t>
  </si>
  <si>
    <t>Laptop Dell Latitiude E 6430 - 9 szt.</t>
  </si>
  <si>
    <t>Drukarka lexmark MX410</t>
  </si>
  <si>
    <t>SP.B/KI-W-181</t>
  </si>
  <si>
    <t>Jednostki centralne Dell optiplex - 4 szt</t>
  </si>
  <si>
    <t>SP.B/KI-W-182</t>
  </si>
  <si>
    <t>Monitor eobard VE7520</t>
  </si>
  <si>
    <t>SP.B/KI-W-183</t>
  </si>
  <si>
    <t>SP.B/KI-W-184</t>
  </si>
  <si>
    <t xml:space="preserve">Komputer Stacjonarny Dell </t>
  </si>
  <si>
    <t>SP.B/KI-W-186</t>
  </si>
  <si>
    <t>Jednostka centralna Dell</t>
  </si>
  <si>
    <t>Notebook Dell Latitude</t>
  </si>
  <si>
    <t>AP.A/KI-W-122</t>
  </si>
  <si>
    <t>SP.A/KI-W-121</t>
  </si>
  <si>
    <t>SP.A/KI-W-123</t>
  </si>
  <si>
    <t>Notebook Dell Latitude 11 SZT</t>
  </si>
  <si>
    <t>SP.C/KI-W-45;46;47;19</t>
  </si>
  <si>
    <t>PS/ŁW/KIW/28/21</t>
  </si>
  <si>
    <t>PS/ŁW/KIW/29/21</t>
  </si>
  <si>
    <t>SKE-160</t>
  </si>
  <si>
    <t>Komputer poleasingowy</t>
  </si>
  <si>
    <t>SKE-161</t>
  </si>
  <si>
    <t>Pamięć zewnętrzna QNAP-4TB</t>
  </si>
  <si>
    <t>SKE-162</t>
  </si>
  <si>
    <t>Zestaw inkasencki</t>
  </si>
  <si>
    <t>487/000000007</t>
  </si>
  <si>
    <t>Sieć komputerowa</t>
  </si>
  <si>
    <t>487/000000006</t>
  </si>
  <si>
    <t>487/000000008</t>
  </si>
  <si>
    <t>487/000000009</t>
  </si>
  <si>
    <t>Drzewce</t>
  </si>
  <si>
    <t>ul. Drożdżyńskiego 13</t>
  </si>
  <si>
    <t>Śmiłowo 15</t>
  </si>
  <si>
    <t>013/3/2015</t>
  </si>
  <si>
    <t>Serwer Dell T110</t>
  </si>
  <si>
    <t>011/2/2015</t>
  </si>
  <si>
    <t>Urządzenie do becupu danych QNAP</t>
  </si>
  <si>
    <t>011/3/2015</t>
  </si>
  <si>
    <t>Komputer Poleasingowy DELL</t>
  </si>
  <si>
    <t>013/69/2015</t>
  </si>
  <si>
    <t>013/81/2015</t>
  </si>
  <si>
    <t>013/85/2015</t>
  </si>
  <si>
    <t>013/92/2015</t>
  </si>
  <si>
    <t>Router sieci kompterowej</t>
  </si>
  <si>
    <t>012/100/2015</t>
  </si>
  <si>
    <t>013/98/2015</t>
  </si>
  <si>
    <t>Rejestratot IP</t>
  </si>
  <si>
    <t>011/58/2015</t>
  </si>
  <si>
    <t>Dysk do rejestratora</t>
  </si>
  <si>
    <t>013/156/2015</t>
  </si>
  <si>
    <t>Kompute stacjonarny Lenovo</t>
  </si>
  <si>
    <t>011/60/2015</t>
  </si>
  <si>
    <t>Komputer do podglądu obrazu</t>
  </si>
  <si>
    <t>011/59/2015</t>
  </si>
  <si>
    <t>Komputer Vesa do TV</t>
  </si>
  <si>
    <t>013/195/2015</t>
  </si>
  <si>
    <t>Drukarka HP LaserJet</t>
  </si>
  <si>
    <t>013/204/2015</t>
  </si>
  <si>
    <t>Komputer biurowy Core i3</t>
  </si>
  <si>
    <t>013/16/2016</t>
  </si>
  <si>
    <t>013/44/2016</t>
  </si>
  <si>
    <t>011/18/2016</t>
  </si>
  <si>
    <t>Komputer biurowy Core i5</t>
  </si>
  <si>
    <t>013/9/2017</t>
  </si>
  <si>
    <t>MacBook Air 13 Apple</t>
  </si>
  <si>
    <t>013/7/2018</t>
  </si>
  <si>
    <t>Serwer Dell Power Edge</t>
  </si>
  <si>
    <t>011/3/2018</t>
  </si>
  <si>
    <t>Drukarka Kyocera</t>
  </si>
  <si>
    <t>013/1/2019</t>
  </si>
  <si>
    <t>Komputer Dell</t>
  </si>
  <si>
    <t>013/2/2019</t>
  </si>
  <si>
    <t>013/10/2019</t>
  </si>
  <si>
    <t>013/11/2019</t>
  </si>
  <si>
    <t>013/2/2020</t>
  </si>
  <si>
    <t xml:space="preserve">Komputer Dell </t>
  </si>
  <si>
    <t>013/9/2020</t>
  </si>
  <si>
    <t>Urzzenie do archiwizacji danych - serwer</t>
  </si>
  <si>
    <t>011/02/2021</t>
  </si>
  <si>
    <t>Komputerl Dell</t>
  </si>
  <si>
    <t>013/03/2021</t>
  </si>
  <si>
    <t>013/04/2021</t>
  </si>
  <si>
    <t>Laptop T 550</t>
  </si>
  <si>
    <t>013/09/2021</t>
  </si>
  <si>
    <t>Komputer Lenovo</t>
  </si>
  <si>
    <t>013/06/2021</t>
  </si>
  <si>
    <t>013/01/2021</t>
  </si>
  <si>
    <t>013/01/2022</t>
  </si>
  <si>
    <t>013/02/2022</t>
  </si>
  <si>
    <t>Kserokopiarka TOSHIBA E-studio 282</t>
  </si>
  <si>
    <t>013/750/UM/1/12</t>
  </si>
  <si>
    <t>Tablet Samsung T580 (18 szt)</t>
  </si>
  <si>
    <t>013/4/2019</t>
  </si>
  <si>
    <t>013/15/2020</t>
  </si>
  <si>
    <t>Drukarka laserowa</t>
  </si>
  <si>
    <t>Projektor Acer</t>
  </si>
  <si>
    <t>013/07/2022</t>
  </si>
  <si>
    <t>Urządzenie wielofunkcyjne Ricoh</t>
  </si>
  <si>
    <t>158/803/2021</t>
  </si>
  <si>
    <t>Kserokopiarka</t>
  </si>
  <si>
    <t>1/37</t>
  </si>
  <si>
    <t>Przedszkole Samorządowe w Poniecu</t>
  </si>
  <si>
    <t>Laptop HP 620 T450</t>
  </si>
  <si>
    <t>PS/KI/W/14</t>
  </si>
  <si>
    <t>20.12.2013</t>
  </si>
  <si>
    <t>PS/KI/W/28</t>
  </si>
  <si>
    <t>Zestaw Nagłaśniający</t>
  </si>
  <si>
    <t>05.12.2013</t>
  </si>
  <si>
    <t>PS/Ki/W/27</t>
  </si>
  <si>
    <t>Ksero Konica Minolta</t>
  </si>
  <si>
    <t>10.05.2015</t>
  </si>
  <si>
    <t>PS/KI/W/32</t>
  </si>
  <si>
    <t>fundamentowe bloczki M-6</t>
  </si>
  <si>
    <t>Śmiłowo oczyszczalnia</t>
  </si>
  <si>
    <t>GZOS/KI/IW/57</t>
  </si>
  <si>
    <t>GZOS/KI/IW/58</t>
  </si>
  <si>
    <t>GZOS/KI/IW/62</t>
  </si>
  <si>
    <t>Synology serwer plików</t>
  </si>
  <si>
    <t>GZOS/KI/IW/63</t>
  </si>
  <si>
    <t>Niszczarka duronic</t>
  </si>
  <si>
    <t>GZOS/KI/IW/64</t>
  </si>
  <si>
    <t>Telefon Realme GT</t>
  </si>
  <si>
    <t>GZOS/KI/IW/67</t>
  </si>
  <si>
    <t>GZOS/KI/IW/69</t>
  </si>
  <si>
    <t>GZOS/KI/IW/70</t>
  </si>
  <si>
    <t>GZOS/KI/IW/71</t>
  </si>
  <si>
    <t>Monitor eobart VE7520TDQ</t>
  </si>
  <si>
    <t>SP.A/KI-W-129</t>
  </si>
  <si>
    <t>SP.A/KI-W-130</t>
  </si>
  <si>
    <t xml:space="preserve">Komputer OPS </t>
  </si>
  <si>
    <t>SP.A/KI-W-128</t>
  </si>
  <si>
    <t>SP.A/KI-W-131</t>
  </si>
  <si>
    <t>SP.A/KI-W-132</t>
  </si>
  <si>
    <t>Laptop Lenovo Think Pad (2 szt.)</t>
  </si>
  <si>
    <t>SP.A/KI-W-135</t>
  </si>
  <si>
    <t>Laptop Lenovo Think Pad (5 szt.)</t>
  </si>
  <si>
    <t>SP.A/KI-W-134</t>
  </si>
  <si>
    <t>Tablet samsung galaxy (12 szt.)</t>
  </si>
  <si>
    <t>UPS APC</t>
  </si>
  <si>
    <t>SP.A/KI-W-138</t>
  </si>
  <si>
    <t>UPS Power Alker (2 szt.)</t>
  </si>
  <si>
    <t>SP.A/KI-W-139;140</t>
  </si>
  <si>
    <t>Router sieciowy Mikrotik</t>
  </si>
  <si>
    <t>SP.A/KI-W-141</t>
  </si>
  <si>
    <t>Laptop Lenovo Think Pad t470</t>
  </si>
  <si>
    <t>SP.A/KI-W-136;137</t>
  </si>
  <si>
    <t>SP.C/KI-W-49</t>
  </si>
  <si>
    <t>Komputer OPS</t>
  </si>
  <si>
    <t>SP.B/KI-W-187</t>
  </si>
  <si>
    <t>Laptop HP Probook</t>
  </si>
  <si>
    <t>Drukarka 3D</t>
  </si>
  <si>
    <t>Monitor dotykowy 21,5</t>
  </si>
  <si>
    <t>Kamera Insta 360 One</t>
  </si>
  <si>
    <t>Rejestrator dźwięku</t>
  </si>
  <si>
    <t>Aparat Canon</t>
  </si>
  <si>
    <t>Stabilizator DJI RONIN</t>
  </si>
  <si>
    <t>Lampa Led</t>
  </si>
  <si>
    <t>Laptop 14, Lenovo</t>
  </si>
  <si>
    <t>Laptop Lenovo L14 AMDG1</t>
  </si>
  <si>
    <t>SKE-163</t>
  </si>
  <si>
    <t>Tablet Lenovo TABM10</t>
  </si>
  <si>
    <t>SKE-164 i 165</t>
  </si>
  <si>
    <t>Laptop Lenovo V15-ADA - 2 szt</t>
  </si>
  <si>
    <t>SKE-166</t>
  </si>
  <si>
    <t>SKE-167</t>
  </si>
  <si>
    <t xml:space="preserve">Notebook Asus </t>
  </si>
  <si>
    <t>SKE-168</t>
  </si>
  <si>
    <t xml:space="preserve">Notebook </t>
  </si>
  <si>
    <t>SKE-169</t>
  </si>
  <si>
    <t>Tablet Lenovo  - 7 sztuk</t>
  </si>
  <si>
    <t>PS/ŁW/KIW/I/31/22</t>
  </si>
  <si>
    <t>Drukarka Brother MFC-T920DW</t>
  </si>
  <si>
    <t>PS/ŁW/KIW/I/32/22</t>
  </si>
  <si>
    <t>Laptop HP 250</t>
  </si>
  <si>
    <t>PS/ŁW/KIW/32/22</t>
  </si>
  <si>
    <t>Głośnik PS 6</t>
  </si>
  <si>
    <t>PS/ŁW/KIW/I/34/22</t>
  </si>
  <si>
    <t xml:space="preserve">Jwdnostka centralna </t>
  </si>
  <si>
    <t>160/487/2022</t>
  </si>
  <si>
    <t>Drukarka Lexmark MX511</t>
  </si>
  <si>
    <t>167/803/2022</t>
  </si>
  <si>
    <t>Monitor LED 23,8</t>
  </si>
  <si>
    <t>Zasilacz Ever 3 sztuki</t>
  </si>
  <si>
    <t>Niszczarka HSM B34 4,5x30</t>
  </si>
  <si>
    <t>Projektor Vievsonic</t>
  </si>
  <si>
    <t>26-03-219</t>
  </si>
  <si>
    <t>Telefon Samsung Galaxy J3</t>
  </si>
  <si>
    <t>Monitor 27" - 5 sztuk</t>
  </si>
  <si>
    <t>Notebook Dell Latitude 3520- 10 sztuk</t>
  </si>
  <si>
    <t>Monitor Avtek TS 57 Lte - 2 sztuki</t>
  </si>
  <si>
    <t>Komputer Giada PC612 - 2 sztuki</t>
  </si>
  <si>
    <t>Komputer Dell Optiplex 7000 MT - 28 sztuk</t>
  </si>
  <si>
    <t>Monitor Dell S2721HS - 28 sztuk</t>
  </si>
  <si>
    <t>Drukarka Canon</t>
  </si>
  <si>
    <t>SKE-148</t>
  </si>
  <si>
    <t>SKE-149</t>
  </si>
  <si>
    <t>komputer poleasingowy Dell - 2 szt.</t>
  </si>
  <si>
    <t>Mikro Tic Cloud Smart Switch</t>
  </si>
  <si>
    <t>SKE-181</t>
  </si>
  <si>
    <t>SKE-172</t>
  </si>
  <si>
    <t>Ubiquiti (UAP-AC-LR) UniFi Access Point</t>
  </si>
  <si>
    <t>SKE-173</t>
  </si>
  <si>
    <t>Notebook 14 EccoPc - 15 sztuk</t>
  </si>
  <si>
    <t>Drukarka Flashforge Advnturer</t>
  </si>
  <si>
    <t>SKE-174</t>
  </si>
  <si>
    <t>SKE-175</t>
  </si>
  <si>
    <t xml:space="preserve">Beton komórkowy </t>
  </si>
  <si>
    <t>Centrala telefoniczna</t>
  </si>
  <si>
    <t>GZOS/KI/IW/72</t>
  </si>
  <si>
    <t>Laptop LenovoT580</t>
  </si>
  <si>
    <t>GZOS/KI/IW/73</t>
  </si>
  <si>
    <t>PS/ŁW/KIW/36/23</t>
  </si>
  <si>
    <t xml:space="preserve">Projektor OPTOMA </t>
  </si>
  <si>
    <t>Komputer OPS - 2 szt</t>
  </si>
  <si>
    <t>Komputer Dell Optiplex 9020</t>
  </si>
  <si>
    <t>SP.A/KI-W-142</t>
  </si>
  <si>
    <t>Notebook 15EcoPC (15 szt.)</t>
  </si>
  <si>
    <t>SP.A/KI-W-145 do 159</t>
  </si>
  <si>
    <t>Tablet Lenovo M10 (14 szt.)</t>
  </si>
  <si>
    <t>SP.A/KI-W-164</t>
  </si>
  <si>
    <t xml:space="preserve">Tablet Lenovo M10 </t>
  </si>
  <si>
    <t>SP.A/KI-W-165</t>
  </si>
  <si>
    <t>Tablica informacyjna</t>
  </si>
  <si>
    <t>013/2/2023</t>
  </si>
  <si>
    <t>013/1/2023</t>
  </si>
  <si>
    <t>013/15/2023</t>
  </si>
  <si>
    <t>Komputer stacjonarny Dell Vostro</t>
  </si>
  <si>
    <t>013/26/2023</t>
  </si>
  <si>
    <t>Drukarka laserowa kyocera</t>
  </si>
  <si>
    <t>013/22/2023</t>
  </si>
  <si>
    <t>013/32/2023</t>
  </si>
  <si>
    <t>Komputer Dell Win 10</t>
  </si>
  <si>
    <t>013/29/2023</t>
  </si>
  <si>
    <t>013/27/2023</t>
  </si>
  <si>
    <t>013/28/2023</t>
  </si>
  <si>
    <t>013/30/2023</t>
  </si>
  <si>
    <t>013/31/2023</t>
  </si>
  <si>
    <t>013/23/2023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</si>
</sst>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_-* #,##0\ &quot;zł&quot;_-;\-* #,##0\ &quot;zł&quot;_-;_-* &quot;-&quot;??\ &quot;zł&quot;_-;_-@_-"/>
  </numFmts>
  <fonts count="15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Calibri"/>
      <family val="2"/>
      <charset val="238"/>
    </font>
    <font>
      <sz val="8"/>
      <name val="Calibri"/>
      <family val="2"/>
      <charset val="238"/>
    </font>
    <font>
      <b/>
      <sz val="9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9" fillId="0" borderId="0"/>
    <xf numFmtId="0" fontId="4" fillId="0" borderId="0"/>
    <xf numFmtId="44" fontId="1" fillId="0" borderId="0" applyFont="0" applyFill="0" applyBorder="0" applyAlignment="0" applyProtection="0"/>
    <xf numFmtId="0" fontId="1" fillId="0" borderId="0"/>
  </cellStyleXfs>
  <cellXfs count="10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Border="1" applyAlignment="1">
      <alignment horizontal="center" vertical="center"/>
    </xf>
    <xf numFmtId="0" fontId="5" fillId="0" borderId="0" xfId="2" applyFont="1"/>
    <xf numFmtId="0" fontId="6" fillId="2" borderId="1" xfId="2" applyFont="1" applyFill="1" applyBorder="1" applyAlignment="1">
      <alignment horizontal="center" vertical="center" wrapText="1"/>
    </xf>
    <xf numFmtId="2" fontId="6" fillId="2" borderId="1" xfId="2" applyNumberFormat="1" applyFont="1" applyFill="1" applyBorder="1" applyAlignment="1">
      <alignment horizontal="center" vertical="center" wrapText="1"/>
    </xf>
    <xf numFmtId="0" fontId="4" fillId="0" borderId="0" xfId="2" applyAlignment="1">
      <alignment wrapText="1"/>
    </xf>
    <xf numFmtId="0" fontId="4" fillId="0" borderId="0" xfId="2"/>
    <xf numFmtId="0" fontId="4" fillId="0" borderId="0" xfId="2" applyFont="1" applyFill="1"/>
    <xf numFmtId="164" fontId="8" fillId="0" borderId="0" xfId="2" applyNumberFormat="1" applyFont="1" applyFill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164" fontId="7" fillId="0" borderId="0" xfId="2" applyNumberFormat="1" applyFont="1" applyFill="1" applyBorder="1" applyAlignment="1">
      <alignment horizontal="center" vertical="center" wrapText="1"/>
    </xf>
    <xf numFmtId="164" fontId="6" fillId="0" borderId="1" xfId="2" applyNumberFormat="1" applyFont="1" applyFill="1" applyBorder="1" applyAlignment="1">
      <alignment horizontal="center" vertical="center" wrapText="1"/>
    </xf>
    <xf numFmtId="0" fontId="0" fillId="3" borderId="0" xfId="0" applyFill="1"/>
    <xf numFmtId="49" fontId="3" fillId="3" borderId="2" xfId="0" applyNumberFormat="1" applyFont="1" applyFill="1" applyBorder="1" applyAlignment="1">
      <alignment horizontal="center" wrapText="1"/>
    </xf>
    <xf numFmtId="164" fontId="3" fillId="3" borderId="2" xfId="0" applyNumberFormat="1" applyFont="1" applyFill="1" applyBorder="1" applyAlignment="1">
      <alignment horizontal="center" vertical="center"/>
    </xf>
    <xf numFmtId="0" fontId="11" fillId="3" borderId="0" xfId="0" applyFont="1" applyFill="1"/>
    <xf numFmtId="0" fontId="1" fillId="3" borderId="0" xfId="0" applyFont="1" applyFill="1"/>
    <xf numFmtId="0" fontId="3" fillId="3" borderId="2" xfId="0" applyFont="1" applyFill="1" applyBorder="1" applyAlignment="1">
      <alignment horizontal="center" wrapText="1"/>
    </xf>
    <xf numFmtId="164" fontId="3" fillId="3" borderId="2" xfId="0" applyNumberFormat="1" applyFont="1" applyFill="1" applyBorder="1" applyAlignment="1">
      <alignment horizontal="center" wrapText="1"/>
    </xf>
    <xf numFmtId="0" fontId="6" fillId="2" borderId="1" xfId="2" applyFont="1" applyFill="1" applyBorder="1" applyAlignment="1">
      <alignment horizontal="center" vertical="center"/>
    </xf>
    <xf numFmtId="2" fontId="6" fillId="2" borderId="1" xfId="2" applyNumberFormat="1" applyFont="1" applyFill="1" applyBorder="1" applyAlignment="1">
      <alignment horizontal="center" vertical="center"/>
    </xf>
    <xf numFmtId="0" fontId="1" fillId="0" borderId="0" xfId="2" applyFont="1" applyAlignment="1">
      <alignment wrapText="1"/>
    </xf>
    <xf numFmtId="0" fontId="7" fillId="2" borderId="1" xfId="2" applyFont="1" applyFill="1" applyBorder="1" applyAlignment="1">
      <alignment horizontal="center"/>
    </xf>
    <xf numFmtId="0" fontId="7" fillId="2" borderId="1" xfId="2" applyNumberFormat="1" applyFont="1" applyFill="1" applyBorder="1" applyAlignment="1">
      <alignment horizontal="center"/>
    </xf>
    <xf numFmtId="0" fontId="1" fillId="0" borderId="0" xfId="2" applyFont="1"/>
    <xf numFmtId="0" fontId="1" fillId="3" borderId="1" xfId="0" applyFont="1" applyFill="1" applyBorder="1"/>
    <xf numFmtId="0" fontId="1" fillId="0" borderId="0" xfId="2" applyFont="1" applyFill="1"/>
    <xf numFmtId="164" fontId="1" fillId="0" borderId="0" xfId="2" applyNumberFormat="1" applyFont="1" applyFill="1"/>
    <xf numFmtId="0" fontId="1" fillId="0" borderId="0" xfId="2" applyFont="1" applyFill="1" applyBorder="1" applyAlignment="1">
      <alignment horizontal="center" vertical="center"/>
    </xf>
    <xf numFmtId="2" fontId="1" fillId="0" borderId="0" xfId="2" applyNumberFormat="1" applyFont="1" applyFill="1" applyBorder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2" fontId="1" fillId="0" borderId="0" xfId="2" applyNumberFormat="1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wrapText="1"/>
    </xf>
    <xf numFmtId="0" fontId="1" fillId="0" borderId="0" xfId="0" applyFont="1" applyFill="1"/>
    <xf numFmtId="164" fontId="1" fillId="3" borderId="0" xfId="0" applyNumberFormat="1" applyFont="1" applyFill="1"/>
    <xf numFmtId="164" fontId="1" fillId="0" borderId="0" xfId="0" applyNumberFormat="1" applyFont="1"/>
    <xf numFmtId="0" fontId="1" fillId="0" borderId="0" xfId="0" applyFont="1"/>
    <xf numFmtId="44" fontId="1" fillId="3" borderId="1" xfId="3" applyFont="1" applyFill="1" applyBorder="1"/>
    <xf numFmtId="0" fontId="1" fillId="0" borderId="1" xfId="0" applyFont="1" applyBorder="1"/>
    <xf numFmtId="0" fontId="1" fillId="0" borderId="1" xfId="0" applyFont="1" applyFill="1" applyBorder="1"/>
    <xf numFmtId="16" fontId="1" fillId="0" borderId="1" xfId="0" applyNumberFormat="1" applyFont="1" applyBorder="1"/>
    <xf numFmtId="44" fontId="1" fillId="0" borderId="1" xfId="0" applyNumberFormat="1" applyFont="1" applyBorder="1"/>
    <xf numFmtId="0" fontId="6" fillId="2" borderId="1" xfId="2" applyFont="1" applyFill="1" applyBorder="1" applyAlignment="1">
      <alignment horizontal="center" vertical="center"/>
    </xf>
    <xf numFmtId="0" fontId="7" fillId="3" borderId="1" xfId="2" applyFont="1" applyFill="1" applyBorder="1" applyAlignment="1">
      <alignment horizontal="center" vertical="center" wrapText="1"/>
    </xf>
    <xf numFmtId="2" fontId="7" fillId="3" borderId="1" xfId="2" applyNumberFormat="1" applyFont="1" applyFill="1" applyBorder="1" applyAlignment="1">
      <alignment horizontal="center" vertical="center" wrapText="1"/>
    </xf>
    <xf numFmtId="164" fontId="7" fillId="3" borderId="1" xfId="2" applyNumberFormat="1" applyFont="1" applyFill="1" applyBorder="1" applyAlignment="1">
      <alignment horizontal="center" vertical="center" wrapText="1"/>
    </xf>
    <xf numFmtId="0" fontId="1" fillId="3" borderId="0" xfId="2" applyFont="1" applyFill="1"/>
    <xf numFmtId="164" fontId="1" fillId="3" borderId="0" xfId="2" applyNumberFormat="1" applyFont="1" applyFill="1"/>
    <xf numFmtId="0" fontId="7" fillId="3" borderId="1" xfId="2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center"/>
    </xf>
    <xf numFmtId="165" fontId="12" fillId="3" borderId="1" xfId="3" applyNumberFormat="1" applyFont="1" applyFill="1" applyBorder="1" applyAlignment="1">
      <alignment vertical="center"/>
    </xf>
    <xf numFmtId="165" fontId="13" fillId="0" borderId="1" xfId="3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wrapText="1"/>
    </xf>
    <xf numFmtId="14" fontId="2" fillId="3" borderId="1" xfId="0" applyNumberFormat="1" applyFont="1" applyFill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center" wrapText="1"/>
    </xf>
    <xf numFmtId="0" fontId="11" fillId="3" borderId="1" xfId="0" applyFont="1" applyFill="1" applyBorder="1"/>
    <xf numFmtId="0" fontId="7" fillId="3" borderId="1" xfId="0" applyFont="1" applyFill="1" applyBorder="1" applyAlignment="1">
      <alignment horizontal="center" vertical="center" wrapText="1"/>
    </xf>
    <xf numFmtId="0" fontId="1" fillId="3" borderId="1" xfId="2" applyFont="1" applyFill="1" applyBorder="1"/>
    <xf numFmtId="164" fontId="14" fillId="3" borderId="1" xfId="2" applyNumberFormat="1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44" fontId="7" fillId="3" borderId="1" xfId="3" applyFont="1" applyFill="1" applyBorder="1" applyAlignment="1">
      <alignment horizontal="center" vertical="center" wrapText="1"/>
    </xf>
    <xf numFmtId="0" fontId="7" fillId="3" borderId="1" xfId="3" applyNumberFormat="1" applyFont="1" applyFill="1" applyBorder="1" applyAlignment="1">
      <alignment horizontal="center" vertical="center" wrapText="1"/>
    </xf>
    <xf numFmtId="164" fontId="14" fillId="3" borderId="1" xfId="3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164" fontId="2" fillId="3" borderId="1" xfId="3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/>
    </xf>
    <xf numFmtId="49" fontId="2" fillId="3" borderId="1" xfId="0" quotePrefix="1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wrapText="1"/>
    </xf>
    <xf numFmtId="164" fontId="2" fillId="3" borderId="4" xfId="0" applyNumberFormat="1" applyFont="1" applyFill="1" applyBorder="1" applyAlignment="1">
      <alignment horizontal="center" wrapText="1"/>
    </xf>
    <xf numFmtId="164" fontId="1" fillId="3" borderId="1" xfId="0" applyNumberFormat="1" applyFont="1" applyFill="1" applyBorder="1"/>
    <xf numFmtId="0" fontId="2" fillId="3" borderId="2" xfId="0" applyNumberFormat="1" applyFont="1" applyFill="1" applyBorder="1" applyAlignment="1">
      <alignment horizontal="center" vertical="center" wrapText="1"/>
    </xf>
    <xf numFmtId="164" fontId="2" fillId="3" borderId="2" xfId="0" quotePrefix="1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1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164" fontId="2" fillId="3" borderId="1" xfId="0" applyNumberFormat="1" applyFont="1" applyFill="1" applyBorder="1" applyAlignment="1">
      <alignment horizontal="center" vertical="center" wrapText="1"/>
    </xf>
    <xf numFmtId="44" fontId="1" fillId="3" borderId="1" xfId="3" quotePrefix="1" applyFont="1" applyFill="1" applyBorder="1"/>
    <xf numFmtId="49" fontId="2" fillId="3" borderId="0" xfId="0" applyNumberFormat="1" applyFont="1" applyFill="1" applyBorder="1" applyAlignment="1">
      <alignment horizontal="center" vertical="center" wrapText="1"/>
    </xf>
    <xf numFmtId="0" fontId="7" fillId="3" borderId="3" xfId="2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</cellXfs>
  <cellStyles count="5">
    <cellStyle name="Normalny" xfId="0" builtinId="0"/>
    <cellStyle name="Normalny 2" xfId="1"/>
    <cellStyle name="Normalny 3" xfId="2"/>
    <cellStyle name="Normalny 4" xfId="4"/>
    <cellStyle name="Walutowy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5"/>
  <sheetViews>
    <sheetView tabSelected="1" zoomScale="110" zoomScaleNormal="110" workbookViewId="0">
      <pane ySplit="3" topLeftCell="A75" activePane="bottomLeft" state="frozen"/>
      <selection pane="bottomLeft" activeCell="S83" sqref="S83"/>
    </sheetView>
  </sheetViews>
  <sheetFormatPr defaultRowHeight="12.75" x14ac:dyDescent="0.2"/>
  <cols>
    <col min="1" max="1" width="3.85546875" style="32" bestFit="1" customWidth="1"/>
    <col min="2" max="2" width="7.28515625" style="32" customWidth="1"/>
    <col min="3" max="3" width="10.28515625" style="32" bestFit="1" customWidth="1"/>
    <col min="4" max="4" width="17.42578125" style="32" customWidth="1"/>
    <col min="5" max="5" width="10.140625" style="33" customWidth="1"/>
    <col min="6" max="6" width="17.140625" style="32" customWidth="1"/>
    <col min="7" max="7" width="15.140625" style="32" customWidth="1"/>
    <col min="8" max="8" width="13.7109375" style="26" customWidth="1"/>
    <col min="9" max="17" width="10.7109375" style="26" customWidth="1"/>
    <col min="18" max="18" width="31.85546875" style="26" customWidth="1"/>
    <col min="19" max="19" width="15.5703125" style="26" customWidth="1"/>
    <col min="20" max="20" width="14.85546875" style="26" hidden="1" customWidth="1"/>
    <col min="21" max="21" width="19.28515625" style="26" customWidth="1"/>
    <col min="22" max="23" width="9.140625" style="26"/>
    <col min="24" max="16384" width="9.140625" style="8"/>
  </cols>
  <sheetData>
    <row r="1" spans="1:23" s="4" customFormat="1" ht="15" x14ac:dyDescent="0.25">
      <c r="A1" s="21"/>
      <c r="B1" s="100" t="s">
        <v>51</v>
      </c>
      <c r="C1" s="100"/>
      <c r="D1" s="100"/>
      <c r="E1" s="22"/>
      <c r="F1" s="100" t="s">
        <v>52</v>
      </c>
      <c r="G1" s="100"/>
      <c r="H1" s="100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23" s="7" customFormat="1" ht="45" x14ac:dyDescent="0.2">
      <c r="A2" s="5" t="s">
        <v>53</v>
      </c>
      <c r="B2" s="5" t="s">
        <v>54</v>
      </c>
      <c r="C2" s="5" t="s">
        <v>55</v>
      </c>
      <c r="D2" s="5" t="s">
        <v>56</v>
      </c>
      <c r="E2" s="6" t="s">
        <v>57</v>
      </c>
      <c r="F2" s="5" t="s">
        <v>58</v>
      </c>
      <c r="G2" s="5" t="s">
        <v>59</v>
      </c>
      <c r="H2" s="5" t="s">
        <v>60</v>
      </c>
      <c r="I2" s="5" t="s">
        <v>61</v>
      </c>
      <c r="J2" s="5" t="s">
        <v>62</v>
      </c>
      <c r="K2" s="5" t="s">
        <v>63</v>
      </c>
      <c r="L2" s="5" t="s">
        <v>314</v>
      </c>
      <c r="M2" s="5" t="s">
        <v>64</v>
      </c>
      <c r="N2" s="5" t="s">
        <v>65</v>
      </c>
      <c r="O2" s="5" t="s">
        <v>66</v>
      </c>
      <c r="P2" s="5" t="s">
        <v>67</v>
      </c>
      <c r="Q2" s="5" t="s">
        <v>308</v>
      </c>
      <c r="R2" s="5" t="s">
        <v>68</v>
      </c>
      <c r="S2" s="5" t="s">
        <v>69</v>
      </c>
      <c r="T2" s="23"/>
      <c r="U2" s="23"/>
      <c r="V2" s="23"/>
      <c r="W2" s="23"/>
    </row>
    <row r="3" spans="1:23" x14ac:dyDescent="0.2">
      <c r="A3" s="24">
        <v>1</v>
      </c>
      <c r="B3" s="25">
        <v>2</v>
      </c>
      <c r="C3" s="24">
        <v>3</v>
      </c>
      <c r="D3" s="24">
        <v>4</v>
      </c>
      <c r="E3" s="24">
        <v>5</v>
      </c>
      <c r="F3" s="25">
        <v>6</v>
      </c>
      <c r="G3" s="24">
        <v>7</v>
      </c>
      <c r="H3" s="24">
        <v>8</v>
      </c>
      <c r="I3" s="25">
        <v>9</v>
      </c>
      <c r="J3" s="25"/>
      <c r="K3" s="25"/>
      <c r="L3" s="25"/>
      <c r="M3" s="25"/>
      <c r="N3" s="25"/>
      <c r="O3" s="25"/>
      <c r="P3" s="25"/>
      <c r="Q3" s="25"/>
      <c r="R3" s="25">
        <v>10</v>
      </c>
      <c r="S3" s="25">
        <v>11</v>
      </c>
    </row>
    <row r="4" spans="1:23" s="49" customFormat="1" x14ac:dyDescent="0.2">
      <c r="A4" s="51">
        <v>1</v>
      </c>
      <c r="B4" s="46" t="s">
        <v>70</v>
      </c>
      <c r="C4" s="46" t="s">
        <v>71</v>
      </c>
      <c r="D4" s="46" t="s">
        <v>148</v>
      </c>
      <c r="E4" s="47">
        <v>313</v>
      </c>
      <c r="F4" s="46" t="s">
        <v>73</v>
      </c>
      <c r="G4" s="46" t="s">
        <v>149</v>
      </c>
      <c r="H4" s="46" t="s">
        <v>83</v>
      </c>
      <c r="I4" s="46"/>
      <c r="J4" s="46">
        <v>0</v>
      </c>
      <c r="K4" s="46" t="s">
        <v>149</v>
      </c>
      <c r="L4" s="46" t="s">
        <v>149</v>
      </c>
      <c r="M4" s="46">
        <v>2</v>
      </c>
      <c r="N4" s="46" t="s">
        <v>108</v>
      </c>
      <c r="O4" s="46">
        <v>0</v>
      </c>
      <c r="P4" s="46"/>
      <c r="Q4" s="46"/>
      <c r="R4" s="63" t="s">
        <v>10</v>
      </c>
      <c r="S4" s="48">
        <f>E4*6000</f>
        <v>1878000</v>
      </c>
      <c r="U4" s="50"/>
    </row>
    <row r="5" spans="1:23" s="49" customFormat="1" x14ac:dyDescent="0.2">
      <c r="A5" s="51">
        <v>2</v>
      </c>
      <c r="B5" s="46" t="s">
        <v>70</v>
      </c>
      <c r="C5" s="46" t="s">
        <v>71</v>
      </c>
      <c r="D5" s="46" t="s">
        <v>155</v>
      </c>
      <c r="E5" s="47">
        <v>399.14</v>
      </c>
      <c r="F5" s="46" t="s">
        <v>73</v>
      </c>
      <c r="G5" s="46" t="s">
        <v>151</v>
      </c>
      <c r="H5" s="46" t="s">
        <v>83</v>
      </c>
      <c r="I5" s="46"/>
      <c r="J5" s="46">
        <v>0</v>
      </c>
      <c r="K5" s="46" t="s">
        <v>149</v>
      </c>
      <c r="L5" s="46" t="s">
        <v>149</v>
      </c>
      <c r="M5" s="46">
        <v>2</v>
      </c>
      <c r="N5" s="46" t="s">
        <v>108</v>
      </c>
      <c r="O5" s="46">
        <v>0</v>
      </c>
      <c r="P5" s="46"/>
      <c r="Q5" s="46"/>
      <c r="R5" s="63" t="s">
        <v>10</v>
      </c>
      <c r="S5" s="48">
        <f t="shared" ref="S5:S7" si="0">E5*6000</f>
        <v>2394840</v>
      </c>
      <c r="U5" s="50"/>
    </row>
    <row r="6" spans="1:23" s="49" customFormat="1" x14ac:dyDescent="0.2">
      <c r="A6" s="51">
        <v>3</v>
      </c>
      <c r="B6" s="46" t="s">
        <v>70</v>
      </c>
      <c r="C6" s="46" t="s">
        <v>71</v>
      </c>
      <c r="D6" s="46" t="s">
        <v>150</v>
      </c>
      <c r="E6" s="47">
        <v>489.8</v>
      </c>
      <c r="F6" s="46" t="s">
        <v>73</v>
      </c>
      <c r="G6" s="46" t="s">
        <v>151</v>
      </c>
      <c r="H6" s="46"/>
      <c r="I6" s="46"/>
      <c r="J6" s="46">
        <v>0</v>
      </c>
      <c r="K6" s="46" t="s">
        <v>149</v>
      </c>
      <c r="L6" s="46" t="s">
        <v>149</v>
      </c>
      <c r="M6" s="46">
        <v>2</v>
      </c>
      <c r="N6" s="46"/>
      <c r="O6" s="46">
        <v>1</v>
      </c>
      <c r="P6" s="46"/>
      <c r="Q6" s="46"/>
      <c r="R6" s="63" t="s">
        <v>10</v>
      </c>
      <c r="S6" s="48">
        <f t="shared" si="0"/>
        <v>2938800</v>
      </c>
      <c r="U6" s="50"/>
    </row>
    <row r="7" spans="1:23" s="49" customFormat="1" ht="33.75" x14ac:dyDescent="0.2">
      <c r="A7" s="51">
        <v>4</v>
      </c>
      <c r="B7" s="46" t="s">
        <v>70</v>
      </c>
      <c r="C7" s="46" t="s">
        <v>71</v>
      </c>
      <c r="D7" s="46" t="s">
        <v>152</v>
      </c>
      <c r="E7" s="47">
        <v>161.19999999999999</v>
      </c>
      <c r="F7" s="46" t="s">
        <v>153</v>
      </c>
      <c r="G7" s="46" t="s">
        <v>309</v>
      </c>
      <c r="H7" s="46" t="s">
        <v>110</v>
      </c>
      <c r="I7" s="46" t="s">
        <v>154</v>
      </c>
      <c r="J7" s="46">
        <v>0</v>
      </c>
      <c r="K7" s="46" t="s">
        <v>149</v>
      </c>
      <c r="L7" s="46" t="s">
        <v>149</v>
      </c>
      <c r="M7" s="46" t="s">
        <v>111</v>
      </c>
      <c r="N7" s="46" t="s">
        <v>124</v>
      </c>
      <c r="O7" s="46" t="s">
        <v>149</v>
      </c>
      <c r="P7" s="46"/>
      <c r="Q7" s="46"/>
      <c r="R7" s="48" t="s">
        <v>7</v>
      </c>
      <c r="S7" s="48">
        <f t="shared" si="0"/>
        <v>967199.99999999988</v>
      </c>
      <c r="T7" s="50">
        <f>SUM(S4:S7)</f>
        <v>8178840</v>
      </c>
      <c r="U7" s="50">
        <f>SUM(S4:S8)</f>
        <v>9668199.4900000002</v>
      </c>
    </row>
    <row r="8" spans="1:23" s="49" customFormat="1" ht="22.5" x14ac:dyDescent="0.2">
      <c r="A8" s="51">
        <v>5</v>
      </c>
      <c r="B8" s="46" t="s">
        <v>70</v>
      </c>
      <c r="C8" s="46" t="s">
        <v>182</v>
      </c>
      <c r="D8" s="46" t="s">
        <v>432</v>
      </c>
      <c r="E8" s="47">
        <v>330.69</v>
      </c>
      <c r="F8" s="46" t="s">
        <v>433</v>
      </c>
      <c r="G8" s="46" t="s">
        <v>434</v>
      </c>
      <c r="H8" s="46" t="s">
        <v>120</v>
      </c>
      <c r="I8" s="46">
        <v>2020</v>
      </c>
      <c r="J8" s="46"/>
      <c r="K8" s="46" t="s">
        <v>435</v>
      </c>
      <c r="L8" s="46" t="s">
        <v>149</v>
      </c>
      <c r="M8" s="46">
        <v>1</v>
      </c>
      <c r="N8" s="46" t="s">
        <v>124</v>
      </c>
      <c r="O8" s="46" t="s">
        <v>149</v>
      </c>
      <c r="P8" s="46"/>
      <c r="Q8" s="46" t="s">
        <v>108</v>
      </c>
      <c r="R8" s="63" t="s">
        <v>10</v>
      </c>
      <c r="S8" s="48">
        <v>1489359.49</v>
      </c>
      <c r="T8" s="50"/>
      <c r="U8" s="50"/>
    </row>
    <row r="9" spans="1:23" s="49" customFormat="1" ht="45" x14ac:dyDescent="0.2">
      <c r="A9" s="51">
        <v>6</v>
      </c>
      <c r="B9" s="46" t="s">
        <v>89</v>
      </c>
      <c r="C9" s="46" t="s">
        <v>90</v>
      </c>
      <c r="D9" s="46">
        <v>23</v>
      </c>
      <c r="E9" s="47">
        <v>355.52</v>
      </c>
      <c r="F9" s="46" t="s">
        <v>153</v>
      </c>
      <c r="G9" s="46" t="s">
        <v>74</v>
      </c>
      <c r="H9" s="46" t="s">
        <v>110</v>
      </c>
      <c r="I9" s="46">
        <v>1900</v>
      </c>
      <c r="J9" s="46">
        <v>0</v>
      </c>
      <c r="K9" s="46" t="s">
        <v>168</v>
      </c>
      <c r="L9" s="46" t="s">
        <v>169</v>
      </c>
      <c r="M9" s="46">
        <v>2</v>
      </c>
      <c r="N9" s="46" t="s">
        <v>124</v>
      </c>
      <c r="O9" s="46"/>
      <c r="P9" s="46">
        <v>1</v>
      </c>
      <c r="Q9" s="46"/>
      <c r="R9" s="48" t="s">
        <v>170</v>
      </c>
      <c r="S9" s="48">
        <f t="shared" ref="S9:S41" si="1">E9*6000</f>
        <v>2133120</v>
      </c>
    </row>
    <row r="10" spans="1:23" s="49" customFormat="1" x14ac:dyDescent="0.2">
      <c r="A10" s="51">
        <v>7</v>
      </c>
      <c r="B10" s="46" t="s">
        <v>89</v>
      </c>
      <c r="C10" s="46" t="s">
        <v>90</v>
      </c>
      <c r="D10" s="46">
        <v>23</v>
      </c>
      <c r="E10" s="47">
        <v>125</v>
      </c>
      <c r="F10" s="46" t="s">
        <v>153</v>
      </c>
      <c r="G10" s="46" t="s">
        <v>74</v>
      </c>
      <c r="H10" s="46" t="s">
        <v>110</v>
      </c>
      <c r="I10" s="46">
        <v>1900</v>
      </c>
      <c r="J10" s="46"/>
      <c r="K10" s="46"/>
      <c r="L10" s="46"/>
      <c r="M10" s="46"/>
      <c r="N10" s="46" t="s">
        <v>124</v>
      </c>
      <c r="O10" s="46">
        <v>2</v>
      </c>
      <c r="P10" s="46"/>
      <c r="Q10" s="46"/>
      <c r="R10" s="48" t="s">
        <v>170</v>
      </c>
      <c r="S10" s="48">
        <f t="shared" si="1"/>
        <v>750000</v>
      </c>
    </row>
    <row r="11" spans="1:23" s="49" customFormat="1" ht="22.5" x14ac:dyDescent="0.2">
      <c r="A11" s="51">
        <v>8</v>
      </c>
      <c r="B11" s="46" t="s">
        <v>89</v>
      </c>
      <c r="C11" s="46" t="s">
        <v>90</v>
      </c>
      <c r="D11" s="46">
        <v>23</v>
      </c>
      <c r="E11" s="47">
        <v>18.600000000000001</v>
      </c>
      <c r="F11" s="46" t="s">
        <v>153</v>
      </c>
      <c r="G11" s="46" t="s">
        <v>189</v>
      </c>
      <c r="H11" s="46" t="s">
        <v>88</v>
      </c>
      <c r="I11" s="46">
        <v>1960</v>
      </c>
      <c r="J11" s="46"/>
      <c r="K11" s="46"/>
      <c r="L11" s="46" t="s">
        <v>171</v>
      </c>
      <c r="M11" s="46">
        <v>1</v>
      </c>
      <c r="N11" s="46" t="s">
        <v>124</v>
      </c>
      <c r="O11" s="46"/>
      <c r="P11" s="46"/>
      <c r="Q11" s="46"/>
      <c r="R11" s="48" t="str">
        <f>R10</f>
        <v>Przedszkole  Łęka Wielka</v>
      </c>
      <c r="S11" s="48">
        <f t="shared" si="1"/>
        <v>111600.00000000001</v>
      </c>
      <c r="T11" s="50">
        <f>SUM(S9:S11)</f>
        <v>2994720</v>
      </c>
      <c r="U11" s="50">
        <f>SUM(S9:S11)</f>
        <v>2994720</v>
      </c>
    </row>
    <row r="12" spans="1:23" s="49" customFormat="1" x14ac:dyDescent="0.2">
      <c r="A12" s="51">
        <v>9</v>
      </c>
      <c r="B12" s="46" t="s">
        <v>70</v>
      </c>
      <c r="C12" s="46" t="s">
        <v>71</v>
      </c>
      <c r="D12" s="46" t="s">
        <v>178</v>
      </c>
      <c r="E12" s="47">
        <v>1383.6</v>
      </c>
      <c r="F12" s="46" t="s">
        <v>157</v>
      </c>
      <c r="G12" s="46"/>
      <c r="H12" s="46" t="s">
        <v>110</v>
      </c>
      <c r="I12" s="46" t="s">
        <v>159</v>
      </c>
      <c r="J12" s="46">
        <v>1</v>
      </c>
      <c r="K12" s="46" t="s">
        <v>179</v>
      </c>
      <c r="L12" s="46"/>
      <c r="M12" s="46">
        <v>2</v>
      </c>
      <c r="N12" s="46" t="s">
        <v>108</v>
      </c>
      <c r="O12" s="46"/>
      <c r="P12" s="46"/>
      <c r="Q12" s="46"/>
      <c r="R12" s="48" t="s">
        <v>180</v>
      </c>
      <c r="S12" s="48">
        <f t="shared" si="1"/>
        <v>8301599.9999999991</v>
      </c>
    </row>
    <row r="13" spans="1:23" s="49" customFormat="1" x14ac:dyDescent="0.2">
      <c r="A13" s="51">
        <v>10</v>
      </c>
      <c r="B13" s="46" t="s">
        <v>70</v>
      </c>
      <c r="C13" s="46" t="s">
        <v>71</v>
      </c>
      <c r="D13" s="46" t="s">
        <v>178</v>
      </c>
      <c r="E13" s="47">
        <v>456.3</v>
      </c>
      <c r="F13" s="46" t="s">
        <v>157</v>
      </c>
      <c r="G13" s="46"/>
      <c r="H13" s="46" t="s">
        <v>110</v>
      </c>
      <c r="I13" s="46" t="s">
        <v>159</v>
      </c>
      <c r="J13" s="46"/>
      <c r="K13" s="46" t="s">
        <v>179</v>
      </c>
      <c r="L13" s="46"/>
      <c r="M13" s="46">
        <v>1</v>
      </c>
      <c r="N13" s="46" t="s">
        <v>124</v>
      </c>
      <c r="O13" s="46"/>
      <c r="P13" s="46"/>
      <c r="Q13" s="46"/>
      <c r="R13" s="48" t="s">
        <v>180</v>
      </c>
      <c r="S13" s="48">
        <f t="shared" si="1"/>
        <v>2737800</v>
      </c>
    </row>
    <row r="14" spans="1:23" s="49" customFormat="1" x14ac:dyDescent="0.2">
      <c r="A14" s="51">
        <v>11</v>
      </c>
      <c r="B14" s="46" t="s">
        <v>70</v>
      </c>
      <c r="C14" s="46" t="s">
        <v>71</v>
      </c>
      <c r="D14" s="46" t="s">
        <v>178</v>
      </c>
      <c r="E14" s="47">
        <v>41.3</v>
      </c>
      <c r="F14" s="46" t="s">
        <v>157</v>
      </c>
      <c r="G14" s="46"/>
      <c r="H14" s="46" t="s">
        <v>110</v>
      </c>
      <c r="I14" s="51" t="s">
        <v>159</v>
      </c>
      <c r="J14" s="51"/>
      <c r="K14" s="46" t="s">
        <v>179</v>
      </c>
      <c r="L14" s="51"/>
      <c r="M14" s="51">
        <v>1</v>
      </c>
      <c r="N14" s="51" t="s">
        <v>124</v>
      </c>
      <c r="O14" s="51"/>
      <c r="P14" s="51"/>
      <c r="Q14" s="51"/>
      <c r="R14" s="48" t="s">
        <v>180</v>
      </c>
      <c r="S14" s="48">
        <f t="shared" si="1"/>
        <v>247799.99999999997</v>
      </c>
      <c r="T14" s="50">
        <f>SUM(S12:S14)</f>
        <v>11287200</v>
      </c>
      <c r="U14" s="50">
        <f>SUM(S12:S14)</f>
        <v>11287200</v>
      </c>
    </row>
    <row r="15" spans="1:23" s="49" customFormat="1" x14ac:dyDescent="0.2">
      <c r="A15" s="51">
        <v>12</v>
      </c>
      <c r="B15" s="46" t="s">
        <v>70</v>
      </c>
      <c r="C15" s="46" t="s">
        <v>71</v>
      </c>
      <c r="D15" s="46" t="s">
        <v>165</v>
      </c>
      <c r="E15" s="47">
        <v>96</v>
      </c>
      <c r="F15" s="46" t="s">
        <v>157</v>
      </c>
      <c r="G15" s="46" t="s">
        <v>158</v>
      </c>
      <c r="H15" s="46" t="s">
        <v>83</v>
      </c>
      <c r="I15" s="46">
        <v>1969</v>
      </c>
      <c r="J15" s="46"/>
      <c r="K15" s="46"/>
      <c r="L15" s="46"/>
      <c r="M15" s="46"/>
      <c r="N15" s="46" t="s">
        <v>108</v>
      </c>
      <c r="O15" s="46">
        <v>2</v>
      </c>
      <c r="P15" s="46">
        <v>0</v>
      </c>
      <c r="Q15" s="46" t="s">
        <v>108</v>
      </c>
      <c r="R15" s="48" t="s">
        <v>162</v>
      </c>
      <c r="S15" s="48">
        <f t="shared" si="1"/>
        <v>576000</v>
      </c>
    </row>
    <row r="16" spans="1:23" s="49" customFormat="1" ht="22.5" x14ac:dyDescent="0.2">
      <c r="A16" s="51">
        <v>13</v>
      </c>
      <c r="B16" s="46" t="s">
        <v>70</v>
      </c>
      <c r="C16" s="46" t="s">
        <v>71</v>
      </c>
      <c r="D16" s="46" t="s">
        <v>156</v>
      </c>
      <c r="E16" s="47">
        <v>1387.4</v>
      </c>
      <c r="F16" s="46" t="s">
        <v>157</v>
      </c>
      <c r="G16" s="46" t="s">
        <v>158</v>
      </c>
      <c r="H16" s="46" t="s">
        <v>83</v>
      </c>
      <c r="I16" s="46">
        <v>1969</v>
      </c>
      <c r="J16" s="46"/>
      <c r="K16" s="46" t="s">
        <v>160</v>
      </c>
      <c r="L16" s="46" t="s">
        <v>161</v>
      </c>
      <c r="M16" s="46">
        <v>2</v>
      </c>
      <c r="N16" s="46" t="s">
        <v>124</v>
      </c>
      <c r="O16" s="46">
        <v>0</v>
      </c>
      <c r="P16" s="46">
        <v>0</v>
      </c>
      <c r="Q16" s="46" t="s">
        <v>108</v>
      </c>
      <c r="R16" s="48" t="s">
        <v>162</v>
      </c>
      <c r="S16" s="48">
        <f t="shared" si="1"/>
        <v>8324400.0000000009</v>
      </c>
    </row>
    <row r="17" spans="1:21" s="49" customFormat="1" ht="45" x14ac:dyDescent="0.2">
      <c r="A17" s="51">
        <v>14</v>
      </c>
      <c r="B17" s="46" t="s">
        <v>70</v>
      </c>
      <c r="C17" s="46" t="s">
        <v>71</v>
      </c>
      <c r="D17" s="46" t="s">
        <v>163</v>
      </c>
      <c r="E17" s="47">
        <v>1128.5</v>
      </c>
      <c r="F17" s="46" t="s">
        <v>157</v>
      </c>
      <c r="G17" s="46" t="s">
        <v>158</v>
      </c>
      <c r="H17" s="46" t="s">
        <v>83</v>
      </c>
      <c r="I17" s="46">
        <v>1998</v>
      </c>
      <c r="J17" s="46">
        <v>0</v>
      </c>
      <c r="K17" s="46" t="s">
        <v>160</v>
      </c>
      <c r="L17" s="46" t="s">
        <v>164</v>
      </c>
      <c r="M17" s="46">
        <v>2</v>
      </c>
      <c r="N17" s="46" t="s">
        <v>124</v>
      </c>
      <c r="O17" s="46">
        <v>0</v>
      </c>
      <c r="P17" s="46">
        <v>0</v>
      </c>
      <c r="Q17" s="46" t="s">
        <v>108</v>
      </c>
      <c r="R17" s="48" t="s">
        <v>162</v>
      </c>
      <c r="S17" s="48">
        <f t="shared" si="1"/>
        <v>6771000</v>
      </c>
    </row>
    <row r="18" spans="1:21" s="49" customFormat="1" ht="45" x14ac:dyDescent="0.2">
      <c r="A18" s="51">
        <v>15</v>
      </c>
      <c r="B18" s="46" t="s">
        <v>70</v>
      </c>
      <c r="C18" s="46" t="s">
        <v>71</v>
      </c>
      <c r="D18" s="46" t="s">
        <v>163</v>
      </c>
      <c r="E18" s="47">
        <v>571.29999999999995</v>
      </c>
      <c r="F18" s="46" t="s">
        <v>157</v>
      </c>
      <c r="G18" s="46" t="s">
        <v>175</v>
      </c>
      <c r="H18" s="46" t="s">
        <v>88</v>
      </c>
      <c r="I18" s="46" t="s">
        <v>176</v>
      </c>
      <c r="J18" s="46"/>
      <c r="K18" s="46" t="s">
        <v>177</v>
      </c>
      <c r="L18" s="46" t="s">
        <v>164</v>
      </c>
      <c r="M18" s="46">
        <v>3</v>
      </c>
      <c r="N18" s="46" t="s">
        <v>108</v>
      </c>
      <c r="O18" s="46">
        <v>0</v>
      </c>
      <c r="P18" s="46">
        <v>0</v>
      </c>
      <c r="Q18" s="46" t="s">
        <v>108</v>
      </c>
      <c r="R18" s="48" t="s">
        <v>162</v>
      </c>
      <c r="S18" s="48">
        <f t="shared" si="1"/>
        <v>3427799.9999999995</v>
      </c>
      <c r="T18" s="50">
        <f>SUM(S16:S19)</f>
        <v>23809200</v>
      </c>
    </row>
    <row r="19" spans="1:21" s="49" customFormat="1" ht="22.5" x14ac:dyDescent="0.2">
      <c r="A19" s="51">
        <v>16</v>
      </c>
      <c r="B19" s="46" t="s">
        <v>70</v>
      </c>
      <c r="C19" s="46" t="s">
        <v>71</v>
      </c>
      <c r="D19" s="46" t="s">
        <v>172</v>
      </c>
      <c r="E19" s="47">
        <v>881</v>
      </c>
      <c r="F19" s="46" t="s">
        <v>73</v>
      </c>
      <c r="G19" s="46" t="s">
        <v>74</v>
      </c>
      <c r="H19" s="46" t="s">
        <v>110</v>
      </c>
      <c r="I19" s="46">
        <v>1860</v>
      </c>
      <c r="J19" s="46">
        <v>0</v>
      </c>
      <c r="K19" s="46" t="s">
        <v>173</v>
      </c>
      <c r="L19" s="46" t="s">
        <v>174</v>
      </c>
      <c r="M19" s="46">
        <v>2</v>
      </c>
      <c r="N19" s="46" t="s">
        <v>108</v>
      </c>
      <c r="O19" s="46">
        <v>0</v>
      </c>
      <c r="P19" s="46">
        <v>0</v>
      </c>
      <c r="Q19" s="46" t="s">
        <v>108</v>
      </c>
      <c r="R19" s="48" t="s">
        <v>162</v>
      </c>
      <c r="S19" s="48">
        <f t="shared" si="1"/>
        <v>5286000</v>
      </c>
      <c r="U19" s="50">
        <f>SUM(S15:S19)</f>
        <v>24385200</v>
      </c>
    </row>
    <row r="20" spans="1:21" s="49" customFormat="1" ht="45" x14ac:dyDescent="0.2">
      <c r="A20" s="51">
        <v>17</v>
      </c>
      <c r="B20" s="46" t="s">
        <v>70</v>
      </c>
      <c r="C20" s="46" t="s">
        <v>71</v>
      </c>
      <c r="D20" s="46" t="s">
        <v>72</v>
      </c>
      <c r="E20" s="47">
        <v>731.15</v>
      </c>
      <c r="F20" s="46" t="s">
        <v>73</v>
      </c>
      <c r="G20" s="46" t="s">
        <v>74</v>
      </c>
      <c r="H20" s="46" t="s">
        <v>75</v>
      </c>
      <c r="I20" s="46">
        <v>1843</v>
      </c>
      <c r="J20" s="46"/>
      <c r="K20" s="46"/>
      <c r="L20" s="46"/>
      <c r="M20" s="46"/>
      <c r="N20" s="46"/>
      <c r="O20" s="46"/>
      <c r="P20" s="46"/>
      <c r="Q20" s="46"/>
      <c r="R20" s="48" t="s">
        <v>7</v>
      </c>
      <c r="S20" s="48">
        <f t="shared" si="1"/>
        <v>4386900</v>
      </c>
    </row>
    <row r="21" spans="1:21" s="49" customFormat="1" x14ac:dyDescent="0.2">
      <c r="A21" s="51">
        <v>18</v>
      </c>
      <c r="B21" s="46" t="s">
        <v>70</v>
      </c>
      <c r="C21" s="46" t="s">
        <v>71</v>
      </c>
      <c r="D21" s="46" t="s">
        <v>76</v>
      </c>
      <c r="E21" s="47">
        <v>265</v>
      </c>
      <c r="F21" s="46" t="s">
        <v>73</v>
      </c>
      <c r="G21" s="46" t="s">
        <v>77</v>
      </c>
      <c r="H21" s="46" t="s">
        <v>78</v>
      </c>
      <c r="I21" s="46">
        <v>1965</v>
      </c>
      <c r="J21" s="46"/>
      <c r="K21" s="46"/>
      <c r="L21" s="46"/>
      <c r="M21" s="46"/>
      <c r="N21" s="46"/>
      <c r="O21" s="46"/>
      <c r="P21" s="46"/>
      <c r="Q21" s="46"/>
      <c r="R21" s="48" t="s">
        <v>7</v>
      </c>
      <c r="S21" s="48">
        <f t="shared" si="1"/>
        <v>1590000</v>
      </c>
    </row>
    <row r="22" spans="1:21" s="49" customFormat="1" x14ac:dyDescent="0.2">
      <c r="A22" s="51">
        <v>19</v>
      </c>
      <c r="B22" s="46" t="s">
        <v>70</v>
      </c>
      <c r="C22" s="46" t="s">
        <v>71</v>
      </c>
      <c r="D22" s="46" t="s">
        <v>79</v>
      </c>
      <c r="E22" s="47">
        <v>63</v>
      </c>
      <c r="F22" s="46" t="s">
        <v>73</v>
      </c>
      <c r="G22" s="46" t="s">
        <v>74</v>
      </c>
      <c r="H22" s="46" t="s">
        <v>80</v>
      </c>
      <c r="I22" s="46"/>
      <c r="J22" s="46"/>
      <c r="K22" s="46"/>
      <c r="L22" s="46"/>
      <c r="M22" s="46"/>
      <c r="N22" s="46"/>
      <c r="O22" s="46"/>
      <c r="P22" s="46"/>
      <c r="Q22" s="46"/>
      <c r="R22" s="48" t="s">
        <v>7</v>
      </c>
      <c r="S22" s="48">
        <f t="shared" si="1"/>
        <v>378000</v>
      </c>
    </row>
    <row r="23" spans="1:21" s="49" customFormat="1" x14ac:dyDescent="0.2">
      <c r="A23" s="51">
        <v>20</v>
      </c>
      <c r="B23" s="46" t="s">
        <v>70</v>
      </c>
      <c r="C23" s="46" t="s">
        <v>71</v>
      </c>
      <c r="D23" s="46" t="s">
        <v>81</v>
      </c>
      <c r="E23" s="47">
        <v>105</v>
      </c>
      <c r="F23" s="46" t="s">
        <v>73</v>
      </c>
      <c r="G23" s="46" t="s">
        <v>74</v>
      </c>
      <c r="H23" s="46" t="s">
        <v>80</v>
      </c>
      <c r="I23" s="46"/>
      <c r="J23" s="46"/>
      <c r="K23" s="46"/>
      <c r="L23" s="46"/>
      <c r="M23" s="46"/>
      <c r="N23" s="46"/>
      <c r="O23" s="46"/>
      <c r="P23" s="46"/>
      <c r="Q23" s="46"/>
      <c r="R23" s="48" t="s">
        <v>7</v>
      </c>
      <c r="S23" s="48">
        <f t="shared" si="1"/>
        <v>630000</v>
      </c>
    </row>
    <row r="24" spans="1:21" s="49" customFormat="1" x14ac:dyDescent="0.2">
      <c r="A24" s="51">
        <v>21</v>
      </c>
      <c r="B24" s="46" t="s">
        <v>70</v>
      </c>
      <c r="C24" s="46" t="s">
        <v>71</v>
      </c>
      <c r="D24" s="46" t="s">
        <v>82</v>
      </c>
      <c r="E24" s="47">
        <v>206</v>
      </c>
      <c r="F24" s="46" t="s">
        <v>73</v>
      </c>
      <c r="G24" s="46"/>
      <c r="H24" s="46" t="s">
        <v>83</v>
      </c>
      <c r="I24" s="46"/>
      <c r="J24" s="46"/>
      <c r="K24" s="46"/>
      <c r="L24" s="46"/>
      <c r="M24" s="46"/>
      <c r="N24" s="46"/>
      <c r="O24" s="46"/>
      <c r="P24" s="46"/>
      <c r="Q24" s="46"/>
      <c r="R24" s="48" t="s">
        <v>7</v>
      </c>
      <c r="S24" s="48">
        <f t="shared" si="1"/>
        <v>1236000</v>
      </c>
    </row>
    <row r="25" spans="1:21" s="49" customFormat="1" ht="22.5" x14ac:dyDescent="0.2">
      <c r="A25" s="51">
        <v>22</v>
      </c>
      <c r="B25" s="46" t="s">
        <v>70</v>
      </c>
      <c r="C25" s="46" t="s">
        <v>71</v>
      </c>
      <c r="D25" s="46" t="s">
        <v>84</v>
      </c>
      <c r="E25" s="47">
        <v>229</v>
      </c>
      <c r="F25" s="46" t="s">
        <v>73</v>
      </c>
      <c r="G25" s="46" t="s">
        <v>85</v>
      </c>
      <c r="H25" s="46" t="s">
        <v>83</v>
      </c>
      <c r="I25" s="46">
        <v>1981</v>
      </c>
      <c r="J25" s="46"/>
      <c r="K25" s="46"/>
      <c r="L25" s="46"/>
      <c r="M25" s="46"/>
      <c r="N25" s="46"/>
      <c r="O25" s="46"/>
      <c r="P25" s="46"/>
      <c r="Q25" s="46"/>
      <c r="R25" s="48" t="s">
        <v>7</v>
      </c>
      <c r="S25" s="48">
        <f t="shared" si="1"/>
        <v>1374000</v>
      </c>
    </row>
    <row r="26" spans="1:21" s="49" customFormat="1" x14ac:dyDescent="0.2">
      <c r="A26" s="51">
        <v>23</v>
      </c>
      <c r="B26" s="46" t="s">
        <v>70</v>
      </c>
      <c r="C26" s="46" t="s">
        <v>71</v>
      </c>
      <c r="D26" s="46" t="s">
        <v>86</v>
      </c>
      <c r="E26" s="47">
        <v>214</v>
      </c>
      <c r="F26" s="46" t="s">
        <v>73</v>
      </c>
      <c r="G26" s="46"/>
      <c r="H26" s="46" t="s">
        <v>80</v>
      </c>
      <c r="I26" s="46">
        <v>1990</v>
      </c>
      <c r="J26" s="46"/>
      <c r="K26" s="46"/>
      <c r="L26" s="46"/>
      <c r="M26" s="46"/>
      <c r="N26" s="46"/>
      <c r="O26" s="46"/>
      <c r="P26" s="46"/>
      <c r="Q26" s="46"/>
      <c r="R26" s="48" t="s">
        <v>7</v>
      </c>
      <c r="S26" s="48">
        <f t="shared" si="1"/>
        <v>1284000</v>
      </c>
    </row>
    <row r="27" spans="1:21" s="49" customFormat="1" ht="22.5" x14ac:dyDescent="0.2">
      <c r="A27" s="51">
        <v>24</v>
      </c>
      <c r="B27" s="46" t="s">
        <v>70</v>
      </c>
      <c r="C27" s="46" t="s">
        <v>71</v>
      </c>
      <c r="D27" s="46" t="s">
        <v>87</v>
      </c>
      <c r="E27" s="47">
        <v>48</v>
      </c>
      <c r="F27" s="46" t="s">
        <v>73</v>
      </c>
      <c r="G27" s="46"/>
      <c r="H27" s="46" t="s">
        <v>88</v>
      </c>
      <c r="I27" s="46"/>
      <c r="J27" s="46"/>
      <c r="K27" s="46"/>
      <c r="L27" s="46"/>
      <c r="M27" s="46"/>
      <c r="N27" s="46"/>
      <c r="O27" s="46"/>
      <c r="P27" s="46"/>
      <c r="Q27" s="46"/>
      <c r="R27" s="48" t="s">
        <v>7</v>
      </c>
      <c r="S27" s="48">
        <f t="shared" si="1"/>
        <v>288000</v>
      </c>
    </row>
    <row r="28" spans="1:21" s="49" customFormat="1" x14ac:dyDescent="0.2">
      <c r="A28" s="51">
        <v>25</v>
      </c>
      <c r="B28" s="46" t="s">
        <v>89</v>
      </c>
      <c r="C28" s="46" t="s">
        <v>90</v>
      </c>
      <c r="D28" s="46" t="s">
        <v>91</v>
      </c>
      <c r="E28" s="47">
        <v>343</v>
      </c>
      <c r="F28" s="46" t="s">
        <v>73</v>
      </c>
      <c r="G28" s="46"/>
      <c r="H28" s="46" t="s">
        <v>80</v>
      </c>
      <c r="I28" s="46">
        <v>1999</v>
      </c>
      <c r="J28" s="46"/>
      <c r="K28" s="46"/>
      <c r="L28" s="46"/>
      <c r="M28" s="46"/>
      <c r="N28" s="46"/>
      <c r="O28" s="46"/>
      <c r="P28" s="46"/>
      <c r="Q28" s="46"/>
      <c r="R28" s="48" t="s">
        <v>7</v>
      </c>
      <c r="S28" s="48">
        <f t="shared" si="1"/>
        <v>2058000</v>
      </c>
    </row>
    <row r="29" spans="1:21" s="49" customFormat="1" ht="33.75" x14ac:dyDescent="0.2">
      <c r="A29" s="51">
        <v>26</v>
      </c>
      <c r="B29" s="46" t="s">
        <v>70</v>
      </c>
      <c r="C29" s="46" t="s">
        <v>71</v>
      </c>
      <c r="D29" s="46" t="s">
        <v>92</v>
      </c>
      <c r="E29" s="47">
        <v>887</v>
      </c>
      <c r="F29" s="46" t="s">
        <v>73</v>
      </c>
      <c r="G29" s="46"/>
      <c r="H29" s="46" t="s">
        <v>93</v>
      </c>
      <c r="I29" s="46" t="s">
        <v>94</v>
      </c>
      <c r="J29" s="46"/>
      <c r="K29" s="46"/>
      <c r="L29" s="46"/>
      <c r="M29" s="46"/>
      <c r="N29" s="46"/>
      <c r="O29" s="46"/>
      <c r="P29" s="46"/>
      <c r="Q29" s="46"/>
      <c r="R29" s="48" t="s">
        <v>7</v>
      </c>
      <c r="S29" s="48">
        <f t="shared" si="1"/>
        <v>5322000</v>
      </c>
    </row>
    <row r="30" spans="1:21" s="49" customFormat="1" x14ac:dyDescent="0.2">
      <c r="A30" s="51">
        <v>27</v>
      </c>
      <c r="B30" s="46" t="s">
        <v>70</v>
      </c>
      <c r="C30" s="46" t="s">
        <v>71</v>
      </c>
      <c r="D30" s="46" t="s">
        <v>95</v>
      </c>
      <c r="E30" s="47">
        <v>229</v>
      </c>
      <c r="F30" s="46" t="s">
        <v>73</v>
      </c>
      <c r="G30" s="46"/>
      <c r="H30" s="46" t="s">
        <v>96</v>
      </c>
      <c r="I30" s="46"/>
      <c r="J30" s="46"/>
      <c r="K30" s="46"/>
      <c r="L30" s="46"/>
      <c r="M30" s="46"/>
      <c r="N30" s="46"/>
      <c r="O30" s="46"/>
      <c r="P30" s="46"/>
      <c r="Q30" s="46"/>
      <c r="R30" s="48" t="s">
        <v>7</v>
      </c>
      <c r="S30" s="48">
        <f t="shared" si="1"/>
        <v>1374000</v>
      </c>
    </row>
    <row r="31" spans="1:21" s="49" customFormat="1" x14ac:dyDescent="0.2">
      <c r="A31" s="51">
        <v>28</v>
      </c>
      <c r="B31" s="46" t="s">
        <v>70</v>
      </c>
      <c r="C31" s="46" t="s">
        <v>71</v>
      </c>
      <c r="D31" s="46" t="s">
        <v>97</v>
      </c>
      <c r="E31" s="47">
        <v>318.60000000000002</v>
      </c>
      <c r="F31" s="46" t="s">
        <v>73</v>
      </c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8" t="s">
        <v>7</v>
      </c>
      <c r="S31" s="48">
        <f t="shared" si="1"/>
        <v>1911600.0000000002</v>
      </c>
    </row>
    <row r="32" spans="1:21" s="49" customFormat="1" ht="33.75" x14ac:dyDescent="0.2">
      <c r="A32" s="51">
        <v>29</v>
      </c>
      <c r="B32" s="46" t="s">
        <v>89</v>
      </c>
      <c r="C32" s="46" t="s">
        <v>90</v>
      </c>
      <c r="D32" s="46" t="s">
        <v>98</v>
      </c>
      <c r="E32" s="47">
        <v>575</v>
      </c>
      <c r="F32" s="46" t="s">
        <v>73</v>
      </c>
      <c r="G32" s="46"/>
      <c r="H32" s="46" t="s">
        <v>93</v>
      </c>
      <c r="I32" s="46">
        <v>2002</v>
      </c>
      <c r="J32" s="46"/>
      <c r="K32" s="46"/>
      <c r="L32" s="46"/>
      <c r="M32" s="46"/>
      <c r="N32" s="46"/>
      <c r="O32" s="46"/>
      <c r="P32" s="46"/>
      <c r="Q32" s="46"/>
      <c r="R32" s="48" t="s">
        <v>7</v>
      </c>
      <c r="S32" s="48">
        <f t="shared" si="1"/>
        <v>3450000</v>
      </c>
    </row>
    <row r="33" spans="1:21" s="49" customFormat="1" x14ac:dyDescent="0.2">
      <c r="A33" s="51">
        <v>30</v>
      </c>
      <c r="B33" s="46" t="s">
        <v>70</v>
      </c>
      <c r="C33" s="46" t="s">
        <v>71</v>
      </c>
      <c r="D33" s="46" t="s">
        <v>99</v>
      </c>
      <c r="E33" s="47">
        <v>404</v>
      </c>
      <c r="F33" s="46" t="s">
        <v>73</v>
      </c>
      <c r="G33" s="46"/>
      <c r="H33" s="46" t="s">
        <v>78</v>
      </c>
      <c r="I33" s="46">
        <v>1999</v>
      </c>
      <c r="J33" s="46"/>
      <c r="K33" s="46"/>
      <c r="L33" s="46"/>
      <c r="M33" s="46"/>
      <c r="N33" s="46"/>
      <c r="O33" s="46"/>
      <c r="P33" s="46"/>
      <c r="Q33" s="46"/>
      <c r="R33" s="48" t="s">
        <v>7</v>
      </c>
      <c r="S33" s="48">
        <f t="shared" si="1"/>
        <v>2424000</v>
      </c>
    </row>
    <row r="34" spans="1:21" s="49" customFormat="1" x14ac:dyDescent="0.2">
      <c r="A34" s="51">
        <v>31</v>
      </c>
      <c r="B34" s="46" t="s">
        <v>70</v>
      </c>
      <c r="C34" s="46" t="s">
        <v>71</v>
      </c>
      <c r="D34" s="46" t="s">
        <v>79</v>
      </c>
      <c r="E34" s="47">
        <v>32.4</v>
      </c>
      <c r="F34" s="46" t="s">
        <v>73</v>
      </c>
      <c r="G34" s="46"/>
      <c r="H34" s="46" t="s">
        <v>80</v>
      </c>
      <c r="I34" s="46"/>
      <c r="J34" s="46"/>
      <c r="K34" s="46"/>
      <c r="L34" s="46"/>
      <c r="M34" s="46"/>
      <c r="N34" s="46"/>
      <c r="O34" s="46"/>
      <c r="P34" s="46"/>
      <c r="Q34" s="46"/>
      <c r="R34" s="48" t="s">
        <v>7</v>
      </c>
      <c r="S34" s="48">
        <f t="shared" si="1"/>
        <v>194400</v>
      </c>
    </row>
    <row r="35" spans="1:21" s="49" customFormat="1" x14ac:dyDescent="0.2">
      <c r="A35" s="51">
        <v>32</v>
      </c>
      <c r="B35" s="46" t="s">
        <v>70</v>
      </c>
      <c r="C35" s="46" t="s">
        <v>71</v>
      </c>
      <c r="D35" s="46" t="s">
        <v>100</v>
      </c>
      <c r="E35" s="47">
        <v>66</v>
      </c>
      <c r="F35" s="46" t="s">
        <v>73</v>
      </c>
      <c r="G35" s="46" t="s">
        <v>101</v>
      </c>
      <c r="H35" s="46"/>
      <c r="I35" s="46">
        <v>2005</v>
      </c>
      <c r="J35" s="46"/>
      <c r="K35" s="46"/>
      <c r="L35" s="46"/>
      <c r="M35" s="46"/>
      <c r="N35" s="46"/>
      <c r="O35" s="46"/>
      <c r="P35" s="46"/>
      <c r="Q35" s="46"/>
      <c r="R35" s="48" t="s">
        <v>7</v>
      </c>
      <c r="S35" s="48">
        <f t="shared" si="1"/>
        <v>396000</v>
      </c>
    </row>
    <row r="36" spans="1:21" s="49" customFormat="1" x14ac:dyDescent="0.2">
      <c r="A36" s="51">
        <v>33</v>
      </c>
      <c r="B36" s="46" t="s">
        <v>70</v>
      </c>
      <c r="C36" s="46" t="s">
        <v>71</v>
      </c>
      <c r="D36" s="46" t="s">
        <v>102</v>
      </c>
      <c r="E36" s="47">
        <v>99.41</v>
      </c>
      <c r="F36" s="46" t="s">
        <v>73</v>
      </c>
      <c r="G36" s="46" t="s">
        <v>74</v>
      </c>
      <c r="H36" s="46" t="s">
        <v>103</v>
      </c>
      <c r="I36" s="46" t="s">
        <v>104</v>
      </c>
      <c r="J36" s="46"/>
      <c r="K36" s="46"/>
      <c r="L36" s="46"/>
      <c r="M36" s="46"/>
      <c r="N36" s="46"/>
      <c r="O36" s="46"/>
      <c r="P36" s="46"/>
      <c r="Q36" s="46"/>
      <c r="R36" s="48" t="s">
        <v>7</v>
      </c>
      <c r="S36" s="48">
        <f t="shared" si="1"/>
        <v>596460</v>
      </c>
    </row>
    <row r="37" spans="1:21" s="49" customFormat="1" x14ac:dyDescent="0.2">
      <c r="A37" s="51">
        <v>34</v>
      </c>
      <c r="B37" s="46" t="s">
        <v>70</v>
      </c>
      <c r="C37" s="46" t="s">
        <v>71</v>
      </c>
      <c r="D37" s="46" t="s">
        <v>190</v>
      </c>
      <c r="E37" s="46">
        <v>101.33</v>
      </c>
      <c r="F37" s="46" t="s">
        <v>191</v>
      </c>
      <c r="G37" s="46" t="s">
        <v>74</v>
      </c>
      <c r="H37" s="46" t="s">
        <v>120</v>
      </c>
      <c r="I37" s="46">
        <v>2013</v>
      </c>
      <c r="J37" s="64"/>
      <c r="K37" s="64"/>
      <c r="L37" s="64"/>
      <c r="M37" s="46"/>
      <c r="N37" s="46"/>
      <c r="O37" s="46"/>
      <c r="P37" s="46"/>
      <c r="Q37" s="46"/>
      <c r="R37" s="48" t="s">
        <v>7</v>
      </c>
      <c r="S37" s="48">
        <f t="shared" si="1"/>
        <v>607980</v>
      </c>
    </row>
    <row r="38" spans="1:21" s="49" customFormat="1" ht="22.5" x14ac:dyDescent="0.2">
      <c r="A38" s="51">
        <v>35</v>
      </c>
      <c r="B38" s="46" t="s">
        <v>70</v>
      </c>
      <c r="C38" s="46" t="s">
        <v>71</v>
      </c>
      <c r="D38" s="46" t="s">
        <v>193</v>
      </c>
      <c r="E38" s="46">
        <v>69.7</v>
      </c>
      <c r="F38" s="46" t="s">
        <v>192</v>
      </c>
      <c r="G38" s="46" t="s">
        <v>74</v>
      </c>
      <c r="H38" s="46" t="s">
        <v>83</v>
      </c>
      <c r="I38" s="46">
        <v>2008</v>
      </c>
      <c r="J38" s="64"/>
      <c r="K38" s="64"/>
      <c r="L38" s="64"/>
      <c r="M38" s="46"/>
      <c r="N38" s="46"/>
      <c r="O38" s="46"/>
      <c r="P38" s="46"/>
      <c r="Q38" s="46"/>
      <c r="R38" s="48" t="s">
        <v>7</v>
      </c>
      <c r="S38" s="48">
        <f t="shared" si="1"/>
        <v>418200</v>
      </c>
    </row>
    <row r="39" spans="1:21" s="49" customFormat="1" x14ac:dyDescent="0.2">
      <c r="A39" s="51">
        <v>36</v>
      </c>
      <c r="B39" s="46" t="s">
        <v>70</v>
      </c>
      <c r="C39" s="46" t="s">
        <v>71</v>
      </c>
      <c r="D39" s="46" t="s">
        <v>194</v>
      </c>
      <c r="E39" s="46">
        <v>50</v>
      </c>
      <c r="F39" s="46" t="s">
        <v>191</v>
      </c>
      <c r="G39" s="46" t="s">
        <v>191</v>
      </c>
      <c r="H39" s="46" t="s">
        <v>120</v>
      </c>
      <c r="I39" s="46" t="s">
        <v>195</v>
      </c>
      <c r="J39" s="64"/>
      <c r="K39" s="64"/>
      <c r="L39" s="64"/>
      <c r="M39" s="46"/>
      <c r="N39" s="46"/>
      <c r="O39" s="46"/>
      <c r="P39" s="46"/>
      <c r="Q39" s="46"/>
      <c r="R39" s="48" t="s">
        <v>7</v>
      </c>
      <c r="S39" s="48">
        <f t="shared" si="1"/>
        <v>300000</v>
      </c>
    </row>
    <row r="40" spans="1:21" s="49" customFormat="1" x14ac:dyDescent="0.2">
      <c r="A40" s="51">
        <v>37</v>
      </c>
      <c r="B40" s="46" t="s">
        <v>70</v>
      </c>
      <c r="C40" s="46" t="s">
        <v>71</v>
      </c>
      <c r="D40" s="46" t="s">
        <v>166</v>
      </c>
      <c r="E40" s="47">
        <v>574.4</v>
      </c>
      <c r="F40" s="46" t="s">
        <v>73</v>
      </c>
      <c r="G40" s="46" t="s">
        <v>74</v>
      </c>
      <c r="H40" s="46" t="s">
        <v>120</v>
      </c>
      <c r="I40" s="46">
        <v>1900</v>
      </c>
      <c r="J40" s="46"/>
      <c r="K40" s="46"/>
      <c r="L40" s="46"/>
      <c r="M40" s="46"/>
      <c r="N40" s="46"/>
      <c r="O40" s="46"/>
      <c r="P40" s="46"/>
      <c r="Q40" s="46"/>
      <c r="R40" s="48" t="s">
        <v>7</v>
      </c>
      <c r="S40" s="48">
        <f t="shared" si="1"/>
        <v>3446400</v>
      </c>
    </row>
    <row r="41" spans="1:21" s="49" customFormat="1" x14ac:dyDescent="0.2">
      <c r="A41" s="51">
        <v>38</v>
      </c>
      <c r="B41" s="46" t="s">
        <v>70</v>
      </c>
      <c r="C41" s="46" t="s">
        <v>71</v>
      </c>
      <c r="D41" s="46" t="s">
        <v>166</v>
      </c>
      <c r="E41" s="47">
        <v>129.05000000000001</v>
      </c>
      <c r="F41" s="46" t="s">
        <v>73</v>
      </c>
      <c r="G41" s="46"/>
      <c r="H41" s="46" t="s">
        <v>306</v>
      </c>
      <c r="I41" s="46"/>
      <c r="J41" s="46"/>
      <c r="K41" s="46"/>
      <c r="L41" s="46"/>
      <c r="M41" s="46"/>
      <c r="N41" s="46"/>
      <c r="O41" s="46"/>
      <c r="P41" s="46"/>
      <c r="Q41" s="46"/>
      <c r="R41" s="48" t="s">
        <v>7</v>
      </c>
      <c r="S41" s="48">
        <f t="shared" si="1"/>
        <v>774300.00000000012</v>
      </c>
    </row>
    <row r="42" spans="1:21" s="49" customFormat="1" x14ac:dyDescent="0.2">
      <c r="A42" s="51">
        <v>39</v>
      </c>
      <c r="B42" s="46" t="s">
        <v>181</v>
      </c>
      <c r="C42" s="46" t="s">
        <v>71</v>
      </c>
      <c r="D42" s="51" t="s">
        <v>182</v>
      </c>
      <c r="E42" s="97" t="s">
        <v>183</v>
      </c>
      <c r="F42" s="98"/>
      <c r="G42" s="98"/>
      <c r="H42" s="98"/>
      <c r="I42" s="51">
        <v>2015</v>
      </c>
      <c r="J42" s="51" t="s">
        <v>159</v>
      </c>
      <c r="K42" s="51" t="s">
        <v>159</v>
      </c>
      <c r="L42" s="51" t="s">
        <v>159</v>
      </c>
      <c r="M42" s="51" t="s">
        <v>159</v>
      </c>
      <c r="N42" s="51" t="s">
        <v>159</v>
      </c>
      <c r="O42" s="51" t="s">
        <v>159</v>
      </c>
      <c r="P42" s="51"/>
      <c r="Q42" s="51"/>
      <c r="R42" s="48" t="s">
        <v>7</v>
      </c>
      <c r="S42" s="65">
        <v>10000</v>
      </c>
    </row>
    <row r="43" spans="1:21" s="49" customFormat="1" x14ac:dyDescent="0.2">
      <c r="A43" s="51">
        <v>40</v>
      </c>
      <c r="B43" s="46" t="s">
        <v>70</v>
      </c>
      <c r="C43" s="46" t="s">
        <v>71</v>
      </c>
      <c r="D43" s="46" t="s">
        <v>196</v>
      </c>
      <c r="E43" s="97" t="s">
        <v>183</v>
      </c>
      <c r="F43" s="98"/>
      <c r="G43" s="98"/>
      <c r="H43" s="98"/>
      <c r="I43" s="46" t="s">
        <v>307</v>
      </c>
      <c r="J43" s="64"/>
      <c r="K43" s="64"/>
      <c r="L43" s="64"/>
      <c r="M43" s="46"/>
      <c r="N43" s="46"/>
      <c r="O43" s="46"/>
      <c r="P43" s="46"/>
      <c r="Q43" s="46"/>
      <c r="R43" s="48" t="s">
        <v>7</v>
      </c>
      <c r="S43" s="65">
        <v>10000</v>
      </c>
    </row>
    <row r="44" spans="1:21" s="49" customFormat="1" x14ac:dyDescent="0.2">
      <c r="A44" s="51">
        <v>41</v>
      </c>
      <c r="B44" s="46" t="s">
        <v>70</v>
      </c>
      <c r="C44" s="46" t="s">
        <v>71</v>
      </c>
      <c r="D44" s="46" t="s">
        <v>128</v>
      </c>
      <c r="E44" s="97" t="s">
        <v>183</v>
      </c>
      <c r="F44" s="98"/>
      <c r="G44" s="98"/>
      <c r="H44" s="98"/>
      <c r="I44" s="46">
        <v>2017</v>
      </c>
      <c r="J44" s="64"/>
      <c r="K44" s="64"/>
      <c r="L44" s="64"/>
      <c r="M44" s="46"/>
      <c r="N44" s="46"/>
      <c r="O44" s="46"/>
      <c r="P44" s="46"/>
      <c r="Q44" s="46"/>
      <c r="R44" s="48" t="s">
        <v>7</v>
      </c>
      <c r="S44" s="65">
        <v>10000</v>
      </c>
    </row>
    <row r="45" spans="1:21" s="49" customFormat="1" x14ac:dyDescent="0.2">
      <c r="A45" s="51">
        <v>42</v>
      </c>
      <c r="B45" s="46" t="s">
        <v>70</v>
      </c>
      <c r="C45" s="46" t="s">
        <v>71</v>
      </c>
      <c r="D45" s="46" t="s">
        <v>84</v>
      </c>
      <c r="E45" s="97" t="s">
        <v>183</v>
      </c>
      <c r="F45" s="98"/>
      <c r="G45" s="98"/>
      <c r="H45" s="98"/>
      <c r="I45" s="46">
        <v>2016</v>
      </c>
      <c r="J45" s="64"/>
      <c r="K45" s="64"/>
      <c r="L45" s="64"/>
      <c r="M45" s="46"/>
      <c r="N45" s="46"/>
      <c r="O45" s="46"/>
      <c r="P45" s="46"/>
      <c r="Q45" s="46"/>
      <c r="R45" s="48" t="s">
        <v>7</v>
      </c>
      <c r="S45" s="65">
        <v>10000</v>
      </c>
    </row>
    <row r="46" spans="1:21" s="49" customFormat="1" x14ac:dyDescent="0.2">
      <c r="A46" s="51">
        <v>43</v>
      </c>
      <c r="B46" s="46" t="s">
        <v>70</v>
      </c>
      <c r="C46" s="46" t="s">
        <v>71</v>
      </c>
      <c r="D46" s="46" t="s">
        <v>197</v>
      </c>
      <c r="E46" s="97" t="s">
        <v>183</v>
      </c>
      <c r="F46" s="99"/>
      <c r="G46" s="99"/>
      <c r="H46" s="99"/>
      <c r="I46" s="46" t="s">
        <v>307</v>
      </c>
      <c r="J46" s="64"/>
      <c r="K46" s="64"/>
      <c r="L46" s="64"/>
      <c r="M46" s="46"/>
      <c r="N46" s="46"/>
      <c r="O46" s="46"/>
      <c r="P46" s="46"/>
      <c r="Q46" s="46"/>
      <c r="R46" s="48" t="s">
        <v>7</v>
      </c>
      <c r="S46" s="65">
        <v>10000</v>
      </c>
      <c r="T46" s="50">
        <f>SUM(S20:S46)</f>
        <v>34490240</v>
      </c>
    </row>
    <row r="47" spans="1:21" s="49" customFormat="1" x14ac:dyDescent="0.2">
      <c r="A47" s="51">
        <v>44</v>
      </c>
      <c r="B47" s="46" t="s">
        <v>70</v>
      </c>
      <c r="C47" s="46" t="s">
        <v>71</v>
      </c>
      <c r="D47" s="46" t="s">
        <v>207</v>
      </c>
      <c r="E47" s="66"/>
      <c r="F47" s="67"/>
      <c r="G47" s="67" t="s">
        <v>183</v>
      </c>
      <c r="H47" s="67"/>
      <c r="I47" s="46">
        <v>2020</v>
      </c>
      <c r="J47" s="64"/>
      <c r="K47" s="64"/>
      <c r="L47" s="64"/>
      <c r="M47" s="46"/>
      <c r="N47" s="46"/>
      <c r="O47" s="46"/>
      <c r="P47" s="46"/>
      <c r="Q47" s="46"/>
      <c r="R47" s="48" t="s">
        <v>7</v>
      </c>
      <c r="S47" s="65">
        <v>10000</v>
      </c>
      <c r="T47" s="50"/>
    </row>
    <row r="48" spans="1:21" s="18" customFormat="1" x14ac:dyDescent="0.2">
      <c r="A48" s="51">
        <v>45</v>
      </c>
      <c r="B48" s="68" t="s">
        <v>70</v>
      </c>
      <c r="C48" s="68" t="s">
        <v>71</v>
      </c>
      <c r="D48" s="68" t="s">
        <v>145</v>
      </c>
      <c r="E48" s="69">
        <v>18</v>
      </c>
      <c r="F48" s="68" t="s">
        <v>249</v>
      </c>
      <c r="G48" s="68" t="s">
        <v>249</v>
      </c>
      <c r="H48" s="68" t="s">
        <v>120</v>
      </c>
      <c r="I48" s="69">
        <v>2018</v>
      </c>
      <c r="J48" s="68"/>
      <c r="K48" s="68"/>
      <c r="L48" s="68"/>
      <c r="M48" s="68"/>
      <c r="N48" s="68"/>
      <c r="O48" s="27"/>
      <c r="P48" s="27"/>
      <c r="Q48" s="27"/>
      <c r="R48" s="68" t="s">
        <v>7</v>
      </c>
      <c r="S48" s="48">
        <v>30000</v>
      </c>
      <c r="U48" s="50"/>
    </row>
    <row r="49" spans="1:21" s="18" customFormat="1" x14ac:dyDescent="0.2">
      <c r="A49" s="51"/>
      <c r="B49" s="68" t="s">
        <v>70</v>
      </c>
      <c r="C49" s="68" t="s">
        <v>71</v>
      </c>
      <c r="D49" s="68" t="s">
        <v>95</v>
      </c>
      <c r="E49" s="69"/>
      <c r="F49" s="68" t="s">
        <v>488</v>
      </c>
      <c r="G49" s="68" t="s">
        <v>74</v>
      </c>
      <c r="H49" s="68" t="s">
        <v>120</v>
      </c>
      <c r="I49" s="69">
        <v>2022</v>
      </c>
      <c r="J49" s="68"/>
      <c r="K49" s="68"/>
      <c r="L49" s="68"/>
      <c r="M49" s="68"/>
      <c r="N49" s="68"/>
      <c r="O49" s="27"/>
      <c r="P49" s="27"/>
      <c r="Q49" s="27"/>
      <c r="R49" s="68" t="s">
        <v>7</v>
      </c>
      <c r="S49" s="70">
        <v>30000</v>
      </c>
      <c r="U49" s="50"/>
    </row>
    <row r="50" spans="1:21" s="18" customFormat="1" x14ac:dyDescent="0.2">
      <c r="A50" s="51">
        <v>45</v>
      </c>
      <c r="B50" s="68" t="s">
        <v>70</v>
      </c>
      <c r="C50" s="68" t="s">
        <v>71</v>
      </c>
      <c r="D50" s="68" t="s">
        <v>521</v>
      </c>
      <c r="E50" s="69">
        <v>8</v>
      </c>
      <c r="F50" s="68" t="s">
        <v>488</v>
      </c>
      <c r="G50" s="68" t="s">
        <v>74</v>
      </c>
      <c r="H50" s="68" t="s">
        <v>120</v>
      </c>
      <c r="I50" s="69">
        <v>2022</v>
      </c>
      <c r="J50" s="68"/>
      <c r="K50" s="68"/>
      <c r="L50" s="68"/>
      <c r="M50" s="68"/>
      <c r="N50" s="68"/>
      <c r="O50" s="27"/>
      <c r="P50" s="27"/>
      <c r="Q50" s="27"/>
      <c r="R50" s="68" t="s">
        <v>7</v>
      </c>
      <c r="S50" s="48">
        <v>30000</v>
      </c>
      <c r="U50" s="50">
        <f>SUM(S20:S50)</f>
        <v>34590240</v>
      </c>
    </row>
    <row r="51" spans="1:21" s="18" customFormat="1" x14ac:dyDescent="0.2">
      <c r="A51" s="51"/>
      <c r="B51" s="68" t="s">
        <v>89</v>
      </c>
      <c r="C51" s="68" t="s">
        <v>90</v>
      </c>
      <c r="D51" s="68" t="s">
        <v>98</v>
      </c>
      <c r="E51" s="69"/>
      <c r="F51" s="68" t="s">
        <v>488</v>
      </c>
      <c r="G51" s="68" t="s">
        <v>74</v>
      </c>
      <c r="H51" s="68" t="s">
        <v>120</v>
      </c>
      <c r="I51" s="69">
        <v>2023</v>
      </c>
      <c r="J51" s="68"/>
      <c r="K51" s="68"/>
      <c r="L51" s="68"/>
      <c r="M51" s="68"/>
      <c r="N51" s="68"/>
      <c r="O51" s="27"/>
      <c r="P51" s="27"/>
      <c r="Q51" s="27"/>
      <c r="R51" s="68" t="s">
        <v>7</v>
      </c>
      <c r="S51" s="48">
        <v>30000</v>
      </c>
      <c r="U51" s="50"/>
    </row>
    <row r="52" spans="1:21" s="49" customFormat="1" x14ac:dyDescent="0.2">
      <c r="A52" s="51">
        <v>46</v>
      </c>
      <c r="B52" s="46" t="s">
        <v>70</v>
      </c>
      <c r="C52" s="46" t="s">
        <v>71</v>
      </c>
      <c r="D52" s="46" t="s">
        <v>141</v>
      </c>
      <c r="E52" s="47">
        <v>243</v>
      </c>
      <c r="F52" s="46" t="s">
        <v>157</v>
      </c>
      <c r="G52" s="46" t="s">
        <v>142</v>
      </c>
      <c r="H52" s="46" t="s">
        <v>83</v>
      </c>
      <c r="I52" s="46" t="s">
        <v>143</v>
      </c>
      <c r="J52" s="46"/>
      <c r="K52" s="46"/>
      <c r="L52" s="46"/>
      <c r="M52" s="46">
        <v>1</v>
      </c>
      <c r="N52" s="46" t="s">
        <v>124</v>
      </c>
      <c r="O52" s="46">
        <v>0</v>
      </c>
      <c r="P52" s="46">
        <v>0</v>
      </c>
      <c r="Q52" s="46" t="s">
        <v>108</v>
      </c>
      <c r="R52" s="48" t="s">
        <v>144</v>
      </c>
      <c r="S52" s="48">
        <f t="shared" ref="S52:S85" si="2">E52*6000</f>
        <v>1458000</v>
      </c>
    </row>
    <row r="53" spans="1:21" s="49" customFormat="1" x14ac:dyDescent="0.2">
      <c r="A53" s="51">
        <v>47</v>
      </c>
      <c r="B53" s="46" t="s">
        <v>70</v>
      </c>
      <c r="C53" s="46" t="s">
        <v>71</v>
      </c>
      <c r="D53" s="46" t="s">
        <v>523</v>
      </c>
      <c r="E53" s="47">
        <v>151.56</v>
      </c>
      <c r="F53" s="46" t="s">
        <v>157</v>
      </c>
      <c r="G53" s="46" t="s">
        <v>142</v>
      </c>
      <c r="H53" s="46" t="s">
        <v>83</v>
      </c>
      <c r="I53" s="46">
        <v>2003</v>
      </c>
      <c r="J53" s="46"/>
      <c r="K53" s="46"/>
      <c r="L53" s="46"/>
      <c r="M53" s="46">
        <v>1</v>
      </c>
      <c r="N53" s="46" t="s">
        <v>124</v>
      </c>
      <c r="O53" s="46">
        <v>0</v>
      </c>
      <c r="P53" s="46">
        <v>0</v>
      </c>
      <c r="Q53" s="46" t="s">
        <v>108</v>
      </c>
      <c r="R53" s="48" t="s">
        <v>144</v>
      </c>
      <c r="S53" s="48">
        <f t="shared" si="2"/>
        <v>909360</v>
      </c>
    </row>
    <row r="54" spans="1:21" s="49" customFormat="1" ht="22.5" x14ac:dyDescent="0.2">
      <c r="A54" s="51"/>
      <c r="B54" s="46" t="s">
        <v>70</v>
      </c>
      <c r="C54" s="46" t="s">
        <v>71</v>
      </c>
      <c r="D54" s="46" t="s">
        <v>604</v>
      </c>
      <c r="E54" s="47">
        <v>655.85</v>
      </c>
      <c r="F54" s="46" t="s">
        <v>603</v>
      </c>
      <c r="G54" s="46" t="s">
        <v>142</v>
      </c>
      <c r="H54" s="46" t="s">
        <v>83</v>
      </c>
      <c r="I54" s="46">
        <v>2003</v>
      </c>
      <c r="J54" s="46"/>
      <c r="K54" s="46"/>
      <c r="L54" s="46"/>
      <c r="M54" s="46">
        <v>1</v>
      </c>
      <c r="N54" s="46" t="s">
        <v>124</v>
      </c>
      <c r="O54" s="46">
        <v>0</v>
      </c>
      <c r="P54" s="46">
        <v>0</v>
      </c>
      <c r="Q54" s="46" t="s">
        <v>108</v>
      </c>
      <c r="R54" s="48" t="s">
        <v>144</v>
      </c>
      <c r="S54" s="48">
        <f t="shared" si="2"/>
        <v>3935100</v>
      </c>
    </row>
    <row r="55" spans="1:21" s="49" customFormat="1" x14ac:dyDescent="0.2">
      <c r="A55" s="51">
        <v>48</v>
      </c>
      <c r="B55" s="46" t="s">
        <v>70</v>
      </c>
      <c r="C55" s="46" t="s">
        <v>71</v>
      </c>
      <c r="D55" s="46" t="s">
        <v>146</v>
      </c>
      <c r="E55" s="47">
        <v>92.7</v>
      </c>
      <c r="F55" s="46" t="s">
        <v>157</v>
      </c>
      <c r="G55" s="46" t="s">
        <v>142</v>
      </c>
      <c r="H55" s="46" t="s">
        <v>83</v>
      </c>
      <c r="I55" s="46" t="s">
        <v>147</v>
      </c>
      <c r="J55" s="46"/>
      <c r="K55" s="46"/>
      <c r="L55" s="46"/>
      <c r="M55" s="46">
        <v>1</v>
      </c>
      <c r="N55" s="46" t="s">
        <v>124</v>
      </c>
      <c r="O55" s="46">
        <v>0</v>
      </c>
      <c r="P55" s="46">
        <v>0</v>
      </c>
      <c r="Q55" s="46" t="s">
        <v>108</v>
      </c>
      <c r="R55" s="48" t="s">
        <v>144</v>
      </c>
      <c r="S55" s="48">
        <f t="shared" si="2"/>
        <v>556200</v>
      </c>
      <c r="T55" s="50">
        <f>SUM(S52:S55)</f>
        <v>6858660</v>
      </c>
    </row>
    <row r="56" spans="1:21" s="49" customFormat="1" x14ac:dyDescent="0.2">
      <c r="A56" s="51">
        <v>49</v>
      </c>
      <c r="B56" s="46" t="s">
        <v>70</v>
      </c>
      <c r="C56" s="46" t="s">
        <v>71</v>
      </c>
      <c r="D56" s="46" t="s">
        <v>145</v>
      </c>
      <c r="E56" s="47">
        <v>186</v>
      </c>
      <c r="F56" s="46" t="s">
        <v>157</v>
      </c>
      <c r="G56" s="46" t="s">
        <v>142</v>
      </c>
      <c r="H56" s="46" t="s">
        <v>83</v>
      </c>
      <c r="I56" s="46" t="s">
        <v>147</v>
      </c>
      <c r="J56" s="46"/>
      <c r="K56" s="46"/>
      <c r="L56" s="46"/>
      <c r="M56" s="46">
        <v>1</v>
      </c>
      <c r="N56" s="46" t="s">
        <v>124</v>
      </c>
      <c r="O56" s="46">
        <v>0</v>
      </c>
      <c r="P56" s="46">
        <v>0</v>
      </c>
      <c r="Q56" s="46" t="s">
        <v>108</v>
      </c>
      <c r="R56" s="68" t="s">
        <v>7</v>
      </c>
      <c r="S56" s="48">
        <f t="shared" si="2"/>
        <v>1116000</v>
      </c>
      <c r="U56" s="50">
        <f>SUM(S52:S56)</f>
        <v>7974660</v>
      </c>
    </row>
    <row r="57" spans="1:21" s="49" customFormat="1" x14ac:dyDescent="0.2">
      <c r="A57" s="51">
        <v>50</v>
      </c>
      <c r="B57" s="46" t="s">
        <v>70</v>
      </c>
      <c r="C57" s="46" t="s">
        <v>71</v>
      </c>
      <c r="D57" s="46" t="s">
        <v>131</v>
      </c>
      <c r="E57" s="47">
        <v>240.3</v>
      </c>
      <c r="F57" s="46" t="s">
        <v>106</v>
      </c>
      <c r="G57" s="46" t="s">
        <v>74</v>
      </c>
      <c r="H57" s="46" t="s">
        <v>83</v>
      </c>
      <c r="I57" s="46" t="s">
        <v>104</v>
      </c>
      <c r="J57" s="46">
        <v>0</v>
      </c>
      <c r="K57" s="46"/>
      <c r="L57" s="46"/>
      <c r="M57" s="46" t="s">
        <v>132</v>
      </c>
      <c r="N57" s="46" t="s">
        <v>108</v>
      </c>
      <c r="O57" s="46">
        <v>4</v>
      </c>
      <c r="P57" s="46">
        <v>0</v>
      </c>
      <c r="Q57" s="46" t="s">
        <v>108</v>
      </c>
      <c r="R57" s="68" t="s">
        <v>7</v>
      </c>
      <c r="S57" s="48">
        <f t="shared" si="2"/>
        <v>1441800</v>
      </c>
    </row>
    <row r="58" spans="1:21" s="49" customFormat="1" x14ac:dyDescent="0.2">
      <c r="A58" s="51">
        <v>51</v>
      </c>
      <c r="B58" s="46" t="s">
        <v>70</v>
      </c>
      <c r="C58" s="46" t="s">
        <v>71</v>
      </c>
      <c r="D58" s="46" t="s">
        <v>139</v>
      </c>
      <c r="E58" s="47">
        <v>164.21</v>
      </c>
      <c r="F58" s="46" t="s">
        <v>106</v>
      </c>
      <c r="G58" s="46" t="s">
        <v>74</v>
      </c>
      <c r="H58" s="46" t="s">
        <v>83</v>
      </c>
      <c r="I58" s="46" t="s">
        <v>140</v>
      </c>
      <c r="J58" s="46">
        <v>0</v>
      </c>
      <c r="K58" s="46"/>
      <c r="L58" s="46"/>
      <c r="M58" s="46">
        <v>2</v>
      </c>
      <c r="N58" s="46" t="s">
        <v>124</v>
      </c>
      <c r="O58" s="46">
        <v>4</v>
      </c>
      <c r="P58" s="46">
        <v>0</v>
      </c>
      <c r="Q58" s="46" t="s">
        <v>108</v>
      </c>
      <c r="R58" s="68" t="s">
        <v>7</v>
      </c>
      <c r="S58" s="48">
        <f t="shared" si="2"/>
        <v>985260</v>
      </c>
      <c r="T58" s="50">
        <f>SUM(S63:S79)</f>
        <v>19580820</v>
      </c>
    </row>
    <row r="59" spans="1:21" s="49" customFormat="1" ht="22.5" x14ac:dyDescent="0.2">
      <c r="A59" s="51">
        <v>52</v>
      </c>
      <c r="B59" s="46" t="s">
        <v>70</v>
      </c>
      <c r="C59" s="46" t="s">
        <v>71</v>
      </c>
      <c r="D59" s="46" t="s">
        <v>133</v>
      </c>
      <c r="E59" s="47">
        <v>217.15</v>
      </c>
      <c r="F59" s="46" t="s">
        <v>106</v>
      </c>
      <c r="G59" s="46" t="s">
        <v>74</v>
      </c>
      <c r="H59" s="46" t="s">
        <v>110</v>
      </c>
      <c r="I59" s="46" t="s">
        <v>104</v>
      </c>
      <c r="J59" s="46">
        <v>0</v>
      </c>
      <c r="K59" s="46"/>
      <c r="L59" s="46"/>
      <c r="M59" s="46" t="s">
        <v>134</v>
      </c>
      <c r="N59" s="46" t="s">
        <v>108</v>
      </c>
      <c r="O59" s="46">
        <v>4</v>
      </c>
      <c r="P59" s="46">
        <v>1</v>
      </c>
      <c r="Q59" s="46" t="s">
        <v>108</v>
      </c>
      <c r="R59" s="68" t="s">
        <v>7</v>
      </c>
      <c r="S59" s="48">
        <f t="shared" si="2"/>
        <v>1302900</v>
      </c>
    </row>
    <row r="60" spans="1:21" s="49" customFormat="1" ht="22.5" x14ac:dyDescent="0.2">
      <c r="A60" s="51">
        <v>53</v>
      </c>
      <c r="B60" s="46" t="s">
        <v>70</v>
      </c>
      <c r="C60" s="46" t="s">
        <v>71</v>
      </c>
      <c r="D60" s="46" t="s">
        <v>522</v>
      </c>
      <c r="E60" s="47">
        <v>156.26</v>
      </c>
      <c r="F60" s="46" t="s">
        <v>106</v>
      </c>
      <c r="G60" s="46" t="s">
        <v>135</v>
      </c>
      <c r="H60" s="46" t="s">
        <v>311</v>
      </c>
      <c r="I60" s="46" t="s">
        <v>104</v>
      </c>
      <c r="J60" s="46">
        <v>0</v>
      </c>
      <c r="K60" s="46"/>
      <c r="L60" s="46"/>
      <c r="M60" s="46" t="s">
        <v>134</v>
      </c>
      <c r="N60" s="46" t="s">
        <v>108</v>
      </c>
      <c r="O60" s="46">
        <v>4</v>
      </c>
      <c r="P60" s="46">
        <v>1</v>
      </c>
      <c r="Q60" s="46" t="s">
        <v>108</v>
      </c>
      <c r="R60" s="68" t="s">
        <v>7</v>
      </c>
      <c r="S60" s="48">
        <f t="shared" si="2"/>
        <v>937560</v>
      </c>
    </row>
    <row r="61" spans="1:21" s="49" customFormat="1" ht="22.5" x14ac:dyDescent="0.2">
      <c r="A61" s="51">
        <v>54</v>
      </c>
      <c r="B61" s="46" t="s">
        <v>70</v>
      </c>
      <c r="C61" s="46" t="s">
        <v>71</v>
      </c>
      <c r="D61" s="46" t="s">
        <v>136</v>
      </c>
      <c r="E61" s="47">
        <v>111.53</v>
      </c>
      <c r="F61" s="46" t="s">
        <v>106</v>
      </c>
      <c r="G61" s="46" t="s">
        <v>74</v>
      </c>
      <c r="H61" s="46" t="s">
        <v>80</v>
      </c>
      <c r="I61" s="46" t="s">
        <v>104</v>
      </c>
      <c r="J61" s="46">
        <v>0</v>
      </c>
      <c r="K61" s="46"/>
      <c r="L61" s="46"/>
      <c r="M61" s="46" t="s">
        <v>111</v>
      </c>
      <c r="N61" s="46" t="s">
        <v>108</v>
      </c>
      <c r="O61" s="46">
        <v>3</v>
      </c>
      <c r="P61" s="46">
        <v>0</v>
      </c>
      <c r="Q61" s="46" t="s">
        <v>108</v>
      </c>
      <c r="R61" s="68" t="s">
        <v>7</v>
      </c>
      <c r="S61" s="48">
        <f t="shared" si="2"/>
        <v>669180</v>
      </c>
    </row>
    <row r="62" spans="1:21" s="49" customFormat="1" ht="22.5" x14ac:dyDescent="0.2">
      <c r="A62" s="51">
        <v>55</v>
      </c>
      <c r="B62" s="46" t="s">
        <v>70</v>
      </c>
      <c r="C62" s="46" t="s">
        <v>71</v>
      </c>
      <c r="D62" s="46" t="s">
        <v>137</v>
      </c>
      <c r="E62" s="47">
        <v>99.43</v>
      </c>
      <c r="F62" s="46" t="s">
        <v>106</v>
      </c>
      <c r="G62" s="46" t="s">
        <v>74</v>
      </c>
      <c r="H62" s="46" t="s">
        <v>110</v>
      </c>
      <c r="I62" s="46" t="s">
        <v>104</v>
      </c>
      <c r="J62" s="46">
        <v>0</v>
      </c>
      <c r="K62" s="46"/>
      <c r="L62" s="46"/>
      <c r="M62" s="46" t="s">
        <v>138</v>
      </c>
      <c r="N62" s="46" t="s">
        <v>108</v>
      </c>
      <c r="O62" s="46">
        <v>3</v>
      </c>
      <c r="P62" s="46">
        <v>0</v>
      </c>
      <c r="Q62" s="46" t="s">
        <v>108</v>
      </c>
      <c r="R62" s="68" t="s">
        <v>7</v>
      </c>
      <c r="S62" s="48">
        <f t="shared" si="2"/>
        <v>596580</v>
      </c>
    </row>
    <row r="63" spans="1:21" s="49" customFormat="1" ht="22.5" x14ac:dyDescent="0.2">
      <c r="A63" s="51">
        <v>56</v>
      </c>
      <c r="B63" s="46" t="s">
        <v>70</v>
      </c>
      <c r="C63" s="46" t="s">
        <v>71</v>
      </c>
      <c r="D63" s="46" t="s">
        <v>105</v>
      </c>
      <c r="E63" s="47">
        <v>54.71</v>
      </c>
      <c r="F63" s="46" t="s">
        <v>106</v>
      </c>
      <c r="G63" s="46" t="s">
        <v>74</v>
      </c>
      <c r="H63" s="46" t="s">
        <v>107</v>
      </c>
      <c r="I63" s="46" t="s">
        <v>104</v>
      </c>
      <c r="J63" s="46">
        <v>0</v>
      </c>
      <c r="K63" s="46"/>
      <c r="L63" s="46"/>
      <c r="M63" s="46">
        <v>1</v>
      </c>
      <c r="N63" s="46" t="s">
        <v>108</v>
      </c>
      <c r="O63" s="46">
        <v>1</v>
      </c>
      <c r="P63" s="46">
        <v>0</v>
      </c>
      <c r="Q63" s="46" t="s">
        <v>108</v>
      </c>
      <c r="R63" s="68" t="s">
        <v>7</v>
      </c>
      <c r="S63" s="48">
        <f t="shared" si="2"/>
        <v>328260</v>
      </c>
    </row>
    <row r="64" spans="1:21" s="49" customFormat="1" ht="24.75" customHeight="1" x14ac:dyDescent="0.2">
      <c r="A64" s="51">
        <v>57</v>
      </c>
      <c r="B64" s="46" t="s">
        <v>70</v>
      </c>
      <c r="C64" s="46" t="s">
        <v>71</v>
      </c>
      <c r="D64" s="46" t="s">
        <v>109</v>
      </c>
      <c r="E64" s="47">
        <v>104.3</v>
      </c>
      <c r="F64" s="46" t="s">
        <v>106</v>
      </c>
      <c r="G64" s="46" t="s">
        <v>74</v>
      </c>
      <c r="H64" s="46" t="s">
        <v>120</v>
      </c>
      <c r="I64" s="46" t="s">
        <v>104</v>
      </c>
      <c r="J64" s="46">
        <v>0</v>
      </c>
      <c r="K64" s="46"/>
      <c r="L64" s="46"/>
      <c r="M64" s="46" t="s">
        <v>111</v>
      </c>
      <c r="N64" s="46" t="s">
        <v>108</v>
      </c>
      <c r="O64" s="46">
        <v>9</v>
      </c>
      <c r="P64" s="46">
        <v>0</v>
      </c>
      <c r="Q64" s="46" t="s">
        <v>108</v>
      </c>
      <c r="R64" s="68" t="s">
        <v>7</v>
      </c>
      <c r="S64" s="48">
        <f t="shared" si="2"/>
        <v>625800</v>
      </c>
    </row>
    <row r="65" spans="1:21" s="49" customFormat="1" ht="22.5" x14ac:dyDescent="0.2">
      <c r="A65" s="51">
        <v>58</v>
      </c>
      <c r="B65" s="46" t="s">
        <v>70</v>
      </c>
      <c r="C65" s="46" t="s">
        <v>71</v>
      </c>
      <c r="D65" s="46" t="s">
        <v>113</v>
      </c>
      <c r="E65" s="47">
        <v>102.77</v>
      </c>
      <c r="F65" s="46" t="s">
        <v>114</v>
      </c>
      <c r="G65" s="46" t="s">
        <v>74</v>
      </c>
      <c r="H65" s="46" t="s">
        <v>120</v>
      </c>
      <c r="I65" s="46" t="s">
        <v>104</v>
      </c>
      <c r="J65" s="46">
        <v>0</v>
      </c>
      <c r="K65" s="46"/>
      <c r="L65" s="46"/>
      <c r="M65" s="46" t="s">
        <v>111</v>
      </c>
      <c r="N65" s="46" t="s">
        <v>108</v>
      </c>
      <c r="O65" s="46">
        <v>3</v>
      </c>
      <c r="P65" s="46">
        <v>0</v>
      </c>
      <c r="Q65" s="46" t="s">
        <v>108</v>
      </c>
      <c r="R65" s="68" t="s">
        <v>7</v>
      </c>
      <c r="S65" s="48">
        <f t="shared" si="2"/>
        <v>616620</v>
      </c>
    </row>
    <row r="66" spans="1:21" s="49" customFormat="1" x14ac:dyDescent="0.2">
      <c r="A66" s="51">
        <v>59</v>
      </c>
      <c r="B66" s="46" t="s">
        <v>70</v>
      </c>
      <c r="C66" s="46" t="s">
        <v>71</v>
      </c>
      <c r="D66" s="46" t="s">
        <v>115</v>
      </c>
      <c r="E66" s="47">
        <v>60.01</v>
      </c>
      <c r="F66" s="46" t="s">
        <v>106</v>
      </c>
      <c r="G66" s="46" t="s">
        <v>74</v>
      </c>
      <c r="H66" s="46" t="s">
        <v>110</v>
      </c>
      <c r="I66" s="46" t="s">
        <v>104</v>
      </c>
      <c r="J66" s="46">
        <v>0</v>
      </c>
      <c r="K66" s="46"/>
      <c r="L66" s="46"/>
      <c r="M66" s="46">
        <v>1</v>
      </c>
      <c r="N66" s="46" t="s">
        <v>108</v>
      </c>
      <c r="O66" s="46">
        <v>1</v>
      </c>
      <c r="P66" s="46">
        <v>0</v>
      </c>
      <c r="Q66" s="46" t="s">
        <v>108</v>
      </c>
      <c r="R66" s="68" t="s">
        <v>7</v>
      </c>
      <c r="S66" s="48">
        <f t="shared" si="2"/>
        <v>360060</v>
      </c>
    </row>
    <row r="67" spans="1:21" s="49" customFormat="1" x14ac:dyDescent="0.2">
      <c r="A67" s="51">
        <v>60</v>
      </c>
      <c r="B67" s="46" t="s">
        <v>70</v>
      </c>
      <c r="C67" s="46" t="s">
        <v>71</v>
      </c>
      <c r="D67" s="46" t="s">
        <v>116</v>
      </c>
      <c r="E67" s="47">
        <v>37.71</v>
      </c>
      <c r="F67" s="46" t="s">
        <v>106</v>
      </c>
      <c r="G67" s="46" t="s">
        <v>74</v>
      </c>
      <c r="H67" s="46" t="s">
        <v>83</v>
      </c>
      <c r="I67" s="46" t="s">
        <v>104</v>
      </c>
      <c r="J67" s="46">
        <v>0</v>
      </c>
      <c r="K67" s="46"/>
      <c r="L67" s="46"/>
      <c r="M67" s="46">
        <v>1</v>
      </c>
      <c r="N67" s="46" t="s">
        <v>108</v>
      </c>
      <c r="O67" s="46">
        <v>1</v>
      </c>
      <c r="P67" s="46">
        <v>0</v>
      </c>
      <c r="Q67" s="46" t="s">
        <v>108</v>
      </c>
      <c r="R67" s="68" t="s">
        <v>7</v>
      </c>
      <c r="S67" s="48">
        <f t="shared" si="2"/>
        <v>226260</v>
      </c>
    </row>
    <row r="68" spans="1:21" s="49" customFormat="1" x14ac:dyDescent="0.2">
      <c r="A68" s="51">
        <v>61</v>
      </c>
      <c r="B68" s="46" t="s">
        <v>70</v>
      </c>
      <c r="C68" s="46" t="s">
        <v>71</v>
      </c>
      <c r="D68" s="46" t="s">
        <v>117</v>
      </c>
      <c r="E68" s="47">
        <v>470.72</v>
      </c>
      <c r="F68" s="46" t="s">
        <v>106</v>
      </c>
      <c r="G68" s="46" t="s">
        <v>74</v>
      </c>
      <c r="H68" s="46" t="s">
        <v>83</v>
      </c>
      <c r="I68" s="46" t="s">
        <v>104</v>
      </c>
      <c r="J68" s="46"/>
      <c r="K68" s="46"/>
      <c r="L68" s="46"/>
      <c r="M68" s="46">
        <v>3</v>
      </c>
      <c r="N68" s="46" t="s">
        <v>108</v>
      </c>
      <c r="O68" s="46">
        <v>7</v>
      </c>
      <c r="P68" s="46">
        <v>1</v>
      </c>
      <c r="Q68" s="46" t="s">
        <v>108</v>
      </c>
      <c r="R68" s="68" t="s">
        <v>7</v>
      </c>
      <c r="S68" s="48">
        <f t="shared" si="2"/>
        <v>2824320</v>
      </c>
    </row>
    <row r="69" spans="1:21" s="49" customFormat="1" ht="22.5" x14ac:dyDescent="0.2">
      <c r="A69" s="51">
        <v>62</v>
      </c>
      <c r="B69" s="46" t="s">
        <v>70</v>
      </c>
      <c r="C69" s="46" t="s">
        <v>71</v>
      </c>
      <c r="D69" s="46" t="s">
        <v>118</v>
      </c>
      <c r="E69" s="47">
        <v>200.62</v>
      </c>
      <c r="F69" s="46" t="s">
        <v>106</v>
      </c>
      <c r="G69" s="46" t="s">
        <v>74</v>
      </c>
      <c r="H69" s="46" t="s">
        <v>110</v>
      </c>
      <c r="I69" s="46" t="s">
        <v>104</v>
      </c>
      <c r="J69" s="46">
        <v>0</v>
      </c>
      <c r="K69" s="46"/>
      <c r="L69" s="46"/>
      <c r="M69" s="46" t="s">
        <v>312</v>
      </c>
      <c r="N69" s="46" t="s">
        <v>108</v>
      </c>
      <c r="O69" s="46">
        <v>2</v>
      </c>
      <c r="P69" s="46">
        <v>1</v>
      </c>
      <c r="Q69" s="46" t="s">
        <v>108</v>
      </c>
      <c r="R69" s="68" t="s">
        <v>7</v>
      </c>
      <c r="S69" s="48">
        <f t="shared" si="2"/>
        <v>1203720</v>
      </c>
    </row>
    <row r="70" spans="1:21" s="49" customFormat="1" ht="22.5" x14ac:dyDescent="0.2">
      <c r="A70" s="51">
        <v>63</v>
      </c>
      <c r="B70" s="46" t="s">
        <v>70</v>
      </c>
      <c r="C70" s="46" t="s">
        <v>71</v>
      </c>
      <c r="D70" s="46" t="s">
        <v>112</v>
      </c>
      <c r="E70" s="47">
        <v>203.35</v>
      </c>
      <c r="F70" s="46" t="s">
        <v>106</v>
      </c>
      <c r="G70" s="46" t="s">
        <v>74</v>
      </c>
      <c r="H70" s="46" t="s">
        <v>80</v>
      </c>
      <c r="I70" s="46" t="s">
        <v>104</v>
      </c>
      <c r="J70" s="46">
        <v>0</v>
      </c>
      <c r="K70" s="46"/>
      <c r="L70" s="46"/>
      <c r="M70" s="46" t="s">
        <v>111</v>
      </c>
      <c r="N70" s="46" t="s">
        <v>108</v>
      </c>
      <c r="O70" s="46">
        <v>4</v>
      </c>
      <c r="P70" s="46">
        <v>0</v>
      </c>
      <c r="Q70" s="46" t="s">
        <v>108</v>
      </c>
      <c r="R70" s="68" t="s">
        <v>7</v>
      </c>
      <c r="S70" s="48">
        <f t="shared" si="2"/>
        <v>1220100</v>
      </c>
    </row>
    <row r="71" spans="1:21" s="49" customFormat="1" ht="22.5" x14ac:dyDescent="0.2">
      <c r="A71" s="51">
        <v>64</v>
      </c>
      <c r="B71" s="46" t="s">
        <v>70</v>
      </c>
      <c r="C71" s="46" t="s">
        <v>71</v>
      </c>
      <c r="D71" s="46" t="s">
        <v>119</v>
      </c>
      <c r="E71" s="47">
        <v>137.06</v>
      </c>
      <c r="F71" s="46" t="s">
        <v>106</v>
      </c>
      <c r="G71" s="46" t="s">
        <v>74</v>
      </c>
      <c r="H71" s="46" t="s">
        <v>120</v>
      </c>
      <c r="I71" s="46" t="s">
        <v>104</v>
      </c>
      <c r="J71" s="46">
        <v>0</v>
      </c>
      <c r="K71" s="46"/>
      <c r="L71" s="46"/>
      <c r="M71" s="46" t="s">
        <v>111</v>
      </c>
      <c r="N71" s="46" t="s">
        <v>108</v>
      </c>
      <c r="O71" s="46">
        <v>1</v>
      </c>
      <c r="P71" s="46">
        <v>0</v>
      </c>
      <c r="Q71" s="46" t="s">
        <v>108</v>
      </c>
      <c r="R71" s="68" t="s">
        <v>7</v>
      </c>
      <c r="S71" s="48">
        <f t="shared" si="2"/>
        <v>822360</v>
      </c>
    </row>
    <row r="72" spans="1:21" s="49" customFormat="1" ht="10.5" customHeight="1" x14ac:dyDescent="0.2">
      <c r="A72" s="51">
        <v>65</v>
      </c>
      <c r="B72" s="46" t="s">
        <v>70</v>
      </c>
      <c r="C72" s="46" t="s">
        <v>71</v>
      </c>
      <c r="D72" s="46" t="s">
        <v>121</v>
      </c>
      <c r="E72" s="47">
        <v>224.86</v>
      </c>
      <c r="F72" s="46" t="s">
        <v>106</v>
      </c>
      <c r="G72" s="46" t="s">
        <v>74</v>
      </c>
      <c r="H72" s="46" t="s">
        <v>83</v>
      </c>
      <c r="I72" s="46" t="s">
        <v>104</v>
      </c>
      <c r="J72" s="46">
        <v>0</v>
      </c>
      <c r="K72" s="46"/>
      <c r="L72" s="46"/>
      <c r="M72" s="46">
        <v>3</v>
      </c>
      <c r="N72" s="46" t="s">
        <v>108</v>
      </c>
      <c r="O72" s="46">
        <v>3</v>
      </c>
      <c r="P72" s="46">
        <v>1</v>
      </c>
      <c r="Q72" s="46" t="s">
        <v>108</v>
      </c>
      <c r="R72" s="68" t="s">
        <v>7</v>
      </c>
      <c r="S72" s="48">
        <f t="shared" si="2"/>
        <v>1349160</v>
      </c>
    </row>
    <row r="73" spans="1:21" s="49" customFormat="1" x14ac:dyDescent="0.2">
      <c r="A73" s="51">
        <v>66</v>
      </c>
      <c r="B73" s="46" t="s">
        <v>70</v>
      </c>
      <c r="C73" s="46" t="s">
        <v>71</v>
      </c>
      <c r="D73" s="46" t="s">
        <v>122</v>
      </c>
      <c r="E73" s="47">
        <v>192.12</v>
      </c>
      <c r="F73" s="46" t="s">
        <v>106</v>
      </c>
      <c r="G73" s="46" t="s">
        <v>74</v>
      </c>
      <c r="H73" s="46" t="s">
        <v>83</v>
      </c>
      <c r="I73" s="46" t="s">
        <v>104</v>
      </c>
      <c r="J73" s="46">
        <v>0</v>
      </c>
      <c r="K73" s="46"/>
      <c r="L73" s="46"/>
      <c r="M73" s="46">
        <v>3</v>
      </c>
      <c r="N73" s="46" t="s">
        <v>108</v>
      </c>
      <c r="O73" s="46">
        <v>5</v>
      </c>
      <c r="P73" s="46">
        <v>1</v>
      </c>
      <c r="Q73" s="46" t="s">
        <v>108</v>
      </c>
      <c r="R73" s="68" t="s">
        <v>7</v>
      </c>
      <c r="S73" s="48">
        <f t="shared" si="2"/>
        <v>1152720</v>
      </c>
    </row>
    <row r="74" spans="1:21" s="49" customFormat="1" x14ac:dyDescent="0.2">
      <c r="A74" s="51">
        <v>67</v>
      </c>
      <c r="B74" s="46" t="s">
        <v>70</v>
      </c>
      <c r="C74" s="46" t="s">
        <v>71</v>
      </c>
      <c r="D74" s="46" t="s">
        <v>127</v>
      </c>
      <c r="E74" s="47">
        <v>192.12</v>
      </c>
      <c r="F74" s="46" t="s">
        <v>106</v>
      </c>
      <c r="G74" s="46" t="s">
        <v>74</v>
      </c>
      <c r="H74" s="46" t="s">
        <v>83</v>
      </c>
      <c r="I74" s="46" t="s">
        <v>104</v>
      </c>
      <c r="J74" s="46">
        <v>0</v>
      </c>
      <c r="K74" s="46"/>
      <c r="L74" s="46"/>
      <c r="M74" s="46">
        <v>3</v>
      </c>
      <c r="N74" s="46" t="s">
        <v>108</v>
      </c>
      <c r="O74" s="46">
        <v>4</v>
      </c>
      <c r="P74" s="46">
        <v>1</v>
      </c>
      <c r="Q74" s="46" t="s">
        <v>108</v>
      </c>
      <c r="R74" s="68" t="s">
        <v>7</v>
      </c>
      <c r="S74" s="48">
        <f t="shared" si="2"/>
        <v>1152720</v>
      </c>
    </row>
    <row r="75" spans="1:21" s="49" customFormat="1" x14ac:dyDescent="0.2">
      <c r="A75" s="51">
        <v>68</v>
      </c>
      <c r="B75" s="46" t="s">
        <v>70</v>
      </c>
      <c r="C75" s="46" t="s">
        <v>71</v>
      </c>
      <c r="D75" s="46" t="s">
        <v>126</v>
      </c>
      <c r="E75" s="47">
        <v>336.56</v>
      </c>
      <c r="F75" s="46" t="s">
        <v>106</v>
      </c>
      <c r="G75" s="46" t="s">
        <v>74</v>
      </c>
      <c r="H75" s="46" t="s">
        <v>110</v>
      </c>
      <c r="I75" s="46" t="s">
        <v>104</v>
      </c>
      <c r="J75" s="46">
        <v>0</v>
      </c>
      <c r="K75" s="46"/>
      <c r="L75" s="46"/>
      <c r="M75" s="46">
        <v>3</v>
      </c>
      <c r="N75" s="46" t="s">
        <v>108</v>
      </c>
      <c r="O75" s="46">
        <v>4</v>
      </c>
      <c r="P75" s="46">
        <v>1</v>
      </c>
      <c r="Q75" s="46" t="s">
        <v>108</v>
      </c>
      <c r="R75" s="68" t="s">
        <v>7</v>
      </c>
      <c r="S75" s="48">
        <f t="shared" si="2"/>
        <v>2019360</v>
      </c>
    </row>
    <row r="76" spans="1:21" s="49" customFormat="1" ht="22.5" x14ac:dyDescent="0.2">
      <c r="A76" s="51">
        <v>69</v>
      </c>
      <c r="B76" s="46" t="s">
        <v>70</v>
      </c>
      <c r="C76" s="46" t="s">
        <v>71</v>
      </c>
      <c r="D76" s="46" t="s">
        <v>129</v>
      </c>
      <c r="E76" s="47">
        <v>208</v>
      </c>
      <c r="F76" s="46" t="s">
        <v>106</v>
      </c>
      <c r="G76" s="46" t="s">
        <v>74</v>
      </c>
      <c r="H76" s="46" t="s">
        <v>83</v>
      </c>
      <c r="I76" s="46" t="s">
        <v>104</v>
      </c>
      <c r="J76" s="46">
        <v>0</v>
      </c>
      <c r="K76" s="46"/>
      <c r="L76" s="46"/>
      <c r="M76" s="46" t="s">
        <v>130</v>
      </c>
      <c r="N76" s="46" t="s">
        <v>108</v>
      </c>
      <c r="O76" s="46">
        <v>4</v>
      </c>
      <c r="P76" s="46">
        <v>1</v>
      </c>
      <c r="Q76" s="46" t="s">
        <v>108</v>
      </c>
      <c r="R76" s="68" t="s">
        <v>7</v>
      </c>
      <c r="S76" s="48">
        <f t="shared" si="2"/>
        <v>1248000</v>
      </c>
    </row>
    <row r="77" spans="1:21" s="49" customFormat="1" ht="22.5" x14ac:dyDescent="0.2">
      <c r="A77" s="51">
        <v>70</v>
      </c>
      <c r="B77" s="46" t="s">
        <v>70</v>
      </c>
      <c r="C77" s="46" t="s">
        <v>71</v>
      </c>
      <c r="D77" s="46" t="s">
        <v>125</v>
      </c>
      <c r="E77" s="47">
        <v>107.24</v>
      </c>
      <c r="F77" s="46" t="s">
        <v>106</v>
      </c>
      <c r="G77" s="46" t="s">
        <v>74</v>
      </c>
      <c r="H77" s="46" t="s">
        <v>110</v>
      </c>
      <c r="I77" s="46" t="s">
        <v>104</v>
      </c>
      <c r="J77" s="46"/>
      <c r="K77" s="46"/>
      <c r="L77" s="46"/>
      <c r="M77" s="46" t="s">
        <v>111</v>
      </c>
      <c r="N77" s="46" t="s">
        <v>108</v>
      </c>
      <c r="O77" s="46">
        <v>3</v>
      </c>
      <c r="P77" s="46">
        <v>0</v>
      </c>
      <c r="Q77" s="46" t="s">
        <v>108</v>
      </c>
      <c r="R77" s="68" t="s">
        <v>7</v>
      </c>
      <c r="S77" s="48">
        <f t="shared" si="2"/>
        <v>643440</v>
      </c>
    </row>
    <row r="78" spans="1:21" s="49" customFormat="1" x14ac:dyDescent="0.2">
      <c r="A78" s="51">
        <v>71</v>
      </c>
      <c r="B78" s="46" t="s">
        <v>70</v>
      </c>
      <c r="C78" s="46" t="s">
        <v>71</v>
      </c>
      <c r="D78" s="46" t="s">
        <v>123</v>
      </c>
      <c r="E78" s="47">
        <v>423.32</v>
      </c>
      <c r="F78" s="46" t="s">
        <v>106</v>
      </c>
      <c r="G78" s="46" t="s">
        <v>74</v>
      </c>
      <c r="H78" s="46" t="s">
        <v>83</v>
      </c>
      <c r="I78" s="46" t="s">
        <v>104</v>
      </c>
      <c r="J78" s="46">
        <v>0</v>
      </c>
      <c r="K78" s="46"/>
      <c r="L78" s="46"/>
      <c r="M78" s="46">
        <v>2</v>
      </c>
      <c r="N78" s="46" t="s">
        <v>124</v>
      </c>
      <c r="O78" s="46">
        <v>5</v>
      </c>
      <c r="P78" s="46">
        <v>0</v>
      </c>
      <c r="Q78" s="46" t="s">
        <v>108</v>
      </c>
      <c r="R78" s="68" t="s">
        <v>7</v>
      </c>
      <c r="S78" s="48">
        <f t="shared" si="2"/>
        <v>2539920</v>
      </c>
    </row>
    <row r="79" spans="1:21" s="49" customFormat="1" x14ac:dyDescent="0.2">
      <c r="A79" s="51">
        <v>73</v>
      </c>
      <c r="B79" s="46" t="s">
        <v>70</v>
      </c>
      <c r="C79" s="46" t="s">
        <v>90</v>
      </c>
      <c r="D79" s="46" t="s">
        <v>394</v>
      </c>
      <c r="E79" s="47">
        <v>208</v>
      </c>
      <c r="F79" s="46" t="s">
        <v>106</v>
      </c>
      <c r="G79" s="46" t="s">
        <v>313</v>
      </c>
      <c r="H79" s="46" t="s">
        <v>83</v>
      </c>
      <c r="I79" s="46">
        <v>1970</v>
      </c>
      <c r="J79" s="46">
        <v>0</v>
      </c>
      <c r="K79" s="46"/>
      <c r="L79" s="46"/>
      <c r="M79" s="46">
        <v>2</v>
      </c>
      <c r="N79" s="46" t="s">
        <v>108</v>
      </c>
      <c r="O79" s="46">
        <v>4</v>
      </c>
      <c r="P79" s="46">
        <v>0</v>
      </c>
      <c r="Q79" s="46" t="s">
        <v>108</v>
      </c>
      <c r="R79" s="68" t="s">
        <v>7</v>
      </c>
      <c r="S79" s="48">
        <f t="shared" si="2"/>
        <v>1248000</v>
      </c>
      <c r="U79" s="50">
        <f>SUM(S57:S79)</f>
        <v>25514100</v>
      </c>
    </row>
    <row r="80" spans="1:21" s="49" customFormat="1" ht="67.5" x14ac:dyDescent="0.2">
      <c r="A80" s="51">
        <v>75</v>
      </c>
      <c r="B80" s="46" t="s">
        <v>89</v>
      </c>
      <c r="C80" s="46" t="s">
        <v>90</v>
      </c>
      <c r="D80" s="46" t="s">
        <v>167</v>
      </c>
      <c r="E80" s="47">
        <v>650.04999999999995</v>
      </c>
      <c r="F80" s="46" t="s">
        <v>157</v>
      </c>
      <c r="G80" s="46" t="s">
        <v>74</v>
      </c>
      <c r="H80" s="46" t="s">
        <v>110</v>
      </c>
      <c r="I80" s="46">
        <v>1897</v>
      </c>
      <c r="J80" s="46">
        <v>0</v>
      </c>
      <c r="K80" s="46" t="s">
        <v>315</v>
      </c>
      <c r="L80" s="46" t="s">
        <v>250</v>
      </c>
      <c r="M80" s="46">
        <v>3</v>
      </c>
      <c r="N80" s="46" t="s">
        <v>124</v>
      </c>
      <c r="O80" s="46">
        <v>0</v>
      </c>
      <c r="P80" s="46">
        <v>13</v>
      </c>
      <c r="Q80" s="46"/>
      <c r="R80" s="68" t="s">
        <v>251</v>
      </c>
      <c r="S80" s="48">
        <f t="shared" si="2"/>
        <v>3900299.9999999995</v>
      </c>
    </row>
    <row r="81" spans="1:23" s="49" customFormat="1" ht="67.5" x14ac:dyDescent="0.2">
      <c r="A81" s="51">
        <v>76</v>
      </c>
      <c r="B81" s="46" t="s">
        <v>89</v>
      </c>
      <c r="C81" s="46" t="s">
        <v>90</v>
      </c>
      <c r="D81" s="46" t="s">
        <v>167</v>
      </c>
      <c r="E81" s="47">
        <v>1014.72</v>
      </c>
      <c r="F81" s="46" t="s">
        <v>157</v>
      </c>
      <c r="G81" s="46" t="s">
        <v>246</v>
      </c>
      <c r="H81" s="46" t="s">
        <v>249</v>
      </c>
      <c r="I81" s="46">
        <v>1988</v>
      </c>
      <c r="J81" s="46">
        <v>0</v>
      </c>
      <c r="K81" s="46" t="s">
        <v>315</v>
      </c>
      <c r="L81" s="46" t="s">
        <v>250</v>
      </c>
      <c r="M81" s="46">
        <v>2</v>
      </c>
      <c r="N81" s="46" t="s">
        <v>124</v>
      </c>
      <c r="O81" s="46">
        <v>0</v>
      </c>
      <c r="P81" s="46">
        <v>17</v>
      </c>
      <c r="Q81" s="46"/>
      <c r="R81" s="68" t="s">
        <v>251</v>
      </c>
      <c r="S81" s="48">
        <f t="shared" si="2"/>
        <v>6088320</v>
      </c>
    </row>
    <row r="82" spans="1:23" s="49" customFormat="1" ht="67.5" x14ac:dyDescent="0.2">
      <c r="A82" s="51">
        <v>77</v>
      </c>
      <c r="B82" s="46" t="s">
        <v>89</v>
      </c>
      <c r="C82" s="46" t="s">
        <v>90</v>
      </c>
      <c r="D82" s="46" t="s">
        <v>167</v>
      </c>
      <c r="E82" s="47">
        <v>727</v>
      </c>
      <c r="F82" s="46" t="s">
        <v>157</v>
      </c>
      <c r="G82" s="46" t="s">
        <v>246</v>
      </c>
      <c r="H82" s="46" t="s">
        <v>247</v>
      </c>
      <c r="I82" s="46">
        <v>2006</v>
      </c>
      <c r="J82" s="46">
        <v>0</v>
      </c>
      <c r="K82" s="46" t="s">
        <v>248</v>
      </c>
      <c r="L82" s="46" t="s">
        <v>250</v>
      </c>
      <c r="M82" s="46">
        <v>1</v>
      </c>
      <c r="N82" s="46" t="s">
        <v>124</v>
      </c>
      <c r="O82" s="46">
        <v>0</v>
      </c>
      <c r="P82" s="46">
        <v>11</v>
      </c>
      <c r="Q82" s="46"/>
      <c r="R82" s="68" t="s">
        <v>251</v>
      </c>
      <c r="S82" s="48">
        <f t="shared" si="2"/>
        <v>4362000</v>
      </c>
      <c r="T82" s="50">
        <f>SUM(S80:S82)</f>
        <v>14350620</v>
      </c>
      <c r="U82" s="50">
        <f>SUM(S80:S82)</f>
        <v>14350620</v>
      </c>
    </row>
    <row r="83" spans="1:23" s="49" customFormat="1" ht="67.5" x14ac:dyDescent="0.2">
      <c r="A83" s="51">
        <v>77</v>
      </c>
      <c r="B83" s="46" t="s">
        <v>89</v>
      </c>
      <c r="C83" s="46" t="s">
        <v>90</v>
      </c>
      <c r="D83" s="46" t="s">
        <v>167</v>
      </c>
      <c r="E83" s="47">
        <v>324</v>
      </c>
      <c r="F83" s="46" t="s">
        <v>697</v>
      </c>
      <c r="G83" s="46" t="s">
        <v>74</v>
      </c>
      <c r="H83" s="46" t="s">
        <v>120</v>
      </c>
      <c r="I83" s="46">
        <v>2023</v>
      </c>
      <c r="J83" s="46">
        <v>0</v>
      </c>
      <c r="K83" s="46" t="s">
        <v>248</v>
      </c>
      <c r="L83" s="46" t="s">
        <v>250</v>
      </c>
      <c r="M83" s="46">
        <v>2</v>
      </c>
      <c r="N83" s="46" t="s">
        <v>124</v>
      </c>
      <c r="O83" s="46">
        <v>0</v>
      </c>
      <c r="P83" s="46">
        <v>4</v>
      </c>
      <c r="Q83" s="46"/>
      <c r="R83" s="68" t="s">
        <v>251</v>
      </c>
      <c r="S83" s="48">
        <f t="shared" si="2"/>
        <v>1944000</v>
      </c>
      <c r="T83" s="50"/>
      <c r="U83" s="50"/>
    </row>
    <row r="84" spans="1:23" s="49" customFormat="1" ht="22.5" x14ac:dyDescent="0.2">
      <c r="A84" s="51">
        <v>78</v>
      </c>
      <c r="B84" s="46" t="s">
        <v>70</v>
      </c>
      <c r="C84" s="46" t="s">
        <v>71</v>
      </c>
      <c r="D84" s="46" t="s">
        <v>480</v>
      </c>
      <c r="E84" s="46">
        <v>2818.7</v>
      </c>
      <c r="F84" s="46" t="s">
        <v>481</v>
      </c>
      <c r="G84" s="46" t="s">
        <v>482</v>
      </c>
      <c r="H84" s="46" t="s">
        <v>483</v>
      </c>
      <c r="I84" s="46">
        <v>2015</v>
      </c>
      <c r="J84" s="46">
        <v>0</v>
      </c>
      <c r="K84" s="46" t="s">
        <v>484</v>
      </c>
      <c r="L84" s="46" t="s">
        <v>485</v>
      </c>
      <c r="M84" s="46">
        <v>2</v>
      </c>
      <c r="N84" s="46" t="s">
        <v>124</v>
      </c>
      <c r="O84" s="46">
        <v>0</v>
      </c>
      <c r="P84" s="46">
        <v>0</v>
      </c>
      <c r="Q84" s="46" t="s">
        <v>108</v>
      </c>
      <c r="R84" s="48" t="s">
        <v>486</v>
      </c>
      <c r="S84" s="48">
        <f t="shared" si="2"/>
        <v>16912200</v>
      </c>
    </row>
    <row r="85" spans="1:23" s="49" customFormat="1" ht="21.75" customHeight="1" x14ac:dyDescent="0.2">
      <c r="A85" s="51">
        <v>79</v>
      </c>
      <c r="B85" s="46" t="s">
        <v>70</v>
      </c>
      <c r="C85" s="46" t="s">
        <v>71</v>
      </c>
      <c r="D85" s="46" t="s">
        <v>487</v>
      </c>
      <c r="E85" s="46">
        <v>83.61</v>
      </c>
      <c r="F85" s="46" t="s">
        <v>488</v>
      </c>
      <c r="G85" s="46"/>
      <c r="H85" s="46" t="s">
        <v>83</v>
      </c>
      <c r="I85" s="46">
        <v>2008</v>
      </c>
      <c r="J85" s="46">
        <v>0</v>
      </c>
      <c r="K85" s="46" t="s">
        <v>484</v>
      </c>
      <c r="L85" s="46"/>
      <c r="M85" s="46">
        <v>1</v>
      </c>
      <c r="N85" s="46" t="s">
        <v>124</v>
      </c>
      <c r="O85" s="46">
        <v>0</v>
      </c>
      <c r="P85" s="46">
        <v>0</v>
      </c>
      <c r="Q85" s="46" t="s">
        <v>108</v>
      </c>
      <c r="R85" s="48" t="s">
        <v>486</v>
      </c>
      <c r="S85" s="48">
        <f t="shared" si="2"/>
        <v>501660</v>
      </c>
      <c r="T85" s="50">
        <f>SUM(S84:S85)</f>
        <v>17413860</v>
      </c>
      <c r="U85" s="50">
        <f>SUM(S84:S85)</f>
        <v>17413860</v>
      </c>
    </row>
    <row r="86" spans="1:23" s="28" customFormat="1" x14ac:dyDescent="0.2">
      <c r="R86" s="13" t="s">
        <v>252</v>
      </c>
      <c r="S86" s="13">
        <f>SUM(S4:S85)</f>
        <v>150152799.49000001</v>
      </c>
      <c r="U86" s="29">
        <f>SUM(U7:U85)</f>
        <v>148178799.49000001</v>
      </c>
    </row>
    <row r="87" spans="1:23" s="28" customFormat="1" x14ac:dyDescent="0.2"/>
    <row r="88" spans="1:23" s="9" customFormat="1" x14ac:dyDescent="0.2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</row>
    <row r="89" spans="1:23" s="9" customFormat="1" x14ac:dyDescent="0.2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</row>
    <row r="90" spans="1:23" s="9" customFormat="1" x14ac:dyDescent="0.2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</row>
    <row r="91" spans="1:23" s="9" customFormat="1" x14ac:dyDescent="0.2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</row>
    <row r="92" spans="1:23" s="9" customFormat="1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</row>
    <row r="93" spans="1:23" s="9" customFormat="1" x14ac:dyDescent="0.2">
      <c r="A93" s="30"/>
      <c r="B93" s="30"/>
      <c r="C93" s="30"/>
      <c r="D93" s="30"/>
      <c r="E93" s="31"/>
      <c r="F93" s="30"/>
      <c r="G93" s="30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12"/>
      <c r="S93" s="28"/>
      <c r="T93" s="28"/>
      <c r="U93" s="28"/>
      <c r="V93" s="28"/>
      <c r="W93" s="28"/>
    </row>
    <row r="94" spans="1:23" s="9" customFormat="1" x14ac:dyDescent="0.2">
      <c r="A94" s="30"/>
      <c r="B94" s="30"/>
      <c r="C94" s="30"/>
      <c r="D94" s="30"/>
      <c r="E94" s="31"/>
      <c r="F94" s="30"/>
      <c r="G94" s="30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</row>
    <row r="95" spans="1:23" s="9" customFormat="1" x14ac:dyDescent="0.2">
      <c r="A95" s="30"/>
      <c r="B95" s="30"/>
      <c r="C95" s="30"/>
      <c r="D95" s="30"/>
      <c r="E95" s="31"/>
      <c r="F95" s="30"/>
      <c r="G95" s="30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</row>
    <row r="96" spans="1:23" s="9" customFormat="1" x14ac:dyDescent="0.2">
      <c r="A96" s="30"/>
      <c r="B96" s="30"/>
      <c r="C96" s="30"/>
      <c r="D96" s="30"/>
      <c r="E96" s="31"/>
      <c r="F96" s="30"/>
      <c r="G96" s="30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</row>
    <row r="97" spans="1:23" s="9" customFormat="1" x14ac:dyDescent="0.2">
      <c r="A97" s="30"/>
      <c r="B97" s="30"/>
      <c r="C97" s="30"/>
      <c r="D97" s="30"/>
      <c r="E97" s="31"/>
      <c r="F97" s="30"/>
      <c r="G97" s="30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</row>
    <row r="98" spans="1:23" s="9" customFormat="1" x14ac:dyDescent="0.2">
      <c r="A98" s="30"/>
      <c r="B98" s="30"/>
      <c r="C98" s="30"/>
      <c r="D98" s="30"/>
      <c r="E98" s="31"/>
      <c r="F98" s="30"/>
      <c r="G98" s="30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</row>
    <row r="99" spans="1:23" s="9" customFormat="1" x14ac:dyDescent="0.2">
      <c r="A99" s="30"/>
      <c r="B99" s="30"/>
      <c r="C99" s="30"/>
      <c r="D99" s="30"/>
      <c r="E99" s="31"/>
      <c r="F99" s="30"/>
      <c r="G99" s="30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</row>
    <row r="100" spans="1:23" s="9" customFormat="1" x14ac:dyDescent="0.2">
      <c r="A100" s="30"/>
      <c r="B100" s="30"/>
      <c r="C100" s="30"/>
      <c r="D100" s="30"/>
      <c r="E100" s="31"/>
      <c r="F100" s="30"/>
      <c r="G100" s="30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</row>
    <row r="101" spans="1:23" s="9" customFormat="1" x14ac:dyDescent="0.2">
      <c r="A101" s="30"/>
      <c r="B101" s="30"/>
      <c r="C101" s="30"/>
      <c r="D101" s="30"/>
      <c r="E101" s="31"/>
      <c r="F101" s="30"/>
      <c r="G101" s="30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</row>
    <row r="102" spans="1:23" s="9" customFormat="1" x14ac:dyDescent="0.2">
      <c r="A102" s="30"/>
      <c r="B102" s="30"/>
      <c r="C102" s="30"/>
      <c r="D102" s="30"/>
      <c r="E102" s="31"/>
      <c r="F102" s="30"/>
      <c r="G102" s="30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</row>
    <row r="103" spans="1:23" s="9" customFormat="1" x14ac:dyDescent="0.2">
      <c r="A103" s="30"/>
      <c r="B103" s="30"/>
      <c r="C103" s="30"/>
      <c r="D103" s="30"/>
      <c r="E103" s="31"/>
      <c r="F103" s="30"/>
      <c r="G103" s="30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</row>
    <row r="104" spans="1:23" s="9" customFormat="1" x14ac:dyDescent="0.2">
      <c r="A104" s="30"/>
      <c r="B104" s="30"/>
      <c r="C104" s="30"/>
      <c r="D104" s="30"/>
      <c r="E104" s="31"/>
      <c r="F104" s="30"/>
      <c r="G104" s="30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</row>
    <row r="105" spans="1:23" s="9" customFormat="1" x14ac:dyDescent="0.2">
      <c r="A105" s="30"/>
      <c r="B105" s="30"/>
      <c r="C105" s="30"/>
      <c r="D105" s="30"/>
      <c r="E105" s="31"/>
      <c r="F105" s="30"/>
      <c r="G105" s="30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</row>
    <row r="106" spans="1:23" s="9" customFormat="1" x14ac:dyDescent="0.2">
      <c r="A106" s="30"/>
      <c r="B106" s="30"/>
      <c r="C106" s="30"/>
      <c r="D106" s="30"/>
      <c r="E106" s="31"/>
      <c r="F106" s="30"/>
      <c r="G106" s="30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</row>
    <row r="107" spans="1:23" s="9" customFormat="1" x14ac:dyDescent="0.2">
      <c r="A107" s="30"/>
      <c r="B107" s="30"/>
      <c r="C107" s="30"/>
      <c r="D107" s="30"/>
      <c r="E107" s="31"/>
      <c r="F107" s="30"/>
      <c r="G107" s="30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</row>
    <row r="108" spans="1:23" s="9" customFormat="1" x14ac:dyDescent="0.2">
      <c r="A108" s="30"/>
      <c r="B108" s="30"/>
      <c r="C108" s="30"/>
      <c r="D108" s="30"/>
      <c r="E108" s="31"/>
      <c r="F108" s="30"/>
      <c r="G108" s="30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</row>
    <row r="109" spans="1:23" s="9" customFormat="1" x14ac:dyDescent="0.2">
      <c r="A109" s="30"/>
      <c r="B109" s="30"/>
      <c r="C109" s="30"/>
      <c r="D109" s="30"/>
      <c r="E109" s="31"/>
      <c r="F109" s="30"/>
      <c r="G109" s="30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</row>
    <row r="110" spans="1:23" s="9" customFormat="1" x14ac:dyDescent="0.2">
      <c r="A110" s="30"/>
      <c r="B110" s="30"/>
      <c r="C110" s="30"/>
      <c r="D110" s="30"/>
      <c r="E110" s="31"/>
      <c r="F110" s="30"/>
      <c r="G110" s="30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</row>
    <row r="111" spans="1:23" s="9" customFormat="1" x14ac:dyDescent="0.2">
      <c r="A111" s="30"/>
      <c r="B111" s="30"/>
      <c r="C111" s="30"/>
      <c r="D111" s="30"/>
      <c r="E111" s="31"/>
      <c r="F111" s="30"/>
      <c r="G111" s="30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10"/>
      <c r="T111" s="28"/>
      <c r="U111" s="28"/>
      <c r="V111" s="28"/>
      <c r="W111" s="28"/>
    </row>
    <row r="112" spans="1:23" s="9" customFormat="1" x14ac:dyDescent="0.2">
      <c r="A112" s="30"/>
      <c r="B112" s="30"/>
      <c r="C112" s="30"/>
      <c r="D112" s="30"/>
      <c r="E112" s="31"/>
      <c r="F112" s="30"/>
      <c r="G112" s="30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</row>
    <row r="113" spans="1:23" s="9" customFormat="1" x14ac:dyDescent="0.2">
      <c r="A113" s="30"/>
      <c r="B113" s="30"/>
      <c r="C113" s="30"/>
      <c r="D113" s="30"/>
      <c r="E113" s="31"/>
      <c r="F113" s="30"/>
      <c r="G113" s="30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</row>
    <row r="114" spans="1:23" s="9" customFormat="1" x14ac:dyDescent="0.2">
      <c r="A114" s="30"/>
      <c r="B114" s="30"/>
      <c r="C114" s="30"/>
      <c r="D114" s="30"/>
      <c r="E114" s="31"/>
      <c r="F114" s="30"/>
      <c r="G114" s="30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</row>
    <row r="115" spans="1:23" s="9" customFormat="1" x14ac:dyDescent="0.2">
      <c r="A115" s="30"/>
      <c r="B115" s="30"/>
      <c r="C115" s="30"/>
      <c r="D115" s="30"/>
      <c r="E115" s="31"/>
      <c r="F115" s="30"/>
      <c r="G115" s="30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</row>
    <row r="116" spans="1:23" s="9" customFormat="1" x14ac:dyDescent="0.2">
      <c r="A116" s="30"/>
      <c r="B116" s="30"/>
      <c r="C116" s="30"/>
      <c r="D116" s="30"/>
      <c r="E116" s="31"/>
      <c r="F116" s="30"/>
      <c r="G116" s="30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</row>
    <row r="117" spans="1:23" s="9" customFormat="1" x14ac:dyDescent="0.2">
      <c r="A117" s="30"/>
      <c r="B117" s="30"/>
      <c r="C117" s="30"/>
      <c r="D117" s="30"/>
      <c r="E117" s="31"/>
      <c r="F117" s="30"/>
      <c r="G117" s="30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</row>
    <row r="118" spans="1:23" s="9" customFormat="1" x14ac:dyDescent="0.2">
      <c r="A118" s="30"/>
      <c r="B118" s="30"/>
      <c r="C118" s="30"/>
      <c r="D118" s="30"/>
      <c r="E118" s="31"/>
      <c r="F118" s="30"/>
      <c r="G118" s="30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</row>
    <row r="119" spans="1:23" s="9" customFormat="1" x14ac:dyDescent="0.2">
      <c r="A119" s="30"/>
      <c r="B119" s="30"/>
      <c r="C119" s="30"/>
      <c r="D119" s="30"/>
      <c r="E119" s="31"/>
      <c r="F119" s="30"/>
      <c r="G119" s="30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</row>
    <row r="120" spans="1:23" s="9" customFormat="1" x14ac:dyDescent="0.2">
      <c r="A120" s="30"/>
      <c r="B120" s="30"/>
      <c r="C120" s="30"/>
      <c r="D120" s="30"/>
      <c r="E120" s="31"/>
      <c r="F120" s="30"/>
      <c r="G120" s="30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</row>
    <row r="121" spans="1:23" s="9" customFormat="1" x14ac:dyDescent="0.2">
      <c r="A121" s="30"/>
      <c r="B121" s="30"/>
      <c r="C121" s="30"/>
      <c r="D121" s="30"/>
      <c r="E121" s="31"/>
      <c r="F121" s="30"/>
      <c r="G121" s="30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</row>
    <row r="122" spans="1:23" s="9" customFormat="1" x14ac:dyDescent="0.2">
      <c r="A122" s="30"/>
      <c r="B122" s="30"/>
      <c r="C122" s="30"/>
      <c r="D122" s="30"/>
      <c r="E122" s="31"/>
      <c r="F122" s="30"/>
      <c r="G122" s="30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</row>
    <row r="123" spans="1:23" s="9" customFormat="1" x14ac:dyDescent="0.2">
      <c r="A123" s="30"/>
      <c r="B123" s="30"/>
      <c r="C123" s="30"/>
      <c r="D123" s="30"/>
      <c r="E123" s="31"/>
      <c r="F123" s="30"/>
      <c r="G123" s="30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</row>
    <row r="124" spans="1:23" s="9" customFormat="1" x14ac:dyDescent="0.2">
      <c r="A124" s="30"/>
      <c r="B124" s="30"/>
      <c r="C124" s="30"/>
      <c r="D124" s="30"/>
      <c r="E124" s="31"/>
      <c r="F124" s="30"/>
      <c r="G124" s="30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</row>
    <row r="125" spans="1:23" s="9" customFormat="1" x14ac:dyDescent="0.2">
      <c r="A125" s="30"/>
      <c r="B125" s="30"/>
      <c r="C125" s="30"/>
      <c r="D125" s="30"/>
      <c r="E125" s="31"/>
      <c r="F125" s="30"/>
      <c r="G125" s="30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</row>
    <row r="126" spans="1:23" s="9" customFormat="1" x14ac:dyDescent="0.2">
      <c r="A126" s="30"/>
      <c r="B126" s="30"/>
      <c r="C126" s="30"/>
      <c r="D126" s="30"/>
      <c r="E126" s="31"/>
      <c r="F126" s="30"/>
      <c r="G126" s="30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</row>
    <row r="127" spans="1:23" s="9" customFormat="1" x14ac:dyDescent="0.2">
      <c r="A127" s="30"/>
      <c r="B127" s="30"/>
      <c r="C127" s="30"/>
      <c r="D127" s="30"/>
      <c r="E127" s="31"/>
      <c r="F127" s="30"/>
      <c r="G127" s="30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</row>
    <row r="128" spans="1:23" s="9" customFormat="1" x14ac:dyDescent="0.2">
      <c r="A128" s="30"/>
      <c r="B128" s="30"/>
      <c r="C128" s="30"/>
      <c r="D128" s="30"/>
      <c r="E128" s="31"/>
      <c r="F128" s="30"/>
      <c r="G128" s="30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</row>
    <row r="129" spans="1:23" s="9" customFormat="1" x14ac:dyDescent="0.2">
      <c r="A129" s="30"/>
      <c r="B129" s="30"/>
      <c r="C129" s="30"/>
      <c r="D129" s="30"/>
      <c r="E129" s="31"/>
      <c r="F129" s="30"/>
      <c r="G129" s="30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</row>
    <row r="130" spans="1:23" s="9" customFormat="1" x14ac:dyDescent="0.2">
      <c r="A130" s="30"/>
      <c r="B130" s="30"/>
      <c r="C130" s="30"/>
      <c r="D130" s="30"/>
      <c r="E130" s="31"/>
      <c r="F130" s="30"/>
      <c r="G130" s="30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</row>
    <row r="131" spans="1:23" s="9" customFormat="1" x14ac:dyDescent="0.2">
      <c r="A131" s="30"/>
      <c r="B131" s="30"/>
      <c r="C131" s="30"/>
      <c r="D131" s="30"/>
      <c r="E131" s="31"/>
      <c r="F131" s="30"/>
      <c r="G131" s="30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</row>
    <row r="132" spans="1:23" s="9" customFormat="1" x14ac:dyDescent="0.2">
      <c r="A132" s="30"/>
      <c r="B132" s="30"/>
      <c r="C132" s="30"/>
      <c r="D132" s="30"/>
      <c r="E132" s="31"/>
      <c r="F132" s="30"/>
      <c r="G132" s="30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</row>
    <row r="133" spans="1:23" s="9" customFormat="1" x14ac:dyDescent="0.2">
      <c r="A133" s="30"/>
      <c r="B133" s="30"/>
      <c r="C133" s="30"/>
      <c r="D133" s="30"/>
      <c r="E133" s="31"/>
      <c r="F133" s="30"/>
      <c r="G133" s="30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</row>
    <row r="134" spans="1:23" s="9" customFormat="1" x14ac:dyDescent="0.2">
      <c r="A134" s="30"/>
      <c r="B134" s="30"/>
      <c r="C134" s="30"/>
      <c r="D134" s="30"/>
      <c r="E134" s="31"/>
      <c r="F134" s="30"/>
      <c r="G134" s="30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</row>
    <row r="135" spans="1:23" s="9" customFormat="1" x14ac:dyDescent="0.2">
      <c r="A135" s="30"/>
      <c r="B135" s="30"/>
      <c r="C135" s="30"/>
      <c r="D135" s="30"/>
      <c r="E135" s="31"/>
      <c r="F135" s="30"/>
      <c r="G135" s="30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</row>
    <row r="136" spans="1:23" s="9" customFormat="1" x14ac:dyDescent="0.2">
      <c r="A136" s="30"/>
      <c r="B136" s="30"/>
      <c r="C136" s="30"/>
      <c r="D136" s="30"/>
      <c r="E136" s="31"/>
      <c r="F136" s="30"/>
      <c r="G136" s="30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</row>
    <row r="137" spans="1:23" s="9" customFormat="1" x14ac:dyDescent="0.2">
      <c r="A137" s="30"/>
      <c r="B137" s="30"/>
      <c r="C137" s="30"/>
      <c r="D137" s="30"/>
      <c r="E137" s="31"/>
      <c r="F137" s="30"/>
      <c r="G137" s="30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</row>
    <row r="138" spans="1:23" s="9" customFormat="1" x14ac:dyDescent="0.2">
      <c r="A138" s="30"/>
      <c r="B138" s="30"/>
      <c r="C138" s="30"/>
      <c r="D138" s="30"/>
      <c r="E138" s="31"/>
      <c r="F138" s="30"/>
      <c r="G138" s="30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</row>
    <row r="139" spans="1:23" s="9" customFormat="1" x14ac:dyDescent="0.2">
      <c r="A139" s="30"/>
      <c r="B139" s="30"/>
      <c r="C139" s="30"/>
      <c r="D139" s="30"/>
      <c r="E139" s="31"/>
      <c r="F139" s="30"/>
      <c r="G139" s="30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</row>
    <row r="140" spans="1:23" s="9" customFormat="1" x14ac:dyDescent="0.2">
      <c r="A140" s="30"/>
      <c r="B140" s="30"/>
      <c r="C140" s="30"/>
      <c r="D140" s="30"/>
      <c r="E140" s="31"/>
      <c r="F140" s="30"/>
      <c r="G140" s="30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</row>
    <row r="141" spans="1:23" s="9" customFormat="1" x14ac:dyDescent="0.2">
      <c r="A141" s="30"/>
      <c r="B141" s="30"/>
      <c r="C141" s="30"/>
      <c r="D141" s="30"/>
      <c r="E141" s="31"/>
      <c r="F141" s="30"/>
      <c r="G141" s="30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</row>
    <row r="142" spans="1:23" s="9" customFormat="1" x14ac:dyDescent="0.2">
      <c r="A142" s="30"/>
      <c r="B142" s="30"/>
      <c r="C142" s="30"/>
      <c r="D142" s="30"/>
      <c r="E142" s="31"/>
      <c r="F142" s="30"/>
      <c r="G142" s="30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</row>
    <row r="143" spans="1:23" s="9" customFormat="1" x14ac:dyDescent="0.2">
      <c r="A143" s="30"/>
      <c r="B143" s="30"/>
      <c r="C143" s="30"/>
      <c r="D143" s="30"/>
      <c r="E143" s="31"/>
      <c r="F143" s="30"/>
      <c r="G143" s="30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</row>
    <row r="144" spans="1:23" s="9" customFormat="1" x14ac:dyDescent="0.2">
      <c r="A144" s="30"/>
      <c r="B144" s="30"/>
      <c r="C144" s="30"/>
      <c r="D144" s="30"/>
      <c r="E144" s="31"/>
      <c r="F144" s="30"/>
      <c r="G144" s="30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</row>
    <row r="145" spans="1:23" s="9" customFormat="1" x14ac:dyDescent="0.2">
      <c r="A145" s="30"/>
      <c r="B145" s="30"/>
      <c r="C145" s="30"/>
      <c r="D145" s="30"/>
      <c r="E145" s="31"/>
      <c r="F145" s="30"/>
      <c r="G145" s="30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</row>
    <row r="146" spans="1:23" s="9" customFormat="1" x14ac:dyDescent="0.2">
      <c r="A146" s="30"/>
      <c r="B146" s="30"/>
      <c r="C146" s="30"/>
      <c r="D146" s="30"/>
      <c r="E146" s="31"/>
      <c r="F146" s="30"/>
      <c r="G146" s="30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</row>
    <row r="147" spans="1:23" s="9" customFormat="1" x14ac:dyDescent="0.2">
      <c r="A147" s="30"/>
      <c r="B147" s="30"/>
      <c r="C147" s="30"/>
      <c r="D147" s="30"/>
      <c r="E147" s="31"/>
      <c r="F147" s="30"/>
      <c r="G147" s="30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</row>
    <row r="148" spans="1:23" s="9" customFormat="1" x14ac:dyDescent="0.2">
      <c r="A148" s="30"/>
      <c r="B148" s="30"/>
      <c r="C148" s="30"/>
      <c r="D148" s="30"/>
      <c r="E148" s="31"/>
      <c r="F148" s="30"/>
      <c r="G148" s="30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</row>
    <row r="149" spans="1:23" s="9" customFormat="1" x14ac:dyDescent="0.2">
      <c r="A149" s="30"/>
      <c r="B149" s="30"/>
      <c r="C149" s="30"/>
      <c r="D149" s="30"/>
      <c r="E149" s="31"/>
      <c r="F149" s="30"/>
      <c r="G149" s="30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</row>
    <row r="150" spans="1:23" s="9" customFormat="1" x14ac:dyDescent="0.2">
      <c r="A150" s="30"/>
      <c r="B150" s="30"/>
      <c r="C150" s="30"/>
      <c r="D150" s="30"/>
      <c r="E150" s="31"/>
      <c r="F150" s="30"/>
      <c r="G150" s="30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</row>
    <row r="151" spans="1:23" s="9" customFormat="1" x14ac:dyDescent="0.2">
      <c r="A151" s="30"/>
      <c r="B151" s="30"/>
      <c r="C151" s="30"/>
      <c r="D151" s="30"/>
      <c r="E151" s="31"/>
      <c r="F151" s="30"/>
      <c r="G151" s="30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</row>
    <row r="152" spans="1:23" s="9" customFormat="1" x14ac:dyDescent="0.2">
      <c r="A152" s="30"/>
      <c r="B152" s="30"/>
      <c r="C152" s="30"/>
      <c r="D152" s="30"/>
      <c r="E152" s="31"/>
      <c r="F152" s="30"/>
      <c r="G152" s="30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</row>
    <row r="153" spans="1:23" s="9" customFormat="1" x14ac:dyDescent="0.2">
      <c r="A153" s="30"/>
      <c r="B153" s="30"/>
      <c r="C153" s="30"/>
      <c r="D153" s="30"/>
      <c r="E153" s="31"/>
      <c r="F153" s="30"/>
      <c r="G153" s="30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</row>
    <row r="154" spans="1:23" s="9" customFormat="1" x14ac:dyDescent="0.2">
      <c r="A154" s="30"/>
      <c r="B154" s="30"/>
      <c r="C154" s="30"/>
      <c r="D154" s="30"/>
      <c r="E154" s="31"/>
      <c r="F154" s="30"/>
      <c r="G154" s="30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</row>
    <row r="155" spans="1:23" s="9" customFormat="1" x14ac:dyDescent="0.2">
      <c r="A155" s="30"/>
      <c r="B155" s="30"/>
      <c r="C155" s="30"/>
      <c r="D155" s="30"/>
      <c r="E155" s="31"/>
      <c r="F155" s="30"/>
      <c r="G155" s="30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</row>
    <row r="156" spans="1:23" s="9" customFormat="1" x14ac:dyDescent="0.2">
      <c r="A156" s="30"/>
      <c r="B156" s="30"/>
      <c r="C156" s="30"/>
      <c r="D156" s="30"/>
      <c r="E156" s="31"/>
      <c r="F156" s="30"/>
      <c r="G156" s="30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</row>
    <row r="157" spans="1:23" s="9" customFormat="1" x14ac:dyDescent="0.2">
      <c r="A157" s="30"/>
      <c r="B157" s="30"/>
      <c r="C157" s="30"/>
      <c r="D157" s="30"/>
      <c r="E157" s="31"/>
      <c r="F157" s="30"/>
      <c r="G157" s="30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</row>
    <row r="158" spans="1:23" s="9" customFormat="1" x14ac:dyDescent="0.2">
      <c r="A158" s="30"/>
      <c r="B158" s="30"/>
      <c r="C158" s="30"/>
      <c r="D158" s="30"/>
      <c r="E158" s="31"/>
      <c r="F158" s="30"/>
      <c r="G158" s="30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</row>
    <row r="159" spans="1:23" s="9" customFormat="1" x14ac:dyDescent="0.2">
      <c r="A159" s="30"/>
      <c r="B159" s="30"/>
      <c r="C159" s="30"/>
      <c r="D159" s="30"/>
      <c r="E159" s="31"/>
      <c r="F159" s="30"/>
      <c r="G159" s="30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</row>
    <row r="160" spans="1:23" s="9" customFormat="1" x14ac:dyDescent="0.2">
      <c r="A160" s="30"/>
      <c r="B160" s="30"/>
      <c r="C160" s="30"/>
      <c r="D160" s="30"/>
      <c r="E160" s="31"/>
      <c r="F160" s="30"/>
      <c r="G160" s="30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</row>
    <row r="161" spans="1:23" s="9" customFormat="1" x14ac:dyDescent="0.2">
      <c r="A161" s="30"/>
      <c r="B161" s="30"/>
      <c r="C161" s="30"/>
      <c r="D161" s="30"/>
      <c r="E161" s="31"/>
      <c r="F161" s="30"/>
      <c r="G161" s="30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</row>
    <row r="162" spans="1:23" s="9" customFormat="1" x14ac:dyDescent="0.2">
      <c r="A162" s="30"/>
      <c r="B162" s="30"/>
      <c r="C162" s="30"/>
      <c r="D162" s="30"/>
      <c r="E162" s="31"/>
      <c r="F162" s="30"/>
      <c r="G162" s="30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</row>
    <row r="163" spans="1:23" s="9" customFormat="1" x14ac:dyDescent="0.2">
      <c r="A163" s="30"/>
      <c r="B163" s="30"/>
      <c r="C163" s="30"/>
      <c r="D163" s="30"/>
      <c r="E163" s="31"/>
      <c r="F163" s="30"/>
      <c r="G163" s="30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</row>
    <row r="164" spans="1:23" s="9" customFormat="1" x14ac:dyDescent="0.2">
      <c r="A164" s="30"/>
      <c r="B164" s="30"/>
      <c r="C164" s="30"/>
      <c r="D164" s="30"/>
      <c r="E164" s="31"/>
      <c r="F164" s="30"/>
      <c r="G164" s="30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</row>
    <row r="165" spans="1:23" s="9" customFormat="1" x14ac:dyDescent="0.2">
      <c r="A165" s="30"/>
      <c r="B165" s="30"/>
      <c r="C165" s="30"/>
      <c r="D165" s="30"/>
      <c r="E165" s="31"/>
      <c r="F165" s="30"/>
      <c r="G165" s="30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</row>
    <row r="166" spans="1:23" s="9" customFormat="1" x14ac:dyDescent="0.2">
      <c r="A166" s="30"/>
      <c r="B166" s="30"/>
      <c r="C166" s="30"/>
      <c r="D166" s="30"/>
      <c r="E166" s="31"/>
      <c r="F166" s="30"/>
      <c r="G166" s="30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</row>
    <row r="167" spans="1:23" s="9" customFormat="1" x14ac:dyDescent="0.2">
      <c r="A167" s="30"/>
      <c r="B167" s="30"/>
      <c r="C167" s="30"/>
      <c r="D167" s="30"/>
      <c r="E167" s="31"/>
      <c r="F167" s="30"/>
      <c r="G167" s="30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</row>
    <row r="168" spans="1:23" s="9" customFormat="1" x14ac:dyDescent="0.2">
      <c r="A168" s="30"/>
      <c r="B168" s="30"/>
      <c r="C168" s="30"/>
      <c r="D168" s="30"/>
      <c r="E168" s="31"/>
      <c r="F168" s="30"/>
      <c r="G168" s="30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</row>
    <row r="169" spans="1:23" s="9" customFormat="1" x14ac:dyDescent="0.2">
      <c r="A169" s="30"/>
      <c r="B169" s="30"/>
      <c r="C169" s="30"/>
      <c r="D169" s="30"/>
      <c r="E169" s="31"/>
      <c r="F169" s="30"/>
      <c r="G169" s="30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</row>
    <row r="170" spans="1:23" s="9" customFormat="1" x14ac:dyDescent="0.2">
      <c r="A170" s="30"/>
      <c r="B170" s="30"/>
      <c r="C170" s="30"/>
      <c r="D170" s="30"/>
      <c r="E170" s="31"/>
      <c r="F170" s="30"/>
      <c r="G170" s="30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</row>
    <row r="171" spans="1:23" s="9" customFormat="1" x14ac:dyDescent="0.2">
      <c r="A171" s="30"/>
      <c r="B171" s="30"/>
      <c r="C171" s="30"/>
      <c r="D171" s="30"/>
      <c r="E171" s="31"/>
      <c r="F171" s="30"/>
      <c r="G171" s="30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</row>
    <row r="172" spans="1:23" s="9" customFormat="1" x14ac:dyDescent="0.2">
      <c r="A172" s="30"/>
      <c r="B172" s="30"/>
      <c r="C172" s="30"/>
      <c r="D172" s="30"/>
      <c r="E172" s="31"/>
      <c r="F172" s="30"/>
      <c r="G172" s="30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</row>
    <row r="173" spans="1:23" s="9" customFormat="1" x14ac:dyDescent="0.2">
      <c r="A173" s="30"/>
      <c r="B173" s="30"/>
      <c r="C173" s="30"/>
      <c r="D173" s="30"/>
      <c r="E173" s="31"/>
      <c r="F173" s="30"/>
      <c r="G173" s="30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</row>
    <row r="174" spans="1:23" s="9" customFormat="1" x14ac:dyDescent="0.2">
      <c r="A174" s="30"/>
      <c r="B174" s="30"/>
      <c r="C174" s="30"/>
      <c r="D174" s="30"/>
      <c r="E174" s="31"/>
      <c r="F174" s="30"/>
      <c r="G174" s="30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</row>
    <row r="175" spans="1:23" s="9" customFormat="1" x14ac:dyDescent="0.2">
      <c r="A175" s="30"/>
      <c r="B175" s="30"/>
      <c r="C175" s="30"/>
      <c r="D175" s="30"/>
      <c r="E175" s="31"/>
      <c r="F175" s="30"/>
      <c r="G175" s="30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</row>
    <row r="176" spans="1:23" s="9" customFormat="1" x14ac:dyDescent="0.2">
      <c r="A176" s="30"/>
      <c r="B176" s="30"/>
      <c r="C176" s="30"/>
      <c r="D176" s="30"/>
      <c r="E176" s="31"/>
      <c r="F176" s="30"/>
      <c r="G176" s="30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</row>
    <row r="177" spans="1:23" s="9" customFormat="1" x14ac:dyDescent="0.2">
      <c r="A177" s="30"/>
      <c r="B177" s="30"/>
      <c r="C177" s="30"/>
      <c r="D177" s="30"/>
      <c r="E177" s="31"/>
      <c r="F177" s="30"/>
      <c r="G177" s="30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</row>
    <row r="178" spans="1:23" s="9" customFormat="1" x14ac:dyDescent="0.2">
      <c r="A178" s="30"/>
      <c r="B178" s="30"/>
      <c r="C178" s="30"/>
      <c r="D178" s="30"/>
      <c r="E178" s="31"/>
      <c r="F178" s="30"/>
      <c r="G178" s="30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</row>
    <row r="179" spans="1:23" s="9" customFormat="1" x14ac:dyDescent="0.2">
      <c r="A179" s="30"/>
      <c r="B179" s="30"/>
      <c r="C179" s="30"/>
      <c r="D179" s="30"/>
      <c r="E179" s="31"/>
      <c r="F179" s="30"/>
      <c r="G179" s="30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</row>
    <row r="180" spans="1:23" s="9" customFormat="1" x14ac:dyDescent="0.2">
      <c r="A180" s="30"/>
      <c r="B180" s="30"/>
      <c r="C180" s="30"/>
      <c r="D180" s="30"/>
      <c r="E180" s="31"/>
      <c r="F180" s="30"/>
      <c r="G180" s="30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</row>
    <row r="181" spans="1:23" s="9" customFormat="1" x14ac:dyDescent="0.2">
      <c r="A181" s="30"/>
      <c r="B181" s="30"/>
      <c r="C181" s="30"/>
      <c r="D181" s="30"/>
      <c r="E181" s="31"/>
      <c r="F181" s="30"/>
      <c r="G181" s="30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</row>
    <row r="182" spans="1:23" s="9" customFormat="1" x14ac:dyDescent="0.2">
      <c r="A182" s="30"/>
      <c r="B182" s="30"/>
      <c r="C182" s="30"/>
      <c r="D182" s="30"/>
      <c r="E182" s="31"/>
      <c r="F182" s="30"/>
      <c r="G182" s="30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</row>
    <row r="183" spans="1:23" s="9" customFormat="1" x14ac:dyDescent="0.2">
      <c r="A183" s="30"/>
      <c r="B183" s="30"/>
      <c r="C183" s="30"/>
      <c r="D183" s="30"/>
      <c r="E183" s="31"/>
      <c r="F183" s="30"/>
      <c r="G183" s="30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</row>
    <row r="184" spans="1:23" s="9" customFormat="1" x14ac:dyDescent="0.2">
      <c r="A184" s="30"/>
      <c r="B184" s="30"/>
      <c r="C184" s="30"/>
      <c r="D184" s="30"/>
      <c r="E184" s="31"/>
      <c r="F184" s="30"/>
      <c r="G184" s="30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</row>
    <row r="185" spans="1:23" s="9" customFormat="1" x14ac:dyDescent="0.2">
      <c r="A185" s="30"/>
      <c r="B185" s="30"/>
      <c r="C185" s="30"/>
      <c r="D185" s="30"/>
      <c r="E185" s="31"/>
      <c r="F185" s="30"/>
      <c r="G185" s="30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</row>
    <row r="186" spans="1:23" s="9" customFormat="1" x14ac:dyDescent="0.2">
      <c r="A186" s="30"/>
      <c r="B186" s="30"/>
      <c r="C186" s="30"/>
      <c r="D186" s="30"/>
      <c r="E186" s="31"/>
      <c r="F186" s="30"/>
      <c r="G186" s="30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</row>
    <row r="187" spans="1:23" s="9" customFormat="1" x14ac:dyDescent="0.2">
      <c r="A187" s="30"/>
      <c r="B187" s="30"/>
      <c r="C187" s="30"/>
      <c r="D187" s="30"/>
      <c r="E187" s="31"/>
      <c r="F187" s="30"/>
      <c r="G187" s="30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</row>
    <row r="188" spans="1:23" s="9" customFormat="1" x14ac:dyDescent="0.2">
      <c r="A188" s="30"/>
      <c r="B188" s="30"/>
      <c r="C188" s="30"/>
      <c r="D188" s="30"/>
      <c r="E188" s="31"/>
      <c r="F188" s="30"/>
      <c r="G188" s="30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</row>
    <row r="189" spans="1:23" s="9" customFormat="1" x14ac:dyDescent="0.2">
      <c r="A189" s="30"/>
      <c r="B189" s="30"/>
      <c r="C189" s="30"/>
      <c r="D189" s="30"/>
      <c r="E189" s="31"/>
      <c r="F189" s="30"/>
      <c r="G189" s="30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</row>
    <row r="190" spans="1:23" s="9" customFormat="1" x14ac:dyDescent="0.2">
      <c r="A190" s="30"/>
      <c r="B190" s="30"/>
      <c r="C190" s="30"/>
      <c r="D190" s="30"/>
      <c r="E190" s="31"/>
      <c r="F190" s="30"/>
      <c r="G190" s="30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</row>
    <row r="191" spans="1:23" s="9" customFormat="1" x14ac:dyDescent="0.2">
      <c r="A191" s="30"/>
      <c r="B191" s="30"/>
      <c r="C191" s="30"/>
      <c r="D191" s="30"/>
      <c r="E191" s="31"/>
      <c r="F191" s="30"/>
      <c r="G191" s="30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</row>
    <row r="192" spans="1:23" s="9" customFormat="1" x14ac:dyDescent="0.2">
      <c r="A192" s="30"/>
      <c r="B192" s="30"/>
      <c r="C192" s="30"/>
      <c r="D192" s="30"/>
      <c r="E192" s="31"/>
      <c r="F192" s="30"/>
      <c r="G192" s="30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</row>
    <row r="193" spans="1:23" s="9" customFormat="1" x14ac:dyDescent="0.2">
      <c r="A193" s="30"/>
      <c r="B193" s="30"/>
      <c r="C193" s="30"/>
      <c r="D193" s="30"/>
      <c r="E193" s="31"/>
      <c r="F193" s="30"/>
      <c r="G193" s="30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</row>
    <row r="194" spans="1:23" s="9" customFormat="1" x14ac:dyDescent="0.2">
      <c r="A194" s="30"/>
      <c r="B194" s="30"/>
      <c r="C194" s="30"/>
      <c r="D194" s="30"/>
      <c r="E194" s="31"/>
      <c r="F194" s="30"/>
      <c r="G194" s="30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</row>
    <row r="195" spans="1:23" s="9" customFormat="1" x14ac:dyDescent="0.2">
      <c r="A195" s="30"/>
      <c r="B195" s="30"/>
      <c r="C195" s="30"/>
      <c r="D195" s="30"/>
      <c r="E195" s="31"/>
      <c r="F195" s="30"/>
      <c r="G195" s="30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</row>
    <row r="196" spans="1:23" s="9" customFormat="1" x14ac:dyDescent="0.2">
      <c r="A196" s="30"/>
      <c r="B196" s="30"/>
      <c r="C196" s="30"/>
      <c r="D196" s="30"/>
      <c r="E196" s="31"/>
      <c r="F196" s="30"/>
      <c r="G196" s="30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</row>
    <row r="197" spans="1:23" s="9" customFormat="1" x14ac:dyDescent="0.2">
      <c r="A197" s="30"/>
      <c r="B197" s="30"/>
      <c r="C197" s="30"/>
      <c r="D197" s="30"/>
      <c r="E197" s="31"/>
      <c r="F197" s="30"/>
      <c r="G197" s="30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</row>
    <row r="198" spans="1:23" s="9" customFormat="1" x14ac:dyDescent="0.2">
      <c r="A198" s="30"/>
      <c r="B198" s="30"/>
      <c r="C198" s="30"/>
      <c r="D198" s="30"/>
      <c r="E198" s="31"/>
      <c r="F198" s="30"/>
      <c r="G198" s="30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</row>
    <row r="199" spans="1:23" s="9" customFormat="1" x14ac:dyDescent="0.2">
      <c r="A199" s="30"/>
      <c r="B199" s="30"/>
      <c r="C199" s="30"/>
      <c r="D199" s="30"/>
      <c r="E199" s="31"/>
      <c r="F199" s="30"/>
      <c r="G199" s="30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</row>
    <row r="200" spans="1:23" s="9" customFormat="1" x14ac:dyDescent="0.2">
      <c r="A200" s="30"/>
      <c r="B200" s="30"/>
      <c r="C200" s="30"/>
      <c r="D200" s="30"/>
      <c r="E200" s="31"/>
      <c r="F200" s="30"/>
      <c r="G200" s="30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</row>
    <row r="201" spans="1:23" s="9" customFormat="1" x14ac:dyDescent="0.2">
      <c r="A201" s="30"/>
      <c r="B201" s="30"/>
      <c r="C201" s="30"/>
      <c r="D201" s="30"/>
      <c r="E201" s="31"/>
      <c r="F201" s="30"/>
      <c r="G201" s="30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</row>
    <row r="202" spans="1:23" s="9" customFormat="1" x14ac:dyDescent="0.2">
      <c r="A202" s="30"/>
      <c r="B202" s="30"/>
      <c r="C202" s="30"/>
      <c r="D202" s="30"/>
      <c r="E202" s="31"/>
      <c r="F202" s="30"/>
      <c r="G202" s="30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</row>
    <row r="203" spans="1:23" s="9" customFormat="1" x14ac:dyDescent="0.2">
      <c r="A203" s="30"/>
      <c r="B203" s="30"/>
      <c r="C203" s="30"/>
      <c r="D203" s="30"/>
      <c r="E203" s="31"/>
      <c r="F203" s="30"/>
      <c r="G203" s="30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</row>
    <row r="204" spans="1:23" s="9" customFormat="1" x14ac:dyDescent="0.2">
      <c r="A204" s="30"/>
      <c r="B204" s="30"/>
      <c r="C204" s="30"/>
      <c r="D204" s="30"/>
      <c r="E204" s="31"/>
      <c r="F204" s="30"/>
      <c r="G204" s="30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</row>
    <row r="205" spans="1:23" s="9" customFormat="1" x14ac:dyDescent="0.2">
      <c r="A205" s="30"/>
      <c r="B205" s="30"/>
      <c r="C205" s="30"/>
      <c r="D205" s="30"/>
      <c r="E205" s="31"/>
      <c r="F205" s="30"/>
      <c r="G205" s="30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</row>
    <row r="206" spans="1:23" s="9" customFormat="1" x14ac:dyDescent="0.2">
      <c r="A206" s="30"/>
      <c r="B206" s="30"/>
      <c r="C206" s="30"/>
      <c r="D206" s="30"/>
      <c r="E206" s="31"/>
      <c r="F206" s="30"/>
      <c r="G206" s="30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</row>
    <row r="207" spans="1:23" s="9" customFormat="1" x14ac:dyDescent="0.2">
      <c r="A207" s="30"/>
      <c r="B207" s="30"/>
      <c r="C207" s="30"/>
      <c r="D207" s="30"/>
      <c r="E207" s="31"/>
      <c r="F207" s="30"/>
      <c r="G207" s="30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</row>
    <row r="208" spans="1:23" s="9" customFormat="1" x14ac:dyDescent="0.2">
      <c r="A208" s="30"/>
      <c r="B208" s="30"/>
      <c r="C208" s="30"/>
      <c r="D208" s="30"/>
      <c r="E208" s="31"/>
      <c r="F208" s="30"/>
      <c r="G208" s="30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</row>
    <row r="209" spans="1:23" s="9" customFormat="1" x14ac:dyDescent="0.2">
      <c r="A209" s="30"/>
      <c r="B209" s="30"/>
      <c r="C209" s="30"/>
      <c r="D209" s="30"/>
      <c r="E209" s="31"/>
      <c r="F209" s="30"/>
      <c r="G209" s="30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</row>
    <row r="210" spans="1:23" s="9" customFormat="1" x14ac:dyDescent="0.2">
      <c r="A210" s="30"/>
      <c r="B210" s="30"/>
      <c r="C210" s="30"/>
      <c r="D210" s="30"/>
      <c r="E210" s="31"/>
      <c r="F210" s="30"/>
      <c r="G210" s="30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</row>
    <row r="211" spans="1:23" s="9" customFormat="1" x14ac:dyDescent="0.2">
      <c r="A211" s="30"/>
      <c r="B211" s="30"/>
      <c r="C211" s="30"/>
      <c r="D211" s="30"/>
      <c r="E211" s="31"/>
      <c r="F211" s="30"/>
      <c r="G211" s="30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</row>
    <row r="212" spans="1:23" s="9" customFormat="1" x14ac:dyDescent="0.2">
      <c r="A212" s="30"/>
      <c r="B212" s="30"/>
      <c r="C212" s="30"/>
      <c r="D212" s="30"/>
      <c r="E212" s="31"/>
      <c r="F212" s="30"/>
      <c r="G212" s="30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</row>
    <row r="213" spans="1:23" s="9" customFormat="1" x14ac:dyDescent="0.2">
      <c r="A213" s="30"/>
      <c r="B213" s="30"/>
      <c r="C213" s="30"/>
      <c r="D213" s="30"/>
      <c r="E213" s="31"/>
      <c r="F213" s="30"/>
      <c r="G213" s="30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</row>
    <row r="214" spans="1:23" s="9" customFormat="1" x14ac:dyDescent="0.2">
      <c r="A214" s="30"/>
      <c r="B214" s="30"/>
      <c r="C214" s="30"/>
      <c r="D214" s="30"/>
      <c r="E214" s="31"/>
      <c r="F214" s="30"/>
      <c r="G214" s="30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</row>
    <row r="215" spans="1:23" s="9" customFormat="1" x14ac:dyDescent="0.2">
      <c r="A215" s="30"/>
      <c r="B215" s="30"/>
      <c r="C215" s="30"/>
      <c r="D215" s="30"/>
      <c r="E215" s="31"/>
      <c r="F215" s="30"/>
      <c r="G215" s="30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</row>
    <row r="216" spans="1:23" s="9" customFormat="1" x14ac:dyDescent="0.2">
      <c r="A216" s="30"/>
      <c r="B216" s="30"/>
      <c r="C216" s="30"/>
      <c r="D216" s="30"/>
      <c r="E216" s="31"/>
      <c r="F216" s="30"/>
      <c r="G216" s="30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</row>
    <row r="217" spans="1:23" s="9" customFormat="1" x14ac:dyDescent="0.2">
      <c r="A217" s="30"/>
      <c r="B217" s="30"/>
      <c r="C217" s="30"/>
      <c r="D217" s="30"/>
      <c r="E217" s="31"/>
      <c r="F217" s="30"/>
      <c r="G217" s="30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</row>
    <row r="218" spans="1:23" s="9" customFormat="1" x14ac:dyDescent="0.2">
      <c r="A218" s="30"/>
      <c r="B218" s="30"/>
      <c r="C218" s="30"/>
      <c r="D218" s="30"/>
      <c r="E218" s="31"/>
      <c r="F218" s="30"/>
      <c r="G218" s="30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</row>
    <row r="219" spans="1:23" s="9" customFormat="1" x14ac:dyDescent="0.2">
      <c r="A219" s="30"/>
      <c r="B219" s="30"/>
      <c r="C219" s="30"/>
      <c r="D219" s="30"/>
      <c r="E219" s="31"/>
      <c r="F219" s="30"/>
      <c r="G219" s="30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</row>
    <row r="220" spans="1:23" s="9" customFormat="1" x14ac:dyDescent="0.2">
      <c r="A220" s="30"/>
      <c r="B220" s="30"/>
      <c r="C220" s="30"/>
      <c r="D220" s="30"/>
      <c r="E220" s="31"/>
      <c r="F220" s="30"/>
      <c r="G220" s="30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</row>
    <row r="221" spans="1:23" s="9" customFormat="1" x14ac:dyDescent="0.2">
      <c r="A221" s="30"/>
      <c r="B221" s="30"/>
      <c r="C221" s="30"/>
      <c r="D221" s="30"/>
      <c r="E221" s="31"/>
      <c r="F221" s="30"/>
      <c r="G221" s="30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</row>
    <row r="222" spans="1:23" s="9" customFormat="1" x14ac:dyDescent="0.2">
      <c r="A222" s="30"/>
      <c r="B222" s="30"/>
      <c r="C222" s="30"/>
      <c r="D222" s="30"/>
      <c r="E222" s="31"/>
      <c r="F222" s="30"/>
      <c r="G222" s="30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</row>
    <row r="223" spans="1:23" s="9" customFormat="1" x14ac:dyDescent="0.2">
      <c r="A223" s="30"/>
      <c r="B223" s="30"/>
      <c r="C223" s="30"/>
      <c r="D223" s="30"/>
      <c r="E223" s="31"/>
      <c r="F223" s="30"/>
      <c r="G223" s="30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</row>
    <row r="224" spans="1:23" s="9" customFormat="1" x14ac:dyDescent="0.2">
      <c r="A224" s="30"/>
      <c r="B224" s="30"/>
      <c r="C224" s="30"/>
      <c r="D224" s="30"/>
      <c r="E224" s="31"/>
      <c r="F224" s="30"/>
      <c r="G224" s="30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</row>
    <row r="225" spans="1:23" s="9" customFormat="1" x14ac:dyDescent="0.2">
      <c r="A225" s="30"/>
      <c r="B225" s="30"/>
      <c r="C225" s="30"/>
      <c r="D225" s="30"/>
      <c r="E225" s="31"/>
      <c r="F225" s="30"/>
      <c r="G225" s="30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</row>
    <row r="226" spans="1:23" s="9" customFormat="1" x14ac:dyDescent="0.2">
      <c r="A226" s="30"/>
      <c r="B226" s="30"/>
      <c r="C226" s="30"/>
      <c r="D226" s="30"/>
      <c r="E226" s="31"/>
      <c r="F226" s="30"/>
      <c r="G226" s="30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</row>
    <row r="227" spans="1:23" s="9" customFormat="1" x14ac:dyDescent="0.2">
      <c r="A227" s="30"/>
      <c r="B227" s="30"/>
      <c r="C227" s="30"/>
      <c r="D227" s="30"/>
      <c r="E227" s="31"/>
      <c r="F227" s="30"/>
      <c r="G227" s="30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</row>
    <row r="228" spans="1:23" s="9" customFormat="1" x14ac:dyDescent="0.2">
      <c r="A228" s="30"/>
      <c r="B228" s="30"/>
      <c r="C228" s="30"/>
      <c r="D228" s="30"/>
      <c r="E228" s="31"/>
      <c r="F228" s="30"/>
      <c r="G228" s="30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</row>
    <row r="229" spans="1:23" s="9" customFormat="1" x14ac:dyDescent="0.2">
      <c r="A229" s="30"/>
      <c r="B229" s="30"/>
      <c r="C229" s="30"/>
      <c r="D229" s="30"/>
      <c r="E229" s="31"/>
      <c r="F229" s="30"/>
      <c r="G229" s="30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</row>
    <row r="230" spans="1:23" s="9" customFormat="1" x14ac:dyDescent="0.2">
      <c r="A230" s="30"/>
      <c r="B230" s="30"/>
      <c r="C230" s="30"/>
      <c r="D230" s="30"/>
      <c r="E230" s="31"/>
      <c r="F230" s="30"/>
      <c r="G230" s="30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</row>
    <row r="231" spans="1:23" s="9" customFormat="1" x14ac:dyDescent="0.2">
      <c r="A231" s="30"/>
      <c r="B231" s="30"/>
      <c r="C231" s="30"/>
      <c r="D231" s="30"/>
      <c r="E231" s="31"/>
      <c r="F231" s="30"/>
      <c r="G231" s="30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</row>
    <row r="232" spans="1:23" s="9" customFormat="1" x14ac:dyDescent="0.2">
      <c r="A232" s="30"/>
      <c r="B232" s="30"/>
      <c r="C232" s="30"/>
      <c r="D232" s="30"/>
      <c r="E232" s="31"/>
      <c r="F232" s="30"/>
      <c r="G232" s="30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</row>
    <row r="233" spans="1:23" s="9" customFormat="1" x14ac:dyDescent="0.2">
      <c r="A233" s="30"/>
      <c r="B233" s="30"/>
      <c r="C233" s="30"/>
      <c r="D233" s="30"/>
      <c r="E233" s="31"/>
      <c r="F233" s="30"/>
      <c r="G233" s="30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</row>
    <row r="234" spans="1:23" s="9" customFormat="1" x14ac:dyDescent="0.2">
      <c r="A234" s="30"/>
      <c r="B234" s="30"/>
      <c r="C234" s="30"/>
      <c r="D234" s="30"/>
      <c r="E234" s="31"/>
      <c r="F234" s="30"/>
      <c r="G234" s="30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</row>
    <row r="235" spans="1:23" s="9" customFormat="1" x14ac:dyDescent="0.2">
      <c r="A235" s="30"/>
      <c r="B235" s="30"/>
      <c r="C235" s="30"/>
      <c r="D235" s="30"/>
      <c r="E235" s="31"/>
      <c r="F235" s="30"/>
      <c r="G235" s="30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</row>
    <row r="236" spans="1:23" s="9" customFormat="1" x14ac:dyDescent="0.2">
      <c r="A236" s="30"/>
      <c r="B236" s="30"/>
      <c r="C236" s="30"/>
      <c r="D236" s="30"/>
      <c r="E236" s="31"/>
      <c r="F236" s="30"/>
      <c r="G236" s="30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</row>
    <row r="237" spans="1:23" s="9" customFormat="1" x14ac:dyDescent="0.2">
      <c r="A237" s="30"/>
      <c r="B237" s="30"/>
      <c r="C237" s="30"/>
      <c r="D237" s="30"/>
      <c r="E237" s="31"/>
      <c r="F237" s="30"/>
      <c r="G237" s="30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</row>
    <row r="238" spans="1:23" s="9" customFormat="1" x14ac:dyDescent="0.2">
      <c r="A238" s="30"/>
      <c r="B238" s="30"/>
      <c r="C238" s="30"/>
      <c r="D238" s="30"/>
      <c r="E238" s="31"/>
      <c r="F238" s="30"/>
      <c r="G238" s="30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</row>
    <row r="239" spans="1:23" s="9" customFormat="1" x14ac:dyDescent="0.2">
      <c r="A239" s="30"/>
      <c r="B239" s="30"/>
      <c r="C239" s="30"/>
      <c r="D239" s="30"/>
      <c r="E239" s="31"/>
      <c r="F239" s="30"/>
      <c r="G239" s="30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</row>
    <row r="240" spans="1:23" s="9" customFormat="1" x14ac:dyDescent="0.2">
      <c r="A240" s="30"/>
      <c r="B240" s="30"/>
      <c r="C240" s="30"/>
      <c r="D240" s="30"/>
      <c r="E240" s="31"/>
      <c r="F240" s="30"/>
      <c r="G240" s="30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</row>
    <row r="241" spans="1:23" s="9" customFormat="1" x14ac:dyDescent="0.2">
      <c r="A241" s="30"/>
      <c r="B241" s="30"/>
      <c r="C241" s="30"/>
      <c r="D241" s="30"/>
      <c r="E241" s="31"/>
      <c r="F241" s="30"/>
      <c r="G241" s="30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</row>
    <row r="242" spans="1:23" s="9" customFormat="1" x14ac:dyDescent="0.2">
      <c r="A242" s="30"/>
      <c r="B242" s="30"/>
      <c r="C242" s="30"/>
      <c r="D242" s="30"/>
      <c r="E242" s="31"/>
      <c r="F242" s="30"/>
      <c r="G242" s="30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</row>
    <row r="243" spans="1:23" s="9" customFormat="1" x14ac:dyDescent="0.2">
      <c r="A243" s="30"/>
      <c r="B243" s="30"/>
      <c r="C243" s="30"/>
      <c r="D243" s="30"/>
      <c r="E243" s="31"/>
      <c r="F243" s="30"/>
      <c r="G243" s="30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</row>
    <row r="244" spans="1:23" s="9" customFormat="1" x14ac:dyDescent="0.2">
      <c r="A244" s="30"/>
      <c r="B244" s="30"/>
      <c r="C244" s="30"/>
      <c r="D244" s="30"/>
      <c r="E244" s="31"/>
      <c r="F244" s="30"/>
      <c r="G244" s="30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</row>
    <row r="245" spans="1:23" s="9" customFormat="1" x14ac:dyDescent="0.2">
      <c r="A245" s="30"/>
      <c r="B245" s="30"/>
      <c r="C245" s="30"/>
      <c r="D245" s="30"/>
      <c r="E245" s="31"/>
      <c r="F245" s="30"/>
      <c r="G245" s="30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</row>
    <row r="246" spans="1:23" s="9" customFormat="1" x14ac:dyDescent="0.2">
      <c r="A246" s="30"/>
      <c r="B246" s="30"/>
      <c r="C246" s="30"/>
      <c r="D246" s="30"/>
      <c r="E246" s="31"/>
      <c r="F246" s="30"/>
      <c r="G246" s="30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</row>
    <row r="247" spans="1:23" s="9" customFormat="1" x14ac:dyDescent="0.2">
      <c r="A247" s="30"/>
      <c r="B247" s="30"/>
      <c r="C247" s="30"/>
      <c r="D247" s="30"/>
      <c r="E247" s="31"/>
      <c r="F247" s="30"/>
      <c r="G247" s="30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</row>
    <row r="248" spans="1:23" s="9" customFormat="1" x14ac:dyDescent="0.2">
      <c r="A248" s="30"/>
      <c r="B248" s="30"/>
      <c r="C248" s="30"/>
      <c r="D248" s="30"/>
      <c r="E248" s="31"/>
      <c r="F248" s="30"/>
      <c r="G248" s="30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</row>
    <row r="249" spans="1:23" s="9" customFormat="1" x14ac:dyDescent="0.2">
      <c r="A249" s="30"/>
      <c r="B249" s="30"/>
      <c r="C249" s="30"/>
      <c r="D249" s="30"/>
      <c r="E249" s="31"/>
      <c r="F249" s="30"/>
      <c r="G249" s="30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</row>
    <row r="250" spans="1:23" s="9" customFormat="1" x14ac:dyDescent="0.2">
      <c r="A250" s="30"/>
      <c r="B250" s="30"/>
      <c r="C250" s="30"/>
      <c r="D250" s="30"/>
      <c r="E250" s="31"/>
      <c r="F250" s="30"/>
      <c r="G250" s="30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</row>
    <row r="251" spans="1:23" s="9" customFormat="1" x14ac:dyDescent="0.2">
      <c r="A251" s="30"/>
      <c r="B251" s="30"/>
      <c r="C251" s="30"/>
      <c r="D251" s="30"/>
      <c r="E251" s="31"/>
      <c r="F251" s="30"/>
      <c r="G251" s="30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</row>
    <row r="252" spans="1:23" s="9" customFormat="1" x14ac:dyDescent="0.2">
      <c r="A252" s="30"/>
      <c r="B252" s="30"/>
      <c r="C252" s="30"/>
      <c r="D252" s="30"/>
      <c r="E252" s="31"/>
      <c r="F252" s="30"/>
      <c r="G252" s="30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</row>
    <row r="253" spans="1:23" s="9" customFormat="1" x14ac:dyDescent="0.2">
      <c r="A253" s="30"/>
      <c r="B253" s="30"/>
      <c r="C253" s="30"/>
      <c r="D253" s="30"/>
      <c r="E253" s="31"/>
      <c r="F253" s="30"/>
      <c r="G253" s="30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</row>
    <row r="254" spans="1:23" s="9" customFormat="1" x14ac:dyDescent="0.2">
      <c r="A254" s="30"/>
      <c r="B254" s="30"/>
      <c r="C254" s="30"/>
      <c r="D254" s="30"/>
      <c r="E254" s="31"/>
      <c r="F254" s="30"/>
      <c r="G254" s="30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</row>
    <row r="255" spans="1:23" s="9" customFormat="1" x14ac:dyDescent="0.2">
      <c r="A255" s="30"/>
      <c r="B255" s="30"/>
      <c r="C255" s="30"/>
      <c r="D255" s="30"/>
      <c r="E255" s="31"/>
      <c r="F255" s="30"/>
      <c r="G255" s="30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</row>
  </sheetData>
  <autoFilter ref="A2:V82"/>
  <mergeCells count="7">
    <mergeCell ref="E44:H44"/>
    <mergeCell ref="E45:H45"/>
    <mergeCell ref="E46:H46"/>
    <mergeCell ref="B1:D1"/>
    <mergeCell ref="F1:H1"/>
    <mergeCell ref="E42:H42"/>
    <mergeCell ref="E43:H4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1"/>
  <sheetViews>
    <sheetView topLeftCell="A25" zoomScale="140" workbookViewId="0">
      <selection activeCell="D48" sqref="D48"/>
    </sheetView>
  </sheetViews>
  <sheetFormatPr defaultRowHeight="12.75" x14ac:dyDescent="0.2"/>
  <cols>
    <col min="1" max="1" width="4" style="39" customWidth="1"/>
    <col min="2" max="2" width="28.5703125" style="39" bestFit="1" customWidth="1"/>
    <col min="3" max="3" width="27.42578125" style="39" bestFit="1" customWidth="1"/>
    <col min="4" max="4" width="23.28515625" style="39" bestFit="1" customWidth="1"/>
  </cols>
  <sheetData>
    <row r="1" spans="1:4" x14ac:dyDescent="0.2">
      <c r="A1" s="11" t="s">
        <v>0</v>
      </c>
      <c r="B1" s="11" t="s">
        <v>184</v>
      </c>
      <c r="C1" s="11" t="s">
        <v>185</v>
      </c>
      <c r="D1" s="11" t="s">
        <v>69</v>
      </c>
    </row>
    <row r="2" spans="1:4" s="17" customFormat="1" x14ac:dyDescent="0.2">
      <c r="A2" s="52">
        <v>1</v>
      </c>
      <c r="B2" s="53" t="s">
        <v>201</v>
      </c>
      <c r="C2" s="53" t="s">
        <v>202</v>
      </c>
      <c r="D2" s="54">
        <v>7000</v>
      </c>
    </row>
    <row r="3" spans="1:4" s="17" customFormat="1" x14ac:dyDescent="0.2">
      <c r="A3" s="52">
        <v>2</v>
      </c>
      <c r="B3" s="53" t="s">
        <v>203</v>
      </c>
      <c r="C3" s="53" t="s">
        <v>82</v>
      </c>
      <c r="D3" s="54">
        <v>7000</v>
      </c>
    </row>
    <row r="4" spans="1:4" s="17" customFormat="1" x14ac:dyDescent="0.2">
      <c r="A4" s="52">
        <v>3</v>
      </c>
      <c r="B4" s="53" t="s">
        <v>204</v>
      </c>
      <c r="C4" s="53" t="s">
        <v>205</v>
      </c>
      <c r="D4" s="54">
        <v>7000</v>
      </c>
    </row>
    <row r="5" spans="1:4" s="17" customFormat="1" x14ac:dyDescent="0.2">
      <c r="A5" s="52">
        <v>4</v>
      </c>
      <c r="B5" s="53" t="s">
        <v>206</v>
      </c>
      <c r="C5" s="53" t="s">
        <v>207</v>
      </c>
      <c r="D5" s="54">
        <v>7000</v>
      </c>
    </row>
    <row r="6" spans="1:4" s="17" customFormat="1" x14ac:dyDescent="0.2">
      <c r="A6" s="52">
        <v>5</v>
      </c>
      <c r="B6" s="53" t="s">
        <v>208</v>
      </c>
      <c r="C6" s="53" t="s">
        <v>86</v>
      </c>
      <c r="D6" s="54">
        <v>7000</v>
      </c>
    </row>
    <row r="7" spans="1:4" s="17" customFormat="1" x14ac:dyDescent="0.2">
      <c r="A7" s="52">
        <v>6</v>
      </c>
      <c r="B7" s="53" t="s">
        <v>209</v>
      </c>
      <c r="C7" s="53" t="s">
        <v>95</v>
      </c>
      <c r="D7" s="54">
        <v>7000</v>
      </c>
    </row>
    <row r="8" spans="1:4" s="17" customFormat="1" x14ac:dyDescent="0.2">
      <c r="A8" s="52">
        <v>7</v>
      </c>
      <c r="B8" s="53" t="s">
        <v>210</v>
      </c>
      <c r="C8" s="53" t="s">
        <v>211</v>
      </c>
      <c r="D8" s="54">
        <v>7000</v>
      </c>
    </row>
    <row r="9" spans="1:4" s="17" customFormat="1" x14ac:dyDescent="0.2">
      <c r="A9" s="52">
        <v>8</v>
      </c>
      <c r="B9" s="53" t="s">
        <v>210</v>
      </c>
      <c r="C9" s="53" t="s">
        <v>198</v>
      </c>
      <c r="D9" s="54">
        <v>7000</v>
      </c>
    </row>
    <row r="10" spans="1:4" s="17" customFormat="1" x14ac:dyDescent="0.2">
      <c r="A10" s="52">
        <v>9</v>
      </c>
      <c r="B10" s="53" t="s">
        <v>210</v>
      </c>
      <c r="C10" s="53" t="s">
        <v>212</v>
      </c>
      <c r="D10" s="54">
        <v>7000</v>
      </c>
    </row>
    <row r="11" spans="1:4" s="17" customFormat="1" x14ac:dyDescent="0.2">
      <c r="A11" s="52">
        <v>10</v>
      </c>
      <c r="B11" s="53" t="s">
        <v>186</v>
      </c>
      <c r="C11" s="53" t="s">
        <v>213</v>
      </c>
      <c r="D11" s="54">
        <v>7000</v>
      </c>
    </row>
    <row r="12" spans="1:4" s="17" customFormat="1" x14ac:dyDescent="0.2">
      <c r="A12" s="52">
        <v>11</v>
      </c>
      <c r="B12" s="53" t="s">
        <v>214</v>
      </c>
      <c r="C12" s="53" t="s">
        <v>215</v>
      </c>
      <c r="D12" s="54">
        <v>7000</v>
      </c>
    </row>
    <row r="13" spans="1:4" s="17" customFormat="1" x14ac:dyDescent="0.2">
      <c r="A13" s="52">
        <v>12</v>
      </c>
      <c r="B13" s="53" t="s">
        <v>216</v>
      </c>
      <c r="C13" s="53" t="s">
        <v>197</v>
      </c>
      <c r="D13" s="54">
        <v>7000</v>
      </c>
    </row>
    <row r="14" spans="1:4" s="17" customFormat="1" x14ac:dyDescent="0.2">
      <c r="A14" s="52">
        <v>13</v>
      </c>
      <c r="B14" s="53" t="s">
        <v>217</v>
      </c>
      <c r="C14" s="53" t="s">
        <v>218</v>
      </c>
      <c r="D14" s="54">
        <v>7000</v>
      </c>
    </row>
    <row r="15" spans="1:4" s="17" customFormat="1" x14ac:dyDescent="0.2">
      <c r="A15" s="52">
        <v>14</v>
      </c>
      <c r="B15" s="53" t="s">
        <v>217</v>
      </c>
      <c r="C15" s="53" t="s">
        <v>219</v>
      </c>
      <c r="D15" s="54">
        <v>7000</v>
      </c>
    </row>
    <row r="16" spans="1:4" s="17" customFormat="1" x14ac:dyDescent="0.2">
      <c r="A16" s="52">
        <v>15</v>
      </c>
      <c r="B16" s="53" t="s">
        <v>217</v>
      </c>
      <c r="C16" s="53" t="s">
        <v>220</v>
      </c>
      <c r="D16" s="54">
        <v>7000</v>
      </c>
    </row>
    <row r="17" spans="1:4" s="17" customFormat="1" x14ac:dyDescent="0.2">
      <c r="A17" s="52">
        <v>16</v>
      </c>
      <c r="B17" s="53" t="s">
        <v>221</v>
      </c>
      <c r="C17" s="53" t="s">
        <v>222</v>
      </c>
      <c r="D17" s="54">
        <v>7000</v>
      </c>
    </row>
    <row r="18" spans="1:4" s="17" customFormat="1" x14ac:dyDescent="0.2">
      <c r="A18" s="52">
        <v>17</v>
      </c>
      <c r="B18" s="53" t="s">
        <v>221</v>
      </c>
      <c r="C18" s="53" t="s">
        <v>223</v>
      </c>
      <c r="D18" s="54">
        <v>7000</v>
      </c>
    </row>
    <row r="19" spans="1:4" s="17" customFormat="1" x14ac:dyDescent="0.2">
      <c r="A19" s="52">
        <v>18</v>
      </c>
      <c r="B19" s="53" t="s">
        <v>224</v>
      </c>
      <c r="C19" s="53" t="s">
        <v>225</v>
      </c>
      <c r="D19" s="54">
        <v>7000</v>
      </c>
    </row>
    <row r="20" spans="1:4" s="17" customFormat="1" x14ac:dyDescent="0.2">
      <c r="A20" s="52">
        <v>19</v>
      </c>
      <c r="B20" s="53" t="s">
        <v>224</v>
      </c>
      <c r="C20" s="53" t="s">
        <v>226</v>
      </c>
      <c r="D20" s="54">
        <v>7000</v>
      </c>
    </row>
    <row r="21" spans="1:4" s="17" customFormat="1" x14ac:dyDescent="0.2">
      <c r="A21" s="52">
        <v>20</v>
      </c>
      <c r="B21" s="53" t="s">
        <v>224</v>
      </c>
      <c r="C21" s="53" t="s">
        <v>225</v>
      </c>
      <c r="D21" s="54">
        <v>7000</v>
      </c>
    </row>
    <row r="22" spans="1:4" s="17" customFormat="1" x14ac:dyDescent="0.2">
      <c r="A22" s="52">
        <v>21</v>
      </c>
      <c r="B22" s="53" t="s">
        <v>227</v>
      </c>
      <c r="C22" s="53" t="s">
        <v>228</v>
      </c>
      <c r="D22" s="54">
        <v>7000</v>
      </c>
    </row>
    <row r="23" spans="1:4" s="17" customFormat="1" x14ac:dyDescent="0.2">
      <c r="A23" s="52">
        <v>22</v>
      </c>
      <c r="B23" s="53" t="s">
        <v>227</v>
      </c>
      <c r="C23" s="53" t="s">
        <v>228</v>
      </c>
      <c r="D23" s="54">
        <v>7000</v>
      </c>
    </row>
    <row r="24" spans="1:4" s="17" customFormat="1" x14ac:dyDescent="0.2">
      <c r="A24" s="52">
        <v>23</v>
      </c>
      <c r="B24" s="53" t="s">
        <v>229</v>
      </c>
      <c r="C24" s="53" t="s">
        <v>230</v>
      </c>
      <c r="D24" s="54">
        <v>7000</v>
      </c>
    </row>
    <row r="25" spans="1:4" s="17" customFormat="1" x14ac:dyDescent="0.2">
      <c r="A25" s="52">
        <v>24</v>
      </c>
      <c r="B25" s="53" t="s">
        <v>229</v>
      </c>
      <c r="C25" s="53" t="s">
        <v>231</v>
      </c>
      <c r="D25" s="54">
        <v>7000</v>
      </c>
    </row>
    <row r="26" spans="1:4" s="17" customFormat="1" x14ac:dyDescent="0.2">
      <c r="A26" s="52">
        <v>25</v>
      </c>
      <c r="B26" s="53" t="s">
        <v>232</v>
      </c>
      <c r="C26" s="53" t="s">
        <v>182</v>
      </c>
      <c r="D26" s="54">
        <v>7000</v>
      </c>
    </row>
    <row r="27" spans="1:4" s="17" customFormat="1" x14ac:dyDescent="0.2">
      <c r="A27" s="52">
        <v>26</v>
      </c>
      <c r="B27" s="53" t="s">
        <v>233</v>
      </c>
      <c r="C27" s="53" t="s">
        <v>205</v>
      </c>
      <c r="D27" s="54">
        <v>7000</v>
      </c>
    </row>
    <row r="28" spans="1:4" s="17" customFormat="1" x14ac:dyDescent="0.2">
      <c r="A28" s="52">
        <v>27</v>
      </c>
      <c r="B28" s="53" t="s">
        <v>234</v>
      </c>
      <c r="C28" s="53" t="s">
        <v>196</v>
      </c>
      <c r="D28" s="54">
        <v>7000</v>
      </c>
    </row>
    <row r="29" spans="1:4" s="17" customFormat="1" x14ac:dyDescent="0.2">
      <c r="A29" s="52">
        <v>28</v>
      </c>
      <c r="B29" s="53" t="s">
        <v>235</v>
      </c>
      <c r="C29" s="53" t="s">
        <v>84</v>
      </c>
      <c r="D29" s="54">
        <v>7000</v>
      </c>
    </row>
    <row r="30" spans="1:4" s="17" customFormat="1" x14ac:dyDescent="0.2">
      <c r="A30" s="52">
        <v>29</v>
      </c>
      <c r="B30" s="53" t="s">
        <v>236</v>
      </c>
      <c r="C30" s="53" t="s">
        <v>128</v>
      </c>
      <c r="D30" s="54">
        <v>7000</v>
      </c>
    </row>
    <row r="31" spans="1:4" s="17" customFormat="1" x14ac:dyDescent="0.2">
      <c r="A31" s="52">
        <v>30</v>
      </c>
      <c r="B31" s="53" t="s">
        <v>237</v>
      </c>
      <c r="C31" s="53" t="s">
        <v>90</v>
      </c>
      <c r="D31" s="54">
        <v>7000</v>
      </c>
    </row>
    <row r="32" spans="1:4" s="17" customFormat="1" x14ac:dyDescent="0.2">
      <c r="A32" s="52">
        <v>31</v>
      </c>
      <c r="B32" s="53" t="s">
        <v>237</v>
      </c>
      <c r="C32" s="53" t="s">
        <v>194</v>
      </c>
      <c r="D32" s="54">
        <v>7000</v>
      </c>
    </row>
    <row r="33" spans="1:4" s="17" customFormat="1" x14ac:dyDescent="0.2">
      <c r="A33" s="52">
        <v>32</v>
      </c>
      <c r="B33" s="53" t="s">
        <v>238</v>
      </c>
      <c r="C33" s="53" t="s">
        <v>194</v>
      </c>
      <c r="D33" s="54">
        <v>7000</v>
      </c>
    </row>
    <row r="34" spans="1:4" s="17" customFormat="1" x14ac:dyDescent="0.2">
      <c r="A34" s="52">
        <v>33</v>
      </c>
      <c r="B34" s="53" t="s">
        <v>238</v>
      </c>
      <c r="C34" s="53" t="s">
        <v>197</v>
      </c>
      <c r="D34" s="54">
        <v>7000</v>
      </c>
    </row>
    <row r="35" spans="1:4" s="17" customFormat="1" x14ac:dyDescent="0.2">
      <c r="A35" s="52">
        <v>34</v>
      </c>
      <c r="B35" s="53" t="s">
        <v>239</v>
      </c>
      <c r="C35" s="53" t="s">
        <v>98</v>
      </c>
      <c r="D35" s="54">
        <v>7000</v>
      </c>
    </row>
    <row r="36" spans="1:4" s="17" customFormat="1" x14ac:dyDescent="0.2">
      <c r="A36" s="52">
        <v>35</v>
      </c>
      <c r="B36" s="53" t="s">
        <v>240</v>
      </c>
      <c r="C36" s="53" t="s">
        <v>199</v>
      </c>
      <c r="D36" s="54">
        <v>7000</v>
      </c>
    </row>
    <row r="37" spans="1:4" s="17" customFormat="1" x14ac:dyDescent="0.2">
      <c r="A37" s="52">
        <v>36</v>
      </c>
      <c r="B37" s="53" t="s">
        <v>240</v>
      </c>
      <c r="C37" s="53" t="s">
        <v>205</v>
      </c>
      <c r="D37" s="54">
        <v>7000</v>
      </c>
    </row>
    <row r="38" spans="1:4" s="17" customFormat="1" x14ac:dyDescent="0.2">
      <c r="A38" s="52">
        <v>37</v>
      </c>
      <c r="B38" s="53" t="s">
        <v>240</v>
      </c>
      <c r="C38" s="53" t="s">
        <v>200</v>
      </c>
      <c r="D38" s="54">
        <v>7000</v>
      </c>
    </row>
    <row r="39" spans="1:4" s="17" customFormat="1" x14ac:dyDescent="0.2">
      <c r="A39" s="52">
        <v>38</v>
      </c>
      <c r="B39" s="53" t="s">
        <v>241</v>
      </c>
      <c r="C39" s="53" t="s">
        <v>197</v>
      </c>
      <c r="D39" s="54">
        <v>7000</v>
      </c>
    </row>
    <row r="40" spans="1:4" s="17" customFormat="1" x14ac:dyDescent="0.2">
      <c r="A40" s="52">
        <v>39</v>
      </c>
      <c r="B40" s="53" t="s">
        <v>241</v>
      </c>
      <c r="C40" s="53" t="s">
        <v>242</v>
      </c>
      <c r="D40" s="54">
        <v>7000</v>
      </c>
    </row>
    <row r="41" spans="1:4" s="17" customFormat="1" x14ac:dyDescent="0.2">
      <c r="A41" s="52">
        <v>40</v>
      </c>
      <c r="B41" s="53" t="s">
        <v>243</v>
      </c>
      <c r="C41" s="53" t="s">
        <v>215</v>
      </c>
      <c r="D41" s="54">
        <v>7000</v>
      </c>
    </row>
    <row r="42" spans="1:4" s="17" customFormat="1" x14ac:dyDescent="0.2">
      <c r="A42" s="52">
        <v>41</v>
      </c>
      <c r="B42" s="53" t="s">
        <v>243</v>
      </c>
      <c r="C42" s="53" t="s">
        <v>188</v>
      </c>
      <c r="D42" s="54">
        <v>6617.4</v>
      </c>
    </row>
    <row r="43" spans="1:4" s="17" customFormat="1" x14ac:dyDescent="0.2">
      <c r="A43" s="52">
        <v>42</v>
      </c>
      <c r="B43" s="53" t="s">
        <v>187</v>
      </c>
      <c r="C43" s="53" t="s">
        <v>242</v>
      </c>
      <c r="D43" s="54">
        <v>7000</v>
      </c>
    </row>
    <row r="44" spans="1:4" s="17" customFormat="1" x14ac:dyDescent="0.2">
      <c r="A44" s="52">
        <v>43</v>
      </c>
      <c r="B44" s="53" t="s">
        <v>187</v>
      </c>
      <c r="C44" s="53" t="s">
        <v>244</v>
      </c>
      <c r="D44" s="54">
        <v>7000</v>
      </c>
    </row>
    <row r="45" spans="1:4" s="17" customFormat="1" x14ac:dyDescent="0.2">
      <c r="A45" s="52">
        <v>44</v>
      </c>
      <c r="B45" s="53" t="s">
        <v>237</v>
      </c>
      <c r="C45" s="53" t="s">
        <v>218</v>
      </c>
      <c r="D45" s="54">
        <v>7000</v>
      </c>
    </row>
    <row r="46" spans="1:4" s="17" customFormat="1" x14ac:dyDescent="0.2">
      <c r="A46" s="52">
        <v>45</v>
      </c>
      <c r="B46" s="53" t="s">
        <v>237</v>
      </c>
      <c r="C46" s="53" t="s">
        <v>95</v>
      </c>
      <c r="D46" s="54">
        <v>7000</v>
      </c>
    </row>
    <row r="47" spans="1:4" s="17" customFormat="1" x14ac:dyDescent="0.2">
      <c r="A47" s="52">
        <v>46</v>
      </c>
      <c r="B47" s="53" t="s">
        <v>237</v>
      </c>
      <c r="C47" s="53" t="s">
        <v>521</v>
      </c>
      <c r="D47" s="54">
        <v>7999.99</v>
      </c>
    </row>
    <row r="48" spans="1:4" x14ac:dyDescent="0.2">
      <c r="B48" s="36"/>
      <c r="C48" s="55" t="s">
        <v>245</v>
      </c>
      <c r="D48" s="55">
        <f>SUM(D2:D47)</f>
        <v>322617.39</v>
      </c>
    </row>
    <row r="49" spans="2:4" x14ac:dyDescent="0.2">
      <c r="B49" s="36"/>
      <c r="C49" s="36"/>
      <c r="D49" s="36"/>
    </row>
    <row r="50" spans="2:4" x14ac:dyDescent="0.2">
      <c r="B50" s="36"/>
      <c r="C50" s="36"/>
      <c r="D50" s="36"/>
    </row>
    <row r="51" spans="2:4" x14ac:dyDescent="0.2">
      <c r="B51" s="36"/>
      <c r="C51" s="36"/>
      <c r="D51" s="36"/>
    </row>
    <row r="52" spans="2:4" x14ac:dyDescent="0.2">
      <c r="B52" s="36"/>
      <c r="C52" s="36"/>
      <c r="D52" s="36"/>
    </row>
    <row r="53" spans="2:4" x14ac:dyDescent="0.2">
      <c r="B53" s="36"/>
      <c r="C53" s="36"/>
      <c r="D53" s="36"/>
    </row>
    <row r="54" spans="2:4" x14ac:dyDescent="0.2">
      <c r="B54" s="36"/>
      <c r="C54" s="36"/>
      <c r="D54" s="36"/>
    </row>
    <row r="55" spans="2:4" x14ac:dyDescent="0.2">
      <c r="B55" s="36"/>
      <c r="C55" s="36"/>
      <c r="D55" s="36"/>
    </row>
    <row r="56" spans="2:4" x14ac:dyDescent="0.2">
      <c r="B56" s="36"/>
      <c r="C56" s="36"/>
      <c r="D56" s="36"/>
    </row>
    <row r="57" spans="2:4" x14ac:dyDescent="0.2">
      <c r="B57" s="36"/>
      <c r="C57" s="36"/>
      <c r="D57" s="36"/>
    </row>
    <row r="58" spans="2:4" x14ac:dyDescent="0.2">
      <c r="B58" s="36"/>
      <c r="C58" s="36"/>
      <c r="D58" s="36"/>
    </row>
    <row r="59" spans="2:4" x14ac:dyDescent="0.2">
      <c r="B59" s="36"/>
      <c r="C59" s="36"/>
      <c r="D59" s="36"/>
    </row>
    <row r="60" spans="2:4" x14ac:dyDescent="0.2">
      <c r="B60" s="36"/>
      <c r="C60" s="36"/>
      <c r="D60" s="36"/>
    </row>
    <row r="61" spans="2:4" x14ac:dyDescent="0.2">
      <c r="B61" s="36"/>
      <c r="C61" s="36"/>
      <c r="D61" s="36"/>
    </row>
    <row r="62" spans="2:4" x14ac:dyDescent="0.2">
      <c r="B62" s="36"/>
      <c r="C62" s="36"/>
      <c r="D62" s="36"/>
    </row>
    <row r="63" spans="2:4" x14ac:dyDescent="0.2">
      <c r="B63" s="36"/>
      <c r="C63" s="36"/>
      <c r="D63" s="36"/>
    </row>
    <row r="64" spans="2:4" x14ac:dyDescent="0.2">
      <c r="B64" s="36"/>
      <c r="C64" s="36"/>
      <c r="D64" s="36"/>
    </row>
    <row r="65" spans="2:4" x14ac:dyDescent="0.2">
      <c r="B65" s="36"/>
      <c r="C65" s="36"/>
      <c r="D65" s="36"/>
    </row>
    <row r="66" spans="2:4" x14ac:dyDescent="0.2">
      <c r="B66" s="36"/>
      <c r="C66" s="36"/>
      <c r="D66" s="36"/>
    </row>
    <row r="67" spans="2:4" x14ac:dyDescent="0.2">
      <c r="B67" s="36"/>
      <c r="C67" s="36"/>
      <c r="D67" s="36"/>
    </row>
    <row r="68" spans="2:4" x14ac:dyDescent="0.2">
      <c r="B68" s="36"/>
      <c r="C68" s="36"/>
      <c r="D68" s="36"/>
    </row>
    <row r="69" spans="2:4" x14ac:dyDescent="0.2">
      <c r="B69" s="36"/>
      <c r="C69" s="36"/>
      <c r="D69" s="36"/>
    </row>
    <row r="70" spans="2:4" x14ac:dyDescent="0.2">
      <c r="B70" s="36"/>
      <c r="C70" s="36"/>
      <c r="D70" s="36"/>
    </row>
    <row r="71" spans="2:4" x14ac:dyDescent="0.2">
      <c r="B71" s="36"/>
      <c r="C71" s="36"/>
      <c r="D71" s="36"/>
    </row>
    <row r="72" spans="2:4" x14ac:dyDescent="0.2">
      <c r="B72" s="36"/>
      <c r="C72" s="36"/>
      <c r="D72" s="36"/>
    </row>
    <row r="73" spans="2:4" x14ac:dyDescent="0.2">
      <c r="B73" s="36"/>
      <c r="C73" s="36"/>
      <c r="D73" s="36"/>
    </row>
    <row r="74" spans="2:4" x14ac:dyDescent="0.2">
      <c r="B74" s="36"/>
      <c r="C74" s="36"/>
      <c r="D74" s="36"/>
    </row>
    <row r="75" spans="2:4" x14ac:dyDescent="0.2">
      <c r="B75" s="36"/>
      <c r="C75" s="36"/>
      <c r="D75" s="36"/>
    </row>
    <row r="76" spans="2:4" x14ac:dyDescent="0.2">
      <c r="B76" s="36"/>
      <c r="C76" s="36"/>
      <c r="D76" s="36"/>
    </row>
    <row r="77" spans="2:4" x14ac:dyDescent="0.2">
      <c r="B77" s="36"/>
      <c r="C77" s="36"/>
      <c r="D77" s="36"/>
    </row>
    <row r="78" spans="2:4" x14ac:dyDescent="0.2">
      <c r="B78" s="36"/>
      <c r="C78" s="36"/>
      <c r="D78" s="36"/>
    </row>
    <row r="79" spans="2:4" x14ac:dyDescent="0.2">
      <c r="B79" s="36"/>
      <c r="C79" s="36"/>
      <c r="D79" s="36"/>
    </row>
    <row r="80" spans="2:4" x14ac:dyDescent="0.2">
      <c r="B80" s="36"/>
      <c r="C80" s="36"/>
      <c r="D80" s="36"/>
    </row>
    <row r="81" spans="2:4" x14ac:dyDescent="0.2">
      <c r="B81" s="36"/>
      <c r="C81" s="36"/>
      <c r="D81" s="36"/>
    </row>
    <row r="82" spans="2:4" x14ac:dyDescent="0.2">
      <c r="B82" s="36"/>
      <c r="C82" s="36"/>
      <c r="D82" s="36"/>
    </row>
    <row r="83" spans="2:4" x14ac:dyDescent="0.2">
      <c r="B83" s="36"/>
      <c r="C83" s="36"/>
      <c r="D83" s="36"/>
    </row>
    <row r="84" spans="2:4" x14ac:dyDescent="0.2">
      <c r="B84" s="36"/>
      <c r="C84" s="36"/>
      <c r="D84" s="36"/>
    </row>
    <row r="85" spans="2:4" x14ac:dyDescent="0.2">
      <c r="B85" s="36"/>
      <c r="C85" s="36"/>
      <c r="D85" s="36"/>
    </row>
    <row r="86" spans="2:4" x14ac:dyDescent="0.2">
      <c r="B86" s="36"/>
      <c r="C86" s="36"/>
      <c r="D86" s="36"/>
    </row>
    <row r="87" spans="2:4" x14ac:dyDescent="0.2">
      <c r="B87" s="36"/>
      <c r="C87" s="36"/>
      <c r="D87" s="36"/>
    </row>
    <row r="88" spans="2:4" x14ac:dyDescent="0.2">
      <c r="B88" s="36"/>
      <c r="C88" s="36"/>
      <c r="D88" s="36"/>
    </row>
    <row r="89" spans="2:4" x14ac:dyDescent="0.2">
      <c r="B89" s="36"/>
      <c r="C89" s="36"/>
      <c r="D89" s="36"/>
    </row>
    <row r="90" spans="2:4" x14ac:dyDescent="0.2">
      <c r="B90" s="36"/>
      <c r="C90" s="36"/>
      <c r="D90" s="36"/>
    </row>
    <row r="91" spans="2:4" x14ac:dyDescent="0.2">
      <c r="B91" s="36"/>
      <c r="C91" s="36"/>
      <c r="D91" s="36"/>
    </row>
    <row r="92" spans="2:4" x14ac:dyDescent="0.2">
      <c r="B92" s="36"/>
      <c r="C92" s="36"/>
      <c r="D92" s="36"/>
    </row>
    <row r="93" spans="2:4" x14ac:dyDescent="0.2">
      <c r="B93" s="36"/>
      <c r="C93" s="36"/>
      <c r="D93" s="36"/>
    </row>
    <row r="94" spans="2:4" x14ac:dyDescent="0.2">
      <c r="B94" s="36"/>
      <c r="C94" s="36"/>
      <c r="D94" s="36"/>
    </row>
    <row r="95" spans="2:4" x14ac:dyDescent="0.2">
      <c r="B95" s="36"/>
      <c r="C95" s="36"/>
      <c r="D95" s="36"/>
    </row>
    <row r="96" spans="2:4" x14ac:dyDescent="0.2">
      <c r="B96" s="36"/>
      <c r="C96" s="36"/>
      <c r="D96" s="36"/>
    </row>
    <row r="97" spans="2:4" x14ac:dyDescent="0.2">
      <c r="B97" s="36"/>
      <c r="C97" s="36"/>
      <c r="D97" s="36"/>
    </row>
    <row r="98" spans="2:4" x14ac:dyDescent="0.2">
      <c r="B98" s="36"/>
      <c r="C98" s="36"/>
      <c r="D98" s="36"/>
    </row>
    <row r="99" spans="2:4" x14ac:dyDescent="0.2">
      <c r="B99" s="36"/>
      <c r="C99" s="36"/>
      <c r="D99" s="36"/>
    </row>
    <row r="100" spans="2:4" x14ac:dyDescent="0.2">
      <c r="B100" s="36"/>
      <c r="C100" s="36"/>
      <c r="D100" s="36"/>
    </row>
    <row r="101" spans="2:4" x14ac:dyDescent="0.2">
      <c r="B101" s="36"/>
      <c r="C101" s="36"/>
      <c r="D101" s="36"/>
    </row>
    <row r="102" spans="2:4" x14ac:dyDescent="0.2">
      <c r="B102" s="36"/>
      <c r="C102" s="36"/>
      <c r="D102" s="36"/>
    </row>
    <row r="103" spans="2:4" x14ac:dyDescent="0.2">
      <c r="B103" s="36"/>
      <c r="C103" s="36"/>
      <c r="D103" s="36"/>
    </row>
    <row r="104" spans="2:4" x14ac:dyDescent="0.2">
      <c r="B104" s="36"/>
      <c r="C104" s="36"/>
      <c r="D104" s="36"/>
    </row>
    <row r="105" spans="2:4" x14ac:dyDescent="0.2">
      <c r="B105" s="36"/>
      <c r="C105" s="36"/>
      <c r="D105" s="36"/>
    </row>
    <row r="106" spans="2:4" x14ac:dyDescent="0.2">
      <c r="B106" s="36"/>
      <c r="C106" s="36"/>
      <c r="D106" s="36"/>
    </row>
    <row r="107" spans="2:4" x14ac:dyDescent="0.2">
      <c r="B107" s="36"/>
      <c r="C107" s="36"/>
      <c r="D107" s="36"/>
    </row>
    <row r="108" spans="2:4" x14ac:dyDescent="0.2">
      <c r="B108" s="36"/>
      <c r="C108" s="36"/>
      <c r="D108" s="36"/>
    </row>
    <row r="109" spans="2:4" x14ac:dyDescent="0.2">
      <c r="B109" s="36"/>
      <c r="C109" s="36"/>
      <c r="D109" s="36"/>
    </row>
    <row r="110" spans="2:4" x14ac:dyDescent="0.2">
      <c r="B110" s="36"/>
      <c r="C110" s="36"/>
      <c r="D110" s="36"/>
    </row>
    <row r="111" spans="2:4" x14ac:dyDescent="0.2">
      <c r="B111" s="36"/>
      <c r="C111" s="36"/>
      <c r="D111" s="36"/>
    </row>
    <row r="112" spans="2:4" x14ac:dyDescent="0.2">
      <c r="B112" s="36"/>
      <c r="C112" s="36"/>
      <c r="D112" s="36"/>
    </row>
    <row r="113" spans="2:4" x14ac:dyDescent="0.2">
      <c r="B113" s="36"/>
      <c r="C113" s="36"/>
      <c r="D113" s="36"/>
    </row>
    <row r="114" spans="2:4" x14ac:dyDescent="0.2">
      <c r="B114" s="36"/>
      <c r="C114" s="36"/>
      <c r="D114" s="36"/>
    </row>
    <row r="115" spans="2:4" x14ac:dyDescent="0.2">
      <c r="B115" s="36"/>
      <c r="C115" s="36"/>
      <c r="D115" s="36"/>
    </row>
    <row r="116" spans="2:4" x14ac:dyDescent="0.2">
      <c r="B116" s="36"/>
      <c r="C116" s="36"/>
      <c r="D116" s="36"/>
    </row>
    <row r="117" spans="2:4" x14ac:dyDescent="0.2">
      <c r="B117" s="36"/>
      <c r="C117" s="36"/>
      <c r="D117" s="36"/>
    </row>
    <row r="118" spans="2:4" x14ac:dyDescent="0.2">
      <c r="B118" s="36"/>
      <c r="C118" s="36"/>
      <c r="D118" s="36"/>
    </row>
    <row r="119" spans="2:4" x14ac:dyDescent="0.2">
      <c r="B119" s="36"/>
      <c r="C119" s="36"/>
      <c r="D119" s="36"/>
    </row>
    <row r="120" spans="2:4" x14ac:dyDescent="0.2">
      <c r="B120" s="36"/>
      <c r="C120" s="36"/>
      <c r="D120" s="36"/>
    </row>
    <row r="121" spans="2:4" x14ac:dyDescent="0.2">
      <c r="B121" s="36"/>
      <c r="C121" s="36"/>
      <c r="D121" s="36"/>
    </row>
  </sheetData>
  <phoneticPr fontId="2" type="noConversion"/>
  <pageMargins left="0.75" right="0.75" top="1" bottom="1" header="0.5" footer="0.5"/>
  <pageSetup paperSize="9" orientation="portrait" horizontalDpi="4294967295" vertic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zoomScale="130" workbookViewId="0">
      <pane ySplit="1" topLeftCell="A56" activePane="bottomLeft" state="frozen"/>
      <selection pane="bottomLeft" activeCell="J13" sqref="J13"/>
    </sheetView>
  </sheetViews>
  <sheetFormatPr defaultRowHeight="12.75" x14ac:dyDescent="0.2"/>
  <cols>
    <col min="1" max="1" width="3.5703125" style="3" bestFit="1" customWidth="1"/>
    <col min="2" max="2" width="27.85546875" style="3" customWidth="1"/>
    <col min="3" max="3" width="13.42578125" style="3" customWidth="1"/>
    <col min="4" max="4" width="19.42578125" style="3" customWidth="1"/>
    <col min="5" max="5" width="18.5703125" style="3" customWidth="1"/>
    <col min="6" max="6" width="31.5703125" style="3" bestFit="1" customWidth="1"/>
    <col min="7" max="7" width="12.140625" style="36" bestFit="1" customWidth="1"/>
    <col min="8" max="16384" width="9.140625" style="2"/>
  </cols>
  <sheetData>
    <row r="1" spans="1:9" ht="33.7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H1" s="36"/>
      <c r="I1" s="36"/>
    </row>
    <row r="2" spans="1:9" s="17" customFormat="1" x14ac:dyDescent="0.2">
      <c r="A2" s="56">
        <v>2</v>
      </c>
      <c r="B2" s="80" t="s">
        <v>428</v>
      </c>
      <c r="C2" s="81" t="s">
        <v>426</v>
      </c>
      <c r="D2" s="57" t="s">
        <v>429</v>
      </c>
      <c r="E2" s="73">
        <v>1220</v>
      </c>
      <c r="F2" s="56" t="s">
        <v>12</v>
      </c>
      <c r="G2" s="37"/>
    </row>
    <row r="3" spans="1:9" s="17" customFormat="1" x14ac:dyDescent="0.2">
      <c r="A3" s="56"/>
      <c r="B3" s="80" t="s">
        <v>612</v>
      </c>
      <c r="C3" s="82">
        <v>44949</v>
      </c>
      <c r="D3" s="57" t="s">
        <v>613</v>
      </c>
      <c r="E3" s="73">
        <v>1499</v>
      </c>
      <c r="F3" s="56" t="s">
        <v>12</v>
      </c>
      <c r="G3" s="37"/>
    </row>
    <row r="4" spans="1:9" s="17" customFormat="1" x14ac:dyDescent="0.2">
      <c r="A4" s="56">
        <v>3</v>
      </c>
      <c r="B4" s="80" t="s">
        <v>700</v>
      </c>
      <c r="C4" s="82">
        <v>44946</v>
      </c>
      <c r="D4" s="57" t="s">
        <v>701</v>
      </c>
      <c r="E4" s="73">
        <v>2400</v>
      </c>
      <c r="F4" s="56" t="s">
        <v>12</v>
      </c>
      <c r="G4" s="37">
        <f>SUM(E2:E4)</f>
        <v>5119</v>
      </c>
    </row>
    <row r="5" spans="1:9" s="17" customFormat="1" x14ac:dyDescent="0.2">
      <c r="A5" s="83">
        <v>4</v>
      </c>
      <c r="B5" s="56" t="s">
        <v>39</v>
      </c>
      <c r="C5" s="56" t="s">
        <v>35</v>
      </c>
      <c r="D5" s="56" t="s">
        <v>40</v>
      </c>
      <c r="E5" s="73">
        <v>2522</v>
      </c>
      <c r="F5" s="56" t="s">
        <v>9</v>
      </c>
      <c r="G5" s="18"/>
    </row>
    <row r="6" spans="1:9" s="17" customFormat="1" ht="22.5" x14ac:dyDescent="0.2">
      <c r="A6" s="56">
        <v>5</v>
      </c>
      <c r="B6" s="56" t="s">
        <v>287</v>
      </c>
      <c r="C6" s="56" t="s">
        <v>288</v>
      </c>
      <c r="D6" s="74" t="s">
        <v>286</v>
      </c>
      <c r="E6" s="58">
        <v>1049</v>
      </c>
      <c r="F6" s="56" t="s">
        <v>9</v>
      </c>
      <c r="G6" s="18"/>
    </row>
    <row r="7" spans="1:9" s="17" customFormat="1" ht="22.5" x14ac:dyDescent="0.2">
      <c r="A7" s="56">
        <v>6</v>
      </c>
      <c r="B7" s="56" t="s">
        <v>292</v>
      </c>
      <c r="C7" s="56" t="s">
        <v>293</v>
      </c>
      <c r="D7" s="74" t="s">
        <v>291</v>
      </c>
      <c r="E7" s="58">
        <v>2799</v>
      </c>
      <c r="F7" s="56" t="s">
        <v>9</v>
      </c>
      <c r="G7" s="18"/>
    </row>
    <row r="8" spans="1:9" s="17" customFormat="1" x14ac:dyDescent="0.2">
      <c r="A8" s="83">
        <v>7</v>
      </c>
      <c r="B8" s="57" t="s">
        <v>405</v>
      </c>
      <c r="C8" s="57" t="s">
        <v>407</v>
      </c>
      <c r="D8" s="59" t="s">
        <v>409</v>
      </c>
      <c r="E8" s="58">
        <v>1650</v>
      </c>
      <c r="F8" s="56" t="s">
        <v>9</v>
      </c>
      <c r="G8" s="37"/>
    </row>
    <row r="9" spans="1:9" s="17" customFormat="1" x14ac:dyDescent="0.2">
      <c r="A9" s="56">
        <v>8</v>
      </c>
      <c r="B9" s="57" t="s">
        <v>406</v>
      </c>
      <c r="C9" s="57" t="s">
        <v>408</v>
      </c>
      <c r="D9" s="59" t="s">
        <v>410</v>
      </c>
      <c r="E9" s="58">
        <v>2900</v>
      </c>
      <c r="F9" s="56" t="s">
        <v>9</v>
      </c>
      <c r="G9" s="37"/>
    </row>
    <row r="10" spans="1:9" s="17" customFormat="1" x14ac:dyDescent="0.2">
      <c r="A10" s="56">
        <v>9</v>
      </c>
      <c r="B10" s="57" t="s">
        <v>406</v>
      </c>
      <c r="C10" s="57" t="s">
        <v>408</v>
      </c>
      <c r="D10" s="59" t="s">
        <v>411</v>
      </c>
      <c r="E10" s="58">
        <v>2900</v>
      </c>
      <c r="F10" s="56" t="s">
        <v>9</v>
      </c>
      <c r="G10" s="37"/>
    </row>
    <row r="11" spans="1:9" s="17" customFormat="1" x14ac:dyDescent="0.2">
      <c r="A11" s="83">
        <v>10</v>
      </c>
      <c r="B11" s="57" t="s">
        <v>406</v>
      </c>
      <c r="C11" s="57" t="s">
        <v>408</v>
      </c>
      <c r="D11" s="59" t="s">
        <v>412</v>
      </c>
      <c r="E11" s="58">
        <v>2900</v>
      </c>
      <c r="F11" s="56" t="s">
        <v>9</v>
      </c>
      <c r="G11" s="37"/>
    </row>
    <row r="12" spans="1:9" s="17" customFormat="1" x14ac:dyDescent="0.2">
      <c r="A12" s="56">
        <v>11</v>
      </c>
      <c r="B12" s="57" t="s">
        <v>406</v>
      </c>
      <c r="C12" s="57" t="s">
        <v>408</v>
      </c>
      <c r="D12" s="59" t="s">
        <v>413</v>
      </c>
      <c r="E12" s="58">
        <v>2900</v>
      </c>
      <c r="F12" s="56" t="s">
        <v>9</v>
      </c>
      <c r="G12" s="37"/>
    </row>
    <row r="13" spans="1:9" s="17" customFormat="1" x14ac:dyDescent="0.2">
      <c r="A13" s="56">
        <v>14</v>
      </c>
      <c r="B13" s="56" t="s">
        <v>675</v>
      </c>
      <c r="C13" s="76" t="s">
        <v>676</v>
      </c>
      <c r="D13" s="56"/>
      <c r="E13" s="73">
        <v>1299</v>
      </c>
      <c r="F13" s="56" t="s">
        <v>9</v>
      </c>
      <c r="G13" s="37"/>
    </row>
    <row r="14" spans="1:9" s="17" customFormat="1" x14ac:dyDescent="0.2">
      <c r="A14" s="56">
        <v>15</v>
      </c>
      <c r="B14" s="57" t="s">
        <v>677</v>
      </c>
      <c r="C14" s="60">
        <v>43020</v>
      </c>
      <c r="D14" s="59"/>
      <c r="E14" s="58">
        <v>550</v>
      </c>
      <c r="F14" s="56" t="s">
        <v>9</v>
      </c>
      <c r="G14" s="37">
        <f>SUM(E5:E14)</f>
        <v>21469</v>
      </c>
      <c r="H14" s="18"/>
      <c r="I14" s="18"/>
    </row>
    <row r="15" spans="1:9" s="17" customFormat="1" x14ac:dyDescent="0.2">
      <c r="A15" s="83">
        <v>19</v>
      </c>
      <c r="B15" s="57" t="s">
        <v>18</v>
      </c>
      <c r="C15" s="57" t="s">
        <v>19</v>
      </c>
      <c r="D15" s="57" t="s">
        <v>20</v>
      </c>
      <c r="E15" s="61">
        <v>2693.7</v>
      </c>
      <c r="F15" s="56" t="s">
        <v>6</v>
      </c>
      <c r="G15" s="37"/>
    </row>
    <row r="16" spans="1:9" s="17" customFormat="1" x14ac:dyDescent="0.2">
      <c r="A16" s="56">
        <v>20</v>
      </c>
      <c r="B16" s="56" t="s">
        <v>310</v>
      </c>
      <c r="C16" s="79" t="s">
        <v>363</v>
      </c>
      <c r="D16" s="84" t="s">
        <v>365</v>
      </c>
      <c r="E16" s="58">
        <v>1968</v>
      </c>
      <c r="F16" s="56" t="s">
        <v>6</v>
      </c>
      <c r="G16" s="37"/>
    </row>
    <row r="17" spans="1:7" s="17" customFormat="1" x14ac:dyDescent="0.2">
      <c r="A17" s="56">
        <v>21</v>
      </c>
      <c r="B17" s="56" t="s">
        <v>310</v>
      </c>
      <c r="C17" s="79" t="s">
        <v>364</v>
      </c>
      <c r="D17" s="84" t="s">
        <v>366</v>
      </c>
      <c r="E17" s="58">
        <v>1968</v>
      </c>
      <c r="F17" s="56" t="s">
        <v>6</v>
      </c>
      <c r="G17" s="37"/>
    </row>
    <row r="18" spans="1:7" s="17" customFormat="1" x14ac:dyDescent="0.2">
      <c r="A18" s="83">
        <v>22</v>
      </c>
      <c r="B18" s="56" t="s">
        <v>390</v>
      </c>
      <c r="C18" s="79" t="s">
        <v>420</v>
      </c>
      <c r="D18" s="84" t="s">
        <v>421</v>
      </c>
      <c r="E18" s="58">
        <v>3185.7</v>
      </c>
      <c r="F18" s="56" t="s">
        <v>6</v>
      </c>
      <c r="G18" s="37"/>
    </row>
    <row r="19" spans="1:7" s="17" customFormat="1" x14ac:dyDescent="0.2">
      <c r="A19" s="56"/>
      <c r="B19" s="56" t="s">
        <v>8</v>
      </c>
      <c r="C19" s="77">
        <v>44508</v>
      </c>
      <c r="D19" s="57" t="s">
        <v>508</v>
      </c>
      <c r="E19" s="58">
        <v>3628.5</v>
      </c>
      <c r="F19" s="56" t="s">
        <v>6</v>
      </c>
      <c r="G19" s="18"/>
    </row>
    <row r="20" spans="1:7" s="17" customFormat="1" x14ac:dyDescent="0.2">
      <c r="A20" s="56"/>
      <c r="B20" s="56" t="s">
        <v>8</v>
      </c>
      <c r="C20" s="77">
        <v>44544</v>
      </c>
      <c r="D20" s="57" t="s">
        <v>509</v>
      </c>
      <c r="E20" s="58">
        <v>3567.5</v>
      </c>
      <c r="F20" s="56" t="s">
        <v>6</v>
      </c>
      <c r="G20" s="18"/>
    </row>
    <row r="21" spans="1:7" s="17" customFormat="1" ht="21.75" customHeight="1" x14ac:dyDescent="0.2">
      <c r="A21" s="56">
        <v>24</v>
      </c>
      <c r="B21" s="56" t="s">
        <v>664</v>
      </c>
      <c r="C21" s="77">
        <v>44901</v>
      </c>
      <c r="D21" s="57" t="s">
        <v>665</v>
      </c>
      <c r="E21" s="58">
        <v>3444</v>
      </c>
      <c r="F21" s="56" t="s">
        <v>6</v>
      </c>
      <c r="G21" s="37">
        <f>SUM(E15:E21)</f>
        <v>20455.400000000001</v>
      </c>
    </row>
    <row r="22" spans="1:7" s="17" customFormat="1" x14ac:dyDescent="0.2">
      <c r="A22" s="85">
        <v>27</v>
      </c>
      <c r="B22" s="86" t="s">
        <v>384</v>
      </c>
      <c r="C22" s="86" t="s">
        <v>327</v>
      </c>
      <c r="D22" s="86" t="s">
        <v>375</v>
      </c>
      <c r="E22" s="87">
        <v>719</v>
      </c>
      <c r="F22" s="85" t="s">
        <v>251</v>
      </c>
      <c r="G22" s="37"/>
    </row>
    <row r="23" spans="1:7" s="62" customFormat="1" x14ac:dyDescent="0.2">
      <c r="A23" s="56"/>
      <c r="B23" s="57" t="s">
        <v>648</v>
      </c>
      <c r="C23" s="60">
        <v>43852</v>
      </c>
      <c r="D23" s="57" t="s">
        <v>379</v>
      </c>
      <c r="E23" s="61">
        <v>3999</v>
      </c>
      <c r="F23" s="56" t="s">
        <v>251</v>
      </c>
      <c r="G23" s="88"/>
    </row>
    <row r="24" spans="1:7" s="17" customFormat="1" x14ac:dyDescent="0.2">
      <c r="A24" s="89">
        <v>28</v>
      </c>
      <c r="B24" s="72" t="s">
        <v>454</v>
      </c>
      <c r="C24" s="72" t="s">
        <v>451</v>
      </c>
      <c r="D24" s="72" t="s">
        <v>452</v>
      </c>
      <c r="E24" s="90">
        <f>449*6</f>
        <v>2694</v>
      </c>
      <c r="F24" s="75" t="s">
        <v>251</v>
      </c>
      <c r="G24" s="37"/>
    </row>
    <row r="25" spans="1:7" s="17" customFormat="1" x14ac:dyDescent="0.2">
      <c r="A25" s="56">
        <v>29</v>
      </c>
      <c r="B25" s="57" t="s">
        <v>455</v>
      </c>
      <c r="C25" s="57" t="s">
        <v>440</v>
      </c>
      <c r="D25" s="57" t="s">
        <v>453</v>
      </c>
      <c r="E25" s="61">
        <f>1990*3</f>
        <v>5970</v>
      </c>
      <c r="F25" s="56" t="s">
        <v>251</v>
      </c>
      <c r="G25" s="37"/>
    </row>
    <row r="26" spans="1:7" s="17" customFormat="1" x14ac:dyDescent="0.2">
      <c r="A26" s="56">
        <v>30</v>
      </c>
      <c r="B26" s="57" t="s">
        <v>471</v>
      </c>
      <c r="C26" s="57" t="s">
        <v>467</v>
      </c>
      <c r="D26" s="57" t="s">
        <v>472</v>
      </c>
      <c r="E26" s="61">
        <v>2000</v>
      </c>
      <c r="F26" s="56" t="s">
        <v>251</v>
      </c>
      <c r="G26" s="37"/>
    </row>
    <row r="27" spans="1:7" s="17" customFormat="1" x14ac:dyDescent="0.2">
      <c r="A27" s="56"/>
      <c r="B27" s="57" t="s">
        <v>473</v>
      </c>
      <c r="C27" s="57" t="s">
        <v>474</v>
      </c>
      <c r="D27" s="57" t="s">
        <v>475</v>
      </c>
      <c r="E27" s="61">
        <v>1649</v>
      </c>
      <c r="F27" s="56" t="s">
        <v>251</v>
      </c>
      <c r="G27" s="37"/>
    </row>
    <row r="28" spans="1:7" s="17" customFormat="1" x14ac:dyDescent="0.2">
      <c r="A28" s="56"/>
      <c r="B28" s="57" t="s">
        <v>513</v>
      </c>
      <c r="C28" s="60">
        <v>44551</v>
      </c>
      <c r="D28" s="57" t="s">
        <v>514</v>
      </c>
      <c r="E28" s="61">
        <v>2600</v>
      </c>
      <c r="F28" s="56" t="s">
        <v>251</v>
      </c>
      <c r="G28" s="37"/>
    </row>
    <row r="29" spans="1:7" s="17" customFormat="1" x14ac:dyDescent="0.2">
      <c r="A29" s="56"/>
      <c r="B29" s="57" t="s">
        <v>653</v>
      </c>
      <c r="C29" s="60">
        <v>44837</v>
      </c>
      <c r="D29" s="57" t="s">
        <v>650</v>
      </c>
      <c r="E29" s="61">
        <v>5138</v>
      </c>
      <c r="F29" s="56" t="s">
        <v>251</v>
      </c>
      <c r="G29" s="37"/>
    </row>
    <row r="30" spans="1:7" s="17" customFormat="1" x14ac:dyDescent="0.2">
      <c r="A30" s="56"/>
      <c r="B30" s="57" t="s">
        <v>651</v>
      </c>
      <c r="C30" s="60">
        <v>45202</v>
      </c>
      <c r="D30" s="57" t="s">
        <v>652</v>
      </c>
      <c r="E30" s="61">
        <v>1900</v>
      </c>
      <c r="F30" s="56" t="s">
        <v>251</v>
      </c>
      <c r="G30" s="37"/>
    </row>
    <row r="31" spans="1:7" s="17" customFormat="1" x14ac:dyDescent="0.2">
      <c r="A31" s="56"/>
      <c r="B31" s="57" t="s">
        <v>649</v>
      </c>
      <c r="C31" s="60">
        <v>44837</v>
      </c>
      <c r="D31" s="57" t="s">
        <v>654</v>
      </c>
      <c r="E31" s="61">
        <v>3200</v>
      </c>
      <c r="F31" s="56" t="s">
        <v>251</v>
      </c>
      <c r="G31" s="37"/>
    </row>
    <row r="32" spans="1:7" s="17" customFormat="1" x14ac:dyDescent="0.2">
      <c r="A32" s="56"/>
      <c r="B32" s="57" t="s">
        <v>656</v>
      </c>
      <c r="C32" s="60">
        <v>44915</v>
      </c>
      <c r="D32" s="57" t="s">
        <v>657</v>
      </c>
      <c r="E32" s="61">
        <v>3650</v>
      </c>
      <c r="F32" s="56" t="s">
        <v>251</v>
      </c>
      <c r="G32" s="37"/>
    </row>
    <row r="33" spans="1:7" s="17" customFormat="1" x14ac:dyDescent="0.2">
      <c r="A33" s="56"/>
      <c r="B33" s="57" t="s">
        <v>658</v>
      </c>
      <c r="C33" s="60">
        <v>44185</v>
      </c>
      <c r="D33" s="57" t="s">
        <v>659</v>
      </c>
      <c r="E33" s="61">
        <v>3350</v>
      </c>
      <c r="F33" s="56" t="s">
        <v>251</v>
      </c>
      <c r="G33" s="37"/>
    </row>
    <row r="34" spans="1:7" s="17" customFormat="1" x14ac:dyDescent="0.2">
      <c r="A34" s="56"/>
      <c r="B34" s="57" t="s">
        <v>660</v>
      </c>
      <c r="C34" s="60">
        <v>44915</v>
      </c>
      <c r="D34" s="57" t="s">
        <v>514</v>
      </c>
      <c r="E34" s="61">
        <v>6650</v>
      </c>
      <c r="F34" s="56" t="s">
        <v>251</v>
      </c>
      <c r="G34" s="37"/>
    </row>
    <row r="35" spans="1:7" s="17" customFormat="1" ht="14.25" customHeight="1" x14ac:dyDescent="0.2">
      <c r="A35" s="83">
        <v>31</v>
      </c>
      <c r="B35" s="57" t="s">
        <v>693</v>
      </c>
      <c r="C35" s="60">
        <v>45176</v>
      </c>
      <c r="D35" s="57" t="s">
        <v>692</v>
      </c>
      <c r="E35" s="61">
        <v>41475.599999999999</v>
      </c>
      <c r="F35" s="56" t="s">
        <v>251</v>
      </c>
      <c r="G35" s="37">
        <f>SUM(E22:E35)</f>
        <v>84994.6</v>
      </c>
    </row>
    <row r="36" spans="1:7" s="17" customFormat="1" x14ac:dyDescent="0.2">
      <c r="A36" s="83">
        <v>43</v>
      </c>
      <c r="B36" s="57" t="s">
        <v>703</v>
      </c>
      <c r="C36" s="60">
        <v>42786</v>
      </c>
      <c r="D36" s="57" t="s">
        <v>11</v>
      </c>
      <c r="E36" s="61">
        <v>3264</v>
      </c>
      <c r="F36" s="56" t="s">
        <v>266</v>
      </c>
      <c r="G36" s="18"/>
    </row>
    <row r="37" spans="1:7" s="17" customFormat="1" x14ac:dyDescent="0.2">
      <c r="A37" s="56">
        <v>44</v>
      </c>
      <c r="B37" s="56" t="s">
        <v>46</v>
      </c>
      <c r="C37" s="56" t="s">
        <v>47</v>
      </c>
      <c r="D37" s="57" t="s">
        <v>48</v>
      </c>
      <c r="E37" s="73">
        <v>6933.63</v>
      </c>
      <c r="F37" s="56" t="s">
        <v>266</v>
      </c>
      <c r="G37" s="18"/>
    </row>
    <row r="38" spans="1:7" s="17" customFormat="1" x14ac:dyDescent="0.2">
      <c r="A38" s="56">
        <v>45</v>
      </c>
      <c r="B38" s="56" t="s">
        <v>339</v>
      </c>
      <c r="C38" s="56" t="s">
        <v>318</v>
      </c>
      <c r="D38" s="56" t="s">
        <v>340</v>
      </c>
      <c r="E38" s="58">
        <v>1659</v>
      </c>
      <c r="F38" s="56" t="s">
        <v>266</v>
      </c>
      <c r="G38" s="18"/>
    </row>
    <row r="39" spans="1:7" s="17" customFormat="1" x14ac:dyDescent="0.2">
      <c r="A39" s="83">
        <v>46</v>
      </c>
      <c r="B39" s="56" t="s">
        <v>344</v>
      </c>
      <c r="C39" s="56" t="s">
        <v>346</v>
      </c>
      <c r="D39" s="56" t="s">
        <v>345</v>
      </c>
      <c r="E39" s="58">
        <v>3798</v>
      </c>
      <c r="F39" s="56" t="s">
        <v>266</v>
      </c>
      <c r="G39" s="18"/>
    </row>
    <row r="40" spans="1:7" s="17" customFormat="1" x14ac:dyDescent="0.2">
      <c r="A40" s="56">
        <v>47</v>
      </c>
      <c r="B40" s="56" t="s">
        <v>347</v>
      </c>
      <c r="C40" s="56" t="s">
        <v>348</v>
      </c>
      <c r="D40" s="56" t="s">
        <v>350</v>
      </c>
      <c r="E40" s="58">
        <v>2136.9899999999998</v>
      </c>
      <c r="F40" s="56" t="s">
        <v>266</v>
      </c>
      <c r="G40" s="18"/>
    </row>
    <row r="41" spans="1:7" s="17" customFormat="1" x14ac:dyDescent="0.2">
      <c r="A41" s="56">
        <v>48</v>
      </c>
      <c r="B41" s="56" t="s">
        <v>491</v>
      </c>
      <c r="C41" s="56" t="s">
        <v>351</v>
      </c>
      <c r="D41" s="56" t="s">
        <v>349</v>
      </c>
      <c r="E41" s="58">
        <v>8154</v>
      </c>
      <c r="F41" s="56" t="s">
        <v>266</v>
      </c>
      <c r="G41" s="18"/>
    </row>
    <row r="42" spans="1:7" s="17" customFormat="1" x14ac:dyDescent="0.2">
      <c r="A42" s="56">
        <v>50</v>
      </c>
      <c r="B42" s="56" t="s">
        <v>352</v>
      </c>
      <c r="C42" s="56" t="s">
        <v>354</v>
      </c>
      <c r="D42" s="56" t="s">
        <v>353</v>
      </c>
      <c r="E42" s="58">
        <v>495</v>
      </c>
      <c r="F42" s="56" t="s">
        <v>266</v>
      </c>
      <c r="G42" s="37"/>
    </row>
    <row r="43" spans="1:7" s="17" customFormat="1" x14ac:dyDescent="0.2">
      <c r="A43" s="56">
        <v>51</v>
      </c>
      <c r="B43" s="56" t="s">
        <v>442</v>
      </c>
      <c r="C43" s="56" t="s">
        <v>443</v>
      </c>
      <c r="D43" s="56" t="s">
        <v>444</v>
      </c>
      <c r="E43" s="58">
        <v>61120</v>
      </c>
      <c r="F43" s="56" t="s">
        <v>266</v>
      </c>
      <c r="G43" s="37"/>
    </row>
    <row r="44" spans="1:7" s="17" customFormat="1" x14ac:dyDescent="0.2">
      <c r="A44" s="83">
        <v>52</v>
      </c>
      <c r="B44" s="56" t="s">
        <v>390</v>
      </c>
      <c r="C44" s="56" t="s">
        <v>445</v>
      </c>
      <c r="D44" s="56" t="s">
        <v>446</v>
      </c>
      <c r="E44" s="58">
        <v>2220</v>
      </c>
      <c r="F44" s="56" t="s">
        <v>266</v>
      </c>
      <c r="G44" s="37"/>
    </row>
    <row r="45" spans="1:7" s="17" customFormat="1" ht="22.5" x14ac:dyDescent="0.2">
      <c r="A45" s="56">
        <v>53</v>
      </c>
      <c r="B45" s="56" t="s">
        <v>447</v>
      </c>
      <c r="C45" s="56" t="s">
        <v>407</v>
      </c>
      <c r="D45" s="56" t="s">
        <v>448</v>
      </c>
      <c r="E45" s="58">
        <v>11499</v>
      </c>
      <c r="F45" s="56" t="s">
        <v>266</v>
      </c>
      <c r="G45" s="37"/>
    </row>
    <row r="46" spans="1:7" s="17" customFormat="1" x14ac:dyDescent="0.2">
      <c r="A46" s="56">
        <v>54</v>
      </c>
      <c r="B46" s="56" t="s">
        <v>390</v>
      </c>
      <c r="C46" s="56" t="s">
        <v>445</v>
      </c>
      <c r="D46" s="56" t="s">
        <v>449</v>
      </c>
      <c r="E46" s="58">
        <v>2220</v>
      </c>
      <c r="F46" s="56" t="s">
        <v>266</v>
      </c>
      <c r="G46" s="37"/>
    </row>
    <row r="47" spans="1:7" s="17" customFormat="1" x14ac:dyDescent="0.2">
      <c r="A47" s="83">
        <v>55</v>
      </c>
      <c r="B47" s="56" t="s">
        <v>319</v>
      </c>
      <c r="C47" s="56" t="s">
        <v>426</v>
      </c>
      <c r="D47" s="56" t="s">
        <v>450</v>
      </c>
      <c r="E47" s="58">
        <v>1700</v>
      </c>
      <c r="F47" s="56" t="s">
        <v>266</v>
      </c>
      <c r="G47" s="37"/>
    </row>
    <row r="48" spans="1:7" s="17" customFormat="1" x14ac:dyDescent="0.2">
      <c r="A48" s="56"/>
      <c r="B48" s="57" t="s">
        <v>502</v>
      </c>
      <c r="C48" s="60">
        <v>44494</v>
      </c>
      <c r="D48" s="57" t="s">
        <v>503</v>
      </c>
      <c r="E48" s="61">
        <v>1039</v>
      </c>
      <c r="F48" s="56" t="s">
        <v>266</v>
      </c>
      <c r="G48" s="18"/>
    </row>
    <row r="49" spans="1:7" s="17" customFormat="1" x14ac:dyDescent="0.2">
      <c r="A49" s="56"/>
      <c r="B49" s="57" t="s">
        <v>506</v>
      </c>
      <c r="C49" s="60">
        <v>44494</v>
      </c>
      <c r="D49" s="57" t="s">
        <v>507</v>
      </c>
      <c r="E49" s="61">
        <v>11429</v>
      </c>
      <c r="F49" s="56" t="s">
        <v>266</v>
      </c>
      <c r="G49" s="18"/>
    </row>
    <row r="50" spans="1:7" s="17" customFormat="1" x14ac:dyDescent="0.2">
      <c r="A50" s="56"/>
      <c r="B50" s="57" t="s">
        <v>624</v>
      </c>
      <c r="C50" s="60">
        <v>44918</v>
      </c>
      <c r="D50" s="56" t="s">
        <v>627</v>
      </c>
      <c r="E50" s="61">
        <v>2098</v>
      </c>
      <c r="F50" s="56" t="s">
        <v>266</v>
      </c>
      <c r="G50" s="18"/>
    </row>
    <row r="51" spans="1:7" s="17" customFormat="1" x14ac:dyDescent="0.2">
      <c r="A51" s="56"/>
      <c r="B51" s="57" t="s">
        <v>626</v>
      </c>
      <c r="C51" s="60">
        <v>44918</v>
      </c>
      <c r="D51" s="56" t="s">
        <v>625</v>
      </c>
      <c r="E51" s="61">
        <v>5245</v>
      </c>
      <c r="F51" s="56" t="s">
        <v>266</v>
      </c>
      <c r="G51" s="18"/>
    </row>
    <row r="52" spans="1:7" s="17" customFormat="1" x14ac:dyDescent="0.2">
      <c r="A52" s="56"/>
      <c r="B52" s="57" t="s">
        <v>628</v>
      </c>
      <c r="C52" s="60">
        <v>44918</v>
      </c>
      <c r="D52" s="56" t="s">
        <v>636</v>
      </c>
      <c r="E52" s="61">
        <v>126934</v>
      </c>
      <c r="F52" s="56" t="s">
        <v>266</v>
      </c>
      <c r="G52" s="18"/>
    </row>
    <row r="53" spans="1:7" s="17" customFormat="1" x14ac:dyDescent="0.2">
      <c r="A53" s="56"/>
      <c r="B53" s="57" t="s">
        <v>635</v>
      </c>
      <c r="C53" s="60">
        <v>44861</v>
      </c>
      <c r="D53" s="57" t="s">
        <v>637</v>
      </c>
      <c r="E53" s="61">
        <v>749</v>
      </c>
      <c r="F53" s="56" t="s">
        <v>266</v>
      </c>
      <c r="G53" s="18"/>
    </row>
    <row r="54" spans="1:7" s="17" customFormat="1" x14ac:dyDescent="0.2">
      <c r="A54" s="56"/>
      <c r="B54" s="57" t="s">
        <v>640</v>
      </c>
      <c r="C54" s="60">
        <v>44561</v>
      </c>
      <c r="D54" s="57"/>
      <c r="E54" s="61">
        <v>7134</v>
      </c>
      <c r="F54" s="56" t="s">
        <v>266</v>
      </c>
      <c r="G54" s="18"/>
    </row>
    <row r="55" spans="1:7" s="17" customFormat="1" x14ac:dyDescent="0.2">
      <c r="A55" s="56"/>
      <c r="B55" s="57" t="s">
        <v>707</v>
      </c>
      <c r="C55" s="60">
        <v>45128</v>
      </c>
      <c r="D55" s="56" t="s">
        <v>708</v>
      </c>
      <c r="E55" s="61">
        <v>41475.599999999999</v>
      </c>
      <c r="F55" s="56" t="s">
        <v>266</v>
      </c>
      <c r="G55" s="18"/>
    </row>
    <row r="56" spans="1:7" s="17" customFormat="1" x14ac:dyDescent="0.2">
      <c r="A56" s="56"/>
      <c r="B56" s="57" t="s">
        <v>709</v>
      </c>
      <c r="C56" s="60">
        <v>45281</v>
      </c>
      <c r="D56" s="56" t="s">
        <v>710</v>
      </c>
      <c r="E56" s="61">
        <v>10486</v>
      </c>
      <c r="F56" s="56" t="s">
        <v>266</v>
      </c>
      <c r="G56" s="18"/>
    </row>
    <row r="57" spans="1:7" s="17" customFormat="1" x14ac:dyDescent="0.2">
      <c r="A57" s="56"/>
      <c r="B57" s="57" t="s">
        <v>711</v>
      </c>
      <c r="C57" s="60">
        <v>45281</v>
      </c>
      <c r="D57" s="56" t="s">
        <v>712</v>
      </c>
      <c r="E57" s="61">
        <v>899</v>
      </c>
      <c r="F57" s="56" t="s">
        <v>266</v>
      </c>
      <c r="G57" s="18"/>
    </row>
    <row r="58" spans="1:7" s="17" customFormat="1" x14ac:dyDescent="0.2">
      <c r="A58" s="56"/>
      <c r="B58" s="57" t="s">
        <v>643</v>
      </c>
      <c r="C58" s="60">
        <v>45291</v>
      </c>
      <c r="D58" s="57"/>
      <c r="E58" s="61">
        <v>2337</v>
      </c>
      <c r="F58" s="56" t="s">
        <v>266</v>
      </c>
      <c r="G58" s="18"/>
    </row>
    <row r="59" spans="1:7" s="17" customFormat="1" x14ac:dyDescent="0.2">
      <c r="A59" s="56"/>
      <c r="B59" s="91" t="s">
        <v>645</v>
      </c>
      <c r="C59" s="92">
        <v>44690</v>
      </c>
      <c r="D59" s="93"/>
      <c r="E59" s="61">
        <v>4920</v>
      </c>
      <c r="F59" s="56" t="s">
        <v>266</v>
      </c>
      <c r="G59" s="18"/>
    </row>
    <row r="60" spans="1:7" s="17" customFormat="1" x14ac:dyDescent="0.2">
      <c r="A60" s="56">
        <v>57</v>
      </c>
      <c r="B60" s="91" t="s">
        <v>679</v>
      </c>
      <c r="C60" s="92">
        <v>45155</v>
      </c>
      <c r="D60" s="93"/>
      <c r="E60" s="61">
        <v>43468.2</v>
      </c>
      <c r="F60" s="56" t="s">
        <v>266</v>
      </c>
      <c r="G60" s="37">
        <f>SUM(E36:E60)</f>
        <v>363413.42</v>
      </c>
    </row>
    <row r="61" spans="1:7" s="17" customFormat="1" x14ac:dyDescent="0.2">
      <c r="A61" s="56"/>
      <c r="B61" s="57" t="s">
        <v>593</v>
      </c>
      <c r="C61" s="60">
        <v>40465</v>
      </c>
      <c r="D61" s="57" t="s">
        <v>594</v>
      </c>
      <c r="E61" s="61">
        <v>3380</v>
      </c>
      <c r="F61" s="56" t="s">
        <v>592</v>
      </c>
      <c r="G61" s="37">
        <f>SUM(E61:E61)</f>
        <v>3380</v>
      </c>
    </row>
    <row r="62" spans="1:7" s="17" customFormat="1" x14ac:dyDescent="0.2">
      <c r="A62" s="83"/>
      <c r="B62" s="57" t="s">
        <v>428</v>
      </c>
      <c r="C62" s="60">
        <v>42320</v>
      </c>
      <c r="D62" s="57" t="s">
        <v>479</v>
      </c>
      <c r="E62" s="94">
        <v>3200</v>
      </c>
      <c r="F62" s="56" t="s">
        <v>7</v>
      </c>
      <c r="G62" s="18"/>
    </row>
    <row r="63" spans="1:7" s="17" customFormat="1" x14ac:dyDescent="0.2">
      <c r="A63" s="83"/>
      <c r="B63" s="57" t="s">
        <v>16</v>
      </c>
      <c r="C63" s="60">
        <v>42734</v>
      </c>
      <c r="D63" s="57" t="s">
        <v>552</v>
      </c>
      <c r="E63" s="94">
        <v>9958</v>
      </c>
      <c r="F63" s="56" t="s">
        <v>7</v>
      </c>
      <c r="G63" s="18"/>
    </row>
    <row r="64" spans="1:7" s="17" customFormat="1" x14ac:dyDescent="0.2">
      <c r="A64" s="56">
        <v>59</v>
      </c>
      <c r="B64" s="57" t="s">
        <v>13</v>
      </c>
      <c r="C64" s="57" t="s">
        <v>14</v>
      </c>
      <c r="D64" s="57" t="s">
        <v>15</v>
      </c>
      <c r="E64" s="61">
        <v>1149</v>
      </c>
      <c r="F64" s="56" t="s">
        <v>7</v>
      </c>
      <c r="G64" s="18"/>
    </row>
    <row r="65" spans="1:9" s="17" customFormat="1" x14ac:dyDescent="0.2">
      <c r="A65" s="56">
        <v>60</v>
      </c>
      <c r="B65" s="57" t="s">
        <v>555</v>
      </c>
      <c r="C65" s="60">
        <v>43220</v>
      </c>
      <c r="D65" s="57" t="s">
        <v>556</v>
      </c>
      <c r="E65" s="61">
        <v>3799</v>
      </c>
      <c r="F65" s="56" t="s">
        <v>7</v>
      </c>
      <c r="G65" s="18"/>
    </row>
    <row r="66" spans="1:9" s="17" customFormat="1" x14ac:dyDescent="0.2">
      <c r="A66" s="83">
        <v>1</v>
      </c>
      <c r="B66" s="56" t="s">
        <v>582</v>
      </c>
      <c r="C66" s="56">
        <v>2018</v>
      </c>
      <c r="D66" s="74"/>
      <c r="E66" s="58">
        <v>13860</v>
      </c>
      <c r="F66" s="56" t="s">
        <v>7</v>
      </c>
      <c r="G66" s="18"/>
    </row>
    <row r="67" spans="1:9" s="17" customFormat="1" x14ac:dyDescent="0.2">
      <c r="A67" s="83"/>
      <c r="B67" s="56" t="s">
        <v>428</v>
      </c>
      <c r="C67" s="56">
        <v>2020</v>
      </c>
      <c r="D67" s="74"/>
      <c r="E67" s="58">
        <v>1450</v>
      </c>
      <c r="F67" s="56" t="s">
        <v>7</v>
      </c>
      <c r="G67" s="18"/>
    </row>
    <row r="68" spans="1:9" s="17" customFormat="1" x14ac:dyDescent="0.2">
      <c r="A68" s="56">
        <v>66</v>
      </c>
      <c r="B68" s="56" t="s">
        <v>304</v>
      </c>
      <c r="C68" s="56" t="s">
        <v>303</v>
      </c>
      <c r="D68" s="74" t="s">
        <v>305</v>
      </c>
      <c r="E68" s="58">
        <v>1350</v>
      </c>
      <c r="F68" s="56" t="s">
        <v>7</v>
      </c>
      <c r="G68" s="18"/>
    </row>
    <row r="69" spans="1:9" s="17" customFormat="1" x14ac:dyDescent="0.2">
      <c r="A69" s="56">
        <v>68</v>
      </c>
      <c r="B69" s="57" t="s">
        <v>362</v>
      </c>
      <c r="C69" s="60">
        <v>43922</v>
      </c>
      <c r="D69" s="57" t="s">
        <v>565</v>
      </c>
      <c r="E69" s="58">
        <v>3000</v>
      </c>
      <c r="F69" s="56" t="s">
        <v>7</v>
      </c>
      <c r="G69" s="18"/>
    </row>
    <row r="70" spans="1:9" s="17" customFormat="1" x14ac:dyDescent="0.2">
      <c r="A70" s="56">
        <v>71</v>
      </c>
      <c r="B70" s="57" t="s">
        <v>390</v>
      </c>
      <c r="C70" s="57" t="s">
        <v>476</v>
      </c>
      <c r="D70" s="57" t="s">
        <v>477</v>
      </c>
      <c r="E70" s="58">
        <v>1450</v>
      </c>
      <c r="F70" s="56" t="s">
        <v>7</v>
      </c>
      <c r="G70" s="18"/>
    </row>
    <row r="71" spans="1:9" s="17" customFormat="1" x14ac:dyDescent="0.2">
      <c r="A71" s="56"/>
      <c r="B71" s="57" t="s">
        <v>573</v>
      </c>
      <c r="C71" s="60">
        <v>44531</v>
      </c>
      <c r="D71" s="57" t="s">
        <v>574</v>
      </c>
      <c r="E71" s="58">
        <v>2400</v>
      </c>
      <c r="F71" s="56" t="s">
        <v>7</v>
      </c>
      <c r="G71" s="18"/>
    </row>
    <row r="72" spans="1:9" s="17" customFormat="1" x14ac:dyDescent="0.2">
      <c r="A72" s="56"/>
      <c r="B72" s="57" t="s">
        <v>586</v>
      </c>
      <c r="C72" s="60">
        <v>44547</v>
      </c>
      <c r="D72" s="57" t="s">
        <v>587</v>
      </c>
      <c r="E72" s="58">
        <v>1980</v>
      </c>
      <c r="F72" s="56" t="s">
        <v>7</v>
      </c>
      <c r="G72" s="18"/>
    </row>
    <row r="73" spans="1:9" s="17" customFormat="1" x14ac:dyDescent="0.2">
      <c r="A73" s="56"/>
      <c r="B73" s="57" t="s">
        <v>679</v>
      </c>
      <c r="C73" s="60"/>
      <c r="D73" s="57"/>
      <c r="E73" s="58">
        <v>35340</v>
      </c>
      <c r="F73" s="56" t="s">
        <v>7</v>
      </c>
      <c r="G73" s="37">
        <f>SUM(E62:E73)</f>
        <v>78936</v>
      </c>
    </row>
    <row r="74" spans="1:9" s="17" customFormat="1" x14ac:dyDescent="0.2">
      <c r="A74" s="83">
        <v>77</v>
      </c>
      <c r="B74" s="56" t="s">
        <v>515</v>
      </c>
      <c r="C74" s="77">
        <v>41270</v>
      </c>
      <c r="D74" s="57" t="s">
        <v>516</v>
      </c>
      <c r="E74" s="58">
        <v>8977</v>
      </c>
      <c r="F74" s="56" t="s">
        <v>144</v>
      </c>
      <c r="G74" s="37">
        <f>SUM(E74)</f>
        <v>8977</v>
      </c>
    </row>
    <row r="75" spans="1:9" s="14" customFormat="1" x14ac:dyDescent="0.2">
      <c r="A75" s="34"/>
      <c r="B75" s="35"/>
      <c r="C75" s="35"/>
      <c r="D75" s="19" t="s">
        <v>252</v>
      </c>
      <c r="E75" s="20">
        <f>SUM(E2:E74)</f>
        <v>586744.41999999993</v>
      </c>
      <c r="F75" s="34"/>
      <c r="G75" s="37">
        <f>SUM(G2:G74)</f>
        <v>586744.41999999993</v>
      </c>
      <c r="H75" s="18"/>
      <c r="I75" s="18"/>
    </row>
    <row r="76" spans="1:9" x14ac:dyDescent="0.2">
      <c r="H76" s="36"/>
      <c r="I76" s="36"/>
    </row>
    <row r="77" spans="1:9" x14ac:dyDescent="0.2">
      <c r="H77" s="36"/>
      <c r="I77" s="36"/>
    </row>
  </sheetData>
  <phoneticPr fontId="2" type="noConversion"/>
  <pageMargins left="0.75" right="0.75" top="1" bottom="1" header="0.5" footer="0.5"/>
  <pageSetup paperSize="9" orientation="portrait" horizontalDpi="4294967295" verticalDpi="429496729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9"/>
  <sheetViews>
    <sheetView topLeftCell="A154" workbookViewId="0">
      <selection activeCell="L172" sqref="L172"/>
    </sheetView>
  </sheetViews>
  <sheetFormatPr defaultRowHeight="12.75" x14ac:dyDescent="0.2"/>
  <cols>
    <col min="1" max="1" width="3.42578125" style="39" bestFit="1" customWidth="1"/>
    <col min="2" max="2" width="29.85546875" style="39" customWidth="1"/>
    <col min="3" max="3" width="15.5703125" style="39" customWidth="1"/>
    <col min="4" max="4" width="19.42578125" style="39" customWidth="1"/>
    <col min="5" max="5" width="15.140625" style="39" customWidth="1"/>
    <col min="6" max="6" width="21.28515625" style="39" customWidth="1"/>
    <col min="7" max="7" width="12.140625" style="38" bestFit="1" customWidth="1"/>
    <col min="8" max="8" width="9.140625" style="39"/>
  </cols>
  <sheetData>
    <row r="1" spans="1:9" ht="33.7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I1" s="39"/>
    </row>
    <row r="2" spans="1:9" s="17" customFormat="1" x14ac:dyDescent="0.2">
      <c r="A2" s="56">
        <v>1</v>
      </c>
      <c r="B2" s="57" t="s">
        <v>253</v>
      </c>
      <c r="C2" s="57" t="s">
        <v>255</v>
      </c>
      <c r="D2" s="59" t="s">
        <v>254</v>
      </c>
      <c r="E2" s="61">
        <v>693.35</v>
      </c>
      <c r="F2" s="56" t="s">
        <v>251</v>
      </c>
      <c r="G2" s="37"/>
    </row>
    <row r="3" spans="1:9" s="17" customFormat="1" x14ac:dyDescent="0.2">
      <c r="A3" s="56">
        <v>2</v>
      </c>
      <c r="B3" s="57" t="s">
        <v>256</v>
      </c>
      <c r="C3" s="57" t="s">
        <v>257</v>
      </c>
      <c r="D3" s="59" t="s">
        <v>258</v>
      </c>
      <c r="E3" s="61">
        <v>7500</v>
      </c>
      <c r="F3" s="56" t="s">
        <v>251</v>
      </c>
      <c r="G3" s="37"/>
    </row>
    <row r="4" spans="1:9" s="17" customFormat="1" x14ac:dyDescent="0.2">
      <c r="A4" s="56">
        <v>3</v>
      </c>
      <c r="B4" s="57" t="s">
        <v>262</v>
      </c>
      <c r="C4" s="57" t="s">
        <v>257</v>
      </c>
      <c r="D4" s="59" t="s">
        <v>259</v>
      </c>
      <c r="E4" s="61">
        <v>10000</v>
      </c>
      <c r="F4" s="56" t="s">
        <v>251</v>
      </c>
      <c r="G4" s="37"/>
    </row>
    <row r="5" spans="1:9" s="17" customFormat="1" x14ac:dyDescent="0.2">
      <c r="A5" s="56">
        <v>4</v>
      </c>
      <c r="B5" s="57" t="s">
        <v>256</v>
      </c>
      <c r="C5" s="57" t="s">
        <v>263</v>
      </c>
      <c r="D5" s="59" t="s">
        <v>260</v>
      </c>
      <c r="E5" s="61">
        <v>8500</v>
      </c>
      <c r="F5" s="56" t="s">
        <v>251</v>
      </c>
      <c r="G5" s="37"/>
    </row>
    <row r="6" spans="1:9" s="17" customFormat="1" x14ac:dyDescent="0.2">
      <c r="A6" s="56">
        <v>5</v>
      </c>
      <c r="B6" s="57" t="s">
        <v>264</v>
      </c>
      <c r="C6" s="57" t="s">
        <v>265</v>
      </c>
      <c r="D6" s="59" t="s">
        <v>261</v>
      </c>
      <c r="E6" s="61">
        <v>750</v>
      </c>
      <c r="F6" s="56" t="s">
        <v>251</v>
      </c>
      <c r="G6" s="37"/>
    </row>
    <row r="7" spans="1:9" s="17" customFormat="1" x14ac:dyDescent="0.2">
      <c r="A7" s="56">
        <v>6</v>
      </c>
      <c r="B7" s="57" t="s">
        <v>367</v>
      </c>
      <c r="C7" s="61" t="s">
        <v>369</v>
      </c>
      <c r="D7" s="71" t="s">
        <v>368</v>
      </c>
      <c r="E7" s="61">
        <v>800</v>
      </c>
      <c r="F7" s="56" t="s">
        <v>251</v>
      </c>
      <c r="G7" s="37"/>
    </row>
    <row r="8" spans="1:9" s="17" customFormat="1" x14ac:dyDescent="0.2">
      <c r="A8" s="56">
        <v>7</v>
      </c>
      <c r="B8" s="57" t="s">
        <v>370</v>
      </c>
      <c r="C8" s="61" t="s">
        <v>369</v>
      </c>
      <c r="D8" s="57" t="s">
        <v>371</v>
      </c>
      <c r="E8" s="61">
        <v>1390</v>
      </c>
      <c r="F8" s="56" t="s">
        <v>251</v>
      </c>
      <c r="G8" s="37"/>
    </row>
    <row r="9" spans="1:9" s="17" customFormat="1" x14ac:dyDescent="0.2">
      <c r="A9" s="56">
        <v>8</v>
      </c>
      <c r="B9" s="57" t="s">
        <v>393</v>
      </c>
      <c r="C9" s="57" t="s">
        <v>381</v>
      </c>
      <c r="D9" s="71" t="s">
        <v>372</v>
      </c>
      <c r="E9" s="61">
        <f>8000*3</f>
        <v>24000</v>
      </c>
      <c r="F9" s="56" t="s">
        <v>251</v>
      </c>
      <c r="G9" s="37"/>
    </row>
    <row r="10" spans="1:9" s="17" customFormat="1" x14ac:dyDescent="0.2">
      <c r="A10" s="56">
        <v>9</v>
      </c>
      <c r="B10" s="57" t="s">
        <v>382</v>
      </c>
      <c r="C10" s="57" t="s">
        <v>383</v>
      </c>
      <c r="D10" s="57" t="s">
        <v>373</v>
      </c>
      <c r="E10" s="61">
        <v>750</v>
      </c>
      <c r="F10" s="56" t="s">
        <v>251</v>
      </c>
      <c r="G10" s="37"/>
    </row>
    <row r="11" spans="1:9" s="17" customFormat="1" x14ac:dyDescent="0.2">
      <c r="A11" s="56">
        <v>10</v>
      </c>
      <c r="B11" s="57" t="s">
        <v>264</v>
      </c>
      <c r="C11" s="57" t="s">
        <v>383</v>
      </c>
      <c r="D11" s="71" t="s">
        <v>374</v>
      </c>
      <c r="E11" s="61">
        <v>850</v>
      </c>
      <c r="F11" s="56" t="s">
        <v>251</v>
      </c>
      <c r="G11" s="37"/>
    </row>
    <row r="12" spans="1:9" s="17" customFormat="1" ht="12" customHeight="1" x14ac:dyDescent="0.2">
      <c r="A12" s="56">
        <v>11</v>
      </c>
      <c r="B12" s="57" t="s">
        <v>385</v>
      </c>
      <c r="C12" s="57" t="s">
        <v>386</v>
      </c>
      <c r="D12" s="71" t="s">
        <v>376</v>
      </c>
      <c r="E12" s="61">
        <v>600</v>
      </c>
      <c r="F12" s="56" t="s">
        <v>251</v>
      </c>
      <c r="G12" s="37"/>
    </row>
    <row r="13" spans="1:9" s="17" customFormat="1" x14ac:dyDescent="0.2">
      <c r="A13" s="56">
        <v>12</v>
      </c>
      <c r="B13" s="57" t="s">
        <v>387</v>
      </c>
      <c r="C13" s="57" t="s">
        <v>386</v>
      </c>
      <c r="D13" s="57" t="s">
        <v>377</v>
      </c>
      <c r="E13" s="61">
        <v>840</v>
      </c>
      <c r="F13" s="56" t="s">
        <v>251</v>
      </c>
      <c r="G13" s="18"/>
    </row>
    <row r="14" spans="1:9" s="17" customFormat="1" x14ac:dyDescent="0.2">
      <c r="A14" s="56">
        <v>13</v>
      </c>
      <c r="B14" s="57" t="s">
        <v>388</v>
      </c>
      <c r="C14" s="57" t="s">
        <v>389</v>
      </c>
      <c r="D14" s="71" t="s">
        <v>378</v>
      </c>
      <c r="E14" s="61">
        <v>7505.4</v>
      </c>
      <c r="F14" s="56" t="s">
        <v>251</v>
      </c>
      <c r="G14" s="37"/>
    </row>
    <row r="15" spans="1:9" s="17" customFormat="1" x14ac:dyDescent="0.2">
      <c r="A15" s="56">
        <v>14</v>
      </c>
      <c r="B15" s="57" t="s">
        <v>392</v>
      </c>
      <c r="C15" s="57" t="s">
        <v>391</v>
      </c>
      <c r="D15" s="57" t="s">
        <v>380</v>
      </c>
      <c r="E15" s="61">
        <f>7753.2*2</f>
        <v>15506.4</v>
      </c>
      <c r="F15" s="56" t="s">
        <v>251</v>
      </c>
      <c r="G15" s="37"/>
    </row>
    <row r="16" spans="1:9" s="17" customFormat="1" x14ac:dyDescent="0.2">
      <c r="A16" s="56"/>
      <c r="B16" s="57" t="s">
        <v>684</v>
      </c>
      <c r="C16" s="60">
        <v>43894</v>
      </c>
      <c r="D16" s="72" t="s">
        <v>685</v>
      </c>
      <c r="E16" s="61">
        <v>350</v>
      </c>
      <c r="F16" s="56" t="s">
        <v>251</v>
      </c>
      <c r="G16" s="37"/>
    </row>
    <row r="17" spans="1:7" s="17" customFormat="1" x14ac:dyDescent="0.2">
      <c r="A17" s="56"/>
      <c r="B17" s="57" t="s">
        <v>687</v>
      </c>
      <c r="C17" s="60">
        <v>43896</v>
      </c>
      <c r="D17" s="72" t="s">
        <v>686</v>
      </c>
      <c r="E17" s="61">
        <v>1700</v>
      </c>
      <c r="F17" s="56" t="s">
        <v>251</v>
      </c>
      <c r="G17" s="37"/>
    </row>
    <row r="18" spans="1:7" s="17" customFormat="1" x14ac:dyDescent="0.2">
      <c r="A18" s="56">
        <v>17</v>
      </c>
      <c r="B18" s="57" t="s">
        <v>459</v>
      </c>
      <c r="C18" s="57" t="s">
        <v>440</v>
      </c>
      <c r="D18" s="71" t="s">
        <v>456</v>
      </c>
      <c r="E18" s="61">
        <f>900*3</f>
        <v>2700</v>
      </c>
      <c r="F18" s="56" t="s">
        <v>251</v>
      </c>
      <c r="G18" s="37"/>
    </row>
    <row r="19" spans="1:7" s="17" customFormat="1" x14ac:dyDescent="0.2">
      <c r="A19" s="56">
        <v>18</v>
      </c>
      <c r="B19" s="57" t="s">
        <v>458</v>
      </c>
      <c r="C19" s="57" t="s">
        <v>440</v>
      </c>
      <c r="D19" s="71" t="s">
        <v>457</v>
      </c>
      <c r="E19" s="61">
        <f>290*4</f>
        <v>1160</v>
      </c>
      <c r="F19" s="56" t="s">
        <v>251</v>
      </c>
      <c r="G19" s="37"/>
    </row>
    <row r="20" spans="1:7" s="17" customFormat="1" x14ac:dyDescent="0.2">
      <c r="A20" s="56">
        <v>19</v>
      </c>
      <c r="B20" s="57" t="s">
        <v>463</v>
      </c>
      <c r="C20" s="57" t="s">
        <v>461</v>
      </c>
      <c r="D20" s="71" t="s">
        <v>462</v>
      </c>
      <c r="E20" s="61">
        <f>8500*2</f>
        <v>17000</v>
      </c>
      <c r="F20" s="56" t="s">
        <v>251</v>
      </c>
      <c r="G20" s="37"/>
    </row>
    <row r="21" spans="1:7" s="17" customFormat="1" x14ac:dyDescent="0.2">
      <c r="A21" s="56">
        <v>20</v>
      </c>
      <c r="B21" s="57" t="s">
        <v>464</v>
      </c>
      <c r="C21" s="57" t="s">
        <v>461</v>
      </c>
      <c r="D21" s="57" t="s">
        <v>465</v>
      </c>
      <c r="E21" s="61">
        <f>2004.9*2</f>
        <v>4009.8</v>
      </c>
      <c r="F21" s="56" t="s">
        <v>251</v>
      </c>
      <c r="G21" s="37"/>
    </row>
    <row r="22" spans="1:7" s="17" customFormat="1" x14ac:dyDescent="0.2">
      <c r="A22" s="56">
        <v>21</v>
      </c>
      <c r="B22" s="57" t="s">
        <v>466</v>
      </c>
      <c r="C22" s="57" t="s">
        <v>467</v>
      </c>
      <c r="D22" s="71" t="s">
        <v>468</v>
      </c>
      <c r="E22" s="61">
        <v>2400</v>
      </c>
      <c r="F22" s="56" t="s">
        <v>251</v>
      </c>
      <c r="G22" s="37"/>
    </row>
    <row r="23" spans="1:7" s="17" customFormat="1" x14ac:dyDescent="0.2">
      <c r="A23" s="56"/>
      <c r="B23" s="57" t="s">
        <v>460</v>
      </c>
      <c r="C23" s="57" t="s">
        <v>470</v>
      </c>
      <c r="D23" s="71" t="s">
        <v>469</v>
      </c>
      <c r="E23" s="61">
        <v>8500</v>
      </c>
      <c r="F23" s="56" t="s">
        <v>251</v>
      </c>
      <c r="G23" s="37"/>
    </row>
    <row r="24" spans="1:7" s="17" customFormat="1" x14ac:dyDescent="0.2">
      <c r="A24" s="56"/>
      <c r="B24" s="57" t="s">
        <v>29</v>
      </c>
      <c r="C24" s="60">
        <v>44473</v>
      </c>
      <c r="D24" s="71" t="s">
        <v>510</v>
      </c>
      <c r="E24" s="61">
        <v>1350</v>
      </c>
      <c r="F24" s="56" t="s">
        <v>251</v>
      </c>
      <c r="G24" s="37"/>
    </row>
    <row r="25" spans="1:7" s="17" customFormat="1" x14ac:dyDescent="0.2">
      <c r="A25" s="56"/>
      <c r="B25" s="57" t="s">
        <v>511</v>
      </c>
      <c r="C25" s="60">
        <v>44473</v>
      </c>
      <c r="D25" s="71" t="s">
        <v>512</v>
      </c>
      <c r="E25" s="61">
        <v>850</v>
      </c>
      <c r="F25" s="56" t="s">
        <v>251</v>
      </c>
      <c r="G25" s="37"/>
    </row>
    <row r="26" spans="1:7" s="17" customFormat="1" x14ac:dyDescent="0.2">
      <c r="A26" s="56"/>
      <c r="B26" s="57" t="s">
        <v>561</v>
      </c>
      <c r="C26" s="60">
        <v>44902</v>
      </c>
      <c r="D26" s="71" t="s">
        <v>655</v>
      </c>
      <c r="E26" s="61">
        <v>1200</v>
      </c>
      <c r="F26" s="56" t="s">
        <v>251</v>
      </c>
      <c r="G26" s="37"/>
    </row>
    <row r="27" spans="1:7" s="17" customFormat="1" x14ac:dyDescent="0.2">
      <c r="A27" s="56"/>
      <c r="B27" s="57" t="s">
        <v>688</v>
      </c>
      <c r="C27" s="60">
        <v>45167</v>
      </c>
      <c r="D27" s="71" t="s">
        <v>689</v>
      </c>
      <c r="E27" s="61">
        <v>1600</v>
      </c>
      <c r="F27" s="56" t="s">
        <v>251</v>
      </c>
      <c r="G27" s="37"/>
    </row>
    <row r="28" spans="1:7" s="17" customFormat="1" x14ac:dyDescent="0.2">
      <c r="A28" s="56"/>
      <c r="B28" s="57" t="s">
        <v>691</v>
      </c>
      <c r="C28" s="60">
        <v>45167</v>
      </c>
      <c r="D28" s="71" t="s">
        <v>690</v>
      </c>
      <c r="E28" s="61">
        <v>750</v>
      </c>
      <c r="F28" s="56" t="s">
        <v>251</v>
      </c>
      <c r="G28" s="37"/>
    </row>
    <row r="29" spans="1:7" s="17" customFormat="1" x14ac:dyDescent="0.2">
      <c r="A29" s="56"/>
      <c r="B29" s="57" t="s">
        <v>694</v>
      </c>
      <c r="C29" s="60">
        <v>45299</v>
      </c>
      <c r="D29" s="71" t="s">
        <v>695</v>
      </c>
      <c r="E29" s="61">
        <v>3251.22</v>
      </c>
      <c r="F29" s="56" t="s">
        <v>251</v>
      </c>
      <c r="G29" s="37"/>
    </row>
    <row r="30" spans="1:7" s="17" customFormat="1" x14ac:dyDescent="0.2">
      <c r="A30" s="56"/>
      <c r="B30" s="57" t="s">
        <v>561</v>
      </c>
      <c r="C30" s="60">
        <v>45385</v>
      </c>
      <c r="D30" s="71" t="s">
        <v>696</v>
      </c>
      <c r="E30" s="61">
        <v>2700</v>
      </c>
      <c r="F30" s="56" t="s">
        <v>251</v>
      </c>
      <c r="G30" s="37">
        <f>SUM(E2:E30)</f>
        <v>129206.17</v>
      </c>
    </row>
    <row r="31" spans="1:7" s="17" customFormat="1" ht="22.5" x14ac:dyDescent="0.2">
      <c r="A31" s="56">
        <v>30</v>
      </c>
      <c r="B31" s="56" t="s">
        <v>49</v>
      </c>
      <c r="C31" s="56" t="s">
        <v>47</v>
      </c>
      <c r="D31" s="57" t="s">
        <v>50</v>
      </c>
      <c r="E31" s="73">
        <v>5984.4</v>
      </c>
      <c r="F31" s="56" t="s">
        <v>266</v>
      </c>
      <c r="G31" s="37"/>
    </row>
    <row r="32" spans="1:7" s="17" customFormat="1" ht="22.5" x14ac:dyDescent="0.2">
      <c r="A32" s="56">
        <v>31</v>
      </c>
      <c r="B32" s="56" t="s">
        <v>267</v>
      </c>
      <c r="C32" s="56" t="s">
        <v>268</v>
      </c>
      <c r="D32" s="74" t="s">
        <v>269</v>
      </c>
      <c r="E32" s="58">
        <v>7500</v>
      </c>
      <c r="F32" s="56" t="s">
        <v>266</v>
      </c>
      <c r="G32" s="37"/>
    </row>
    <row r="33" spans="1:7" s="17" customFormat="1" ht="22.5" x14ac:dyDescent="0.2">
      <c r="A33" s="56">
        <v>32</v>
      </c>
      <c r="B33" s="56" t="s">
        <v>270</v>
      </c>
      <c r="C33" s="56" t="s">
        <v>268</v>
      </c>
      <c r="D33" s="74" t="s">
        <v>271</v>
      </c>
      <c r="E33" s="58">
        <v>10000</v>
      </c>
      <c r="F33" s="56" t="s">
        <v>266</v>
      </c>
      <c r="G33" s="37"/>
    </row>
    <row r="34" spans="1:7" s="17" customFormat="1" ht="22.5" x14ac:dyDescent="0.2">
      <c r="A34" s="56">
        <v>33</v>
      </c>
      <c r="B34" s="56" t="s">
        <v>341</v>
      </c>
      <c r="C34" s="56" t="s">
        <v>343</v>
      </c>
      <c r="D34" s="56" t="s">
        <v>342</v>
      </c>
      <c r="E34" s="58">
        <v>940.95</v>
      </c>
      <c r="F34" s="56" t="s">
        <v>266</v>
      </c>
      <c r="G34" s="37"/>
    </row>
    <row r="35" spans="1:7" s="17" customFormat="1" ht="22.5" x14ac:dyDescent="0.2">
      <c r="A35" s="56">
        <v>34</v>
      </c>
      <c r="B35" s="56" t="s">
        <v>355</v>
      </c>
      <c r="C35" s="56" t="s">
        <v>343</v>
      </c>
      <c r="D35" s="56" t="s">
        <v>356</v>
      </c>
      <c r="E35" s="58">
        <v>940.95</v>
      </c>
      <c r="F35" s="56" t="s">
        <v>266</v>
      </c>
      <c r="G35" s="37"/>
    </row>
    <row r="36" spans="1:7" s="17" customFormat="1" ht="22.5" x14ac:dyDescent="0.2">
      <c r="A36" s="56">
        <v>35</v>
      </c>
      <c r="B36" s="56" t="s">
        <v>355</v>
      </c>
      <c r="C36" s="56" t="s">
        <v>343</v>
      </c>
      <c r="D36" s="56" t="s">
        <v>357</v>
      </c>
      <c r="E36" s="58">
        <v>940.95</v>
      </c>
      <c r="F36" s="56" t="s">
        <v>266</v>
      </c>
      <c r="G36" s="37"/>
    </row>
    <row r="37" spans="1:7" s="17" customFormat="1" ht="22.5" x14ac:dyDescent="0.2">
      <c r="A37" s="56">
        <v>36</v>
      </c>
      <c r="B37" s="56" t="s">
        <v>358</v>
      </c>
      <c r="C37" s="56" t="s">
        <v>359</v>
      </c>
      <c r="D37" s="75" t="s">
        <v>360</v>
      </c>
      <c r="E37" s="58">
        <v>9900</v>
      </c>
      <c r="F37" s="56" t="s">
        <v>266</v>
      </c>
      <c r="G37" s="37"/>
    </row>
    <row r="38" spans="1:7" s="17" customFormat="1" ht="22.5" x14ac:dyDescent="0.2">
      <c r="A38" s="56">
        <v>37</v>
      </c>
      <c r="B38" s="56" t="s">
        <v>358</v>
      </c>
      <c r="C38" s="56" t="s">
        <v>359</v>
      </c>
      <c r="D38" s="75" t="s">
        <v>361</v>
      </c>
      <c r="E38" s="58">
        <v>9905.57</v>
      </c>
      <c r="F38" s="56" t="s">
        <v>266</v>
      </c>
      <c r="G38" s="37"/>
    </row>
    <row r="39" spans="1:7" s="17" customFormat="1" ht="22.5" x14ac:dyDescent="0.2">
      <c r="A39" s="56">
        <v>38</v>
      </c>
      <c r="B39" s="56" t="s">
        <v>436</v>
      </c>
      <c r="C39" s="56" t="s">
        <v>437</v>
      </c>
      <c r="D39" s="75" t="s">
        <v>438</v>
      </c>
      <c r="E39" s="58">
        <v>1638</v>
      </c>
      <c r="F39" s="56" t="s">
        <v>266</v>
      </c>
      <c r="G39" s="37"/>
    </row>
    <row r="40" spans="1:7" s="17" customFormat="1" ht="22.5" x14ac:dyDescent="0.2">
      <c r="A40" s="56">
        <v>39</v>
      </c>
      <c r="B40" s="56" t="s">
        <v>439</v>
      </c>
      <c r="C40" s="56" t="s">
        <v>440</v>
      </c>
      <c r="D40" s="75" t="s">
        <v>441</v>
      </c>
      <c r="E40" s="58">
        <v>9990</v>
      </c>
      <c r="F40" s="56" t="s">
        <v>266</v>
      </c>
      <c r="G40" s="37"/>
    </row>
    <row r="41" spans="1:7" s="17" customFormat="1" ht="22.5" x14ac:dyDescent="0.2">
      <c r="A41" s="56"/>
      <c r="B41" s="56" t="s">
        <v>492</v>
      </c>
      <c r="C41" s="76">
        <v>44281</v>
      </c>
      <c r="D41" s="56" t="s">
        <v>493</v>
      </c>
      <c r="E41" s="58">
        <v>615</v>
      </c>
      <c r="F41" s="56" t="s">
        <v>266</v>
      </c>
      <c r="G41" s="37"/>
    </row>
    <row r="42" spans="1:7" s="17" customFormat="1" ht="22.5" x14ac:dyDescent="0.2">
      <c r="A42" s="56"/>
      <c r="B42" s="56" t="s">
        <v>494</v>
      </c>
      <c r="C42" s="76">
        <v>44448</v>
      </c>
      <c r="D42" s="56" t="s">
        <v>495</v>
      </c>
      <c r="E42" s="58">
        <v>4876</v>
      </c>
      <c r="F42" s="56" t="s">
        <v>266</v>
      </c>
      <c r="G42" s="37"/>
    </row>
    <row r="43" spans="1:7" s="17" customFormat="1" ht="22.5" x14ac:dyDescent="0.2">
      <c r="A43" s="56"/>
      <c r="B43" s="56" t="s">
        <v>496</v>
      </c>
      <c r="C43" s="76">
        <v>44508</v>
      </c>
      <c r="D43" s="56" t="s">
        <v>497</v>
      </c>
      <c r="E43" s="58">
        <v>9990</v>
      </c>
      <c r="F43" s="56" t="s">
        <v>266</v>
      </c>
      <c r="G43" s="37"/>
    </row>
    <row r="44" spans="1:7" s="17" customFormat="1" ht="22.5" x14ac:dyDescent="0.2">
      <c r="A44" s="56"/>
      <c r="B44" s="56" t="s">
        <v>496</v>
      </c>
      <c r="C44" s="76">
        <v>44508</v>
      </c>
      <c r="D44" s="56" t="s">
        <v>498</v>
      </c>
      <c r="E44" s="58">
        <v>9990</v>
      </c>
      <c r="F44" s="56" t="s">
        <v>266</v>
      </c>
      <c r="G44" s="37"/>
    </row>
    <row r="45" spans="1:7" s="17" customFormat="1" ht="22.5" x14ac:dyDescent="0.2">
      <c r="A45" s="56"/>
      <c r="B45" s="56" t="s">
        <v>499</v>
      </c>
      <c r="C45" s="76">
        <v>44531</v>
      </c>
      <c r="D45" s="56" t="s">
        <v>500</v>
      </c>
      <c r="E45" s="58">
        <v>1000</v>
      </c>
      <c r="F45" s="56" t="s">
        <v>266</v>
      </c>
      <c r="G45" s="37"/>
    </row>
    <row r="46" spans="1:7" s="17" customFormat="1" ht="22.5" x14ac:dyDescent="0.2">
      <c r="A46" s="56"/>
      <c r="B46" s="56" t="s">
        <v>501</v>
      </c>
      <c r="C46" s="76">
        <v>44236</v>
      </c>
      <c r="D46" s="56" t="s">
        <v>504</v>
      </c>
      <c r="E46" s="58">
        <v>600</v>
      </c>
      <c r="F46" s="56" t="s">
        <v>266</v>
      </c>
      <c r="G46" s="37"/>
    </row>
    <row r="47" spans="1:7" s="17" customFormat="1" ht="22.5" x14ac:dyDescent="0.2">
      <c r="A47" s="56"/>
      <c r="B47" s="56" t="s">
        <v>496</v>
      </c>
      <c r="C47" s="76">
        <v>44508</v>
      </c>
      <c r="D47" s="56" t="s">
        <v>505</v>
      </c>
      <c r="E47" s="58">
        <v>9900</v>
      </c>
      <c r="F47" s="56" t="s">
        <v>266</v>
      </c>
      <c r="G47" s="37"/>
    </row>
    <row r="48" spans="1:7" s="17" customFormat="1" ht="22.5" x14ac:dyDescent="0.2">
      <c r="A48" s="56"/>
      <c r="B48" s="56" t="s">
        <v>617</v>
      </c>
      <c r="C48" s="76">
        <v>44894</v>
      </c>
      <c r="D48" s="56" t="s">
        <v>621</v>
      </c>
      <c r="E48" s="58">
        <v>9998</v>
      </c>
      <c r="F48" s="56" t="s">
        <v>266</v>
      </c>
      <c r="G48" s="37"/>
    </row>
    <row r="49" spans="1:7" s="17" customFormat="1" ht="22.5" x14ac:dyDescent="0.2">
      <c r="A49" s="56"/>
      <c r="B49" s="56" t="s">
        <v>617</v>
      </c>
      <c r="C49" s="76">
        <v>44894</v>
      </c>
      <c r="D49" s="56" t="s">
        <v>618</v>
      </c>
      <c r="E49" s="58">
        <v>9998</v>
      </c>
      <c r="F49" s="56" t="s">
        <v>266</v>
      </c>
      <c r="G49" s="37"/>
    </row>
    <row r="50" spans="1:7" s="17" customFormat="1" ht="22.5" x14ac:dyDescent="0.2">
      <c r="A50" s="56"/>
      <c r="B50" s="56" t="s">
        <v>704</v>
      </c>
      <c r="C50" s="76">
        <v>45259</v>
      </c>
      <c r="D50" s="56" t="s">
        <v>619</v>
      </c>
      <c r="E50" s="58">
        <v>6765</v>
      </c>
      <c r="F50" s="56" t="s">
        <v>266</v>
      </c>
      <c r="G50" s="37"/>
    </row>
    <row r="51" spans="1:7" s="17" customFormat="1" ht="22.5" x14ac:dyDescent="0.2">
      <c r="A51" s="56"/>
      <c r="B51" s="56" t="s">
        <v>617</v>
      </c>
      <c r="C51" s="76">
        <v>45259</v>
      </c>
      <c r="D51" s="56" t="s">
        <v>622</v>
      </c>
      <c r="E51" s="58">
        <v>2499</v>
      </c>
      <c r="F51" s="56" t="s">
        <v>266</v>
      </c>
      <c r="G51" s="37"/>
    </row>
    <row r="52" spans="1:7" s="17" customFormat="1" ht="22.5" x14ac:dyDescent="0.2">
      <c r="A52" s="56"/>
      <c r="B52" s="56" t="s">
        <v>620</v>
      </c>
      <c r="C52" s="76">
        <v>45259</v>
      </c>
      <c r="D52" s="56" t="s">
        <v>623</v>
      </c>
      <c r="E52" s="58">
        <v>3760</v>
      </c>
      <c r="F52" s="56" t="s">
        <v>266</v>
      </c>
      <c r="G52" s="37"/>
    </row>
    <row r="53" spans="1:7" s="17" customFormat="1" ht="22.5" x14ac:dyDescent="0.2">
      <c r="A53" s="56"/>
      <c r="B53" s="56" t="s">
        <v>629</v>
      </c>
      <c r="C53" s="76">
        <v>44924</v>
      </c>
      <c r="D53" s="56" t="s">
        <v>630</v>
      </c>
      <c r="E53" s="58">
        <v>619</v>
      </c>
      <c r="F53" s="56" t="s">
        <v>266</v>
      </c>
      <c r="G53" s="37"/>
    </row>
    <row r="54" spans="1:7" s="17" customFormat="1" ht="22.5" x14ac:dyDescent="0.2">
      <c r="A54" s="56"/>
      <c r="B54" s="56" t="s">
        <v>631</v>
      </c>
      <c r="C54" s="76">
        <v>44924</v>
      </c>
      <c r="D54" s="56" t="s">
        <v>632</v>
      </c>
      <c r="E54" s="58">
        <v>1538</v>
      </c>
      <c r="F54" s="56" t="s">
        <v>266</v>
      </c>
      <c r="G54" s="37"/>
    </row>
    <row r="55" spans="1:7" s="17" customFormat="1" ht="22.5" x14ac:dyDescent="0.2">
      <c r="A55" s="56"/>
      <c r="B55" s="56" t="s">
        <v>633</v>
      </c>
      <c r="C55" s="76">
        <v>44924</v>
      </c>
      <c r="D55" s="56" t="s">
        <v>634</v>
      </c>
      <c r="E55" s="58">
        <v>780</v>
      </c>
      <c r="F55" s="56" t="s">
        <v>266</v>
      </c>
      <c r="G55" s="37"/>
    </row>
    <row r="56" spans="1:7" s="17" customFormat="1" ht="22.5" x14ac:dyDescent="0.2">
      <c r="A56" s="56"/>
      <c r="B56" s="56" t="s">
        <v>638</v>
      </c>
      <c r="C56" s="76">
        <v>44904</v>
      </c>
      <c r="D56" s="56" t="s">
        <v>639</v>
      </c>
      <c r="E56" s="58">
        <v>3760</v>
      </c>
      <c r="F56" s="56" t="s">
        <v>266</v>
      </c>
      <c r="G56" s="37"/>
    </row>
    <row r="57" spans="1:7" s="17" customFormat="1" ht="22.5" x14ac:dyDescent="0.2">
      <c r="A57" s="56"/>
      <c r="B57" s="56" t="s">
        <v>641</v>
      </c>
      <c r="C57" s="76">
        <v>44691</v>
      </c>
      <c r="D57" s="56"/>
      <c r="E57" s="58">
        <v>6496</v>
      </c>
      <c r="F57" s="56" t="s">
        <v>266</v>
      </c>
      <c r="G57" s="37"/>
    </row>
    <row r="58" spans="1:7" s="17" customFormat="1" ht="22.5" x14ac:dyDescent="0.2">
      <c r="A58" s="56"/>
      <c r="B58" s="56" t="s">
        <v>642</v>
      </c>
      <c r="C58" s="76">
        <v>44798</v>
      </c>
      <c r="D58" s="56"/>
      <c r="E58" s="58">
        <v>2829</v>
      </c>
      <c r="F58" s="56" t="s">
        <v>266</v>
      </c>
      <c r="G58" s="37"/>
    </row>
    <row r="59" spans="1:7" s="17" customFormat="1" ht="22.5" x14ac:dyDescent="0.2">
      <c r="A59" s="56"/>
      <c r="B59" s="56" t="s">
        <v>644</v>
      </c>
      <c r="C59" s="76">
        <v>44561</v>
      </c>
      <c r="D59" s="56"/>
      <c r="E59" s="58">
        <v>1419</v>
      </c>
      <c r="F59" s="56" t="s">
        <v>266</v>
      </c>
      <c r="G59" s="37"/>
    </row>
    <row r="60" spans="1:7" s="17" customFormat="1" ht="22.5" x14ac:dyDescent="0.2">
      <c r="A60" s="56"/>
      <c r="B60" s="56" t="s">
        <v>646</v>
      </c>
      <c r="C60" s="76">
        <v>44690</v>
      </c>
      <c r="D60" s="56"/>
      <c r="E60" s="58">
        <v>1190</v>
      </c>
      <c r="F60" s="56" t="s">
        <v>266</v>
      </c>
      <c r="G60" s="37"/>
    </row>
    <row r="61" spans="1:7" s="17" customFormat="1" ht="22.5" x14ac:dyDescent="0.2">
      <c r="A61" s="56"/>
      <c r="B61" s="56" t="s">
        <v>647</v>
      </c>
      <c r="C61" s="76">
        <v>44690</v>
      </c>
      <c r="D61" s="56"/>
      <c r="E61" s="58">
        <v>738</v>
      </c>
      <c r="F61" s="56" t="s">
        <v>266</v>
      </c>
      <c r="G61" s="37"/>
    </row>
    <row r="62" spans="1:7" s="17" customFormat="1" ht="22.5" x14ac:dyDescent="0.2">
      <c r="A62" s="56"/>
      <c r="B62" s="56" t="s">
        <v>705</v>
      </c>
      <c r="C62" s="76">
        <v>45056</v>
      </c>
      <c r="D62" s="56" t="s">
        <v>706</v>
      </c>
      <c r="E62" s="58">
        <v>1016</v>
      </c>
      <c r="F62" s="56" t="s">
        <v>266</v>
      </c>
      <c r="G62" s="37"/>
    </row>
    <row r="63" spans="1:7" s="17" customFormat="1" ht="22.5" x14ac:dyDescent="0.2">
      <c r="A63" s="56"/>
      <c r="B63" s="56"/>
      <c r="C63" s="76"/>
      <c r="D63" s="56"/>
      <c r="E63" s="58"/>
      <c r="F63" s="56" t="s">
        <v>266</v>
      </c>
      <c r="G63" s="37"/>
    </row>
    <row r="64" spans="1:7" s="17" customFormat="1" ht="22.5" x14ac:dyDescent="0.2">
      <c r="A64" s="56"/>
      <c r="B64" s="56"/>
      <c r="C64" s="76"/>
      <c r="D64" s="56"/>
      <c r="E64" s="58"/>
      <c r="F64" s="56" t="s">
        <v>266</v>
      </c>
      <c r="G64" s="37">
        <f>SUM(E31:E64)</f>
        <v>148116.82</v>
      </c>
    </row>
    <row r="65" spans="1:7" s="17" customFormat="1" ht="22.5" x14ac:dyDescent="0.2">
      <c r="A65" s="56">
        <v>43</v>
      </c>
      <c r="B65" s="57" t="s">
        <v>273</v>
      </c>
      <c r="C65" s="60">
        <v>44316</v>
      </c>
      <c r="D65" s="59" t="s">
        <v>605</v>
      </c>
      <c r="E65" s="58">
        <v>589</v>
      </c>
      <c r="F65" s="56" t="s">
        <v>12</v>
      </c>
      <c r="G65" s="37"/>
    </row>
    <row r="66" spans="1:7" s="17" customFormat="1" ht="22.5" x14ac:dyDescent="0.2">
      <c r="A66" s="56"/>
      <c r="B66" s="57" t="s">
        <v>273</v>
      </c>
      <c r="C66" s="60">
        <v>44503</v>
      </c>
      <c r="D66" s="59" t="s">
        <v>606</v>
      </c>
      <c r="E66" s="58">
        <v>619</v>
      </c>
      <c r="F66" s="56" t="s">
        <v>12</v>
      </c>
      <c r="G66" s="37"/>
    </row>
    <row r="67" spans="1:7" s="17" customFormat="1" ht="22.5" x14ac:dyDescent="0.2">
      <c r="A67" s="56">
        <v>44</v>
      </c>
      <c r="B67" s="57" t="s">
        <v>274</v>
      </c>
      <c r="C67" s="57" t="s">
        <v>276</v>
      </c>
      <c r="D67" s="59" t="s">
        <v>275</v>
      </c>
      <c r="E67" s="58">
        <v>1450</v>
      </c>
      <c r="F67" s="56" t="s">
        <v>12</v>
      </c>
      <c r="G67" s="37"/>
    </row>
    <row r="68" spans="1:7" s="17" customFormat="1" ht="22.5" x14ac:dyDescent="0.2">
      <c r="A68" s="56">
        <v>45</v>
      </c>
      <c r="B68" s="57" t="s">
        <v>277</v>
      </c>
      <c r="C68" s="57" t="s">
        <v>279</v>
      </c>
      <c r="D68" s="59" t="s">
        <v>278</v>
      </c>
      <c r="E68" s="58">
        <v>529.99</v>
      </c>
      <c r="F68" s="56" t="s">
        <v>12</v>
      </c>
      <c r="G68" s="37"/>
    </row>
    <row r="69" spans="1:7" s="17" customFormat="1" ht="22.5" x14ac:dyDescent="0.2">
      <c r="A69" s="56">
        <v>46</v>
      </c>
      <c r="B69" s="57" t="s">
        <v>280</v>
      </c>
      <c r="C69" s="57" t="s">
        <v>279</v>
      </c>
      <c r="D69" s="59" t="s">
        <v>281</v>
      </c>
      <c r="E69" s="58">
        <v>519.72</v>
      </c>
      <c r="F69" s="56" t="s">
        <v>12</v>
      </c>
      <c r="G69" s="37"/>
    </row>
    <row r="70" spans="1:7" s="17" customFormat="1" ht="22.5" x14ac:dyDescent="0.2">
      <c r="A70" s="56">
        <v>47</v>
      </c>
      <c r="B70" s="57" t="s">
        <v>272</v>
      </c>
      <c r="C70" s="57" t="s">
        <v>283</v>
      </c>
      <c r="D70" s="59" t="s">
        <v>282</v>
      </c>
      <c r="E70" s="58">
        <v>3150</v>
      </c>
      <c r="F70" s="56" t="s">
        <v>12</v>
      </c>
      <c r="G70" s="37"/>
    </row>
    <row r="71" spans="1:7" s="17" customFormat="1" ht="22.5" x14ac:dyDescent="0.2">
      <c r="A71" s="56">
        <v>48</v>
      </c>
      <c r="B71" s="57" t="s">
        <v>272</v>
      </c>
      <c r="C71" s="57" t="s">
        <v>285</v>
      </c>
      <c r="D71" s="59" t="s">
        <v>284</v>
      </c>
      <c r="E71" s="58">
        <v>4450</v>
      </c>
      <c r="F71" s="56" t="s">
        <v>12</v>
      </c>
      <c r="G71" s="37"/>
    </row>
    <row r="72" spans="1:7" s="17" customFormat="1" ht="22.5" x14ac:dyDescent="0.2">
      <c r="A72" s="56">
        <v>49</v>
      </c>
      <c r="B72" s="56" t="s">
        <v>316</v>
      </c>
      <c r="C72" s="74" t="s">
        <v>318</v>
      </c>
      <c r="D72" s="56" t="s">
        <v>317</v>
      </c>
      <c r="E72" s="58">
        <v>1330</v>
      </c>
      <c r="F72" s="56" t="s">
        <v>12</v>
      </c>
      <c r="G72" s="96"/>
    </row>
    <row r="73" spans="1:7" s="17" customFormat="1" ht="22.5" x14ac:dyDescent="0.2">
      <c r="A73" s="56">
        <v>50</v>
      </c>
      <c r="B73" s="56" t="s">
        <v>425</v>
      </c>
      <c r="C73" s="74" t="s">
        <v>426</v>
      </c>
      <c r="D73" s="56" t="s">
        <v>427</v>
      </c>
      <c r="E73" s="58">
        <v>750.3</v>
      </c>
      <c r="F73" s="56" t="s">
        <v>12</v>
      </c>
      <c r="G73" s="96"/>
    </row>
    <row r="74" spans="1:7" s="17" customFormat="1" ht="22.5" x14ac:dyDescent="0.2">
      <c r="A74" s="56">
        <v>53</v>
      </c>
      <c r="B74" s="57" t="s">
        <v>489</v>
      </c>
      <c r="C74" s="60">
        <v>44627</v>
      </c>
      <c r="D74" s="59" t="s">
        <v>490</v>
      </c>
      <c r="E74" s="58">
        <v>800</v>
      </c>
      <c r="F74" s="56" t="s">
        <v>12</v>
      </c>
      <c r="G74" s="18"/>
    </row>
    <row r="75" spans="1:7" s="17" customFormat="1" ht="22.5" x14ac:dyDescent="0.2">
      <c r="A75" s="56"/>
      <c r="B75" s="57" t="s">
        <v>561</v>
      </c>
      <c r="C75" s="60">
        <v>44677</v>
      </c>
      <c r="D75" s="59" t="s">
        <v>607</v>
      </c>
      <c r="E75" s="58">
        <v>1700</v>
      </c>
      <c r="F75" s="56" t="s">
        <v>12</v>
      </c>
      <c r="G75" s="37"/>
    </row>
    <row r="76" spans="1:7" s="17" customFormat="1" ht="22.5" x14ac:dyDescent="0.2">
      <c r="A76" s="56"/>
      <c r="B76" s="57" t="s">
        <v>608</v>
      </c>
      <c r="C76" s="60">
        <v>44740</v>
      </c>
      <c r="D76" s="59" t="s">
        <v>609</v>
      </c>
      <c r="E76" s="58">
        <v>950</v>
      </c>
      <c r="F76" s="56" t="s">
        <v>12</v>
      </c>
      <c r="G76" s="37"/>
    </row>
    <row r="77" spans="1:7" s="17" customFormat="1" ht="22.5" x14ac:dyDescent="0.2">
      <c r="A77" s="56"/>
      <c r="B77" s="57" t="s">
        <v>610</v>
      </c>
      <c r="C77" s="60">
        <v>44753</v>
      </c>
      <c r="D77" s="59" t="s">
        <v>611</v>
      </c>
      <c r="E77" s="58">
        <v>750</v>
      </c>
      <c r="F77" s="56" t="s">
        <v>12</v>
      </c>
      <c r="G77" s="37"/>
    </row>
    <row r="78" spans="1:7" s="17" customFormat="1" ht="22.5" x14ac:dyDescent="0.2">
      <c r="A78" s="56"/>
      <c r="B78" s="57" t="s">
        <v>489</v>
      </c>
      <c r="C78" s="60">
        <v>44985</v>
      </c>
      <c r="D78" s="59" t="s">
        <v>614</v>
      </c>
      <c r="E78" s="58">
        <v>591</v>
      </c>
      <c r="F78" s="56" t="s">
        <v>12</v>
      </c>
      <c r="G78" s="37"/>
    </row>
    <row r="79" spans="1:7" s="17" customFormat="1" ht="22.5" x14ac:dyDescent="0.2">
      <c r="A79" s="56"/>
      <c r="B79" s="57" t="s">
        <v>489</v>
      </c>
      <c r="C79" s="60">
        <v>44985</v>
      </c>
      <c r="D79" s="59" t="s">
        <v>615</v>
      </c>
      <c r="E79" s="58">
        <v>591</v>
      </c>
      <c r="F79" s="56" t="s">
        <v>12</v>
      </c>
      <c r="G79" s="37"/>
    </row>
    <row r="80" spans="1:7" s="17" customFormat="1" ht="22.5" x14ac:dyDescent="0.2">
      <c r="A80" s="56"/>
      <c r="B80" s="57" t="s">
        <v>489</v>
      </c>
      <c r="C80" s="60">
        <v>44985</v>
      </c>
      <c r="D80" s="59" t="s">
        <v>616</v>
      </c>
      <c r="E80" s="58">
        <v>591</v>
      </c>
      <c r="F80" s="56" t="s">
        <v>12</v>
      </c>
      <c r="G80" s="37"/>
    </row>
    <row r="81" spans="1:7" s="17" customFormat="1" ht="22.5" x14ac:dyDescent="0.2">
      <c r="A81" s="56"/>
      <c r="B81" s="57" t="s">
        <v>698</v>
      </c>
      <c r="C81" s="60">
        <v>45236</v>
      </c>
      <c r="D81" s="59" t="s">
        <v>699</v>
      </c>
      <c r="E81" s="58">
        <v>1468.5</v>
      </c>
      <c r="F81" s="56" t="s">
        <v>12</v>
      </c>
      <c r="G81" s="37">
        <f>SUM(E65:E81)</f>
        <v>20829.509999999998</v>
      </c>
    </row>
    <row r="82" spans="1:7" s="17" customFormat="1" x14ac:dyDescent="0.2">
      <c r="A82" s="56">
        <v>55</v>
      </c>
      <c r="B82" s="56" t="s">
        <v>590</v>
      </c>
      <c r="C82" s="77">
        <v>44538</v>
      </c>
      <c r="D82" s="78" t="s">
        <v>591</v>
      </c>
      <c r="E82" s="73">
        <v>1500</v>
      </c>
      <c r="F82" s="56" t="s">
        <v>10</v>
      </c>
      <c r="G82" s="37"/>
    </row>
    <row r="83" spans="1:7" s="17" customFormat="1" ht="27.75" customHeight="1" x14ac:dyDescent="0.2">
      <c r="A83" s="56">
        <v>57</v>
      </c>
      <c r="B83" s="56" t="s">
        <v>21</v>
      </c>
      <c r="C83" s="79" t="s">
        <v>22</v>
      </c>
      <c r="D83" s="59" t="s">
        <v>23</v>
      </c>
      <c r="E83" s="58">
        <v>2365.06</v>
      </c>
      <c r="F83" s="56" t="s">
        <v>10</v>
      </c>
      <c r="G83" s="37"/>
    </row>
    <row r="84" spans="1:7" s="17" customFormat="1" x14ac:dyDescent="0.2">
      <c r="A84" s="56">
        <v>58</v>
      </c>
      <c r="B84" s="57" t="s">
        <v>320</v>
      </c>
      <c r="C84" s="57" t="s">
        <v>321</v>
      </c>
      <c r="D84" s="59" t="s">
        <v>323</v>
      </c>
      <c r="E84" s="58">
        <v>1060</v>
      </c>
      <c r="F84" s="56" t="s">
        <v>10</v>
      </c>
      <c r="G84" s="37"/>
    </row>
    <row r="85" spans="1:7" s="17" customFormat="1" x14ac:dyDescent="0.2">
      <c r="A85" s="56">
        <v>59</v>
      </c>
      <c r="B85" s="57" t="s">
        <v>320</v>
      </c>
      <c r="C85" s="57" t="s">
        <v>321</v>
      </c>
      <c r="D85" s="59" t="s">
        <v>324</v>
      </c>
      <c r="E85" s="58">
        <v>1060</v>
      </c>
      <c r="F85" s="56" t="s">
        <v>10</v>
      </c>
      <c r="G85" s="37"/>
    </row>
    <row r="86" spans="1:7" s="17" customFormat="1" x14ac:dyDescent="0.2">
      <c r="A86" s="56">
        <v>60</v>
      </c>
      <c r="B86" s="57" t="s">
        <v>320</v>
      </c>
      <c r="C86" s="57" t="s">
        <v>322</v>
      </c>
      <c r="D86" s="59" t="s">
        <v>325</v>
      </c>
      <c r="E86" s="58">
        <v>1414.2</v>
      </c>
      <c r="F86" s="56" t="s">
        <v>10</v>
      </c>
      <c r="G86" s="37"/>
    </row>
    <row r="87" spans="1:7" s="17" customFormat="1" x14ac:dyDescent="0.2">
      <c r="A87" s="56">
        <v>61</v>
      </c>
      <c r="B87" s="57" t="s">
        <v>320</v>
      </c>
      <c r="C87" s="57" t="s">
        <v>430</v>
      </c>
      <c r="D87" s="59" t="s">
        <v>431</v>
      </c>
      <c r="E87" s="58">
        <v>3053.34</v>
      </c>
      <c r="F87" s="56" t="s">
        <v>10</v>
      </c>
      <c r="G87" s="37">
        <f>SUM(E82:E87)</f>
        <v>10452.599999999999</v>
      </c>
    </row>
    <row r="88" spans="1:7" s="17" customFormat="1" x14ac:dyDescent="0.2">
      <c r="A88" s="56"/>
      <c r="B88" s="57" t="s">
        <v>588</v>
      </c>
      <c r="C88" s="60">
        <v>44553</v>
      </c>
      <c r="D88" s="59" t="s">
        <v>589</v>
      </c>
      <c r="E88" s="58">
        <v>6900</v>
      </c>
      <c r="F88" s="56" t="s">
        <v>9</v>
      </c>
      <c r="G88" s="37"/>
    </row>
    <row r="89" spans="1:7" s="17" customFormat="1" x14ac:dyDescent="0.2">
      <c r="A89" s="56"/>
      <c r="B89" s="57" t="s">
        <v>668</v>
      </c>
      <c r="C89" s="60">
        <v>44900</v>
      </c>
      <c r="D89" s="59" t="s">
        <v>669</v>
      </c>
      <c r="E89" s="58">
        <v>5550</v>
      </c>
      <c r="F89" s="56" t="s">
        <v>9</v>
      </c>
      <c r="G89" s="37"/>
    </row>
    <row r="90" spans="1:7" s="17" customFormat="1" x14ac:dyDescent="0.2">
      <c r="A90" s="56"/>
      <c r="B90" s="57" t="s">
        <v>670</v>
      </c>
      <c r="C90" s="60">
        <v>44914</v>
      </c>
      <c r="D90" s="59" t="s">
        <v>671</v>
      </c>
      <c r="E90" s="58">
        <v>1474.77</v>
      </c>
      <c r="F90" s="56" t="s">
        <v>9</v>
      </c>
      <c r="G90" s="37"/>
    </row>
    <row r="91" spans="1:7" s="17" customFormat="1" x14ac:dyDescent="0.2">
      <c r="A91" s="56"/>
      <c r="B91" s="57" t="s">
        <v>672</v>
      </c>
      <c r="C91" s="60">
        <v>44910</v>
      </c>
      <c r="D91" s="59"/>
      <c r="E91" s="58">
        <v>560</v>
      </c>
      <c r="F91" s="56" t="s">
        <v>9</v>
      </c>
      <c r="G91" s="37"/>
    </row>
    <row r="92" spans="1:7" s="17" customFormat="1" x14ac:dyDescent="0.2">
      <c r="A92" s="56"/>
      <c r="B92" s="57" t="s">
        <v>673</v>
      </c>
      <c r="C92" s="60">
        <v>44914</v>
      </c>
      <c r="D92" s="59"/>
      <c r="E92" s="58">
        <v>1107</v>
      </c>
      <c r="F92" s="56" t="s">
        <v>9</v>
      </c>
      <c r="G92" s="37"/>
    </row>
    <row r="93" spans="1:7" s="17" customFormat="1" x14ac:dyDescent="0.2">
      <c r="A93" s="56"/>
      <c r="B93" s="57" t="s">
        <v>277</v>
      </c>
      <c r="C93" s="60">
        <v>44914</v>
      </c>
      <c r="D93" s="59"/>
      <c r="E93" s="58">
        <v>529</v>
      </c>
      <c r="F93" s="56" t="s">
        <v>9</v>
      </c>
      <c r="G93" s="37"/>
    </row>
    <row r="94" spans="1:7" s="17" customFormat="1" x14ac:dyDescent="0.2">
      <c r="A94" s="56"/>
      <c r="B94" s="57" t="s">
        <v>674</v>
      </c>
      <c r="C94" s="60">
        <v>44540</v>
      </c>
      <c r="D94" s="59"/>
      <c r="E94" s="58">
        <v>3874</v>
      </c>
      <c r="F94" s="56" t="s">
        <v>9</v>
      </c>
      <c r="G94" s="37"/>
    </row>
    <row r="95" spans="1:7" s="17" customFormat="1" x14ac:dyDescent="0.2">
      <c r="A95" s="56">
        <v>67</v>
      </c>
      <c r="B95" s="56" t="s">
        <v>24</v>
      </c>
      <c r="C95" s="56" t="s">
        <v>26</v>
      </c>
      <c r="D95" s="56" t="s">
        <v>27</v>
      </c>
      <c r="E95" s="58">
        <v>3490</v>
      </c>
      <c r="F95" s="56" t="s">
        <v>9</v>
      </c>
      <c r="G95" s="37"/>
    </row>
    <row r="96" spans="1:7" s="17" customFormat="1" x14ac:dyDescent="0.2">
      <c r="A96" s="56">
        <v>68</v>
      </c>
      <c r="B96" s="56" t="s">
        <v>24</v>
      </c>
      <c r="C96" s="56" t="s">
        <v>26</v>
      </c>
      <c r="D96" s="56" t="s">
        <v>28</v>
      </c>
      <c r="E96" s="58">
        <v>3490</v>
      </c>
      <c r="F96" s="56" t="s">
        <v>9</v>
      </c>
      <c r="G96" s="37"/>
    </row>
    <row r="97" spans="1:7" s="17" customFormat="1" x14ac:dyDescent="0.2">
      <c r="A97" s="56">
        <v>69</v>
      </c>
      <c r="B97" s="56" t="s">
        <v>29</v>
      </c>
      <c r="C97" s="56" t="s">
        <v>17</v>
      </c>
      <c r="D97" s="56" t="s">
        <v>30</v>
      </c>
      <c r="E97" s="58">
        <v>923.73</v>
      </c>
      <c r="F97" s="56" t="s">
        <v>9</v>
      </c>
      <c r="G97" s="37"/>
    </row>
    <row r="98" spans="1:7" s="17" customFormat="1" x14ac:dyDescent="0.2">
      <c r="A98" s="56">
        <v>70</v>
      </c>
      <c r="B98" s="56" t="s">
        <v>31</v>
      </c>
      <c r="C98" s="56" t="s">
        <v>32</v>
      </c>
      <c r="D98" s="56" t="s">
        <v>33</v>
      </c>
      <c r="E98" s="58">
        <v>1107</v>
      </c>
      <c r="F98" s="56" t="s">
        <v>9</v>
      </c>
      <c r="G98" s="37"/>
    </row>
    <row r="99" spans="1:7" s="17" customFormat="1" x14ac:dyDescent="0.2">
      <c r="A99" s="56">
        <v>71</v>
      </c>
      <c r="B99" s="56" t="s">
        <v>34</v>
      </c>
      <c r="C99" s="56" t="s">
        <v>35</v>
      </c>
      <c r="D99" s="56" t="s">
        <v>36</v>
      </c>
      <c r="E99" s="58">
        <v>2829</v>
      </c>
      <c r="F99" s="56" t="s">
        <v>9</v>
      </c>
      <c r="G99" s="37"/>
    </row>
    <row r="100" spans="1:7" s="17" customFormat="1" x14ac:dyDescent="0.2">
      <c r="A100" s="56">
        <v>72</v>
      </c>
      <c r="B100" s="56" t="s">
        <v>37</v>
      </c>
      <c r="C100" s="56" t="s">
        <v>35</v>
      </c>
      <c r="D100" s="56" t="s">
        <v>38</v>
      </c>
      <c r="E100" s="58">
        <v>485.85</v>
      </c>
      <c r="F100" s="56" t="s">
        <v>9</v>
      </c>
      <c r="G100" s="37"/>
    </row>
    <row r="101" spans="1:7" s="17" customFormat="1" x14ac:dyDescent="0.2">
      <c r="A101" s="56">
        <v>73</v>
      </c>
      <c r="B101" s="56" t="s">
        <v>41</v>
      </c>
      <c r="C101" s="56" t="s">
        <v>35</v>
      </c>
      <c r="D101" s="74" t="s">
        <v>42</v>
      </c>
      <c r="E101" s="73">
        <v>455.1</v>
      </c>
      <c r="F101" s="56" t="s">
        <v>9</v>
      </c>
      <c r="G101" s="37"/>
    </row>
    <row r="102" spans="1:7" s="17" customFormat="1" x14ac:dyDescent="0.2">
      <c r="A102" s="56">
        <v>74</v>
      </c>
      <c r="B102" s="56" t="s">
        <v>41</v>
      </c>
      <c r="C102" s="56" t="s">
        <v>44</v>
      </c>
      <c r="D102" s="56" t="s">
        <v>43</v>
      </c>
      <c r="E102" s="73">
        <v>455.1</v>
      </c>
      <c r="F102" s="56" t="s">
        <v>9</v>
      </c>
      <c r="G102" s="37"/>
    </row>
    <row r="103" spans="1:7" s="17" customFormat="1" x14ac:dyDescent="0.2">
      <c r="A103" s="56">
        <v>75</v>
      </c>
      <c r="B103" s="56" t="s">
        <v>29</v>
      </c>
      <c r="C103" s="56" t="s">
        <v>44</v>
      </c>
      <c r="D103" s="56" t="s">
        <v>45</v>
      </c>
      <c r="E103" s="58">
        <v>1955.7</v>
      </c>
      <c r="F103" s="56" t="s">
        <v>9</v>
      </c>
      <c r="G103" s="37"/>
    </row>
    <row r="104" spans="1:7" s="17" customFormat="1" ht="22.5" x14ac:dyDescent="0.2">
      <c r="A104" s="56">
        <v>76</v>
      </c>
      <c r="B104" s="57" t="s">
        <v>290</v>
      </c>
      <c r="C104" s="57" t="s">
        <v>289</v>
      </c>
      <c r="D104" s="59" t="s">
        <v>301</v>
      </c>
      <c r="E104" s="58">
        <v>1100</v>
      </c>
      <c r="F104" s="56" t="s">
        <v>9</v>
      </c>
      <c r="G104" s="37"/>
    </row>
    <row r="105" spans="1:7" s="17" customFormat="1" x14ac:dyDescent="0.2">
      <c r="A105" s="56">
        <v>77</v>
      </c>
      <c r="B105" s="57" t="s">
        <v>295</v>
      </c>
      <c r="C105" s="57" t="s">
        <v>285</v>
      </c>
      <c r="D105" s="59" t="s">
        <v>294</v>
      </c>
      <c r="E105" s="58">
        <v>1291.5</v>
      </c>
      <c r="F105" s="56" t="s">
        <v>9</v>
      </c>
      <c r="G105" s="37"/>
    </row>
    <row r="106" spans="1:7" s="17" customFormat="1" x14ac:dyDescent="0.2">
      <c r="A106" s="56">
        <v>78</v>
      </c>
      <c r="B106" s="57" t="s">
        <v>297</v>
      </c>
      <c r="C106" s="57" t="s">
        <v>293</v>
      </c>
      <c r="D106" s="59" t="s">
        <v>296</v>
      </c>
      <c r="E106" s="58">
        <v>495</v>
      </c>
      <c r="F106" s="56" t="s">
        <v>9</v>
      </c>
      <c r="G106" s="37"/>
    </row>
    <row r="107" spans="1:7" s="17" customFormat="1" x14ac:dyDescent="0.2">
      <c r="A107" s="56">
        <v>79</v>
      </c>
      <c r="B107" s="57" t="s">
        <v>299</v>
      </c>
      <c r="C107" s="57" t="s">
        <v>300</v>
      </c>
      <c r="D107" s="59" t="s">
        <v>298</v>
      </c>
      <c r="E107" s="58">
        <v>2000</v>
      </c>
      <c r="F107" s="56" t="s">
        <v>9</v>
      </c>
      <c r="G107" s="37"/>
    </row>
    <row r="108" spans="1:7" s="17" customFormat="1" x14ac:dyDescent="0.2">
      <c r="A108" s="56">
        <v>80</v>
      </c>
      <c r="B108" s="57" t="s">
        <v>326</v>
      </c>
      <c r="C108" s="59" t="s">
        <v>327</v>
      </c>
      <c r="D108" s="59" t="s">
        <v>328</v>
      </c>
      <c r="E108" s="58">
        <v>980</v>
      </c>
      <c r="F108" s="56" t="s">
        <v>9</v>
      </c>
      <c r="G108" s="37"/>
    </row>
    <row r="109" spans="1:7" s="17" customFormat="1" x14ac:dyDescent="0.2">
      <c r="A109" s="56">
        <v>81</v>
      </c>
      <c r="B109" s="57" t="s">
        <v>329</v>
      </c>
      <c r="C109" s="59" t="s">
        <v>330</v>
      </c>
      <c r="D109" s="59" t="s">
        <v>331</v>
      </c>
      <c r="E109" s="58">
        <v>959.4</v>
      </c>
      <c r="F109" s="56" t="s">
        <v>9</v>
      </c>
      <c r="G109" s="37"/>
    </row>
    <row r="110" spans="1:7" s="17" customFormat="1" x14ac:dyDescent="0.2">
      <c r="A110" s="56">
        <v>82</v>
      </c>
      <c r="B110" s="57" t="s">
        <v>332</v>
      </c>
      <c r="C110" s="59" t="s">
        <v>333</v>
      </c>
      <c r="D110" s="59" t="s">
        <v>334</v>
      </c>
      <c r="E110" s="58">
        <v>1783.5</v>
      </c>
      <c r="F110" s="56" t="s">
        <v>9</v>
      </c>
      <c r="G110" s="37"/>
    </row>
    <row r="111" spans="1:7" s="17" customFormat="1" x14ac:dyDescent="0.2">
      <c r="A111" s="56">
        <v>83</v>
      </c>
      <c r="B111" s="57" t="s">
        <v>25</v>
      </c>
      <c r="C111" s="57" t="s">
        <v>327</v>
      </c>
      <c r="D111" s="59" t="s">
        <v>338</v>
      </c>
      <c r="E111" s="58">
        <v>422.8</v>
      </c>
      <c r="F111" s="56" t="s">
        <v>9</v>
      </c>
      <c r="G111" s="37"/>
    </row>
    <row r="112" spans="1:7" s="17" customFormat="1" x14ac:dyDescent="0.2">
      <c r="A112" s="56">
        <v>84</v>
      </c>
      <c r="B112" s="57" t="s">
        <v>335</v>
      </c>
      <c r="C112" s="59" t="s">
        <v>336</v>
      </c>
      <c r="D112" s="59" t="s">
        <v>337</v>
      </c>
      <c r="E112" s="58">
        <v>3075</v>
      </c>
      <c r="F112" s="56" t="s">
        <v>9</v>
      </c>
      <c r="G112" s="37"/>
    </row>
    <row r="113" spans="1:7" s="17" customFormat="1" x14ac:dyDescent="0.2">
      <c r="A113" s="56">
        <v>85</v>
      </c>
      <c r="B113" s="57" t="s">
        <v>414</v>
      </c>
      <c r="C113" s="59" t="s">
        <v>415</v>
      </c>
      <c r="D113" s="59" t="s">
        <v>416</v>
      </c>
      <c r="E113" s="58">
        <v>320</v>
      </c>
      <c r="F113" s="56" t="s">
        <v>9</v>
      </c>
      <c r="G113" s="37"/>
    </row>
    <row r="114" spans="1:7" s="17" customFormat="1" x14ac:dyDescent="0.2">
      <c r="A114" s="56">
        <v>86</v>
      </c>
      <c r="B114" s="57" t="s">
        <v>417</v>
      </c>
      <c r="C114" s="59" t="s">
        <v>418</v>
      </c>
      <c r="D114" s="59" t="s">
        <v>419</v>
      </c>
      <c r="E114" s="58">
        <v>390</v>
      </c>
      <c r="F114" s="56" t="s">
        <v>9</v>
      </c>
      <c r="G114" s="37">
        <f>SUM(E88:E114)</f>
        <v>48003.45</v>
      </c>
    </row>
    <row r="115" spans="1:7" s="17" customFormat="1" ht="22.5" x14ac:dyDescent="0.2">
      <c r="A115" s="56"/>
      <c r="B115" s="57" t="s">
        <v>274</v>
      </c>
      <c r="C115" s="59" t="s">
        <v>595</v>
      </c>
      <c r="D115" s="59" t="s">
        <v>596</v>
      </c>
      <c r="E115" s="58">
        <v>630</v>
      </c>
      <c r="F115" s="56" t="s">
        <v>592</v>
      </c>
      <c r="G115" s="37"/>
    </row>
    <row r="116" spans="1:7" s="17" customFormat="1" ht="22.5" x14ac:dyDescent="0.2">
      <c r="A116" s="56"/>
      <c r="B116" s="57" t="s">
        <v>597</v>
      </c>
      <c r="C116" s="59" t="s">
        <v>598</v>
      </c>
      <c r="D116" s="59" t="s">
        <v>599</v>
      </c>
      <c r="E116" s="58">
        <v>2850</v>
      </c>
      <c r="F116" s="56" t="s">
        <v>592</v>
      </c>
      <c r="G116" s="18"/>
    </row>
    <row r="117" spans="1:7" s="17" customFormat="1" ht="22.5" x14ac:dyDescent="0.2">
      <c r="A117" s="56"/>
      <c r="B117" s="57" t="s">
        <v>600</v>
      </c>
      <c r="C117" s="59" t="s">
        <v>601</v>
      </c>
      <c r="D117" s="59" t="s">
        <v>602</v>
      </c>
      <c r="E117" s="58">
        <v>3450</v>
      </c>
      <c r="F117" s="56" t="s">
        <v>592</v>
      </c>
      <c r="G117" s="37">
        <f>SUM(E115:E117)</f>
        <v>6930</v>
      </c>
    </row>
    <row r="118" spans="1:7" s="17" customFormat="1" ht="22.5" x14ac:dyDescent="0.2">
      <c r="A118" s="56"/>
      <c r="B118" s="57" t="s">
        <v>422</v>
      </c>
      <c r="C118" s="57" t="s">
        <v>423</v>
      </c>
      <c r="D118" s="57" t="s">
        <v>424</v>
      </c>
      <c r="E118" s="58">
        <v>6000</v>
      </c>
      <c r="F118" s="56" t="s">
        <v>6</v>
      </c>
      <c r="G118" s="37"/>
    </row>
    <row r="119" spans="1:7" s="17" customFormat="1" ht="22.5" x14ac:dyDescent="0.2">
      <c r="A119" s="56"/>
      <c r="B119" s="57" t="s">
        <v>422</v>
      </c>
      <c r="C119" s="60">
        <v>44896</v>
      </c>
      <c r="D119" s="57" t="s">
        <v>661</v>
      </c>
      <c r="E119" s="58">
        <v>6900</v>
      </c>
      <c r="F119" s="56" t="s">
        <v>6</v>
      </c>
      <c r="G119" s="37"/>
    </row>
    <row r="120" spans="1:7" s="17" customFormat="1" ht="22.5" x14ac:dyDescent="0.2">
      <c r="A120" s="56"/>
      <c r="B120" s="57" t="s">
        <v>662</v>
      </c>
      <c r="C120" s="60">
        <v>44896</v>
      </c>
      <c r="D120" s="57" t="s">
        <v>663</v>
      </c>
      <c r="E120" s="58">
        <v>1968</v>
      </c>
      <c r="F120" s="56" t="s">
        <v>6</v>
      </c>
      <c r="G120" s="37"/>
    </row>
    <row r="121" spans="1:7" s="17" customFormat="1" ht="22.5" x14ac:dyDescent="0.2">
      <c r="A121" s="56"/>
      <c r="B121" s="57" t="s">
        <v>666</v>
      </c>
      <c r="C121" s="60">
        <v>44901</v>
      </c>
      <c r="D121" s="57" t="s">
        <v>667</v>
      </c>
      <c r="E121" s="58">
        <v>1180.8</v>
      </c>
      <c r="F121" s="56" t="s">
        <v>6</v>
      </c>
      <c r="G121" s="37"/>
    </row>
    <row r="122" spans="1:7" s="17" customFormat="1" ht="22.5" x14ac:dyDescent="0.2">
      <c r="A122" s="56">
        <v>90</v>
      </c>
      <c r="B122" s="57" t="s">
        <v>422</v>
      </c>
      <c r="C122" s="60">
        <v>45201</v>
      </c>
      <c r="D122" s="57" t="s">
        <v>702</v>
      </c>
      <c r="E122" s="58">
        <v>4990</v>
      </c>
      <c r="F122" s="56" t="s">
        <v>6</v>
      </c>
      <c r="G122" s="37">
        <f>SUM(E118:E122)</f>
        <v>21038.799999999999</v>
      </c>
    </row>
    <row r="123" spans="1:7" s="17" customFormat="1" x14ac:dyDescent="0.2">
      <c r="A123" s="56"/>
      <c r="B123" s="57" t="s">
        <v>517</v>
      </c>
      <c r="C123" s="60">
        <v>39325</v>
      </c>
      <c r="D123" s="57" t="s">
        <v>518</v>
      </c>
      <c r="E123" s="58">
        <v>13739.2</v>
      </c>
      <c r="F123" s="56" t="s">
        <v>144</v>
      </c>
      <c r="G123" s="37"/>
    </row>
    <row r="124" spans="1:7" s="17" customFormat="1" x14ac:dyDescent="0.2">
      <c r="A124" s="56"/>
      <c r="B124" s="57" t="s">
        <v>320</v>
      </c>
      <c r="C124" s="60">
        <v>43647</v>
      </c>
      <c r="D124" s="57" t="s">
        <v>519</v>
      </c>
      <c r="E124" s="58">
        <v>3715.74</v>
      </c>
      <c r="F124" s="56" t="s">
        <v>144</v>
      </c>
      <c r="G124" s="37"/>
    </row>
    <row r="125" spans="1:7" s="17" customFormat="1" x14ac:dyDescent="0.2">
      <c r="A125" s="56"/>
      <c r="B125" s="57" t="s">
        <v>320</v>
      </c>
      <c r="C125" s="60">
        <v>43647</v>
      </c>
      <c r="D125" s="57" t="s">
        <v>520</v>
      </c>
      <c r="E125" s="58">
        <v>3428</v>
      </c>
      <c r="F125" s="56" t="s">
        <v>144</v>
      </c>
      <c r="G125" s="37">
        <f>SUM(E123:E125)</f>
        <v>20882.940000000002</v>
      </c>
    </row>
    <row r="126" spans="1:7" s="17" customFormat="1" x14ac:dyDescent="0.2">
      <c r="A126" s="56"/>
      <c r="B126" s="57" t="s">
        <v>272</v>
      </c>
      <c r="C126" s="60">
        <v>42030</v>
      </c>
      <c r="D126" s="57" t="s">
        <v>524</v>
      </c>
      <c r="E126" s="58">
        <v>1820</v>
      </c>
      <c r="F126" s="56" t="s">
        <v>7</v>
      </c>
      <c r="G126" s="37"/>
    </row>
    <row r="127" spans="1:7" s="17" customFormat="1" x14ac:dyDescent="0.2">
      <c r="A127" s="56"/>
      <c r="B127" s="57" t="s">
        <v>525</v>
      </c>
      <c r="C127" s="60">
        <v>42067</v>
      </c>
      <c r="D127" s="57" t="s">
        <v>526</v>
      </c>
      <c r="E127" s="58">
        <v>14800</v>
      </c>
      <c r="F127" s="56" t="s">
        <v>7</v>
      </c>
      <c r="G127" s="37"/>
    </row>
    <row r="128" spans="1:7" s="17" customFormat="1" x14ac:dyDescent="0.2">
      <c r="A128" s="56"/>
      <c r="B128" s="57" t="s">
        <v>527</v>
      </c>
      <c r="C128" s="60">
        <v>42101</v>
      </c>
      <c r="D128" s="57" t="s">
        <v>528</v>
      </c>
      <c r="E128" s="58">
        <v>7200</v>
      </c>
      <c r="F128" s="56" t="s">
        <v>7</v>
      </c>
      <c r="G128" s="37"/>
    </row>
    <row r="129" spans="1:7" s="17" customFormat="1" x14ac:dyDescent="0.2">
      <c r="A129" s="56"/>
      <c r="B129" s="57" t="s">
        <v>529</v>
      </c>
      <c r="C129" s="60">
        <v>42165</v>
      </c>
      <c r="D129" s="57" t="s">
        <v>530</v>
      </c>
      <c r="E129" s="58">
        <v>1550</v>
      </c>
      <c r="F129" s="56" t="s">
        <v>7</v>
      </c>
      <c r="G129" s="37"/>
    </row>
    <row r="130" spans="1:7" s="17" customFormat="1" x14ac:dyDescent="0.2">
      <c r="A130" s="56"/>
      <c r="B130" s="57" t="s">
        <v>529</v>
      </c>
      <c r="C130" s="60">
        <v>42242</v>
      </c>
      <c r="D130" s="57" t="s">
        <v>531</v>
      </c>
      <c r="E130" s="58">
        <v>1550</v>
      </c>
      <c r="F130" s="56" t="s">
        <v>7</v>
      </c>
      <c r="G130" s="37"/>
    </row>
    <row r="131" spans="1:7" s="17" customFormat="1" x14ac:dyDescent="0.2">
      <c r="A131" s="56"/>
      <c r="B131" s="57" t="s">
        <v>272</v>
      </c>
      <c r="C131" s="60">
        <v>42282</v>
      </c>
      <c r="D131" s="57" t="s">
        <v>532</v>
      </c>
      <c r="E131" s="58">
        <v>3150</v>
      </c>
      <c r="F131" s="56" t="s">
        <v>7</v>
      </c>
      <c r="G131" s="37"/>
    </row>
    <row r="132" spans="1:7" s="17" customFormat="1" x14ac:dyDescent="0.2">
      <c r="A132" s="56"/>
      <c r="B132" s="57" t="s">
        <v>272</v>
      </c>
      <c r="C132" s="60">
        <v>42282</v>
      </c>
      <c r="D132" s="57" t="s">
        <v>533</v>
      </c>
      <c r="E132" s="58">
        <v>3150</v>
      </c>
      <c r="F132" s="56" t="s">
        <v>7</v>
      </c>
      <c r="G132" s="37"/>
    </row>
    <row r="133" spans="1:7" s="17" customFormat="1" x14ac:dyDescent="0.2">
      <c r="A133" s="56"/>
      <c r="B133" s="57" t="s">
        <v>534</v>
      </c>
      <c r="C133" s="60">
        <v>42359</v>
      </c>
      <c r="D133" s="57" t="s">
        <v>535</v>
      </c>
      <c r="E133" s="58">
        <v>900</v>
      </c>
      <c r="F133" s="56" t="s">
        <v>7</v>
      </c>
      <c r="G133" s="37"/>
    </row>
    <row r="134" spans="1:7" s="17" customFormat="1" x14ac:dyDescent="0.2">
      <c r="A134" s="56"/>
      <c r="B134" s="57" t="s">
        <v>272</v>
      </c>
      <c r="C134" s="60">
        <v>42359</v>
      </c>
      <c r="D134" s="57" t="s">
        <v>536</v>
      </c>
      <c r="E134" s="58">
        <v>3150</v>
      </c>
      <c r="F134" s="56" t="s">
        <v>7</v>
      </c>
      <c r="G134" s="37"/>
    </row>
    <row r="135" spans="1:7" s="17" customFormat="1" x14ac:dyDescent="0.2">
      <c r="A135" s="56"/>
      <c r="B135" s="57" t="s">
        <v>537</v>
      </c>
      <c r="C135" s="60">
        <v>45908</v>
      </c>
      <c r="D135" s="57" t="s">
        <v>538</v>
      </c>
      <c r="E135" s="58">
        <v>9900</v>
      </c>
      <c r="F135" s="56" t="s">
        <v>7</v>
      </c>
      <c r="G135" s="37"/>
    </row>
    <row r="136" spans="1:7" s="17" customFormat="1" x14ac:dyDescent="0.2">
      <c r="A136" s="56"/>
      <c r="B136" s="57" t="s">
        <v>539</v>
      </c>
      <c r="C136" s="60">
        <v>42255</v>
      </c>
      <c r="D136" s="57" t="s">
        <v>540</v>
      </c>
      <c r="E136" s="58">
        <v>705</v>
      </c>
      <c r="F136" s="56" t="s">
        <v>7</v>
      </c>
      <c r="G136" s="37"/>
    </row>
    <row r="137" spans="1:7" s="17" customFormat="1" x14ac:dyDescent="0.2">
      <c r="A137" s="56"/>
      <c r="B137" s="57" t="s">
        <v>541</v>
      </c>
      <c r="C137" s="60">
        <v>42320</v>
      </c>
      <c r="D137" s="57" t="s">
        <v>542</v>
      </c>
      <c r="E137" s="58">
        <v>3600</v>
      </c>
      <c r="F137" s="56" t="s">
        <v>7</v>
      </c>
      <c r="G137" s="37"/>
    </row>
    <row r="138" spans="1:7" s="17" customFormat="1" x14ac:dyDescent="0.2">
      <c r="A138" s="56"/>
      <c r="B138" s="57" t="s">
        <v>539</v>
      </c>
      <c r="C138" s="60">
        <v>42255</v>
      </c>
      <c r="D138" s="57" t="s">
        <v>540</v>
      </c>
      <c r="E138" s="58">
        <v>705</v>
      </c>
      <c r="F138" s="56" t="s">
        <v>7</v>
      </c>
      <c r="G138" s="37"/>
    </row>
    <row r="139" spans="1:7" s="17" customFormat="1" x14ac:dyDescent="0.2">
      <c r="A139" s="56"/>
      <c r="B139" s="57" t="s">
        <v>543</v>
      </c>
      <c r="C139" s="60">
        <v>42320</v>
      </c>
      <c r="D139" s="57" t="s">
        <v>544</v>
      </c>
      <c r="E139" s="58">
        <v>3900</v>
      </c>
      <c r="F139" s="56" t="s">
        <v>7</v>
      </c>
      <c r="G139" s="37"/>
    </row>
    <row r="140" spans="1:7" s="17" customFormat="1" x14ac:dyDescent="0.2">
      <c r="A140" s="56"/>
      <c r="B140" s="57" t="s">
        <v>545</v>
      </c>
      <c r="C140" s="60">
        <v>42320</v>
      </c>
      <c r="D140" s="57" t="s">
        <v>546</v>
      </c>
      <c r="E140" s="58">
        <v>2450</v>
      </c>
      <c r="F140" s="56" t="s">
        <v>7</v>
      </c>
      <c r="G140" s="37"/>
    </row>
    <row r="141" spans="1:7" s="17" customFormat="1" x14ac:dyDescent="0.2">
      <c r="A141" s="56"/>
      <c r="B141" s="57" t="s">
        <v>547</v>
      </c>
      <c r="C141" s="60">
        <v>42320</v>
      </c>
      <c r="D141" s="57" t="s">
        <v>548</v>
      </c>
      <c r="E141" s="58">
        <v>660</v>
      </c>
      <c r="F141" s="56" t="s">
        <v>7</v>
      </c>
      <c r="G141" s="37"/>
    </row>
    <row r="142" spans="1:7" s="17" customFormat="1" x14ac:dyDescent="0.2">
      <c r="A142" s="56"/>
      <c r="B142" s="57" t="s">
        <v>549</v>
      </c>
      <c r="C142" s="60">
        <v>42495</v>
      </c>
      <c r="D142" s="57" t="s">
        <v>550</v>
      </c>
      <c r="E142" s="58">
        <v>2500</v>
      </c>
      <c r="F142" s="56" t="s">
        <v>7</v>
      </c>
      <c r="G142" s="37"/>
    </row>
    <row r="143" spans="1:7" s="17" customFormat="1" x14ac:dyDescent="0.2">
      <c r="A143" s="56"/>
      <c r="B143" s="57" t="s">
        <v>549</v>
      </c>
      <c r="C143" s="60">
        <v>42712</v>
      </c>
      <c r="D143" s="57" t="s">
        <v>551</v>
      </c>
      <c r="E143" s="58">
        <v>2500</v>
      </c>
      <c r="F143" s="56" t="s">
        <v>7</v>
      </c>
      <c r="G143" s="37"/>
    </row>
    <row r="144" spans="1:7" s="17" customFormat="1" x14ac:dyDescent="0.2">
      <c r="A144" s="56"/>
      <c r="B144" s="57" t="s">
        <v>553</v>
      </c>
      <c r="C144" s="60">
        <v>43017</v>
      </c>
      <c r="D144" s="57" t="s">
        <v>554</v>
      </c>
      <c r="E144" s="58">
        <v>3450</v>
      </c>
      <c r="F144" s="56" t="s">
        <v>7</v>
      </c>
      <c r="G144" s="37"/>
    </row>
    <row r="145" spans="1:7" s="17" customFormat="1" x14ac:dyDescent="0.2">
      <c r="A145" s="56"/>
      <c r="B145" s="57" t="s">
        <v>557</v>
      </c>
      <c r="C145" s="60">
        <v>43222</v>
      </c>
      <c r="D145" s="57" t="s">
        <v>558</v>
      </c>
      <c r="E145" s="58">
        <v>30000</v>
      </c>
      <c r="F145" s="56" t="s">
        <v>7</v>
      </c>
      <c r="G145" s="37"/>
    </row>
    <row r="146" spans="1:7" s="17" customFormat="1" x14ac:dyDescent="0.2">
      <c r="A146" s="56"/>
      <c r="B146" s="57" t="s">
        <v>559</v>
      </c>
      <c r="C146" s="60">
        <v>43511</v>
      </c>
      <c r="D146" s="57" t="s">
        <v>560</v>
      </c>
      <c r="E146" s="58">
        <v>1950</v>
      </c>
      <c r="F146" s="56" t="s">
        <v>7</v>
      </c>
      <c r="G146" s="37"/>
    </row>
    <row r="147" spans="1:7" s="17" customFormat="1" x14ac:dyDescent="0.2">
      <c r="A147" s="56"/>
      <c r="B147" s="57" t="s">
        <v>561</v>
      </c>
      <c r="C147" s="60">
        <v>43511</v>
      </c>
      <c r="D147" s="57" t="s">
        <v>562</v>
      </c>
      <c r="E147" s="58">
        <v>1450</v>
      </c>
      <c r="F147" s="56" t="s">
        <v>7</v>
      </c>
      <c r="G147" s="37"/>
    </row>
    <row r="148" spans="1:7" s="17" customFormat="1" x14ac:dyDescent="0.2">
      <c r="A148" s="56"/>
      <c r="B148" s="57" t="s">
        <v>561</v>
      </c>
      <c r="C148" s="60">
        <v>43662</v>
      </c>
      <c r="D148" s="57" t="s">
        <v>563</v>
      </c>
      <c r="E148" s="58">
        <v>1750</v>
      </c>
      <c r="F148" s="56" t="s">
        <v>7</v>
      </c>
      <c r="G148" s="37"/>
    </row>
    <row r="149" spans="1:7" s="17" customFormat="1" x14ac:dyDescent="0.2">
      <c r="A149" s="56"/>
      <c r="B149" s="57" t="s">
        <v>561</v>
      </c>
      <c r="C149" s="60">
        <v>43678</v>
      </c>
      <c r="D149" s="57" t="s">
        <v>564</v>
      </c>
      <c r="E149" s="58">
        <v>1400</v>
      </c>
      <c r="F149" s="56" t="s">
        <v>7</v>
      </c>
      <c r="G149" s="37"/>
    </row>
    <row r="150" spans="1:7" s="17" customFormat="1" x14ac:dyDescent="0.2">
      <c r="A150" s="56"/>
      <c r="B150" s="57" t="s">
        <v>566</v>
      </c>
      <c r="C150" s="60">
        <v>44018</v>
      </c>
      <c r="D150" s="57" t="s">
        <v>567</v>
      </c>
      <c r="E150" s="58">
        <v>1450</v>
      </c>
      <c r="F150" s="56" t="s">
        <v>7</v>
      </c>
      <c r="G150" s="37"/>
    </row>
    <row r="151" spans="1:7" s="17" customFormat="1" ht="22.5" x14ac:dyDescent="0.2">
      <c r="A151" s="56"/>
      <c r="B151" s="57" t="s">
        <v>568</v>
      </c>
      <c r="C151" s="60">
        <v>44287</v>
      </c>
      <c r="D151" s="57" t="s">
        <v>569</v>
      </c>
      <c r="E151" s="58">
        <v>15900</v>
      </c>
      <c r="F151" s="56" t="s">
        <v>7</v>
      </c>
      <c r="G151" s="37"/>
    </row>
    <row r="152" spans="1:7" s="17" customFormat="1" x14ac:dyDescent="0.2">
      <c r="A152" s="56"/>
      <c r="B152" s="57" t="s">
        <v>570</v>
      </c>
      <c r="C152" s="60">
        <v>44472</v>
      </c>
      <c r="D152" s="57" t="s">
        <v>571</v>
      </c>
      <c r="E152" s="58">
        <v>1700</v>
      </c>
      <c r="F152" s="56" t="s">
        <v>7</v>
      </c>
      <c r="G152" s="37"/>
    </row>
    <row r="153" spans="1:7" s="17" customFormat="1" x14ac:dyDescent="0.2">
      <c r="A153" s="56"/>
      <c r="B153" s="57" t="s">
        <v>570</v>
      </c>
      <c r="C153" s="60">
        <v>44472</v>
      </c>
      <c r="D153" s="57" t="s">
        <v>572</v>
      </c>
      <c r="E153" s="58">
        <v>1700</v>
      </c>
      <c r="F153" s="56" t="s">
        <v>7</v>
      </c>
      <c r="G153" s="37"/>
    </row>
    <row r="154" spans="1:7" s="17" customFormat="1" x14ac:dyDescent="0.2">
      <c r="A154" s="56"/>
      <c r="B154" s="57" t="s">
        <v>575</v>
      </c>
      <c r="C154" s="60">
        <v>44547</v>
      </c>
      <c r="D154" s="57" t="s">
        <v>576</v>
      </c>
      <c r="E154" s="58">
        <v>2820</v>
      </c>
      <c r="F154" s="56" t="s">
        <v>7</v>
      </c>
      <c r="G154" s="37"/>
    </row>
    <row r="155" spans="1:7" s="17" customFormat="1" x14ac:dyDescent="0.2">
      <c r="A155" s="56"/>
      <c r="B155" s="57" t="s">
        <v>575</v>
      </c>
      <c r="C155" s="60">
        <v>44547</v>
      </c>
      <c r="D155" s="57" t="s">
        <v>577</v>
      </c>
      <c r="E155" s="58">
        <v>2820</v>
      </c>
      <c r="F155" s="56" t="s">
        <v>7</v>
      </c>
      <c r="G155" s="37"/>
    </row>
    <row r="156" spans="1:7" s="17" customFormat="1" x14ac:dyDescent="0.2">
      <c r="A156" s="56"/>
      <c r="B156" s="57" t="s">
        <v>570</v>
      </c>
      <c r="C156" s="60">
        <v>44629</v>
      </c>
      <c r="D156" s="57" t="s">
        <v>578</v>
      </c>
      <c r="E156" s="58">
        <v>1700</v>
      </c>
      <c r="F156" s="56" t="s">
        <v>7</v>
      </c>
      <c r="G156" s="37"/>
    </row>
    <row r="157" spans="1:7" s="17" customFormat="1" x14ac:dyDescent="0.2">
      <c r="A157" s="56"/>
      <c r="B157" s="57" t="s">
        <v>570</v>
      </c>
      <c r="C157" s="60">
        <v>44629</v>
      </c>
      <c r="D157" s="57" t="s">
        <v>579</v>
      </c>
      <c r="E157" s="58">
        <v>1700</v>
      </c>
      <c r="F157" s="56" t="s">
        <v>7</v>
      </c>
      <c r="G157" s="37"/>
    </row>
    <row r="158" spans="1:7" s="17" customFormat="1" x14ac:dyDescent="0.2">
      <c r="A158" s="56"/>
      <c r="B158" s="57" t="s">
        <v>580</v>
      </c>
      <c r="C158" s="60">
        <v>40995</v>
      </c>
      <c r="D158" s="57" t="s">
        <v>581</v>
      </c>
      <c r="E158" s="58">
        <v>3498</v>
      </c>
      <c r="F158" s="56" t="s">
        <v>7</v>
      </c>
      <c r="G158" s="37"/>
    </row>
    <row r="159" spans="1:7" s="17" customFormat="1" x14ac:dyDescent="0.2">
      <c r="A159" s="56"/>
      <c r="B159" s="57" t="s">
        <v>370</v>
      </c>
      <c r="C159" s="60">
        <v>43437</v>
      </c>
      <c r="D159" s="57" t="s">
        <v>302</v>
      </c>
      <c r="E159" s="58">
        <v>2100</v>
      </c>
      <c r="F159" s="56" t="s">
        <v>7</v>
      </c>
      <c r="G159" s="37"/>
    </row>
    <row r="160" spans="1:7" s="17" customFormat="1" x14ac:dyDescent="0.2">
      <c r="A160" s="56"/>
      <c r="B160" s="57" t="s">
        <v>367</v>
      </c>
      <c r="C160" s="60">
        <v>43953</v>
      </c>
      <c r="D160" s="57" t="s">
        <v>583</v>
      </c>
      <c r="E160" s="58">
        <v>1350</v>
      </c>
      <c r="F160" s="56" t="s">
        <v>7</v>
      </c>
      <c r="G160" s="37"/>
    </row>
    <row r="161" spans="1:7" s="17" customFormat="1" x14ac:dyDescent="0.2">
      <c r="A161" s="56"/>
      <c r="B161" s="57" t="s">
        <v>570</v>
      </c>
      <c r="C161" s="60">
        <v>44081</v>
      </c>
      <c r="D161" s="57" t="s">
        <v>584</v>
      </c>
      <c r="E161" s="58">
        <v>4100</v>
      </c>
      <c r="F161" s="56" t="s">
        <v>7</v>
      </c>
      <c r="G161" s="37"/>
    </row>
    <row r="162" spans="1:7" s="17" customFormat="1" x14ac:dyDescent="0.2">
      <c r="A162" s="56"/>
      <c r="B162" s="57" t="s">
        <v>585</v>
      </c>
      <c r="C162" s="60">
        <v>44472</v>
      </c>
      <c r="D162" s="57" t="s">
        <v>579</v>
      </c>
      <c r="E162" s="58">
        <v>1100</v>
      </c>
      <c r="F162" s="56" t="s">
        <v>7</v>
      </c>
      <c r="G162" s="18"/>
    </row>
    <row r="163" spans="1:7" s="17" customFormat="1" x14ac:dyDescent="0.2">
      <c r="A163" s="56"/>
      <c r="B163" s="57" t="s">
        <v>678</v>
      </c>
      <c r="C163" s="60">
        <v>44687</v>
      </c>
      <c r="D163" s="57"/>
      <c r="E163" s="58">
        <v>4250</v>
      </c>
      <c r="F163" s="56" t="s">
        <v>7</v>
      </c>
      <c r="G163" s="18"/>
    </row>
    <row r="164" spans="1:7" s="17" customFormat="1" x14ac:dyDescent="0.2">
      <c r="A164" s="56"/>
      <c r="B164" s="57" t="s">
        <v>713</v>
      </c>
      <c r="C164" s="60">
        <v>45064</v>
      </c>
      <c r="D164" s="57" t="s">
        <v>714</v>
      </c>
      <c r="E164" s="58">
        <v>3665.4</v>
      </c>
      <c r="F164" s="56" t="s">
        <v>7</v>
      </c>
      <c r="G164" s="18"/>
    </row>
    <row r="165" spans="1:7" s="17" customFormat="1" x14ac:dyDescent="0.2">
      <c r="A165" s="56"/>
      <c r="B165" s="57" t="s">
        <v>561</v>
      </c>
      <c r="C165" s="60">
        <v>45027</v>
      </c>
      <c r="D165" s="57" t="s">
        <v>715</v>
      </c>
      <c r="E165" s="58">
        <v>2590</v>
      </c>
      <c r="F165" s="56" t="s">
        <v>7</v>
      </c>
      <c r="G165" s="18"/>
    </row>
    <row r="166" spans="1:7" s="17" customFormat="1" x14ac:dyDescent="0.2">
      <c r="A166" s="56"/>
      <c r="B166" s="57" t="s">
        <v>561</v>
      </c>
      <c r="C166" s="60">
        <v>44986</v>
      </c>
      <c r="D166" s="57" t="s">
        <v>716</v>
      </c>
      <c r="E166" s="58">
        <v>1850</v>
      </c>
      <c r="F166" s="56" t="s">
        <v>7</v>
      </c>
      <c r="G166" s="18"/>
    </row>
    <row r="167" spans="1:7" s="17" customFormat="1" x14ac:dyDescent="0.2">
      <c r="A167" s="56"/>
      <c r="B167" s="57" t="s">
        <v>717</v>
      </c>
      <c r="C167" s="60">
        <v>45226</v>
      </c>
      <c r="D167" s="57" t="s">
        <v>718</v>
      </c>
      <c r="E167" s="58">
        <v>3650</v>
      </c>
      <c r="F167" s="56" t="s">
        <v>7</v>
      </c>
      <c r="G167" s="18"/>
    </row>
    <row r="168" spans="1:7" s="17" customFormat="1" x14ac:dyDescent="0.2">
      <c r="A168" s="56"/>
      <c r="B168" s="57" t="s">
        <v>719</v>
      </c>
      <c r="C168" s="60">
        <v>45209</v>
      </c>
      <c r="D168" s="57" t="s">
        <v>720</v>
      </c>
      <c r="E168" s="58">
        <v>3300</v>
      </c>
      <c r="F168" s="56" t="s">
        <v>7</v>
      </c>
      <c r="G168" s="18"/>
    </row>
    <row r="169" spans="1:7" s="17" customFormat="1" x14ac:dyDescent="0.2">
      <c r="A169" s="56"/>
      <c r="B169" s="57" t="s">
        <v>719</v>
      </c>
      <c r="C169" s="60">
        <v>45265</v>
      </c>
      <c r="D169" s="57" t="s">
        <v>721</v>
      </c>
      <c r="E169" s="58">
        <v>2100</v>
      </c>
      <c r="F169" s="56" t="s">
        <v>7</v>
      </c>
      <c r="G169" s="18"/>
    </row>
    <row r="170" spans="1:7" s="17" customFormat="1" x14ac:dyDescent="0.2">
      <c r="A170" s="56"/>
      <c r="B170" s="57" t="s">
        <v>722</v>
      </c>
      <c r="C170" s="60">
        <v>45226</v>
      </c>
      <c r="D170" s="57" t="s">
        <v>723</v>
      </c>
      <c r="E170" s="58">
        <v>2050</v>
      </c>
      <c r="F170" s="56" t="s">
        <v>7</v>
      </c>
      <c r="G170" s="18"/>
    </row>
    <row r="171" spans="1:7" s="17" customFormat="1" x14ac:dyDescent="0.2">
      <c r="A171" s="56"/>
      <c r="B171" s="57" t="s">
        <v>722</v>
      </c>
      <c r="C171" s="60">
        <v>45226</v>
      </c>
      <c r="D171" s="57" t="s">
        <v>724</v>
      </c>
      <c r="E171" s="58">
        <v>2050</v>
      </c>
      <c r="F171" s="56" t="s">
        <v>7</v>
      </c>
      <c r="G171" s="18"/>
    </row>
    <row r="172" spans="1:7" s="17" customFormat="1" x14ac:dyDescent="0.2">
      <c r="A172" s="56"/>
      <c r="B172" s="57" t="s">
        <v>722</v>
      </c>
      <c r="C172" s="60">
        <v>45226</v>
      </c>
      <c r="D172" s="57" t="s">
        <v>725</v>
      </c>
      <c r="E172" s="58">
        <v>2050</v>
      </c>
      <c r="F172" s="56" t="s">
        <v>7</v>
      </c>
      <c r="G172" s="18"/>
    </row>
    <row r="173" spans="1:7" s="17" customFormat="1" x14ac:dyDescent="0.2">
      <c r="A173" s="56"/>
      <c r="B173" s="57" t="s">
        <v>719</v>
      </c>
      <c r="C173" s="60">
        <v>45229</v>
      </c>
      <c r="D173" s="57" t="s">
        <v>726</v>
      </c>
      <c r="E173" s="58">
        <v>1990</v>
      </c>
      <c r="F173" s="56" t="s">
        <v>7</v>
      </c>
      <c r="G173" s="18"/>
    </row>
    <row r="174" spans="1:7" s="17" customFormat="1" x14ac:dyDescent="0.2">
      <c r="A174" s="56"/>
      <c r="B174" s="57" t="s">
        <v>719</v>
      </c>
      <c r="C174" s="60">
        <v>45229</v>
      </c>
      <c r="D174" s="57" t="s">
        <v>727</v>
      </c>
      <c r="E174" s="58">
        <v>1990</v>
      </c>
      <c r="F174" s="56" t="s">
        <v>7</v>
      </c>
      <c r="G174" s="18"/>
    </row>
    <row r="175" spans="1:7" s="17" customFormat="1" x14ac:dyDescent="0.2">
      <c r="A175" s="56"/>
      <c r="B175" s="57" t="s">
        <v>719</v>
      </c>
      <c r="C175" s="60">
        <v>45212</v>
      </c>
      <c r="D175" s="57" t="s">
        <v>728</v>
      </c>
      <c r="E175" s="58">
        <v>1990</v>
      </c>
      <c r="F175" s="56" t="s">
        <v>7</v>
      </c>
      <c r="G175" s="18"/>
    </row>
    <row r="176" spans="1:7" s="17" customFormat="1" x14ac:dyDescent="0.2">
      <c r="A176" s="56"/>
      <c r="B176" s="57" t="s">
        <v>680</v>
      </c>
      <c r="C176" s="60"/>
      <c r="D176" s="57"/>
      <c r="E176" s="58">
        <v>13332</v>
      </c>
      <c r="F176" s="56" t="s">
        <v>7</v>
      </c>
      <c r="G176" s="18"/>
    </row>
    <row r="177" spans="1:9" s="17" customFormat="1" x14ac:dyDescent="0.2">
      <c r="A177" s="56"/>
      <c r="B177" s="57" t="s">
        <v>681</v>
      </c>
      <c r="C177" s="60"/>
      <c r="D177" s="57"/>
      <c r="E177" s="58">
        <v>4000</v>
      </c>
      <c r="F177" s="56" t="s">
        <v>7</v>
      </c>
      <c r="G177" s="18"/>
    </row>
    <row r="178" spans="1:9" s="17" customFormat="1" ht="22.5" x14ac:dyDescent="0.2">
      <c r="A178" s="56"/>
      <c r="B178" s="57" t="s">
        <v>682</v>
      </c>
      <c r="C178" s="60"/>
      <c r="D178" s="57"/>
      <c r="E178" s="58">
        <v>121016</v>
      </c>
      <c r="F178" s="56" t="s">
        <v>7</v>
      </c>
      <c r="G178" s="18"/>
    </row>
    <row r="179" spans="1:9" s="17" customFormat="1" x14ac:dyDescent="0.2">
      <c r="A179" s="56"/>
      <c r="B179" s="57" t="s">
        <v>683</v>
      </c>
      <c r="C179" s="60"/>
      <c r="D179" s="57"/>
      <c r="E179" s="58">
        <v>21980</v>
      </c>
      <c r="F179" s="56" t="s">
        <v>7</v>
      </c>
      <c r="G179" s="37">
        <f>SUM(E126:E179)</f>
        <v>339981.4</v>
      </c>
    </row>
    <row r="180" spans="1:9" s="14" customFormat="1" x14ac:dyDescent="0.2">
      <c r="A180" s="18"/>
      <c r="B180" s="18"/>
      <c r="C180" s="18"/>
      <c r="D180" s="15" t="s">
        <v>252</v>
      </c>
      <c r="E180" s="16">
        <f>SUM(E2:E179)</f>
        <v>745441.69000000006</v>
      </c>
      <c r="F180" s="18"/>
      <c r="G180" s="37">
        <f>SUM(G2:G179)</f>
        <v>745441.69</v>
      </c>
      <c r="H180" s="18"/>
      <c r="I180" s="18"/>
    </row>
    <row r="181" spans="1:9" s="14" customFormat="1" x14ac:dyDescent="0.2">
      <c r="A181" s="18"/>
      <c r="B181" s="18"/>
      <c r="C181" s="18"/>
      <c r="D181" s="18"/>
      <c r="E181" s="18"/>
      <c r="F181" s="18"/>
      <c r="G181" s="37"/>
      <c r="H181" s="18"/>
      <c r="I181" s="18"/>
    </row>
    <row r="182" spans="1:9" s="14" customFormat="1" x14ac:dyDescent="0.2">
      <c r="A182" s="18"/>
      <c r="B182" s="18"/>
      <c r="C182" s="18"/>
      <c r="D182" s="18"/>
      <c r="E182" s="18"/>
      <c r="F182" s="18"/>
      <c r="G182" s="37"/>
      <c r="H182" s="18"/>
    </row>
    <row r="183" spans="1:9" s="14" customFormat="1" x14ac:dyDescent="0.2">
      <c r="A183" s="18"/>
      <c r="B183" s="18"/>
      <c r="C183" s="18"/>
      <c r="D183" s="18"/>
      <c r="E183" s="18"/>
      <c r="F183" s="18"/>
      <c r="G183" s="37"/>
      <c r="H183" s="18"/>
    </row>
    <row r="184" spans="1:9" s="14" customFormat="1" x14ac:dyDescent="0.2">
      <c r="A184" s="18"/>
      <c r="B184" s="18"/>
      <c r="C184" s="18"/>
      <c r="D184" s="18"/>
      <c r="E184" s="18"/>
      <c r="F184" s="18"/>
      <c r="G184" s="37"/>
      <c r="H184" s="18"/>
    </row>
    <row r="185" spans="1:9" s="14" customFormat="1" x14ac:dyDescent="0.2">
      <c r="A185" s="18"/>
      <c r="B185" s="18"/>
      <c r="C185" s="18"/>
      <c r="D185" s="18"/>
      <c r="E185" s="18"/>
      <c r="F185" s="18"/>
      <c r="G185" s="37"/>
      <c r="H185" s="18"/>
    </row>
    <row r="186" spans="1:9" s="14" customFormat="1" x14ac:dyDescent="0.2">
      <c r="A186" s="18"/>
      <c r="B186" s="18"/>
      <c r="C186" s="18"/>
      <c r="D186" s="18"/>
      <c r="E186" s="18"/>
      <c r="F186" s="18"/>
      <c r="G186" s="37"/>
      <c r="H186" s="18"/>
    </row>
    <row r="187" spans="1:9" s="14" customFormat="1" x14ac:dyDescent="0.2">
      <c r="A187" s="18"/>
      <c r="B187" s="18"/>
      <c r="C187" s="18"/>
      <c r="D187" s="18"/>
      <c r="E187" s="18"/>
      <c r="F187" s="18"/>
      <c r="G187" s="37"/>
      <c r="H187" s="18"/>
    </row>
    <row r="188" spans="1:9" s="14" customFormat="1" x14ac:dyDescent="0.2">
      <c r="A188" s="18"/>
      <c r="B188" s="18"/>
      <c r="C188" s="18"/>
      <c r="D188" s="18"/>
      <c r="E188" s="18"/>
      <c r="F188" s="18"/>
      <c r="G188" s="37"/>
      <c r="H188" s="18"/>
    </row>
    <row r="189" spans="1:9" s="14" customFormat="1" x14ac:dyDescent="0.2">
      <c r="A189" s="18"/>
      <c r="B189" s="18"/>
      <c r="C189" s="18"/>
      <c r="D189" s="18"/>
      <c r="E189" s="18"/>
      <c r="F189" s="18"/>
      <c r="G189" s="37"/>
      <c r="H189" s="18"/>
    </row>
    <row r="190" spans="1:9" s="14" customFormat="1" x14ac:dyDescent="0.2">
      <c r="A190" s="18"/>
      <c r="B190" s="18"/>
      <c r="C190" s="18"/>
      <c r="D190" s="18"/>
      <c r="E190" s="18"/>
      <c r="F190" s="18"/>
      <c r="G190" s="37"/>
      <c r="H190" s="18"/>
    </row>
    <row r="191" spans="1:9" s="14" customFormat="1" x14ac:dyDescent="0.2">
      <c r="A191" s="18"/>
      <c r="B191" s="18"/>
      <c r="C191" s="18"/>
      <c r="D191" s="18"/>
      <c r="E191" s="18"/>
      <c r="F191" s="18"/>
      <c r="G191" s="37"/>
      <c r="H191" s="18"/>
    </row>
    <row r="192" spans="1:9" s="14" customFormat="1" x14ac:dyDescent="0.2">
      <c r="A192" s="18"/>
      <c r="B192" s="18"/>
      <c r="C192" s="18"/>
      <c r="D192" s="18"/>
      <c r="E192" s="18"/>
      <c r="F192" s="18"/>
      <c r="G192" s="37"/>
      <c r="H192" s="18"/>
    </row>
    <row r="193" spans="1:8" s="14" customFormat="1" x14ac:dyDescent="0.2">
      <c r="A193" s="18"/>
      <c r="B193" s="18"/>
      <c r="C193" s="18"/>
      <c r="D193" s="18"/>
      <c r="E193" s="18"/>
      <c r="F193" s="18"/>
      <c r="G193" s="37"/>
      <c r="H193" s="18"/>
    </row>
    <row r="194" spans="1:8" s="14" customFormat="1" x14ac:dyDescent="0.2">
      <c r="A194" s="18"/>
      <c r="B194" s="18"/>
      <c r="C194" s="18"/>
      <c r="D194" s="18"/>
      <c r="E194" s="18"/>
      <c r="F194" s="18"/>
      <c r="G194" s="37"/>
      <c r="H194" s="18"/>
    </row>
    <row r="195" spans="1:8" s="14" customFormat="1" x14ac:dyDescent="0.2">
      <c r="A195" s="18"/>
      <c r="B195" s="18"/>
      <c r="C195" s="18"/>
      <c r="D195" s="18"/>
      <c r="E195" s="18"/>
      <c r="F195" s="18"/>
      <c r="G195" s="37"/>
      <c r="H195" s="18"/>
    </row>
    <row r="196" spans="1:8" s="14" customFormat="1" x14ac:dyDescent="0.2">
      <c r="A196" s="18"/>
      <c r="B196" s="18"/>
      <c r="C196" s="18"/>
      <c r="D196" s="18"/>
      <c r="E196" s="18"/>
      <c r="F196" s="18"/>
      <c r="G196" s="37"/>
      <c r="H196" s="18"/>
    </row>
    <row r="197" spans="1:8" s="14" customFormat="1" x14ac:dyDescent="0.2">
      <c r="A197" s="18"/>
      <c r="B197" s="18"/>
      <c r="C197" s="18"/>
      <c r="D197" s="18"/>
      <c r="E197" s="18"/>
      <c r="F197" s="18"/>
      <c r="G197" s="37"/>
      <c r="H197" s="18"/>
    </row>
    <row r="198" spans="1:8" s="14" customFormat="1" x14ac:dyDescent="0.2">
      <c r="A198" s="18"/>
      <c r="B198" s="18"/>
      <c r="C198" s="18"/>
      <c r="D198" s="18"/>
      <c r="E198" s="18"/>
      <c r="F198" s="18"/>
      <c r="G198" s="37"/>
      <c r="H198" s="18"/>
    </row>
    <row r="199" spans="1:8" s="14" customFormat="1" x14ac:dyDescent="0.2">
      <c r="A199" s="18"/>
      <c r="B199" s="18"/>
      <c r="C199" s="18"/>
      <c r="D199" s="18"/>
      <c r="E199" s="18"/>
      <c r="F199" s="18"/>
      <c r="G199" s="37"/>
      <c r="H199" s="18"/>
    </row>
    <row r="200" spans="1:8" s="14" customFormat="1" x14ac:dyDescent="0.2">
      <c r="A200" s="18"/>
      <c r="B200" s="18"/>
      <c r="C200" s="18"/>
      <c r="D200" s="18"/>
      <c r="E200" s="18"/>
      <c r="F200" s="18"/>
      <c r="G200" s="37"/>
      <c r="H200" s="18"/>
    </row>
    <row r="201" spans="1:8" s="14" customFormat="1" x14ac:dyDescent="0.2">
      <c r="A201" s="18"/>
      <c r="B201" s="18"/>
      <c r="C201" s="18"/>
      <c r="D201" s="18"/>
      <c r="E201" s="18"/>
      <c r="F201" s="18"/>
      <c r="G201" s="37"/>
      <c r="H201" s="18"/>
    </row>
    <row r="202" spans="1:8" s="14" customFormat="1" x14ac:dyDescent="0.2">
      <c r="A202" s="18"/>
      <c r="B202" s="18"/>
      <c r="C202" s="18"/>
      <c r="D202" s="18"/>
      <c r="E202" s="18"/>
      <c r="F202" s="18"/>
      <c r="G202" s="37"/>
      <c r="H202" s="18"/>
    </row>
    <row r="203" spans="1:8" s="14" customFormat="1" x14ac:dyDescent="0.2">
      <c r="A203" s="18"/>
      <c r="B203" s="18"/>
      <c r="C203" s="18"/>
      <c r="D203" s="18"/>
      <c r="E203" s="18"/>
      <c r="F203" s="18"/>
      <c r="G203" s="37"/>
      <c r="H203" s="18"/>
    </row>
    <row r="204" spans="1:8" s="14" customFormat="1" x14ac:dyDescent="0.2">
      <c r="A204" s="18"/>
      <c r="B204" s="18"/>
      <c r="C204" s="18"/>
      <c r="D204" s="18"/>
      <c r="E204" s="18"/>
      <c r="F204" s="18"/>
      <c r="G204" s="37"/>
      <c r="H204" s="18"/>
    </row>
    <row r="205" spans="1:8" s="14" customFormat="1" x14ac:dyDescent="0.2">
      <c r="A205" s="18"/>
      <c r="B205" s="18"/>
      <c r="C205" s="18"/>
      <c r="D205" s="18"/>
      <c r="E205" s="18"/>
      <c r="F205" s="18"/>
      <c r="G205" s="37"/>
      <c r="H205" s="18"/>
    </row>
    <row r="206" spans="1:8" s="14" customFormat="1" x14ac:dyDescent="0.2">
      <c r="A206" s="18"/>
      <c r="B206" s="18"/>
      <c r="C206" s="18"/>
      <c r="D206" s="18"/>
      <c r="E206" s="18"/>
      <c r="F206" s="18"/>
      <c r="G206" s="37"/>
      <c r="H206" s="18"/>
    </row>
    <row r="207" spans="1:8" s="14" customFormat="1" x14ac:dyDescent="0.2">
      <c r="A207" s="18"/>
      <c r="B207" s="18"/>
      <c r="C207" s="18"/>
      <c r="D207" s="18"/>
      <c r="E207" s="18"/>
      <c r="F207" s="18"/>
      <c r="G207" s="37"/>
      <c r="H207" s="18"/>
    </row>
    <row r="208" spans="1:8" s="14" customFormat="1" x14ac:dyDescent="0.2">
      <c r="A208" s="18"/>
      <c r="B208" s="18"/>
      <c r="C208" s="18"/>
      <c r="D208" s="18"/>
      <c r="E208" s="18"/>
      <c r="F208" s="18"/>
      <c r="G208" s="37"/>
      <c r="H208" s="18"/>
    </row>
    <row r="209" spans="1:8" s="14" customFormat="1" x14ac:dyDescent="0.2">
      <c r="A209" s="18"/>
      <c r="B209" s="18"/>
      <c r="C209" s="18"/>
      <c r="D209" s="18"/>
      <c r="E209" s="18"/>
      <c r="F209" s="18"/>
      <c r="G209" s="37"/>
      <c r="H209" s="18"/>
    </row>
    <row r="210" spans="1:8" s="14" customFormat="1" x14ac:dyDescent="0.2">
      <c r="A210" s="18"/>
      <c r="B210" s="18"/>
      <c r="C210" s="18"/>
      <c r="D210" s="18"/>
      <c r="E210" s="18"/>
      <c r="F210" s="18"/>
      <c r="G210" s="37"/>
      <c r="H210" s="18"/>
    </row>
    <row r="211" spans="1:8" s="14" customFormat="1" x14ac:dyDescent="0.2">
      <c r="A211" s="18"/>
      <c r="B211" s="18"/>
      <c r="C211" s="18"/>
      <c r="D211" s="18"/>
      <c r="E211" s="18"/>
      <c r="F211" s="18"/>
      <c r="G211" s="37"/>
      <c r="H211" s="18"/>
    </row>
    <row r="212" spans="1:8" s="14" customFormat="1" x14ac:dyDescent="0.2">
      <c r="A212" s="18"/>
      <c r="B212" s="18"/>
      <c r="C212" s="18"/>
      <c r="D212" s="18"/>
      <c r="E212" s="18"/>
      <c r="F212" s="18"/>
      <c r="G212" s="37"/>
      <c r="H212" s="18"/>
    </row>
    <row r="213" spans="1:8" s="14" customFormat="1" x14ac:dyDescent="0.2">
      <c r="A213" s="18"/>
      <c r="B213" s="18"/>
      <c r="C213" s="18"/>
      <c r="D213" s="18"/>
      <c r="E213" s="18"/>
      <c r="F213" s="18"/>
      <c r="G213" s="37"/>
      <c r="H213" s="18"/>
    </row>
    <row r="214" spans="1:8" s="14" customFormat="1" x14ac:dyDescent="0.2">
      <c r="A214" s="18"/>
      <c r="B214" s="18"/>
      <c r="C214" s="18"/>
      <c r="D214" s="18"/>
      <c r="E214" s="18"/>
      <c r="F214" s="18"/>
      <c r="G214" s="37"/>
      <c r="H214" s="18"/>
    </row>
    <row r="215" spans="1:8" s="14" customFormat="1" x14ac:dyDescent="0.2">
      <c r="A215" s="18"/>
      <c r="B215" s="18"/>
      <c r="C215" s="18"/>
      <c r="D215" s="18"/>
      <c r="E215" s="18"/>
      <c r="F215" s="18"/>
      <c r="G215" s="37"/>
      <c r="H215" s="18"/>
    </row>
    <row r="216" spans="1:8" s="14" customFormat="1" x14ac:dyDescent="0.2">
      <c r="A216" s="18"/>
      <c r="B216" s="18"/>
      <c r="C216" s="18"/>
      <c r="D216" s="18"/>
      <c r="E216" s="18"/>
      <c r="F216" s="18"/>
      <c r="G216" s="37"/>
      <c r="H216" s="18"/>
    </row>
    <row r="217" spans="1:8" s="14" customFormat="1" x14ac:dyDescent="0.2">
      <c r="A217" s="18"/>
      <c r="B217" s="18"/>
      <c r="C217" s="18"/>
      <c r="D217" s="18"/>
      <c r="E217" s="18"/>
      <c r="F217" s="18"/>
      <c r="G217" s="37"/>
      <c r="H217" s="18"/>
    </row>
    <row r="218" spans="1:8" s="14" customFormat="1" x14ac:dyDescent="0.2">
      <c r="A218" s="18"/>
      <c r="B218" s="18"/>
      <c r="C218" s="18"/>
      <c r="D218" s="18"/>
      <c r="E218" s="18"/>
      <c r="F218" s="18"/>
      <c r="G218" s="37"/>
      <c r="H218" s="18"/>
    </row>
    <row r="219" spans="1:8" s="14" customFormat="1" x14ac:dyDescent="0.2">
      <c r="A219" s="18"/>
      <c r="B219" s="18"/>
      <c r="C219" s="18"/>
      <c r="D219" s="18"/>
      <c r="E219" s="18"/>
      <c r="F219" s="18"/>
      <c r="G219" s="37"/>
      <c r="H219" s="18"/>
    </row>
    <row r="220" spans="1:8" s="14" customFormat="1" x14ac:dyDescent="0.2">
      <c r="A220" s="18"/>
      <c r="B220" s="18"/>
      <c r="C220" s="18"/>
      <c r="D220" s="18"/>
      <c r="E220" s="18"/>
      <c r="F220" s="18"/>
      <c r="G220" s="37"/>
      <c r="H220" s="18"/>
    </row>
    <row r="221" spans="1:8" s="14" customFormat="1" x14ac:dyDescent="0.2">
      <c r="A221" s="18"/>
      <c r="B221" s="18"/>
      <c r="C221" s="18"/>
      <c r="D221" s="18"/>
      <c r="E221" s="18"/>
      <c r="F221" s="18"/>
      <c r="G221" s="37"/>
      <c r="H221" s="18"/>
    </row>
    <row r="222" spans="1:8" s="14" customFormat="1" x14ac:dyDescent="0.2">
      <c r="A222" s="18"/>
      <c r="B222" s="18"/>
      <c r="C222" s="18"/>
      <c r="D222" s="18"/>
      <c r="E222" s="18"/>
      <c r="F222" s="18"/>
      <c r="G222" s="37"/>
      <c r="H222" s="18"/>
    </row>
    <row r="223" spans="1:8" s="14" customFormat="1" x14ac:dyDescent="0.2">
      <c r="A223" s="18"/>
      <c r="B223" s="18"/>
      <c r="C223" s="18"/>
      <c r="D223" s="18"/>
      <c r="E223" s="18"/>
      <c r="F223" s="18"/>
      <c r="G223" s="37"/>
      <c r="H223" s="18"/>
    </row>
    <row r="224" spans="1:8" s="14" customFormat="1" x14ac:dyDescent="0.2">
      <c r="A224" s="18"/>
      <c r="B224" s="18"/>
      <c r="C224" s="18"/>
      <c r="D224" s="18"/>
      <c r="E224" s="18"/>
      <c r="F224" s="18"/>
      <c r="G224" s="37"/>
      <c r="H224" s="18"/>
    </row>
    <row r="225" spans="1:8" s="14" customFormat="1" x14ac:dyDescent="0.2">
      <c r="A225" s="18"/>
      <c r="B225" s="18"/>
      <c r="C225" s="18"/>
      <c r="D225" s="18"/>
      <c r="E225" s="18"/>
      <c r="F225" s="18"/>
      <c r="G225" s="37"/>
      <c r="H225" s="18"/>
    </row>
    <row r="226" spans="1:8" s="14" customFormat="1" x14ac:dyDescent="0.2">
      <c r="A226" s="18"/>
      <c r="B226" s="18"/>
      <c r="C226" s="18"/>
      <c r="D226" s="18"/>
      <c r="E226" s="18"/>
      <c r="F226" s="18"/>
      <c r="G226" s="37"/>
      <c r="H226" s="18"/>
    </row>
    <row r="227" spans="1:8" s="14" customFormat="1" x14ac:dyDescent="0.2">
      <c r="A227" s="18"/>
      <c r="B227" s="18"/>
      <c r="C227" s="18"/>
      <c r="D227" s="18"/>
      <c r="E227" s="18"/>
      <c r="F227" s="18"/>
      <c r="G227" s="37"/>
      <c r="H227" s="18"/>
    </row>
    <row r="228" spans="1:8" s="14" customFormat="1" x14ac:dyDescent="0.2">
      <c r="A228" s="18"/>
      <c r="B228" s="18"/>
      <c r="C228" s="18"/>
      <c r="D228" s="18"/>
      <c r="E228" s="18"/>
      <c r="F228" s="18"/>
      <c r="G228" s="37"/>
      <c r="H228" s="18"/>
    </row>
    <row r="229" spans="1:8" s="14" customFormat="1" x14ac:dyDescent="0.2">
      <c r="A229" s="18"/>
      <c r="B229" s="18"/>
      <c r="C229" s="18"/>
      <c r="D229" s="18"/>
      <c r="E229" s="18"/>
      <c r="F229" s="18"/>
      <c r="G229" s="37"/>
      <c r="H229" s="18"/>
    </row>
    <row r="230" spans="1:8" s="14" customFormat="1" x14ac:dyDescent="0.2">
      <c r="A230" s="18"/>
      <c r="B230" s="18"/>
      <c r="C230" s="18"/>
      <c r="D230" s="18"/>
      <c r="E230" s="18"/>
      <c r="F230" s="18"/>
      <c r="G230" s="37"/>
      <c r="H230" s="18"/>
    </row>
    <row r="231" spans="1:8" s="14" customFormat="1" x14ac:dyDescent="0.2">
      <c r="A231" s="18"/>
      <c r="B231" s="18"/>
      <c r="C231" s="18"/>
      <c r="D231" s="18"/>
      <c r="E231" s="18"/>
      <c r="F231" s="18"/>
      <c r="G231" s="37"/>
      <c r="H231" s="18"/>
    </row>
    <row r="232" spans="1:8" s="14" customFormat="1" x14ac:dyDescent="0.2">
      <c r="A232" s="18"/>
      <c r="B232" s="18"/>
      <c r="C232" s="18"/>
      <c r="D232" s="18"/>
      <c r="E232" s="18"/>
      <c r="F232" s="18"/>
      <c r="G232" s="37"/>
      <c r="H232" s="18"/>
    </row>
    <row r="233" spans="1:8" s="14" customFormat="1" x14ac:dyDescent="0.2">
      <c r="A233" s="18"/>
      <c r="B233" s="18"/>
      <c r="C233" s="18"/>
      <c r="D233" s="18"/>
      <c r="E233" s="18"/>
      <c r="F233" s="18"/>
      <c r="G233" s="37"/>
      <c r="H233" s="18"/>
    </row>
    <row r="234" spans="1:8" s="14" customFormat="1" x14ac:dyDescent="0.2">
      <c r="A234" s="18"/>
      <c r="B234" s="18"/>
      <c r="C234" s="18"/>
      <c r="D234" s="18"/>
      <c r="E234" s="18"/>
      <c r="F234" s="18"/>
      <c r="G234" s="37"/>
      <c r="H234" s="18"/>
    </row>
    <row r="235" spans="1:8" s="14" customFormat="1" x14ac:dyDescent="0.2">
      <c r="A235" s="18"/>
      <c r="B235" s="18"/>
      <c r="C235" s="18"/>
      <c r="D235" s="18"/>
      <c r="E235" s="18"/>
      <c r="F235" s="18"/>
      <c r="G235" s="37"/>
      <c r="H235" s="18"/>
    </row>
    <row r="236" spans="1:8" s="14" customFormat="1" x14ac:dyDescent="0.2">
      <c r="A236" s="18"/>
      <c r="B236" s="18"/>
      <c r="C236" s="18"/>
      <c r="D236" s="18"/>
      <c r="E236" s="18"/>
      <c r="F236" s="18"/>
      <c r="G236" s="37"/>
      <c r="H236" s="18"/>
    </row>
    <row r="237" spans="1:8" s="14" customFormat="1" x14ac:dyDescent="0.2">
      <c r="A237" s="18"/>
      <c r="B237" s="18"/>
      <c r="C237" s="18"/>
      <c r="D237" s="18"/>
      <c r="E237" s="18"/>
      <c r="F237" s="18"/>
      <c r="G237" s="37"/>
      <c r="H237" s="18"/>
    </row>
    <row r="238" spans="1:8" s="14" customFormat="1" x14ac:dyDescent="0.2">
      <c r="A238" s="18"/>
      <c r="B238" s="18"/>
      <c r="C238" s="18"/>
      <c r="D238" s="18"/>
      <c r="E238" s="18"/>
      <c r="F238" s="18"/>
      <c r="G238" s="37"/>
      <c r="H238" s="18"/>
    </row>
    <row r="239" spans="1:8" s="14" customFormat="1" x14ac:dyDescent="0.2">
      <c r="A239" s="18"/>
      <c r="B239" s="18"/>
      <c r="C239" s="18"/>
      <c r="D239" s="18"/>
      <c r="E239" s="18"/>
      <c r="F239" s="18"/>
      <c r="G239" s="37"/>
      <c r="H239" s="18"/>
    </row>
    <row r="240" spans="1:8" s="14" customFormat="1" x14ac:dyDescent="0.2">
      <c r="A240" s="18"/>
      <c r="B240" s="18"/>
      <c r="C240" s="18"/>
      <c r="D240" s="18"/>
      <c r="E240" s="18"/>
      <c r="F240" s="18"/>
      <c r="G240" s="37"/>
      <c r="H240" s="18"/>
    </row>
    <row r="241" spans="1:8" s="14" customFormat="1" x14ac:dyDescent="0.2">
      <c r="A241" s="18"/>
      <c r="B241" s="18"/>
      <c r="C241" s="18"/>
      <c r="D241" s="18"/>
      <c r="E241" s="18"/>
      <c r="F241" s="18"/>
      <c r="G241" s="37"/>
      <c r="H241" s="18"/>
    </row>
    <row r="242" spans="1:8" s="14" customFormat="1" x14ac:dyDescent="0.2">
      <c r="A242" s="18"/>
      <c r="B242" s="18"/>
      <c r="C242" s="18"/>
      <c r="D242" s="18"/>
      <c r="E242" s="18"/>
      <c r="F242" s="18"/>
      <c r="G242" s="37"/>
      <c r="H242" s="18"/>
    </row>
    <row r="243" spans="1:8" s="14" customFormat="1" x14ac:dyDescent="0.2">
      <c r="A243" s="18"/>
      <c r="B243" s="18"/>
      <c r="C243" s="18"/>
      <c r="D243" s="18"/>
      <c r="E243" s="18"/>
      <c r="F243" s="18"/>
      <c r="G243" s="37"/>
      <c r="H243" s="18"/>
    </row>
    <row r="244" spans="1:8" s="14" customFormat="1" x14ac:dyDescent="0.2">
      <c r="A244" s="18"/>
      <c r="B244" s="18"/>
      <c r="C244" s="18"/>
      <c r="D244" s="18"/>
      <c r="E244" s="18"/>
      <c r="F244" s="18"/>
      <c r="G244" s="37"/>
      <c r="H244" s="18"/>
    </row>
    <row r="245" spans="1:8" s="14" customFormat="1" x14ac:dyDescent="0.2">
      <c r="A245" s="18"/>
      <c r="B245" s="18"/>
      <c r="C245" s="18"/>
      <c r="D245" s="18"/>
      <c r="E245" s="18"/>
      <c r="F245" s="18"/>
      <c r="G245" s="37"/>
      <c r="H245" s="18"/>
    </row>
    <row r="246" spans="1:8" s="14" customFormat="1" x14ac:dyDescent="0.2">
      <c r="A246" s="18"/>
      <c r="B246" s="18"/>
      <c r="C246" s="18"/>
      <c r="D246" s="18"/>
      <c r="E246" s="18"/>
      <c r="F246" s="18"/>
      <c r="G246" s="37"/>
      <c r="H246" s="18"/>
    </row>
    <row r="247" spans="1:8" s="14" customFormat="1" x14ac:dyDescent="0.2">
      <c r="A247" s="18"/>
      <c r="B247" s="18"/>
      <c r="C247" s="18"/>
      <c r="D247" s="18"/>
      <c r="E247" s="18"/>
      <c r="F247" s="18"/>
      <c r="G247" s="37"/>
      <c r="H247" s="18"/>
    </row>
    <row r="248" spans="1:8" s="14" customFormat="1" x14ac:dyDescent="0.2">
      <c r="A248" s="18"/>
      <c r="B248" s="18"/>
      <c r="C248" s="18"/>
      <c r="D248" s="18"/>
      <c r="E248" s="18"/>
      <c r="F248" s="18"/>
      <c r="G248" s="37"/>
      <c r="H248" s="18"/>
    </row>
    <row r="249" spans="1:8" s="14" customFormat="1" x14ac:dyDescent="0.2">
      <c r="A249" s="18"/>
      <c r="B249" s="18"/>
      <c r="C249" s="18"/>
      <c r="D249" s="18"/>
      <c r="E249" s="18"/>
      <c r="F249" s="18"/>
      <c r="G249" s="37"/>
      <c r="H249" s="18"/>
    </row>
    <row r="250" spans="1:8" s="14" customFormat="1" x14ac:dyDescent="0.2">
      <c r="A250" s="18"/>
      <c r="B250" s="18"/>
      <c r="C250" s="18"/>
      <c r="D250" s="18"/>
      <c r="E250" s="18"/>
      <c r="F250" s="18"/>
      <c r="G250" s="37"/>
      <c r="H250" s="18"/>
    </row>
    <row r="251" spans="1:8" s="14" customFormat="1" x14ac:dyDescent="0.2">
      <c r="A251" s="18"/>
      <c r="B251" s="18"/>
      <c r="C251" s="18"/>
      <c r="D251" s="18"/>
      <c r="E251" s="18"/>
      <c r="F251" s="18"/>
      <c r="G251" s="37"/>
      <c r="H251" s="18"/>
    </row>
    <row r="252" spans="1:8" s="14" customFormat="1" x14ac:dyDescent="0.2">
      <c r="A252" s="18"/>
      <c r="B252" s="18"/>
      <c r="C252" s="18"/>
      <c r="D252" s="18"/>
      <c r="E252" s="18"/>
      <c r="F252" s="18"/>
      <c r="G252" s="37"/>
      <c r="H252" s="18"/>
    </row>
    <row r="253" spans="1:8" s="14" customFormat="1" x14ac:dyDescent="0.2">
      <c r="A253" s="18"/>
      <c r="B253" s="18"/>
      <c r="C253" s="18"/>
      <c r="D253" s="18"/>
      <c r="E253" s="18"/>
      <c r="F253" s="18"/>
      <c r="G253" s="37"/>
      <c r="H253" s="18"/>
    </row>
    <row r="254" spans="1:8" s="14" customFormat="1" x14ac:dyDescent="0.2">
      <c r="A254" s="18"/>
      <c r="B254" s="18"/>
      <c r="C254" s="18"/>
      <c r="D254" s="18"/>
      <c r="E254" s="18"/>
      <c r="F254" s="18"/>
      <c r="G254" s="37"/>
      <c r="H254" s="18"/>
    </row>
    <row r="255" spans="1:8" s="14" customFormat="1" x14ac:dyDescent="0.2">
      <c r="A255" s="18"/>
      <c r="B255" s="18"/>
      <c r="C255" s="18"/>
      <c r="D255" s="18"/>
      <c r="E255" s="18"/>
      <c r="F255" s="18"/>
      <c r="G255" s="37"/>
      <c r="H255" s="18"/>
    </row>
    <row r="256" spans="1:8" s="14" customFormat="1" x14ac:dyDescent="0.2">
      <c r="A256" s="18"/>
      <c r="B256" s="18"/>
      <c r="C256" s="18"/>
      <c r="D256" s="18"/>
      <c r="E256" s="18"/>
      <c r="F256" s="18"/>
      <c r="G256" s="37"/>
      <c r="H256" s="18"/>
    </row>
    <row r="257" spans="1:8" s="14" customFormat="1" x14ac:dyDescent="0.2">
      <c r="A257" s="18"/>
      <c r="B257" s="18"/>
      <c r="C257" s="18"/>
      <c r="D257" s="18"/>
      <c r="E257" s="18"/>
      <c r="F257" s="18"/>
      <c r="G257" s="37"/>
      <c r="H257" s="18"/>
    </row>
    <row r="258" spans="1:8" s="14" customFormat="1" x14ac:dyDescent="0.2">
      <c r="A258" s="18"/>
      <c r="B258" s="18"/>
      <c r="C258" s="18"/>
      <c r="D258" s="18"/>
      <c r="E258" s="18"/>
      <c r="F258" s="18"/>
      <c r="G258" s="37"/>
      <c r="H258" s="18"/>
    </row>
    <row r="259" spans="1:8" s="14" customFormat="1" x14ac:dyDescent="0.2">
      <c r="A259" s="18"/>
      <c r="B259" s="18"/>
      <c r="C259" s="18"/>
      <c r="D259" s="18"/>
      <c r="E259" s="18"/>
      <c r="F259" s="18"/>
      <c r="G259" s="37"/>
      <c r="H259" s="18"/>
    </row>
    <row r="260" spans="1:8" s="14" customFormat="1" x14ac:dyDescent="0.2">
      <c r="A260" s="18"/>
      <c r="B260" s="18"/>
      <c r="C260" s="18"/>
      <c r="D260" s="18"/>
      <c r="E260" s="18"/>
      <c r="F260" s="18"/>
      <c r="G260" s="37"/>
      <c r="H260" s="18"/>
    </row>
    <row r="261" spans="1:8" s="14" customFormat="1" x14ac:dyDescent="0.2">
      <c r="A261" s="18"/>
      <c r="B261" s="18"/>
      <c r="C261" s="18"/>
      <c r="D261" s="18"/>
      <c r="E261" s="18"/>
      <c r="F261" s="18"/>
      <c r="G261" s="37"/>
      <c r="H261" s="18"/>
    </row>
    <row r="262" spans="1:8" s="14" customFormat="1" x14ac:dyDescent="0.2">
      <c r="A262" s="18"/>
      <c r="B262" s="18"/>
      <c r="C262" s="18"/>
      <c r="D262" s="18"/>
      <c r="E262" s="18"/>
      <c r="F262" s="18"/>
      <c r="G262" s="37"/>
      <c r="H262" s="18"/>
    </row>
    <row r="263" spans="1:8" s="14" customFormat="1" x14ac:dyDescent="0.2">
      <c r="A263" s="18"/>
      <c r="B263" s="18"/>
      <c r="C263" s="18"/>
      <c r="D263" s="18"/>
      <c r="E263" s="18"/>
      <c r="F263" s="18"/>
      <c r="G263" s="37"/>
      <c r="H263" s="18"/>
    </row>
    <row r="264" spans="1:8" s="14" customFormat="1" x14ac:dyDescent="0.2">
      <c r="A264" s="18"/>
      <c r="B264" s="18"/>
      <c r="C264" s="18"/>
      <c r="D264" s="18"/>
      <c r="E264" s="18"/>
      <c r="F264" s="18"/>
      <c r="G264" s="37"/>
      <c r="H264" s="18"/>
    </row>
    <row r="265" spans="1:8" s="14" customFormat="1" x14ac:dyDescent="0.2">
      <c r="A265" s="18"/>
      <c r="B265" s="18"/>
      <c r="C265" s="18"/>
      <c r="D265" s="18"/>
      <c r="E265" s="18"/>
      <c r="F265" s="18"/>
      <c r="G265" s="37"/>
      <c r="H265" s="18"/>
    </row>
    <row r="266" spans="1:8" s="14" customFormat="1" x14ac:dyDescent="0.2">
      <c r="A266" s="18"/>
      <c r="B266" s="18"/>
      <c r="C266" s="18"/>
      <c r="D266" s="18"/>
      <c r="E266" s="18"/>
      <c r="F266" s="18"/>
      <c r="G266" s="37"/>
      <c r="H266" s="18"/>
    </row>
    <row r="267" spans="1:8" s="14" customFormat="1" x14ac:dyDescent="0.2">
      <c r="A267" s="18"/>
      <c r="B267" s="18"/>
      <c r="C267" s="18"/>
      <c r="D267" s="18"/>
      <c r="E267" s="18"/>
      <c r="F267" s="18"/>
      <c r="G267" s="37"/>
      <c r="H267" s="18"/>
    </row>
    <row r="268" spans="1:8" s="14" customFormat="1" x14ac:dyDescent="0.2">
      <c r="A268" s="18"/>
      <c r="B268" s="18"/>
      <c r="C268" s="18"/>
      <c r="D268" s="18"/>
      <c r="E268" s="18"/>
      <c r="F268" s="18"/>
      <c r="G268" s="37"/>
      <c r="H268" s="18"/>
    </row>
    <row r="269" spans="1:8" s="14" customFormat="1" x14ac:dyDescent="0.2">
      <c r="A269" s="18"/>
      <c r="B269" s="18"/>
      <c r="C269" s="18"/>
      <c r="D269" s="18"/>
      <c r="E269" s="18"/>
      <c r="F269" s="18"/>
      <c r="G269" s="37"/>
      <c r="H269" s="18"/>
    </row>
    <row r="270" spans="1:8" s="14" customFormat="1" x14ac:dyDescent="0.2">
      <c r="A270" s="18"/>
      <c r="B270" s="18"/>
      <c r="C270" s="18"/>
      <c r="D270" s="18"/>
      <c r="E270" s="18"/>
      <c r="F270" s="18"/>
      <c r="G270" s="37"/>
      <c r="H270" s="18"/>
    </row>
    <row r="271" spans="1:8" s="14" customFormat="1" x14ac:dyDescent="0.2">
      <c r="A271" s="18"/>
      <c r="B271" s="18"/>
      <c r="C271" s="18"/>
      <c r="D271" s="18"/>
      <c r="E271" s="18"/>
      <c r="F271" s="18"/>
      <c r="G271" s="37"/>
      <c r="H271" s="18"/>
    </row>
    <row r="272" spans="1:8" s="14" customFormat="1" x14ac:dyDescent="0.2">
      <c r="A272" s="18"/>
      <c r="B272" s="18"/>
      <c r="C272" s="18"/>
      <c r="D272" s="18"/>
      <c r="E272" s="18"/>
      <c r="F272" s="18"/>
      <c r="G272" s="37"/>
      <c r="H272" s="18"/>
    </row>
    <row r="273" spans="1:8" s="14" customFormat="1" x14ac:dyDescent="0.2">
      <c r="A273" s="18"/>
      <c r="B273" s="18"/>
      <c r="C273" s="18"/>
      <c r="D273" s="18"/>
      <c r="E273" s="18"/>
      <c r="F273" s="18"/>
      <c r="G273" s="37"/>
      <c r="H273" s="18"/>
    </row>
    <row r="274" spans="1:8" s="14" customFormat="1" x14ac:dyDescent="0.2">
      <c r="A274" s="18"/>
      <c r="B274" s="18"/>
      <c r="C274" s="18"/>
      <c r="D274" s="18"/>
      <c r="E274" s="18"/>
      <c r="F274" s="18"/>
      <c r="G274" s="37"/>
      <c r="H274" s="18"/>
    </row>
    <row r="275" spans="1:8" s="14" customFormat="1" x14ac:dyDescent="0.2">
      <c r="A275" s="18"/>
      <c r="B275" s="18"/>
      <c r="C275" s="18"/>
      <c r="D275" s="18"/>
      <c r="E275" s="18"/>
      <c r="F275" s="18"/>
      <c r="G275" s="37"/>
      <c r="H275" s="18"/>
    </row>
    <row r="276" spans="1:8" s="14" customFormat="1" x14ac:dyDescent="0.2">
      <c r="A276" s="18"/>
      <c r="B276" s="18"/>
      <c r="C276" s="18"/>
      <c r="D276" s="18"/>
      <c r="E276" s="18"/>
      <c r="F276" s="18"/>
      <c r="G276" s="37"/>
      <c r="H276" s="18"/>
    </row>
    <row r="277" spans="1:8" s="14" customFormat="1" x14ac:dyDescent="0.2">
      <c r="A277" s="18"/>
      <c r="B277" s="18"/>
      <c r="C277" s="18"/>
      <c r="D277" s="18"/>
      <c r="E277" s="18"/>
      <c r="F277" s="18"/>
      <c r="G277" s="37"/>
      <c r="H277" s="18"/>
    </row>
    <row r="278" spans="1:8" s="14" customFormat="1" x14ac:dyDescent="0.2">
      <c r="A278" s="18"/>
      <c r="B278" s="18"/>
      <c r="C278" s="18"/>
      <c r="D278" s="18"/>
      <c r="E278" s="18"/>
      <c r="F278" s="18"/>
      <c r="G278" s="37"/>
      <c r="H278" s="18"/>
    </row>
    <row r="279" spans="1:8" s="14" customFormat="1" x14ac:dyDescent="0.2">
      <c r="A279" s="18"/>
      <c r="B279" s="18"/>
      <c r="C279" s="18"/>
      <c r="D279" s="18"/>
      <c r="E279" s="18"/>
      <c r="F279" s="18"/>
      <c r="G279" s="37"/>
      <c r="H279" s="18"/>
    </row>
    <row r="280" spans="1:8" s="14" customFormat="1" x14ac:dyDescent="0.2">
      <c r="A280" s="18"/>
      <c r="B280" s="18"/>
      <c r="C280" s="18"/>
      <c r="D280" s="18"/>
      <c r="E280" s="18"/>
      <c r="F280" s="18"/>
      <c r="G280" s="37"/>
      <c r="H280" s="18"/>
    </row>
    <row r="281" spans="1:8" s="14" customFormat="1" x14ac:dyDescent="0.2">
      <c r="A281" s="18"/>
      <c r="B281" s="18"/>
      <c r="C281" s="18"/>
      <c r="D281" s="18"/>
      <c r="E281" s="18"/>
      <c r="F281" s="18"/>
      <c r="G281" s="37"/>
      <c r="H281" s="18"/>
    </row>
    <row r="282" spans="1:8" s="14" customFormat="1" x14ac:dyDescent="0.2">
      <c r="A282" s="18"/>
      <c r="B282" s="18"/>
      <c r="C282" s="18"/>
      <c r="D282" s="18"/>
      <c r="E282" s="18"/>
      <c r="F282" s="18"/>
      <c r="G282" s="37"/>
      <c r="H282" s="18"/>
    </row>
    <row r="283" spans="1:8" s="14" customFormat="1" x14ac:dyDescent="0.2">
      <c r="A283" s="18"/>
      <c r="B283" s="18"/>
      <c r="C283" s="18"/>
      <c r="D283" s="18"/>
      <c r="E283" s="18"/>
      <c r="F283" s="18"/>
      <c r="G283" s="37"/>
      <c r="H283" s="18"/>
    </row>
    <row r="284" spans="1:8" s="14" customFormat="1" x14ac:dyDescent="0.2">
      <c r="A284" s="18"/>
      <c r="B284" s="18"/>
      <c r="C284" s="18"/>
      <c r="D284" s="18"/>
      <c r="E284" s="18"/>
      <c r="F284" s="18"/>
      <c r="G284" s="37"/>
      <c r="H284" s="18"/>
    </row>
    <row r="285" spans="1:8" s="14" customFormat="1" x14ac:dyDescent="0.2">
      <c r="A285" s="18"/>
      <c r="B285" s="18"/>
      <c r="C285" s="18"/>
      <c r="D285" s="18"/>
      <c r="E285" s="18"/>
      <c r="F285" s="18"/>
      <c r="G285" s="37"/>
      <c r="H285" s="18"/>
    </row>
    <row r="286" spans="1:8" s="14" customFormat="1" x14ac:dyDescent="0.2">
      <c r="A286" s="18"/>
      <c r="B286" s="18"/>
      <c r="C286" s="18"/>
      <c r="D286" s="18"/>
      <c r="E286" s="18"/>
      <c r="F286" s="18"/>
      <c r="G286" s="37"/>
      <c r="H286" s="18"/>
    </row>
    <row r="287" spans="1:8" s="14" customFormat="1" x14ac:dyDescent="0.2">
      <c r="A287" s="18"/>
      <c r="B287" s="18"/>
      <c r="C287" s="18"/>
      <c r="D287" s="18"/>
      <c r="E287" s="18"/>
      <c r="F287" s="18"/>
      <c r="G287" s="37"/>
      <c r="H287" s="18"/>
    </row>
    <row r="288" spans="1:8" s="14" customFormat="1" x14ac:dyDescent="0.2">
      <c r="A288" s="18"/>
      <c r="B288" s="18"/>
      <c r="C288" s="18"/>
      <c r="D288" s="18"/>
      <c r="E288" s="18"/>
      <c r="F288" s="18"/>
      <c r="G288" s="37"/>
      <c r="H288" s="18"/>
    </row>
    <row r="289" spans="1:8" s="14" customFormat="1" x14ac:dyDescent="0.2">
      <c r="A289" s="18"/>
      <c r="B289" s="18"/>
      <c r="C289" s="18"/>
      <c r="D289" s="18"/>
      <c r="E289" s="18"/>
      <c r="F289" s="18"/>
      <c r="G289" s="37"/>
      <c r="H289" s="18"/>
    </row>
    <row r="290" spans="1:8" s="14" customFormat="1" x14ac:dyDescent="0.2">
      <c r="A290" s="18"/>
      <c r="B290" s="18"/>
      <c r="C290" s="18"/>
      <c r="D290" s="18"/>
      <c r="E290" s="18"/>
      <c r="F290" s="18"/>
      <c r="G290" s="37"/>
      <c r="H290" s="18"/>
    </row>
    <row r="291" spans="1:8" s="14" customFormat="1" x14ac:dyDescent="0.2">
      <c r="A291" s="18"/>
      <c r="B291" s="18"/>
      <c r="C291" s="18"/>
      <c r="D291" s="18"/>
      <c r="E291" s="18"/>
      <c r="F291" s="18"/>
      <c r="G291" s="37"/>
      <c r="H291" s="18"/>
    </row>
    <row r="292" spans="1:8" s="14" customFormat="1" x14ac:dyDescent="0.2">
      <c r="A292" s="18"/>
      <c r="B292" s="18"/>
      <c r="C292" s="18"/>
      <c r="D292" s="18"/>
      <c r="E292" s="18"/>
      <c r="F292" s="18"/>
      <c r="G292" s="37"/>
      <c r="H292" s="18"/>
    </row>
    <row r="293" spans="1:8" s="14" customFormat="1" x14ac:dyDescent="0.2">
      <c r="A293" s="18"/>
      <c r="B293" s="18"/>
      <c r="C293" s="18"/>
      <c r="D293" s="18"/>
      <c r="E293" s="18"/>
      <c r="F293" s="18"/>
      <c r="G293" s="37"/>
      <c r="H293" s="18"/>
    </row>
    <row r="294" spans="1:8" s="14" customFormat="1" x14ac:dyDescent="0.2">
      <c r="A294" s="18"/>
      <c r="B294" s="18"/>
      <c r="C294" s="18"/>
      <c r="D294" s="18"/>
      <c r="E294" s="18"/>
      <c r="F294" s="18"/>
      <c r="G294" s="37"/>
      <c r="H294" s="18"/>
    </row>
    <row r="295" spans="1:8" s="14" customFormat="1" x14ac:dyDescent="0.2">
      <c r="A295" s="18"/>
      <c r="B295" s="18"/>
      <c r="C295" s="18"/>
      <c r="D295" s="18"/>
      <c r="E295" s="18"/>
      <c r="F295" s="18"/>
      <c r="G295" s="37"/>
      <c r="H295" s="18"/>
    </row>
    <row r="296" spans="1:8" s="14" customFormat="1" x14ac:dyDescent="0.2">
      <c r="A296" s="18"/>
      <c r="B296" s="18"/>
      <c r="C296" s="18"/>
      <c r="D296" s="18"/>
      <c r="E296" s="18"/>
      <c r="F296" s="18"/>
      <c r="G296" s="37"/>
      <c r="H296" s="18"/>
    </row>
    <row r="297" spans="1:8" s="14" customFormat="1" x14ac:dyDescent="0.2">
      <c r="A297" s="18"/>
      <c r="B297" s="18"/>
      <c r="C297" s="18"/>
      <c r="D297" s="18"/>
      <c r="E297" s="18"/>
      <c r="F297" s="18"/>
      <c r="G297" s="37"/>
      <c r="H297" s="18"/>
    </row>
    <row r="298" spans="1:8" s="14" customFormat="1" x14ac:dyDescent="0.2">
      <c r="A298" s="18"/>
      <c r="B298" s="18"/>
      <c r="C298" s="18"/>
      <c r="D298" s="18"/>
      <c r="E298" s="18"/>
      <c r="F298" s="18"/>
      <c r="G298" s="37"/>
      <c r="H298" s="18"/>
    </row>
    <row r="299" spans="1:8" s="14" customFormat="1" x14ac:dyDescent="0.2">
      <c r="A299" s="18"/>
      <c r="B299" s="18"/>
      <c r="C299" s="18"/>
      <c r="D299" s="18"/>
      <c r="E299" s="18"/>
      <c r="F299" s="18"/>
      <c r="G299" s="37"/>
      <c r="H299" s="18"/>
    </row>
    <row r="300" spans="1:8" s="14" customFormat="1" x14ac:dyDescent="0.2">
      <c r="A300" s="18"/>
      <c r="B300" s="18"/>
      <c r="C300" s="18"/>
      <c r="D300" s="18"/>
      <c r="E300" s="18"/>
      <c r="F300" s="18"/>
      <c r="G300" s="37"/>
      <c r="H300" s="18"/>
    </row>
    <row r="301" spans="1:8" s="14" customFormat="1" x14ac:dyDescent="0.2">
      <c r="A301" s="18"/>
      <c r="B301" s="18"/>
      <c r="C301" s="18"/>
      <c r="D301" s="18"/>
      <c r="E301" s="18"/>
      <c r="F301" s="18"/>
      <c r="G301" s="37"/>
      <c r="H301" s="18"/>
    </row>
    <row r="302" spans="1:8" s="14" customFormat="1" x14ac:dyDescent="0.2">
      <c r="A302" s="18"/>
      <c r="B302" s="18"/>
      <c r="C302" s="18"/>
      <c r="D302" s="18"/>
      <c r="E302" s="18"/>
      <c r="F302" s="18"/>
      <c r="G302" s="37"/>
      <c r="H302" s="18"/>
    </row>
    <row r="303" spans="1:8" s="14" customFormat="1" x14ac:dyDescent="0.2">
      <c r="A303" s="18"/>
      <c r="B303" s="18"/>
      <c r="C303" s="18"/>
      <c r="D303" s="18"/>
      <c r="E303" s="18"/>
      <c r="F303" s="18"/>
      <c r="G303" s="37"/>
      <c r="H303" s="18"/>
    </row>
    <row r="304" spans="1:8" s="14" customFormat="1" x14ac:dyDescent="0.2">
      <c r="A304" s="18"/>
      <c r="B304" s="18"/>
      <c r="C304" s="18"/>
      <c r="D304" s="18"/>
      <c r="E304" s="18"/>
      <c r="F304" s="18"/>
      <c r="G304" s="37"/>
      <c r="H304" s="18"/>
    </row>
    <row r="305" spans="1:8" s="14" customFormat="1" x14ac:dyDescent="0.2">
      <c r="A305" s="18"/>
      <c r="B305" s="18"/>
      <c r="C305" s="18"/>
      <c r="D305" s="18"/>
      <c r="E305" s="18"/>
      <c r="F305" s="18"/>
      <c r="G305" s="37"/>
      <c r="H305" s="18"/>
    </row>
    <row r="306" spans="1:8" s="14" customFormat="1" x14ac:dyDescent="0.2">
      <c r="A306" s="18"/>
      <c r="B306" s="18"/>
      <c r="C306" s="18"/>
      <c r="D306" s="18"/>
      <c r="E306" s="18"/>
      <c r="F306" s="18"/>
      <c r="G306" s="37"/>
      <c r="H306" s="18"/>
    </row>
    <row r="307" spans="1:8" s="14" customFormat="1" x14ac:dyDescent="0.2">
      <c r="A307" s="18"/>
      <c r="B307" s="18"/>
      <c r="C307" s="18"/>
      <c r="D307" s="18"/>
      <c r="E307" s="18"/>
      <c r="F307" s="18"/>
      <c r="G307" s="37"/>
      <c r="H307" s="18"/>
    </row>
    <row r="308" spans="1:8" s="14" customFormat="1" x14ac:dyDescent="0.2">
      <c r="A308" s="18"/>
      <c r="B308" s="18"/>
      <c r="C308" s="18"/>
      <c r="D308" s="18"/>
      <c r="E308" s="18"/>
      <c r="F308" s="18"/>
      <c r="G308" s="37"/>
      <c r="H308" s="18"/>
    </row>
    <row r="309" spans="1:8" s="14" customFormat="1" x14ac:dyDescent="0.2">
      <c r="A309" s="18"/>
      <c r="B309" s="18"/>
      <c r="C309" s="18"/>
      <c r="D309" s="18"/>
      <c r="E309" s="18"/>
      <c r="F309" s="18"/>
      <c r="G309" s="37"/>
      <c r="H309" s="18"/>
    </row>
    <row r="310" spans="1:8" s="14" customFormat="1" x14ac:dyDescent="0.2">
      <c r="A310" s="18"/>
      <c r="B310" s="18"/>
      <c r="C310" s="18"/>
      <c r="D310" s="18"/>
      <c r="E310" s="18"/>
      <c r="F310" s="18"/>
      <c r="G310" s="37"/>
      <c r="H310" s="18"/>
    </row>
    <row r="311" spans="1:8" s="14" customFormat="1" x14ac:dyDescent="0.2">
      <c r="A311" s="18"/>
      <c r="B311" s="18"/>
      <c r="C311" s="18"/>
      <c r="D311" s="18"/>
      <c r="E311" s="18"/>
      <c r="F311" s="18"/>
      <c r="G311" s="37"/>
      <c r="H311" s="18"/>
    </row>
    <row r="312" spans="1:8" s="14" customFormat="1" x14ac:dyDescent="0.2">
      <c r="A312" s="18"/>
      <c r="B312" s="18"/>
      <c r="C312" s="18"/>
      <c r="D312" s="18"/>
      <c r="E312" s="18"/>
      <c r="F312" s="18"/>
      <c r="G312" s="37"/>
      <c r="H312" s="18"/>
    </row>
    <row r="313" spans="1:8" s="14" customFormat="1" x14ac:dyDescent="0.2">
      <c r="A313" s="18"/>
      <c r="B313" s="18"/>
      <c r="C313" s="18"/>
      <c r="D313" s="18"/>
      <c r="E313" s="18"/>
      <c r="F313" s="18"/>
      <c r="G313" s="37"/>
      <c r="H313" s="18"/>
    </row>
    <row r="314" spans="1:8" s="14" customFormat="1" x14ac:dyDescent="0.2">
      <c r="A314" s="18"/>
      <c r="B314" s="18"/>
      <c r="C314" s="18"/>
      <c r="D314" s="18"/>
      <c r="E314" s="18"/>
      <c r="F314" s="18"/>
      <c r="G314" s="37"/>
      <c r="H314" s="18"/>
    </row>
    <row r="315" spans="1:8" s="14" customFormat="1" x14ac:dyDescent="0.2">
      <c r="A315" s="18"/>
      <c r="B315" s="18"/>
      <c r="C315" s="18"/>
      <c r="D315" s="18"/>
      <c r="E315" s="18"/>
      <c r="F315" s="18"/>
      <c r="G315" s="37"/>
      <c r="H315" s="18"/>
    </row>
    <row r="316" spans="1:8" s="14" customFormat="1" x14ac:dyDescent="0.2">
      <c r="A316" s="18"/>
      <c r="B316" s="18"/>
      <c r="C316" s="18"/>
      <c r="D316" s="18"/>
      <c r="E316" s="18"/>
      <c r="F316" s="18"/>
      <c r="G316" s="37"/>
      <c r="H316" s="18"/>
    </row>
    <row r="317" spans="1:8" s="14" customFormat="1" x14ac:dyDescent="0.2">
      <c r="A317" s="18"/>
      <c r="B317" s="18"/>
      <c r="C317" s="18"/>
      <c r="D317" s="18"/>
      <c r="E317" s="18"/>
      <c r="F317" s="18"/>
      <c r="G317" s="37"/>
      <c r="H317" s="18"/>
    </row>
    <row r="318" spans="1:8" s="14" customFormat="1" x14ac:dyDescent="0.2">
      <c r="A318" s="18"/>
      <c r="B318" s="18"/>
      <c r="C318" s="18"/>
      <c r="D318" s="18"/>
      <c r="E318" s="18"/>
      <c r="F318" s="18"/>
      <c r="G318" s="37"/>
      <c r="H318" s="18"/>
    </row>
    <row r="319" spans="1:8" s="14" customFormat="1" x14ac:dyDescent="0.2">
      <c r="A319" s="18"/>
      <c r="B319" s="18"/>
      <c r="C319" s="18"/>
      <c r="D319" s="18"/>
      <c r="E319" s="18"/>
      <c r="F319" s="18"/>
      <c r="G319" s="37"/>
      <c r="H319" s="18"/>
    </row>
    <row r="320" spans="1:8" s="14" customFormat="1" x14ac:dyDescent="0.2">
      <c r="A320" s="18"/>
      <c r="B320" s="18"/>
      <c r="C320" s="18"/>
      <c r="D320" s="18"/>
      <c r="E320" s="18"/>
      <c r="F320" s="18"/>
      <c r="G320" s="37"/>
      <c r="H320" s="18"/>
    </row>
    <row r="321" spans="1:8" s="14" customFormat="1" x14ac:dyDescent="0.2">
      <c r="A321" s="18"/>
      <c r="B321" s="18"/>
      <c r="C321" s="18"/>
      <c r="D321" s="18"/>
      <c r="E321" s="18"/>
      <c r="F321" s="18"/>
      <c r="G321" s="37"/>
      <c r="H321" s="18"/>
    </row>
    <row r="322" spans="1:8" s="14" customFormat="1" x14ac:dyDescent="0.2">
      <c r="A322" s="18"/>
      <c r="B322" s="18"/>
      <c r="C322" s="18"/>
      <c r="D322" s="18"/>
      <c r="E322" s="18"/>
      <c r="F322" s="18"/>
      <c r="G322" s="37"/>
      <c r="H322" s="18"/>
    </row>
    <row r="323" spans="1:8" s="14" customFormat="1" x14ac:dyDescent="0.2">
      <c r="A323" s="18"/>
      <c r="B323" s="18"/>
      <c r="C323" s="18"/>
      <c r="D323" s="18"/>
      <c r="E323" s="18"/>
      <c r="F323" s="18"/>
      <c r="G323" s="37"/>
      <c r="H323" s="18"/>
    </row>
    <row r="324" spans="1:8" s="14" customFormat="1" x14ac:dyDescent="0.2">
      <c r="A324" s="18"/>
      <c r="B324" s="18"/>
      <c r="C324" s="18"/>
      <c r="D324" s="18"/>
      <c r="E324" s="18"/>
      <c r="F324" s="18"/>
      <c r="G324" s="37"/>
      <c r="H324" s="18"/>
    </row>
    <row r="325" spans="1:8" s="14" customFormat="1" x14ac:dyDescent="0.2">
      <c r="A325" s="18"/>
      <c r="B325" s="18"/>
      <c r="C325" s="18"/>
      <c r="D325" s="18"/>
      <c r="E325" s="18"/>
      <c r="F325" s="18"/>
      <c r="G325" s="37"/>
      <c r="H325" s="18"/>
    </row>
    <row r="326" spans="1:8" s="14" customFormat="1" x14ac:dyDescent="0.2">
      <c r="A326" s="18"/>
      <c r="B326" s="18"/>
      <c r="C326" s="18"/>
      <c r="D326" s="18"/>
      <c r="E326" s="18"/>
      <c r="F326" s="18"/>
      <c r="G326" s="37"/>
      <c r="H326" s="18"/>
    </row>
    <row r="327" spans="1:8" s="14" customFormat="1" x14ac:dyDescent="0.2">
      <c r="A327" s="18"/>
      <c r="B327" s="18"/>
      <c r="C327" s="18"/>
      <c r="D327" s="18"/>
      <c r="E327" s="18"/>
      <c r="F327" s="18"/>
      <c r="G327" s="37"/>
      <c r="H327" s="18"/>
    </row>
    <row r="328" spans="1:8" s="14" customFormat="1" x14ac:dyDescent="0.2">
      <c r="A328" s="18"/>
      <c r="B328" s="18"/>
      <c r="C328" s="18"/>
      <c r="D328" s="18"/>
      <c r="E328" s="18"/>
      <c r="F328" s="18"/>
      <c r="G328" s="37"/>
      <c r="H328" s="18"/>
    </row>
    <row r="329" spans="1:8" s="14" customFormat="1" x14ac:dyDescent="0.2">
      <c r="A329" s="18"/>
      <c r="B329" s="18"/>
      <c r="C329" s="18"/>
      <c r="D329" s="18"/>
      <c r="E329" s="18"/>
      <c r="F329" s="18"/>
      <c r="G329" s="37"/>
      <c r="H329" s="18"/>
    </row>
    <row r="330" spans="1:8" s="14" customFormat="1" x14ac:dyDescent="0.2">
      <c r="A330" s="18"/>
      <c r="B330" s="18"/>
      <c r="C330" s="18"/>
      <c r="D330" s="18"/>
      <c r="E330" s="18"/>
      <c r="F330" s="18"/>
      <c r="G330" s="37"/>
      <c r="H330" s="18"/>
    </row>
    <row r="331" spans="1:8" s="14" customFormat="1" x14ac:dyDescent="0.2">
      <c r="A331" s="18"/>
      <c r="B331" s="18"/>
      <c r="C331" s="18"/>
      <c r="D331" s="18"/>
      <c r="E331" s="18"/>
      <c r="F331" s="18"/>
      <c r="G331" s="37"/>
      <c r="H331" s="18"/>
    </row>
    <row r="332" spans="1:8" s="14" customFormat="1" x14ac:dyDescent="0.2">
      <c r="A332" s="18"/>
      <c r="B332" s="18"/>
      <c r="C332" s="18"/>
      <c r="D332" s="18"/>
      <c r="E332" s="18"/>
      <c r="F332" s="18"/>
      <c r="G332" s="37"/>
      <c r="H332" s="18"/>
    </row>
    <row r="333" spans="1:8" s="14" customFormat="1" x14ac:dyDescent="0.2">
      <c r="A333" s="18"/>
      <c r="B333" s="18"/>
      <c r="C333" s="18"/>
      <c r="D333" s="18"/>
      <c r="E333" s="18"/>
      <c r="F333" s="18"/>
      <c r="G333" s="37"/>
      <c r="H333" s="18"/>
    </row>
    <row r="334" spans="1:8" s="14" customFormat="1" x14ac:dyDescent="0.2">
      <c r="A334" s="18"/>
      <c r="B334" s="18"/>
      <c r="C334" s="18"/>
      <c r="D334" s="18"/>
      <c r="E334" s="18"/>
      <c r="F334" s="18"/>
      <c r="G334" s="37"/>
      <c r="H334" s="18"/>
    </row>
    <row r="335" spans="1:8" s="14" customFormat="1" x14ac:dyDescent="0.2">
      <c r="A335" s="18"/>
      <c r="B335" s="18"/>
      <c r="C335" s="18"/>
      <c r="D335" s="18"/>
      <c r="E335" s="18"/>
      <c r="F335" s="18"/>
      <c r="G335" s="37"/>
      <c r="H335" s="18"/>
    </row>
    <row r="336" spans="1:8" s="14" customFormat="1" x14ac:dyDescent="0.2">
      <c r="A336" s="18"/>
      <c r="B336" s="18"/>
      <c r="C336" s="18"/>
      <c r="D336" s="18"/>
      <c r="E336" s="18"/>
      <c r="F336" s="18"/>
      <c r="G336" s="37"/>
      <c r="H336" s="18"/>
    </row>
    <row r="337" spans="1:8" s="14" customFormat="1" x14ac:dyDescent="0.2">
      <c r="A337" s="18"/>
      <c r="B337" s="18"/>
      <c r="C337" s="18"/>
      <c r="D337" s="18"/>
      <c r="E337" s="18"/>
      <c r="F337" s="18"/>
      <c r="G337" s="37"/>
      <c r="H337" s="18"/>
    </row>
    <row r="338" spans="1:8" s="14" customFormat="1" x14ac:dyDescent="0.2">
      <c r="A338" s="18"/>
      <c r="B338" s="18"/>
      <c r="C338" s="18"/>
      <c r="D338" s="18"/>
      <c r="E338" s="18"/>
      <c r="F338" s="18"/>
      <c r="G338" s="37"/>
      <c r="H338" s="18"/>
    </row>
    <row r="339" spans="1:8" s="14" customFormat="1" x14ac:dyDescent="0.2">
      <c r="A339" s="18"/>
      <c r="B339" s="18"/>
      <c r="C339" s="18"/>
      <c r="D339" s="18"/>
      <c r="E339" s="18"/>
      <c r="F339" s="18"/>
      <c r="G339" s="37"/>
      <c r="H339" s="18"/>
    </row>
    <row r="340" spans="1:8" s="14" customFormat="1" x14ac:dyDescent="0.2">
      <c r="A340" s="18"/>
      <c r="B340" s="18"/>
      <c r="C340" s="18"/>
      <c r="D340" s="18"/>
      <c r="E340" s="18"/>
      <c r="F340" s="18"/>
      <c r="G340" s="37"/>
      <c r="H340" s="18"/>
    </row>
    <row r="341" spans="1:8" s="14" customFormat="1" x14ac:dyDescent="0.2">
      <c r="A341" s="18"/>
      <c r="B341" s="18"/>
      <c r="C341" s="18"/>
      <c r="D341" s="18"/>
      <c r="E341" s="18"/>
      <c r="F341" s="18"/>
      <c r="G341" s="37"/>
      <c r="H341" s="18"/>
    </row>
    <row r="342" spans="1:8" s="14" customFormat="1" x14ac:dyDescent="0.2">
      <c r="A342" s="18"/>
      <c r="B342" s="18"/>
      <c r="C342" s="18"/>
      <c r="D342" s="18"/>
      <c r="E342" s="18"/>
      <c r="F342" s="18"/>
      <c r="G342" s="37"/>
      <c r="H342" s="18"/>
    </row>
    <row r="343" spans="1:8" s="14" customFormat="1" x14ac:dyDescent="0.2">
      <c r="A343" s="18"/>
      <c r="B343" s="18"/>
      <c r="C343" s="18"/>
      <c r="D343" s="18"/>
      <c r="E343" s="18"/>
      <c r="F343" s="18"/>
      <c r="G343" s="37"/>
      <c r="H343" s="18"/>
    </row>
    <row r="344" spans="1:8" s="14" customFormat="1" x14ac:dyDescent="0.2">
      <c r="A344" s="18"/>
      <c r="B344" s="18"/>
      <c r="C344" s="18"/>
      <c r="D344" s="18"/>
      <c r="E344" s="18"/>
      <c r="F344" s="18"/>
      <c r="G344" s="37"/>
      <c r="H344" s="18"/>
    </row>
    <row r="345" spans="1:8" s="14" customFormat="1" x14ac:dyDescent="0.2">
      <c r="A345" s="18"/>
      <c r="B345" s="18"/>
      <c r="C345" s="18"/>
      <c r="D345" s="18"/>
      <c r="E345" s="18"/>
      <c r="F345" s="18"/>
      <c r="G345" s="37"/>
      <c r="H345" s="18"/>
    </row>
    <row r="346" spans="1:8" s="14" customFormat="1" x14ac:dyDescent="0.2">
      <c r="A346" s="18"/>
      <c r="B346" s="18"/>
      <c r="C346" s="18"/>
      <c r="D346" s="18"/>
      <c r="E346" s="18"/>
      <c r="F346" s="18"/>
      <c r="G346" s="37"/>
      <c r="H346" s="18"/>
    </row>
    <row r="347" spans="1:8" s="14" customFormat="1" x14ac:dyDescent="0.2">
      <c r="A347" s="18"/>
      <c r="B347" s="18"/>
      <c r="C347" s="18"/>
      <c r="D347" s="18"/>
      <c r="E347" s="18"/>
      <c r="F347" s="18"/>
      <c r="G347" s="37"/>
      <c r="H347" s="18"/>
    </row>
    <row r="348" spans="1:8" s="14" customFormat="1" x14ac:dyDescent="0.2">
      <c r="A348" s="18"/>
      <c r="B348" s="18"/>
      <c r="C348" s="18"/>
      <c r="D348" s="18"/>
      <c r="E348" s="18"/>
      <c r="F348" s="18"/>
      <c r="G348" s="37"/>
      <c r="H348" s="18"/>
    </row>
    <row r="349" spans="1:8" s="14" customFormat="1" x14ac:dyDescent="0.2">
      <c r="A349" s="18"/>
      <c r="B349" s="18"/>
      <c r="C349" s="18"/>
      <c r="D349" s="18"/>
      <c r="E349" s="18"/>
      <c r="F349" s="18"/>
      <c r="G349" s="37"/>
      <c r="H349" s="18"/>
    </row>
    <row r="350" spans="1:8" s="14" customFormat="1" x14ac:dyDescent="0.2">
      <c r="A350" s="18"/>
      <c r="B350" s="18"/>
      <c r="C350" s="18"/>
      <c r="D350" s="18"/>
      <c r="E350" s="18"/>
      <c r="F350" s="18"/>
      <c r="G350" s="37"/>
      <c r="H350" s="18"/>
    </row>
    <row r="351" spans="1:8" s="14" customFormat="1" x14ac:dyDescent="0.2">
      <c r="A351" s="18"/>
      <c r="B351" s="18"/>
      <c r="C351" s="18"/>
      <c r="D351" s="18"/>
      <c r="E351" s="18"/>
      <c r="F351" s="18"/>
      <c r="G351" s="37"/>
      <c r="H351" s="18"/>
    </row>
    <row r="352" spans="1:8" s="14" customFormat="1" x14ac:dyDescent="0.2">
      <c r="A352" s="18"/>
      <c r="B352" s="18"/>
      <c r="C352" s="18"/>
      <c r="D352" s="18"/>
      <c r="E352" s="18"/>
      <c r="F352" s="18"/>
      <c r="G352" s="37"/>
      <c r="H352" s="18"/>
    </row>
    <row r="353" spans="1:8" s="14" customFormat="1" x14ac:dyDescent="0.2">
      <c r="A353" s="18"/>
      <c r="B353" s="18"/>
      <c r="C353" s="18"/>
      <c r="D353" s="18"/>
      <c r="E353" s="18"/>
      <c r="F353" s="18"/>
      <c r="G353" s="37"/>
      <c r="H353" s="18"/>
    </row>
    <row r="354" spans="1:8" s="14" customFormat="1" x14ac:dyDescent="0.2">
      <c r="A354" s="18"/>
      <c r="B354" s="18"/>
      <c r="C354" s="18"/>
      <c r="D354" s="18"/>
      <c r="E354" s="18"/>
      <c r="F354" s="18"/>
      <c r="G354" s="37"/>
      <c r="H354" s="18"/>
    </row>
    <row r="355" spans="1:8" s="14" customFormat="1" x14ac:dyDescent="0.2">
      <c r="A355" s="18"/>
      <c r="B355" s="18"/>
      <c r="C355" s="18"/>
      <c r="D355" s="18"/>
      <c r="E355" s="18"/>
      <c r="F355" s="18"/>
      <c r="G355" s="37"/>
      <c r="H355" s="18"/>
    </row>
    <row r="356" spans="1:8" s="14" customFormat="1" x14ac:dyDescent="0.2">
      <c r="A356" s="18"/>
      <c r="B356" s="18"/>
      <c r="C356" s="18"/>
      <c r="D356" s="18"/>
      <c r="E356" s="18"/>
      <c r="F356" s="18"/>
      <c r="G356" s="37"/>
      <c r="H356" s="18"/>
    </row>
    <row r="357" spans="1:8" s="14" customFormat="1" x14ac:dyDescent="0.2">
      <c r="A357" s="18"/>
      <c r="B357" s="18"/>
      <c r="C357" s="18"/>
      <c r="D357" s="18"/>
      <c r="E357" s="18"/>
      <c r="F357" s="18"/>
      <c r="G357" s="37"/>
      <c r="H357" s="18"/>
    </row>
    <row r="358" spans="1:8" s="14" customFormat="1" x14ac:dyDescent="0.2">
      <c r="A358" s="18"/>
      <c r="B358" s="18"/>
      <c r="C358" s="18"/>
      <c r="D358" s="18"/>
      <c r="E358" s="18"/>
      <c r="F358" s="18"/>
      <c r="G358" s="37"/>
      <c r="H358" s="18"/>
    </row>
    <row r="359" spans="1:8" s="14" customFormat="1" x14ac:dyDescent="0.2">
      <c r="A359" s="18"/>
      <c r="B359" s="18"/>
      <c r="C359" s="18"/>
      <c r="D359" s="18"/>
      <c r="E359" s="18"/>
      <c r="F359" s="18"/>
      <c r="G359" s="37"/>
      <c r="H359" s="18"/>
    </row>
    <row r="360" spans="1:8" s="14" customFormat="1" x14ac:dyDescent="0.2">
      <c r="A360" s="18"/>
      <c r="B360" s="18"/>
      <c r="C360" s="18"/>
      <c r="D360" s="18"/>
      <c r="E360" s="18"/>
      <c r="F360" s="18"/>
      <c r="G360" s="37"/>
      <c r="H360" s="18"/>
    </row>
    <row r="361" spans="1:8" s="14" customFormat="1" x14ac:dyDescent="0.2">
      <c r="A361" s="18"/>
      <c r="B361" s="18"/>
      <c r="C361" s="18"/>
      <c r="D361" s="18"/>
      <c r="E361" s="18"/>
      <c r="F361" s="18"/>
      <c r="G361" s="37"/>
      <c r="H361" s="18"/>
    </row>
    <row r="362" spans="1:8" s="14" customFormat="1" x14ac:dyDescent="0.2">
      <c r="A362" s="18"/>
      <c r="B362" s="18"/>
      <c r="C362" s="18"/>
      <c r="D362" s="18"/>
      <c r="E362" s="18"/>
      <c r="F362" s="18"/>
      <c r="G362" s="37"/>
      <c r="H362" s="18"/>
    </row>
    <row r="363" spans="1:8" s="14" customFormat="1" x14ac:dyDescent="0.2">
      <c r="A363" s="18"/>
      <c r="B363" s="18"/>
      <c r="C363" s="18"/>
      <c r="D363" s="18"/>
      <c r="E363" s="18"/>
      <c r="F363" s="18"/>
      <c r="G363" s="37"/>
      <c r="H363" s="18"/>
    </row>
    <row r="364" spans="1:8" s="14" customFormat="1" x14ac:dyDescent="0.2">
      <c r="A364" s="18"/>
      <c r="B364" s="18"/>
      <c r="C364" s="18"/>
      <c r="D364" s="18"/>
      <c r="E364" s="18"/>
      <c r="F364" s="18"/>
      <c r="G364" s="37"/>
      <c r="H364" s="18"/>
    </row>
    <row r="365" spans="1:8" s="14" customFormat="1" x14ac:dyDescent="0.2">
      <c r="A365" s="18"/>
      <c r="B365" s="18"/>
      <c r="C365" s="18"/>
      <c r="D365" s="18"/>
      <c r="E365" s="18"/>
      <c r="F365" s="18"/>
      <c r="G365" s="37"/>
      <c r="H365" s="18"/>
    </row>
    <row r="366" spans="1:8" s="14" customFormat="1" x14ac:dyDescent="0.2">
      <c r="A366" s="18"/>
      <c r="B366" s="18"/>
      <c r="C366" s="18"/>
      <c r="D366" s="18"/>
      <c r="E366" s="18"/>
      <c r="F366" s="18"/>
      <c r="G366" s="37"/>
      <c r="H366" s="18"/>
    </row>
    <row r="367" spans="1:8" s="14" customFormat="1" x14ac:dyDescent="0.2">
      <c r="A367" s="18"/>
      <c r="B367" s="18"/>
      <c r="C367" s="18"/>
      <c r="D367" s="18"/>
      <c r="E367" s="18"/>
      <c r="F367" s="18"/>
      <c r="G367" s="37"/>
      <c r="H367" s="18"/>
    </row>
    <row r="368" spans="1:8" s="14" customFormat="1" x14ac:dyDescent="0.2">
      <c r="A368" s="18"/>
      <c r="B368" s="18"/>
      <c r="C368" s="18"/>
      <c r="D368" s="18"/>
      <c r="E368" s="18"/>
      <c r="F368" s="18"/>
      <c r="G368" s="37"/>
      <c r="H368" s="18"/>
    </row>
    <row r="369" spans="1:8" s="14" customFormat="1" x14ac:dyDescent="0.2">
      <c r="A369" s="18"/>
      <c r="B369" s="18"/>
      <c r="C369" s="18"/>
      <c r="D369" s="18"/>
      <c r="E369" s="18"/>
      <c r="F369" s="18"/>
      <c r="G369" s="37"/>
      <c r="H369" s="18"/>
    </row>
  </sheetData>
  <phoneticPr fontId="2" type="noConversion"/>
  <pageMargins left="0.75" right="0.75" top="1" bottom="1" header="0.5" footer="0.5"/>
  <pageSetup paperSize="9" orientation="portrait" horizontalDpi="4294967295" verticalDpi="429496729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G26" sqref="G26"/>
    </sheetView>
  </sheetViews>
  <sheetFormatPr defaultRowHeight="12.75" x14ac:dyDescent="0.2"/>
  <cols>
    <col min="2" max="2" width="26.140625" bestFit="1" customWidth="1"/>
    <col min="3" max="4" width="15" bestFit="1" customWidth="1"/>
    <col min="5" max="5" width="16" bestFit="1" customWidth="1"/>
  </cols>
  <sheetData>
    <row r="1" spans="1:5" s="39" customFormat="1" x14ac:dyDescent="0.2">
      <c r="C1" s="101">
        <v>2021</v>
      </c>
      <c r="D1" s="102"/>
      <c r="E1" s="103"/>
    </row>
    <row r="2" spans="1:5" s="39" customFormat="1" x14ac:dyDescent="0.2">
      <c r="A2" s="41"/>
      <c r="B2" s="42"/>
      <c r="C2" s="43" t="s">
        <v>399</v>
      </c>
      <c r="D2" s="41" t="s">
        <v>400</v>
      </c>
      <c r="E2" s="41" t="s">
        <v>401</v>
      </c>
    </row>
    <row r="3" spans="1:5" s="18" customFormat="1" x14ac:dyDescent="0.2">
      <c r="A3" s="27"/>
      <c r="B3" s="27" t="s">
        <v>402</v>
      </c>
      <c r="C3" s="40">
        <v>89967.84</v>
      </c>
      <c r="D3" s="40">
        <v>46173.59</v>
      </c>
      <c r="E3" s="40">
        <v>0</v>
      </c>
    </row>
    <row r="4" spans="1:5" s="18" customFormat="1" x14ac:dyDescent="0.2">
      <c r="A4" s="27"/>
      <c r="B4" s="27" t="s">
        <v>478</v>
      </c>
      <c r="C4" s="95">
        <v>391956</v>
      </c>
      <c r="D4" s="40">
        <v>460573.44</v>
      </c>
      <c r="E4" s="40">
        <v>324645.88</v>
      </c>
    </row>
    <row r="5" spans="1:5" s="18" customFormat="1" x14ac:dyDescent="0.2">
      <c r="A5" s="27"/>
      <c r="B5" s="27" t="s">
        <v>144</v>
      </c>
      <c r="C5" s="40">
        <v>1130153.01</v>
      </c>
      <c r="D5" s="40"/>
      <c r="E5" s="40">
        <v>23693101.149999999</v>
      </c>
    </row>
    <row r="6" spans="1:5" s="18" customFormat="1" x14ac:dyDescent="0.2">
      <c r="A6" s="27"/>
      <c r="B6" s="27" t="s">
        <v>395</v>
      </c>
      <c r="C6" s="40">
        <v>664506.41</v>
      </c>
      <c r="D6" s="40">
        <v>0</v>
      </c>
      <c r="E6" s="40">
        <v>826534.39</v>
      </c>
    </row>
    <row r="7" spans="1:5" s="18" customFormat="1" x14ac:dyDescent="0.2">
      <c r="A7" s="27"/>
      <c r="B7" s="27" t="s">
        <v>396</v>
      </c>
      <c r="C7" s="40">
        <v>1406590.89</v>
      </c>
      <c r="D7" s="40">
        <v>1105429.1399999999</v>
      </c>
      <c r="E7" s="40">
        <v>180167.42</v>
      </c>
    </row>
    <row r="8" spans="1:5" s="18" customFormat="1" x14ac:dyDescent="0.2">
      <c r="A8" s="27"/>
      <c r="B8" s="27" t="s">
        <v>403</v>
      </c>
      <c r="C8" s="40">
        <v>1064158.8799999999</v>
      </c>
      <c r="D8" s="40">
        <v>1488130.78</v>
      </c>
      <c r="E8" s="40">
        <v>37817599.939999998</v>
      </c>
    </row>
    <row r="9" spans="1:5" s="18" customFormat="1" x14ac:dyDescent="0.2">
      <c r="A9" s="27"/>
      <c r="B9" s="27" t="s">
        <v>397</v>
      </c>
      <c r="C9" s="40">
        <v>134581.51999999999</v>
      </c>
      <c r="D9" s="40">
        <v>0</v>
      </c>
      <c r="E9" s="40">
        <v>1586058.77</v>
      </c>
    </row>
    <row r="10" spans="1:5" s="18" customFormat="1" x14ac:dyDescent="0.2">
      <c r="A10" s="27"/>
      <c r="B10" s="27" t="s">
        <v>398</v>
      </c>
      <c r="C10" s="40">
        <v>57890.84</v>
      </c>
      <c r="D10" s="40">
        <v>0</v>
      </c>
      <c r="E10" s="40">
        <v>0</v>
      </c>
    </row>
    <row r="11" spans="1:5" s="18" customFormat="1" x14ac:dyDescent="0.2">
      <c r="A11" s="27"/>
      <c r="B11" s="27" t="s">
        <v>162</v>
      </c>
      <c r="C11" s="40">
        <v>1195509.1100000001</v>
      </c>
      <c r="D11" s="40">
        <v>0</v>
      </c>
      <c r="E11" s="40"/>
    </row>
    <row r="12" spans="1:5" s="18" customFormat="1" x14ac:dyDescent="0.2">
      <c r="A12" s="27"/>
      <c r="B12" s="27" t="s">
        <v>404</v>
      </c>
      <c r="C12" s="40">
        <v>111823.53</v>
      </c>
      <c r="D12" s="40">
        <v>0</v>
      </c>
      <c r="E12" s="40">
        <v>73604.56</v>
      </c>
    </row>
    <row r="13" spans="1:5" s="39" customFormat="1" x14ac:dyDescent="0.2">
      <c r="A13" s="41"/>
      <c r="B13" s="42"/>
      <c r="C13" s="44">
        <f t="shared" ref="C13:E13" si="0">SUM(C3:C12)</f>
        <v>6247138.0300000003</v>
      </c>
      <c r="D13" s="44">
        <f t="shared" si="0"/>
        <v>3100306.95</v>
      </c>
      <c r="E13" s="44">
        <f t="shared" si="0"/>
        <v>64501712.110000007</v>
      </c>
    </row>
    <row r="14" spans="1:5" s="39" customFormat="1" x14ac:dyDescent="0.2"/>
    <row r="15" spans="1:5" s="39" customFormat="1" x14ac:dyDescent="0.2"/>
  </sheetData>
  <mergeCells count="1">
    <mergeCell ref="C1:E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budynki</vt:lpstr>
      <vt:lpstr>wiaty</vt:lpstr>
      <vt:lpstr>przenośny</vt:lpstr>
      <vt:lpstr>stacjonarny</vt:lpstr>
      <vt:lpstr>gr. 3-8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DELL</cp:lastModifiedBy>
  <cp:lastPrinted>2021-04-27T10:39:57Z</cp:lastPrinted>
  <dcterms:created xsi:type="dcterms:W3CDTF">2018-03-23T11:29:07Z</dcterms:created>
  <dcterms:modified xsi:type="dcterms:W3CDTF">2024-04-18T13:05:42Z</dcterms:modified>
</cp:coreProperties>
</file>