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trzegom\"/>
    </mc:Choice>
  </mc:AlternateContent>
  <bookViews>
    <workbookView xWindow="0" yWindow="0" windowWidth="28800" windowHeight="12135" firstSheet="5" activeTab="11"/>
  </bookViews>
  <sheets>
    <sheet name="Wariant 1" sheetId="1" r:id="rId1"/>
    <sheet name="Praca eksploatacyjna" sheetId="2" r:id="rId2"/>
    <sheet name="czas przejazdu" sheetId="13" r:id="rId3"/>
    <sheet name="pas-godz" sheetId="6" r:id="rId4"/>
    <sheet name="exploatacja" sheetId="3" r:id="rId5"/>
    <sheet name="koszty czasu" sheetId="4" r:id="rId6"/>
    <sheet name="koszty wypadków" sheetId="5" r:id="rId7"/>
    <sheet name="Zanieczyszczenia powietrza" sheetId="7" r:id="rId8"/>
    <sheet name="zmiany klimatyczne" sheetId="8" r:id="rId9"/>
    <sheet name="koszty hałasu" sheetId="9" r:id="rId10"/>
    <sheet name="koszty użytkowników i środowisk" sheetId="10" r:id="rId11"/>
    <sheet name="AKK" sheetId="12" r:id="rId12"/>
    <sheet name="Koszty infrastruktury" sheetId="11" state="hidden" r:id="rId1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" i="12" l="1"/>
  <c r="F2" i="12" l="1"/>
  <c r="C12" i="12"/>
  <c r="E12" i="12"/>
  <c r="D12" i="12"/>
  <c r="E2" i="10"/>
  <c r="F2" i="10"/>
  <c r="E3" i="10"/>
  <c r="F3" i="10"/>
  <c r="E4" i="10"/>
  <c r="F4" i="10"/>
  <c r="E6" i="10"/>
  <c r="F6" i="10"/>
  <c r="E7" i="10"/>
  <c r="F7" i="10"/>
  <c r="E8" i="10"/>
  <c r="F8" i="10"/>
  <c r="C25" i="5"/>
  <c r="D25" i="5" s="1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C11" i="10" l="1"/>
  <c r="D11" i="10" s="1"/>
  <c r="E11" i="10" s="1"/>
  <c r="F11" i="10" s="1"/>
  <c r="G11" i="10" s="1"/>
  <c r="H11" i="10" s="1"/>
  <c r="I11" i="10" s="1"/>
  <c r="J11" i="10" s="1"/>
  <c r="K11" i="10" s="1"/>
  <c r="L11" i="10" s="1"/>
  <c r="M11" i="10" s="1"/>
  <c r="N11" i="10" s="1"/>
  <c r="O11" i="10" s="1"/>
  <c r="P11" i="10" s="1"/>
  <c r="Q11" i="10" s="1"/>
  <c r="R11" i="10" s="1"/>
  <c r="S11" i="10" s="1"/>
  <c r="T11" i="10" s="1"/>
  <c r="U11" i="10" s="1"/>
  <c r="V11" i="10" s="1"/>
  <c r="W11" i="10" s="1"/>
  <c r="X11" i="10" s="1"/>
  <c r="Y11" i="10" s="1"/>
  <c r="Z11" i="10" s="1"/>
  <c r="C20" i="5"/>
  <c r="D20" i="5" s="1"/>
  <c r="E20" i="5" s="1"/>
  <c r="F20" i="5" s="1"/>
  <c r="G20" i="5" s="1"/>
  <c r="H20" i="5" s="1"/>
  <c r="I20" i="5" s="1"/>
  <c r="J20" i="5" s="1"/>
  <c r="K20" i="5" s="1"/>
  <c r="L20" i="5" s="1"/>
  <c r="M20" i="5" s="1"/>
  <c r="N20" i="5" s="1"/>
  <c r="O20" i="5" s="1"/>
  <c r="P20" i="5" s="1"/>
  <c r="Q20" i="5" s="1"/>
  <c r="R20" i="5" s="1"/>
  <c r="S20" i="5" s="1"/>
  <c r="T20" i="5" s="1"/>
  <c r="U20" i="5" s="1"/>
  <c r="V20" i="5" s="1"/>
  <c r="W20" i="5" s="1"/>
  <c r="X20" i="5" s="1"/>
  <c r="Y20" i="5" s="1"/>
  <c r="Z20" i="5" s="1"/>
  <c r="AA20" i="5" s="1"/>
  <c r="AB20" i="5" s="1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C14" i="5"/>
  <c r="D14" i="5" s="1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C11" i="5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C62" i="1" l="1"/>
  <c r="D62" i="1" s="1"/>
  <c r="E62" i="1" s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C47" i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Z47" i="1" s="1"/>
  <c r="C32" i="1"/>
  <c r="D32" i="1" s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C2" i="1"/>
  <c r="D2" i="1" s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C3" i="5" l="1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B3" i="5"/>
  <c r="G68" i="6"/>
  <c r="L68" i="6"/>
  <c r="Q68" i="6"/>
  <c r="V68" i="6"/>
  <c r="G69" i="6"/>
  <c r="G70" i="6"/>
  <c r="G71" i="6"/>
  <c r="G72" i="6"/>
  <c r="G73" i="6"/>
  <c r="G74" i="6"/>
  <c r="G75" i="6"/>
  <c r="G76" i="6"/>
  <c r="G77" i="6"/>
  <c r="G78" i="6"/>
  <c r="B69" i="6"/>
  <c r="B70" i="6"/>
  <c r="B76" i="6"/>
  <c r="B77" i="6"/>
  <c r="B78" i="6"/>
  <c r="B68" i="6"/>
  <c r="G52" i="6"/>
  <c r="G53" i="6"/>
  <c r="G54" i="6"/>
  <c r="G55" i="6"/>
  <c r="G56" i="6"/>
  <c r="G57" i="6"/>
  <c r="G58" i="6"/>
  <c r="G59" i="6"/>
  <c r="G60" i="6"/>
  <c r="G61" i="6"/>
  <c r="G62" i="6"/>
  <c r="B59" i="6"/>
  <c r="B60" i="6"/>
  <c r="B61" i="6"/>
  <c r="B62" i="6"/>
  <c r="G36" i="6"/>
  <c r="L36" i="6"/>
  <c r="Q36" i="6"/>
  <c r="V36" i="6"/>
  <c r="G37" i="6"/>
  <c r="G38" i="6"/>
  <c r="G39" i="6"/>
  <c r="G40" i="6"/>
  <c r="G41" i="6"/>
  <c r="G42" i="6"/>
  <c r="G43" i="6"/>
  <c r="G44" i="6"/>
  <c r="G45" i="6"/>
  <c r="G46" i="6"/>
  <c r="B37" i="6"/>
  <c r="B43" i="6"/>
  <c r="B44" i="6"/>
  <c r="B45" i="6"/>
  <c r="B46" i="6"/>
  <c r="B36" i="6"/>
  <c r="G20" i="6"/>
  <c r="L20" i="6"/>
  <c r="Q20" i="6"/>
  <c r="V20" i="6"/>
  <c r="G21" i="6"/>
  <c r="G22" i="6"/>
  <c r="G23" i="6"/>
  <c r="G24" i="6"/>
  <c r="G25" i="6"/>
  <c r="G26" i="6"/>
  <c r="G27" i="6"/>
  <c r="S27" i="6"/>
  <c r="X27" i="6"/>
  <c r="G28" i="6"/>
  <c r="G29" i="6"/>
  <c r="G30" i="6"/>
  <c r="B21" i="6"/>
  <c r="B22" i="6"/>
  <c r="B28" i="6"/>
  <c r="B29" i="6"/>
  <c r="B30" i="6"/>
  <c r="B20" i="6"/>
  <c r="G4" i="6"/>
  <c r="L4" i="6"/>
  <c r="Q4" i="6"/>
  <c r="V4" i="6"/>
  <c r="G5" i="6"/>
  <c r="G6" i="6"/>
  <c r="G7" i="6"/>
  <c r="G8" i="6"/>
  <c r="G9" i="6"/>
  <c r="G10" i="6"/>
  <c r="G11" i="6"/>
  <c r="G12" i="6"/>
  <c r="G13" i="6"/>
  <c r="G14" i="6"/>
  <c r="B5" i="6"/>
  <c r="B6" i="6"/>
  <c r="B12" i="6"/>
  <c r="B13" i="6"/>
  <c r="B14" i="6"/>
  <c r="B4" i="6"/>
  <c r="C62" i="13"/>
  <c r="D62" i="13" s="1"/>
  <c r="E62" i="13" s="1"/>
  <c r="F62" i="13" s="1"/>
  <c r="G62" i="13" s="1"/>
  <c r="H62" i="13" s="1"/>
  <c r="I62" i="13" s="1"/>
  <c r="J62" i="13" s="1"/>
  <c r="K62" i="13" s="1"/>
  <c r="L62" i="13" s="1"/>
  <c r="M62" i="13" s="1"/>
  <c r="N62" i="13" s="1"/>
  <c r="O62" i="13" s="1"/>
  <c r="P62" i="13" s="1"/>
  <c r="Q62" i="13" s="1"/>
  <c r="R62" i="13" s="1"/>
  <c r="S62" i="13" s="1"/>
  <c r="T62" i="13" s="1"/>
  <c r="U62" i="13" s="1"/>
  <c r="V62" i="13" s="1"/>
  <c r="W62" i="13" s="1"/>
  <c r="X62" i="13" s="1"/>
  <c r="Y62" i="13" s="1"/>
  <c r="Z62" i="13" s="1"/>
  <c r="C47" i="13"/>
  <c r="D47" i="13" s="1"/>
  <c r="E47" i="13" s="1"/>
  <c r="F47" i="13" s="1"/>
  <c r="G47" i="13" s="1"/>
  <c r="H47" i="13" s="1"/>
  <c r="I47" i="13" s="1"/>
  <c r="J47" i="13" s="1"/>
  <c r="K47" i="13" s="1"/>
  <c r="L47" i="13" s="1"/>
  <c r="M47" i="13" s="1"/>
  <c r="N47" i="13" s="1"/>
  <c r="O47" i="13" s="1"/>
  <c r="P47" i="13" s="1"/>
  <c r="Q47" i="13" s="1"/>
  <c r="R47" i="13" s="1"/>
  <c r="S47" i="13" s="1"/>
  <c r="T47" i="13" s="1"/>
  <c r="U47" i="13" s="1"/>
  <c r="V47" i="13" s="1"/>
  <c r="W47" i="13" s="1"/>
  <c r="X47" i="13" s="1"/>
  <c r="Y47" i="13" s="1"/>
  <c r="Z47" i="13" s="1"/>
  <c r="D32" i="13"/>
  <c r="E32" i="13" s="1"/>
  <c r="F32" i="13" s="1"/>
  <c r="G32" i="13" s="1"/>
  <c r="H32" i="13" s="1"/>
  <c r="I32" i="13" s="1"/>
  <c r="J32" i="13" s="1"/>
  <c r="K32" i="13" s="1"/>
  <c r="L32" i="13" s="1"/>
  <c r="M32" i="13" s="1"/>
  <c r="N32" i="13" s="1"/>
  <c r="O32" i="13" s="1"/>
  <c r="P32" i="13" s="1"/>
  <c r="Q32" i="13" s="1"/>
  <c r="R32" i="13" s="1"/>
  <c r="S32" i="13" s="1"/>
  <c r="T32" i="13" s="1"/>
  <c r="U32" i="13" s="1"/>
  <c r="V32" i="13" s="1"/>
  <c r="W32" i="13" s="1"/>
  <c r="X32" i="13" s="1"/>
  <c r="Y32" i="13" s="1"/>
  <c r="Z32" i="13" s="1"/>
  <c r="C32" i="13"/>
  <c r="C17" i="13"/>
  <c r="D17" i="13" s="1"/>
  <c r="E17" i="13" s="1"/>
  <c r="F17" i="13" s="1"/>
  <c r="G17" i="13" s="1"/>
  <c r="H17" i="13" s="1"/>
  <c r="I17" i="13" s="1"/>
  <c r="J17" i="13" s="1"/>
  <c r="K17" i="13" s="1"/>
  <c r="L17" i="13" s="1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C2" i="13"/>
  <c r="D2" i="13" s="1"/>
  <c r="E2" i="13" s="1"/>
  <c r="F2" i="13" s="1"/>
  <c r="G2" i="13" s="1"/>
  <c r="H2" i="13" s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U2" i="13" s="1"/>
  <c r="V2" i="13" s="1"/>
  <c r="W2" i="13" s="1"/>
  <c r="X2" i="13" s="1"/>
  <c r="Y2" i="13" s="1"/>
  <c r="Z2" i="13" s="1"/>
  <c r="C81" i="8" l="1"/>
  <c r="D81" i="8" s="1"/>
  <c r="E81" i="8" s="1"/>
  <c r="F81" i="8" s="1"/>
  <c r="G81" i="8" s="1"/>
  <c r="H81" i="8" s="1"/>
  <c r="I81" i="8" s="1"/>
  <c r="J81" i="8" s="1"/>
  <c r="K81" i="8" s="1"/>
  <c r="L81" i="8" s="1"/>
  <c r="M81" i="8" s="1"/>
  <c r="N81" i="8" s="1"/>
  <c r="O81" i="8" s="1"/>
  <c r="P81" i="8" s="1"/>
  <c r="Q81" i="8" s="1"/>
  <c r="R81" i="8" s="1"/>
  <c r="S81" i="8" s="1"/>
  <c r="T81" i="8" s="1"/>
  <c r="U81" i="8" s="1"/>
  <c r="V81" i="8" s="1"/>
  <c r="W81" i="8" s="1"/>
  <c r="X81" i="8" s="1"/>
  <c r="Y81" i="8" s="1"/>
  <c r="Z81" i="8" s="1"/>
  <c r="C66" i="8"/>
  <c r="D66" i="8" s="1"/>
  <c r="E66" i="8" s="1"/>
  <c r="F66" i="8" s="1"/>
  <c r="G66" i="8" s="1"/>
  <c r="H66" i="8" s="1"/>
  <c r="I66" i="8" s="1"/>
  <c r="J66" i="8" s="1"/>
  <c r="K66" i="8" s="1"/>
  <c r="L66" i="8" s="1"/>
  <c r="M66" i="8" s="1"/>
  <c r="N66" i="8" s="1"/>
  <c r="O66" i="8" s="1"/>
  <c r="P66" i="8" s="1"/>
  <c r="Q66" i="8" s="1"/>
  <c r="R66" i="8" s="1"/>
  <c r="S66" i="8" s="1"/>
  <c r="T66" i="8" s="1"/>
  <c r="U66" i="8" s="1"/>
  <c r="V66" i="8" s="1"/>
  <c r="W66" i="8" s="1"/>
  <c r="X66" i="8" s="1"/>
  <c r="Y66" i="8" s="1"/>
  <c r="Z66" i="8" s="1"/>
  <c r="C50" i="8"/>
  <c r="D50" i="8" s="1"/>
  <c r="E50" i="8" s="1"/>
  <c r="F50" i="8" s="1"/>
  <c r="G50" i="8" s="1"/>
  <c r="H50" i="8" s="1"/>
  <c r="I50" i="8" s="1"/>
  <c r="J50" i="8" s="1"/>
  <c r="K50" i="8" s="1"/>
  <c r="L50" i="8" s="1"/>
  <c r="M50" i="8" s="1"/>
  <c r="N50" i="8" s="1"/>
  <c r="O50" i="8" s="1"/>
  <c r="P50" i="8" s="1"/>
  <c r="Q50" i="8" s="1"/>
  <c r="R50" i="8" s="1"/>
  <c r="S50" i="8" s="1"/>
  <c r="T50" i="8" s="1"/>
  <c r="U50" i="8" s="1"/>
  <c r="V50" i="8" s="1"/>
  <c r="W50" i="8" s="1"/>
  <c r="X50" i="8" s="1"/>
  <c r="Y50" i="8" s="1"/>
  <c r="Z50" i="8" s="1"/>
  <c r="C34" i="8"/>
  <c r="D34" i="8" s="1"/>
  <c r="E34" i="8" s="1"/>
  <c r="F34" i="8" s="1"/>
  <c r="G34" i="8" s="1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R34" i="8" s="1"/>
  <c r="S34" i="8" s="1"/>
  <c r="T34" i="8" s="1"/>
  <c r="U34" i="8" s="1"/>
  <c r="V34" i="8" s="1"/>
  <c r="W34" i="8" s="1"/>
  <c r="X34" i="8" s="1"/>
  <c r="Y34" i="8" s="1"/>
  <c r="Z34" i="8" s="1"/>
  <c r="C18" i="8"/>
  <c r="D18" i="8" s="1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T18" i="8" s="1"/>
  <c r="U18" i="8" s="1"/>
  <c r="V18" i="8" s="1"/>
  <c r="W18" i="8" s="1"/>
  <c r="X18" i="8" s="1"/>
  <c r="Y18" i="8" s="1"/>
  <c r="Z18" i="8" s="1"/>
  <c r="C2" i="8"/>
  <c r="D2" i="8" s="1"/>
  <c r="E2" i="8" s="1"/>
  <c r="F2" i="8" s="1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C81" i="7"/>
  <c r="D81" i="7" s="1"/>
  <c r="E81" i="7" s="1"/>
  <c r="F81" i="7" s="1"/>
  <c r="G81" i="7" s="1"/>
  <c r="H81" i="7" s="1"/>
  <c r="I81" i="7" s="1"/>
  <c r="J81" i="7" s="1"/>
  <c r="K81" i="7" s="1"/>
  <c r="L81" i="7" s="1"/>
  <c r="M81" i="7" s="1"/>
  <c r="N81" i="7" s="1"/>
  <c r="O81" i="7" s="1"/>
  <c r="P81" i="7" s="1"/>
  <c r="Q81" i="7" s="1"/>
  <c r="R81" i="7" s="1"/>
  <c r="S81" i="7" s="1"/>
  <c r="T81" i="7" s="1"/>
  <c r="U81" i="7" s="1"/>
  <c r="V81" i="7" s="1"/>
  <c r="W81" i="7" s="1"/>
  <c r="X81" i="7" s="1"/>
  <c r="Y81" i="7" s="1"/>
  <c r="Z81" i="7" s="1"/>
  <c r="C66" i="7"/>
  <c r="D66" i="7" s="1"/>
  <c r="E66" i="7" s="1"/>
  <c r="F66" i="7" s="1"/>
  <c r="G66" i="7" s="1"/>
  <c r="H66" i="7" s="1"/>
  <c r="I66" i="7" s="1"/>
  <c r="J66" i="7" s="1"/>
  <c r="K66" i="7" s="1"/>
  <c r="L66" i="7" s="1"/>
  <c r="M66" i="7" s="1"/>
  <c r="N66" i="7" s="1"/>
  <c r="O66" i="7" s="1"/>
  <c r="P66" i="7" s="1"/>
  <c r="Q66" i="7" s="1"/>
  <c r="R66" i="7" s="1"/>
  <c r="S66" i="7" s="1"/>
  <c r="T66" i="7" s="1"/>
  <c r="U66" i="7" s="1"/>
  <c r="V66" i="7" s="1"/>
  <c r="W66" i="7" s="1"/>
  <c r="X66" i="7" s="1"/>
  <c r="Y66" i="7" s="1"/>
  <c r="Z66" i="7" s="1"/>
  <c r="C50" i="7"/>
  <c r="D50" i="7" s="1"/>
  <c r="E50" i="7" s="1"/>
  <c r="F50" i="7" s="1"/>
  <c r="G50" i="7" s="1"/>
  <c r="H50" i="7" s="1"/>
  <c r="I50" i="7" s="1"/>
  <c r="J50" i="7" s="1"/>
  <c r="K50" i="7" s="1"/>
  <c r="L50" i="7" s="1"/>
  <c r="M50" i="7" s="1"/>
  <c r="N50" i="7" s="1"/>
  <c r="O50" i="7" s="1"/>
  <c r="P50" i="7" s="1"/>
  <c r="Q50" i="7" s="1"/>
  <c r="R50" i="7" s="1"/>
  <c r="S50" i="7" s="1"/>
  <c r="T50" i="7" s="1"/>
  <c r="U50" i="7" s="1"/>
  <c r="V50" i="7" s="1"/>
  <c r="W50" i="7" s="1"/>
  <c r="X50" i="7" s="1"/>
  <c r="Y50" i="7" s="1"/>
  <c r="Z50" i="7" s="1"/>
  <c r="C34" i="7"/>
  <c r="D34" i="7" s="1"/>
  <c r="E34" i="7" s="1"/>
  <c r="F34" i="7" s="1"/>
  <c r="G34" i="7" s="1"/>
  <c r="H34" i="7" s="1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C18" i="7"/>
  <c r="D18" i="7" s="1"/>
  <c r="E18" i="7" s="1"/>
  <c r="F18" i="7" s="1"/>
  <c r="G18" i="7" s="1"/>
  <c r="H18" i="7" s="1"/>
  <c r="I18" i="7" s="1"/>
  <c r="J18" i="7" s="1"/>
  <c r="K18" i="7" s="1"/>
  <c r="L18" i="7" s="1"/>
  <c r="M18" i="7" s="1"/>
  <c r="N18" i="7" s="1"/>
  <c r="O18" i="7" s="1"/>
  <c r="P18" i="7" s="1"/>
  <c r="Q18" i="7" s="1"/>
  <c r="R18" i="7" s="1"/>
  <c r="S18" i="7" s="1"/>
  <c r="T18" i="7" s="1"/>
  <c r="U18" i="7" s="1"/>
  <c r="V18" i="7" s="1"/>
  <c r="W18" i="7" s="1"/>
  <c r="X18" i="7" s="1"/>
  <c r="Y18" i="7" s="1"/>
  <c r="Z18" i="7" s="1"/>
  <c r="C2" i="7"/>
  <c r="D2" i="7" s="1"/>
  <c r="E2" i="7" s="1"/>
  <c r="F2" i="7" s="1"/>
  <c r="G2" i="7" s="1"/>
  <c r="H2" i="7" s="1"/>
  <c r="I2" i="7" s="1"/>
  <c r="J2" i="7" s="1"/>
  <c r="K2" i="7" s="1"/>
  <c r="L2" i="7" s="1"/>
  <c r="M2" i="7" s="1"/>
  <c r="N2" i="7" s="1"/>
  <c r="O2" i="7" s="1"/>
  <c r="P2" i="7" s="1"/>
  <c r="Q2" i="7" s="1"/>
  <c r="R2" i="7" s="1"/>
  <c r="S2" i="7" s="1"/>
  <c r="T2" i="7" s="1"/>
  <c r="U2" i="7" s="1"/>
  <c r="V2" i="7" s="1"/>
  <c r="W2" i="7" s="1"/>
  <c r="X2" i="7" s="1"/>
  <c r="Y2" i="7" s="1"/>
  <c r="Z2" i="7" s="1"/>
  <c r="C66" i="6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Z66" i="6" s="1"/>
  <c r="C50" i="6"/>
  <c r="D50" i="6" s="1"/>
  <c r="E50" i="6" s="1"/>
  <c r="F50" i="6" s="1"/>
  <c r="G50" i="6" s="1"/>
  <c r="H50" i="6" s="1"/>
  <c r="I50" i="6" s="1"/>
  <c r="J50" i="6" s="1"/>
  <c r="K50" i="6" s="1"/>
  <c r="L50" i="6" s="1"/>
  <c r="M50" i="6" s="1"/>
  <c r="N50" i="6" s="1"/>
  <c r="O50" i="6" s="1"/>
  <c r="P50" i="6" s="1"/>
  <c r="Q50" i="6" s="1"/>
  <c r="R50" i="6" s="1"/>
  <c r="S50" i="6" s="1"/>
  <c r="T50" i="6" s="1"/>
  <c r="U50" i="6" s="1"/>
  <c r="V50" i="6" s="1"/>
  <c r="W50" i="6" s="1"/>
  <c r="X50" i="6" s="1"/>
  <c r="Y50" i="6" s="1"/>
  <c r="Z50" i="6" s="1"/>
  <c r="C34" i="6"/>
  <c r="D34" i="6" s="1"/>
  <c r="E34" i="6" s="1"/>
  <c r="F34" i="6" s="1"/>
  <c r="G34" i="6" s="1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C2" i="6"/>
  <c r="D2" i="6" s="1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AA2" i="12" l="1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M22" i="12" s="1"/>
  <c r="L2" i="12"/>
  <c r="K2" i="12"/>
  <c r="J2" i="12"/>
  <c r="I2" i="12"/>
  <c r="H2" i="12"/>
  <c r="D2" i="12"/>
  <c r="E2" i="12"/>
  <c r="G2" i="12"/>
  <c r="C2" i="12" l="1"/>
  <c r="J26" i="12" l="1"/>
  <c r="M28" i="12"/>
  <c r="Q28" i="12"/>
  <c r="R26" i="12"/>
  <c r="X20" i="12"/>
  <c r="Y20" i="12"/>
  <c r="Z26" i="12"/>
  <c r="H20" i="12"/>
  <c r="D18" i="12"/>
  <c r="E18" i="12" s="1"/>
  <c r="F18" i="12" s="1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Q18" i="12" s="1"/>
  <c r="R18" i="12" s="1"/>
  <c r="S18" i="12" s="1"/>
  <c r="T18" i="12" s="1"/>
  <c r="U18" i="12" s="1"/>
  <c r="V18" i="12" s="1"/>
  <c r="W18" i="12" s="1"/>
  <c r="X18" i="12" s="1"/>
  <c r="Y18" i="12" s="1"/>
  <c r="Z18" i="12" s="1"/>
  <c r="AA18" i="12" s="1"/>
  <c r="D1" i="12"/>
  <c r="E1" i="12" s="1"/>
  <c r="F1" i="12" s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AA1" i="12" s="1"/>
  <c r="P20" i="12"/>
  <c r="AA22" i="12"/>
  <c r="O22" i="12"/>
  <c r="K22" i="12"/>
  <c r="I20" i="12"/>
  <c r="E26" i="12" l="1"/>
  <c r="E22" i="12"/>
  <c r="E20" i="12"/>
  <c r="E28" i="12"/>
  <c r="G28" i="12"/>
  <c r="G20" i="12"/>
  <c r="G26" i="12"/>
  <c r="S28" i="12"/>
  <c r="S20" i="12"/>
  <c r="S26" i="12"/>
  <c r="D28" i="12"/>
  <c r="D26" i="12"/>
  <c r="H28" i="12"/>
  <c r="H26" i="12"/>
  <c r="L28" i="12"/>
  <c r="L26" i="12"/>
  <c r="P28" i="12"/>
  <c r="P26" i="12"/>
  <c r="T28" i="12"/>
  <c r="T26" i="12"/>
  <c r="X28" i="12"/>
  <c r="X26" i="12"/>
  <c r="Q20" i="12"/>
  <c r="H22" i="12"/>
  <c r="P22" i="12"/>
  <c r="X22" i="12"/>
  <c r="F26" i="12"/>
  <c r="V26" i="12"/>
  <c r="C28" i="12"/>
  <c r="C20" i="12"/>
  <c r="C26" i="12"/>
  <c r="O28" i="12"/>
  <c r="O20" i="12"/>
  <c r="O26" i="12"/>
  <c r="W28" i="12"/>
  <c r="W20" i="12"/>
  <c r="W26" i="12"/>
  <c r="G22" i="12"/>
  <c r="W22" i="12"/>
  <c r="I26" i="12"/>
  <c r="I22" i="12"/>
  <c r="M26" i="12"/>
  <c r="Q26" i="12"/>
  <c r="Q22" i="12"/>
  <c r="U26" i="12"/>
  <c r="U22" i="12"/>
  <c r="Y26" i="12"/>
  <c r="Y22" i="12"/>
  <c r="D20" i="12"/>
  <c r="L20" i="12"/>
  <c r="T20" i="12"/>
  <c r="C22" i="12"/>
  <c r="S22" i="12"/>
  <c r="U28" i="12"/>
  <c r="K28" i="12"/>
  <c r="K20" i="12"/>
  <c r="K26" i="12"/>
  <c r="AA28" i="12"/>
  <c r="AA20" i="12"/>
  <c r="AA26" i="12"/>
  <c r="F22" i="12"/>
  <c r="F28" i="12"/>
  <c r="F20" i="12"/>
  <c r="J22" i="12"/>
  <c r="J28" i="12"/>
  <c r="J20" i="12"/>
  <c r="N22" i="12"/>
  <c r="N28" i="12"/>
  <c r="N20" i="12"/>
  <c r="R22" i="12"/>
  <c r="R28" i="12"/>
  <c r="R20" i="12"/>
  <c r="V22" i="12"/>
  <c r="V28" i="12"/>
  <c r="V20" i="12"/>
  <c r="Z22" i="12"/>
  <c r="Z28" i="12"/>
  <c r="Z20" i="12"/>
  <c r="M20" i="12"/>
  <c r="U20" i="12"/>
  <c r="D22" i="12"/>
  <c r="L22" i="12"/>
  <c r="T22" i="12"/>
  <c r="N26" i="12"/>
  <c r="I28" i="12"/>
  <c r="Y28" i="12"/>
  <c r="AB26" i="12" l="1"/>
  <c r="AB22" i="12"/>
  <c r="AB20" i="12"/>
  <c r="AB28" i="12"/>
  <c r="C1" i="10" l="1"/>
  <c r="D1" i="10" s="1"/>
  <c r="E1" i="10" s="1"/>
  <c r="F1" i="10" s="1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C81" i="9"/>
  <c r="D81" i="9" s="1"/>
  <c r="E81" i="9" s="1"/>
  <c r="F81" i="9" s="1"/>
  <c r="G81" i="9" s="1"/>
  <c r="H81" i="9" s="1"/>
  <c r="I81" i="9" s="1"/>
  <c r="J81" i="9" s="1"/>
  <c r="K81" i="9" s="1"/>
  <c r="L81" i="9" s="1"/>
  <c r="M81" i="9" s="1"/>
  <c r="N81" i="9" s="1"/>
  <c r="O81" i="9" s="1"/>
  <c r="P81" i="9" s="1"/>
  <c r="Q81" i="9" s="1"/>
  <c r="R81" i="9" s="1"/>
  <c r="S81" i="9" s="1"/>
  <c r="T81" i="9" s="1"/>
  <c r="U81" i="9" s="1"/>
  <c r="V81" i="9" s="1"/>
  <c r="W81" i="9" s="1"/>
  <c r="X81" i="9" s="1"/>
  <c r="Y81" i="9" s="1"/>
  <c r="Z81" i="9" s="1"/>
  <c r="C66" i="9"/>
  <c r="D66" i="9" s="1"/>
  <c r="E66" i="9" s="1"/>
  <c r="F66" i="9" s="1"/>
  <c r="G66" i="9" s="1"/>
  <c r="H66" i="9" s="1"/>
  <c r="I66" i="9" s="1"/>
  <c r="J66" i="9" s="1"/>
  <c r="K66" i="9" s="1"/>
  <c r="L66" i="9" s="1"/>
  <c r="M66" i="9" s="1"/>
  <c r="N66" i="9" s="1"/>
  <c r="O66" i="9" s="1"/>
  <c r="P66" i="9" s="1"/>
  <c r="Q66" i="9" s="1"/>
  <c r="R66" i="9" s="1"/>
  <c r="S66" i="9" s="1"/>
  <c r="T66" i="9" s="1"/>
  <c r="U66" i="9" s="1"/>
  <c r="V66" i="9" s="1"/>
  <c r="W66" i="9" s="1"/>
  <c r="X66" i="9" s="1"/>
  <c r="Y66" i="9" s="1"/>
  <c r="Z66" i="9" s="1"/>
  <c r="C50" i="9"/>
  <c r="D50" i="9" s="1"/>
  <c r="E50" i="9" s="1"/>
  <c r="F50" i="9" s="1"/>
  <c r="G50" i="9" s="1"/>
  <c r="H50" i="9" s="1"/>
  <c r="I50" i="9" s="1"/>
  <c r="J50" i="9" s="1"/>
  <c r="K50" i="9" s="1"/>
  <c r="L50" i="9" s="1"/>
  <c r="M50" i="9" s="1"/>
  <c r="N50" i="9" s="1"/>
  <c r="O50" i="9" s="1"/>
  <c r="P50" i="9" s="1"/>
  <c r="Q50" i="9" s="1"/>
  <c r="R50" i="9" s="1"/>
  <c r="S50" i="9" s="1"/>
  <c r="T50" i="9" s="1"/>
  <c r="U50" i="9" s="1"/>
  <c r="V50" i="9" s="1"/>
  <c r="W50" i="9" s="1"/>
  <c r="X50" i="9" s="1"/>
  <c r="Y50" i="9" s="1"/>
  <c r="Z50" i="9" s="1"/>
  <c r="C34" i="9"/>
  <c r="D34" i="9" s="1"/>
  <c r="E34" i="9" s="1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R34" i="9" s="1"/>
  <c r="S34" i="9" s="1"/>
  <c r="T34" i="9" s="1"/>
  <c r="U34" i="9" s="1"/>
  <c r="V34" i="9" s="1"/>
  <c r="W34" i="9" s="1"/>
  <c r="X34" i="9" s="1"/>
  <c r="Y34" i="9" s="1"/>
  <c r="Z34" i="9" s="1"/>
  <c r="C18" i="9"/>
  <c r="D18" i="9" s="1"/>
  <c r="E18" i="9" s="1"/>
  <c r="F18" i="9" s="1"/>
  <c r="G18" i="9" s="1"/>
  <c r="H18" i="9" s="1"/>
  <c r="I18" i="9" s="1"/>
  <c r="J18" i="9" s="1"/>
  <c r="K18" i="9" s="1"/>
  <c r="L18" i="9" s="1"/>
  <c r="M18" i="9" s="1"/>
  <c r="N18" i="9" s="1"/>
  <c r="O18" i="9" s="1"/>
  <c r="P18" i="9" s="1"/>
  <c r="Q18" i="9" s="1"/>
  <c r="R18" i="9" s="1"/>
  <c r="S18" i="9" s="1"/>
  <c r="T18" i="9" s="1"/>
  <c r="U18" i="9" s="1"/>
  <c r="V18" i="9" s="1"/>
  <c r="W18" i="9" s="1"/>
  <c r="X18" i="9" s="1"/>
  <c r="Y18" i="9" s="1"/>
  <c r="Z18" i="9" s="1"/>
  <c r="C2" i="9"/>
  <c r="D2" i="9" s="1"/>
  <c r="E2" i="9" s="1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  <c r="Z2" i="9" s="1"/>
  <c r="I85" i="9"/>
  <c r="J85" i="9"/>
  <c r="P94" i="8"/>
  <c r="Q94" i="8"/>
  <c r="P95" i="8"/>
  <c r="Q95" i="8"/>
  <c r="P96" i="8"/>
  <c r="Q96" i="8"/>
  <c r="X94" i="7"/>
  <c r="Y94" i="7"/>
  <c r="X95" i="7"/>
  <c r="Y95" i="7"/>
  <c r="X96" i="7"/>
  <c r="Y96" i="7"/>
  <c r="X87" i="7"/>
  <c r="Y87" i="7"/>
  <c r="X88" i="7"/>
  <c r="Y88" i="7"/>
  <c r="X89" i="7"/>
  <c r="Y89" i="7"/>
  <c r="X90" i="7"/>
  <c r="Y90" i="7"/>
  <c r="X91" i="7"/>
  <c r="Y91" i="7"/>
  <c r="X92" i="7"/>
  <c r="Y92" i="7"/>
  <c r="X93" i="7"/>
  <c r="Y93" i="7"/>
  <c r="Y86" i="7"/>
  <c r="X86" i="7"/>
  <c r="C2" i="5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AA2" i="5" s="1"/>
  <c r="AB2" i="5" s="1"/>
  <c r="C66" i="4"/>
  <c r="D66" i="4" s="1"/>
  <c r="E66" i="4" s="1"/>
  <c r="F66" i="4" s="1"/>
  <c r="G66" i="4" s="1"/>
  <c r="H66" i="4" s="1"/>
  <c r="I66" i="4" s="1"/>
  <c r="J66" i="4" s="1"/>
  <c r="K66" i="4" s="1"/>
  <c r="L66" i="4" s="1"/>
  <c r="M66" i="4" s="1"/>
  <c r="N66" i="4" s="1"/>
  <c r="O66" i="4" s="1"/>
  <c r="P66" i="4" s="1"/>
  <c r="Q66" i="4" s="1"/>
  <c r="R66" i="4" s="1"/>
  <c r="S66" i="4" s="1"/>
  <c r="T66" i="4" s="1"/>
  <c r="U66" i="4" s="1"/>
  <c r="V66" i="4" s="1"/>
  <c r="W66" i="4" s="1"/>
  <c r="X66" i="4" s="1"/>
  <c r="Y66" i="4" s="1"/>
  <c r="Z66" i="4" s="1"/>
  <c r="C50" i="4"/>
  <c r="D50" i="4" s="1"/>
  <c r="E50" i="4" s="1"/>
  <c r="F50" i="4" s="1"/>
  <c r="G50" i="4" s="1"/>
  <c r="H50" i="4" s="1"/>
  <c r="I50" i="4" s="1"/>
  <c r="J50" i="4" s="1"/>
  <c r="K50" i="4" s="1"/>
  <c r="L50" i="4" s="1"/>
  <c r="M50" i="4" s="1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X50" i="4" s="1"/>
  <c r="Y50" i="4" s="1"/>
  <c r="Z50" i="4" s="1"/>
  <c r="C34" i="4"/>
  <c r="D34" i="4" s="1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C18" i="4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C66" i="3"/>
  <c r="D66" i="3" s="1"/>
  <c r="E66" i="3" s="1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Y66" i="3" s="1"/>
  <c r="Z66" i="3" s="1"/>
  <c r="C50" i="3"/>
  <c r="D50" i="3" s="1"/>
  <c r="E50" i="3" s="1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X50" i="3" s="1"/>
  <c r="Y50" i="3" s="1"/>
  <c r="Z50" i="3" s="1"/>
  <c r="C34" i="3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C18" i="3"/>
  <c r="D18" i="3" s="1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C2" i="3"/>
  <c r="D2" i="3" s="1"/>
  <c r="E2" i="3" s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P92" i="3" l="1"/>
  <c r="Q92" i="3"/>
  <c r="P93" i="3"/>
  <c r="Q93" i="3"/>
  <c r="P94" i="3"/>
  <c r="Q94" i="3"/>
  <c r="G68" i="4"/>
  <c r="L68" i="4"/>
  <c r="Q68" i="4"/>
  <c r="V68" i="4"/>
  <c r="G69" i="4"/>
  <c r="G70" i="4"/>
  <c r="G71" i="4"/>
  <c r="G72" i="4"/>
  <c r="G73" i="4"/>
  <c r="G74" i="4"/>
  <c r="G75" i="4"/>
  <c r="G76" i="4"/>
  <c r="G77" i="4"/>
  <c r="G78" i="4"/>
  <c r="B78" i="4"/>
  <c r="B77" i="4"/>
  <c r="B76" i="4"/>
  <c r="G52" i="4"/>
  <c r="G53" i="4"/>
  <c r="G54" i="4"/>
  <c r="G55" i="4"/>
  <c r="G56" i="4"/>
  <c r="G57" i="4"/>
  <c r="G58" i="4"/>
  <c r="G59" i="4"/>
  <c r="G60" i="4"/>
  <c r="G61" i="4"/>
  <c r="G62" i="4"/>
  <c r="B62" i="4"/>
  <c r="B61" i="4"/>
  <c r="B60" i="4"/>
  <c r="G46" i="4"/>
  <c r="G39" i="4"/>
  <c r="G36" i="4"/>
  <c r="L36" i="4"/>
  <c r="Q36" i="4"/>
  <c r="V36" i="4"/>
  <c r="G37" i="4"/>
  <c r="G38" i="4"/>
  <c r="G40" i="4"/>
  <c r="G41" i="4"/>
  <c r="G42" i="4"/>
  <c r="G44" i="4"/>
  <c r="G45" i="4"/>
  <c r="B46" i="4"/>
  <c r="B45" i="4"/>
  <c r="B44" i="4"/>
  <c r="G20" i="4"/>
  <c r="L20" i="4"/>
  <c r="Q20" i="4"/>
  <c r="V20" i="4"/>
  <c r="G21" i="4"/>
  <c r="G22" i="4"/>
  <c r="G23" i="4"/>
  <c r="G24" i="4"/>
  <c r="G25" i="4"/>
  <c r="G26" i="4"/>
  <c r="G27" i="4"/>
  <c r="S27" i="4"/>
  <c r="X27" i="4"/>
  <c r="G28" i="4"/>
  <c r="G29" i="4"/>
  <c r="G30" i="4"/>
  <c r="B30" i="4"/>
  <c r="B29" i="4"/>
  <c r="G4" i="4"/>
  <c r="L4" i="4"/>
  <c r="Q4" i="4"/>
  <c r="V4" i="4"/>
  <c r="G5" i="4"/>
  <c r="G6" i="4"/>
  <c r="G7" i="4"/>
  <c r="G8" i="4"/>
  <c r="G9" i="4"/>
  <c r="G10" i="4"/>
  <c r="G11" i="4"/>
  <c r="G12" i="4"/>
  <c r="G13" i="4"/>
  <c r="G14" i="4"/>
  <c r="G68" i="2"/>
  <c r="L68" i="2"/>
  <c r="Q68" i="2"/>
  <c r="V68" i="2"/>
  <c r="G69" i="2"/>
  <c r="G70" i="2"/>
  <c r="G71" i="2"/>
  <c r="G72" i="2"/>
  <c r="G73" i="2"/>
  <c r="G74" i="2"/>
  <c r="G75" i="2"/>
  <c r="G76" i="2"/>
  <c r="G77" i="2"/>
  <c r="G78" i="2"/>
  <c r="B76" i="2"/>
  <c r="B77" i="2"/>
  <c r="B78" i="2"/>
  <c r="B68" i="2"/>
  <c r="C66" i="2"/>
  <c r="D66" i="2" s="1"/>
  <c r="E66" i="2" s="1"/>
  <c r="F66" i="2" s="1"/>
  <c r="G66" i="2" s="1"/>
  <c r="H66" i="2" s="1"/>
  <c r="I66" i="2" s="1"/>
  <c r="J66" i="2" s="1"/>
  <c r="K66" i="2" s="1"/>
  <c r="L66" i="2" s="1"/>
  <c r="M66" i="2" s="1"/>
  <c r="N66" i="2" s="1"/>
  <c r="O66" i="2" s="1"/>
  <c r="P66" i="2" s="1"/>
  <c r="Q66" i="2" s="1"/>
  <c r="R66" i="2" s="1"/>
  <c r="S66" i="2" s="1"/>
  <c r="T66" i="2" s="1"/>
  <c r="U66" i="2" s="1"/>
  <c r="V66" i="2" s="1"/>
  <c r="W66" i="2" s="1"/>
  <c r="X66" i="2" s="1"/>
  <c r="Y66" i="2" s="1"/>
  <c r="Z66" i="2" s="1"/>
  <c r="C50" i="2"/>
  <c r="D50" i="2" s="1"/>
  <c r="E50" i="2" s="1"/>
  <c r="F50" i="2" s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U50" i="2" s="1"/>
  <c r="V50" i="2" s="1"/>
  <c r="W50" i="2" s="1"/>
  <c r="X50" i="2" s="1"/>
  <c r="Y50" i="2" s="1"/>
  <c r="Z50" i="2" s="1"/>
  <c r="C34" i="2"/>
  <c r="D34" i="2" s="1"/>
  <c r="E34" i="2" s="1"/>
  <c r="F34" i="2" s="1"/>
  <c r="G34" i="2" s="1"/>
  <c r="H34" i="2" s="1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C18" i="2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C2" i="2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G38" i="2"/>
  <c r="G36" i="2"/>
  <c r="G53" i="2"/>
  <c r="G54" i="2"/>
  <c r="G55" i="2"/>
  <c r="G57" i="2"/>
  <c r="G58" i="2"/>
  <c r="G59" i="2"/>
  <c r="G60" i="2"/>
  <c r="G61" i="2"/>
  <c r="G62" i="2"/>
  <c r="B60" i="2"/>
  <c r="B61" i="2"/>
  <c r="B62" i="2"/>
  <c r="L36" i="2"/>
  <c r="Q36" i="2"/>
  <c r="V36" i="2"/>
  <c r="G37" i="2"/>
  <c r="G39" i="2"/>
  <c r="G41" i="2"/>
  <c r="G42" i="2"/>
  <c r="G43" i="2"/>
  <c r="G44" i="2"/>
  <c r="G45" i="2"/>
  <c r="G46" i="2"/>
  <c r="B44" i="2"/>
  <c r="B45" i="2"/>
  <c r="B46" i="2"/>
  <c r="B36" i="2"/>
  <c r="G20" i="2"/>
  <c r="L20" i="2"/>
  <c r="Q20" i="2"/>
  <c r="V20" i="2"/>
  <c r="G21" i="2"/>
  <c r="G22" i="2"/>
  <c r="G23" i="2"/>
  <c r="G24" i="2"/>
  <c r="G25" i="2"/>
  <c r="G26" i="2"/>
  <c r="G27" i="2"/>
  <c r="S27" i="2"/>
  <c r="X27" i="2"/>
  <c r="G28" i="2"/>
  <c r="G29" i="2"/>
  <c r="G30" i="2"/>
  <c r="B29" i="2"/>
  <c r="B30" i="2"/>
  <c r="B20" i="2"/>
  <c r="G12" i="2"/>
  <c r="G13" i="2"/>
  <c r="G14" i="2"/>
  <c r="G14" i="9" l="1"/>
  <c r="G14" i="8"/>
  <c r="G14" i="7"/>
  <c r="G14" i="3"/>
  <c r="G12" i="9"/>
  <c r="G12" i="8"/>
  <c r="G12" i="7"/>
  <c r="G12" i="3"/>
  <c r="V20" i="9"/>
  <c r="V20" i="8"/>
  <c r="V20" i="7"/>
  <c r="B36" i="9"/>
  <c r="B36" i="7"/>
  <c r="G46" i="9"/>
  <c r="G46" i="8"/>
  <c r="G46" i="7"/>
  <c r="G46" i="3"/>
  <c r="G44" i="9"/>
  <c r="G44" i="8"/>
  <c r="G44" i="7"/>
  <c r="G44" i="3"/>
  <c r="G43" i="9"/>
  <c r="G43" i="7"/>
  <c r="V36" i="9"/>
  <c r="V36" i="7"/>
  <c r="Q36" i="9"/>
  <c r="Q36" i="7"/>
  <c r="G54" i="9"/>
  <c r="G54" i="7"/>
  <c r="G38" i="9"/>
  <c r="G38" i="7"/>
  <c r="B68" i="9"/>
  <c r="B68" i="7"/>
  <c r="G76" i="9"/>
  <c r="G76" i="8"/>
  <c r="G76" i="7"/>
  <c r="G76" i="3"/>
  <c r="G74" i="9"/>
  <c r="G74" i="7"/>
  <c r="G72" i="9"/>
  <c r="G72" i="7"/>
  <c r="G70" i="9"/>
  <c r="G70" i="7"/>
  <c r="G68" i="9"/>
  <c r="G68" i="7"/>
  <c r="B20" i="9"/>
  <c r="B20" i="7"/>
  <c r="G29" i="9"/>
  <c r="G29" i="8"/>
  <c r="G29" i="7"/>
  <c r="G29" i="3"/>
  <c r="X27" i="9"/>
  <c r="X27" i="7"/>
  <c r="G27" i="9"/>
  <c r="G27" i="7"/>
  <c r="G25" i="9"/>
  <c r="G25" i="7"/>
  <c r="G23" i="9"/>
  <c r="G23" i="8"/>
  <c r="G23" i="7"/>
  <c r="G21" i="9"/>
  <c r="G21" i="7"/>
  <c r="Q20" i="9"/>
  <c r="Q20" i="7"/>
  <c r="B46" i="9"/>
  <c r="B46" i="8"/>
  <c r="B46" i="7"/>
  <c r="B46" i="3"/>
  <c r="G42" i="9"/>
  <c r="G42" i="7"/>
  <c r="G41" i="9"/>
  <c r="G41" i="7"/>
  <c r="G37" i="9"/>
  <c r="G37" i="7"/>
  <c r="L36" i="9"/>
  <c r="L36" i="7"/>
  <c r="B62" i="9"/>
  <c r="B62" i="8"/>
  <c r="B62" i="7"/>
  <c r="B62" i="3"/>
  <c r="G61" i="9"/>
  <c r="G61" i="8"/>
  <c r="G61" i="7"/>
  <c r="G61" i="3"/>
  <c r="G59" i="9"/>
  <c r="G59" i="7"/>
  <c r="G57" i="9"/>
  <c r="G57" i="8"/>
  <c r="G57" i="7"/>
  <c r="G53" i="9"/>
  <c r="G53" i="7"/>
  <c r="G36" i="9"/>
  <c r="G36" i="7"/>
  <c r="B78" i="9"/>
  <c r="B78" i="8"/>
  <c r="B78" i="7"/>
  <c r="B78" i="3"/>
  <c r="G77" i="9"/>
  <c r="G77" i="8"/>
  <c r="G77" i="7"/>
  <c r="G77" i="3"/>
  <c r="V68" i="9"/>
  <c r="V68" i="7"/>
  <c r="G13" i="9"/>
  <c r="G13" i="8"/>
  <c r="G13" i="7"/>
  <c r="G13" i="3"/>
  <c r="S27" i="9"/>
  <c r="S27" i="8"/>
  <c r="S27" i="7"/>
  <c r="L20" i="9"/>
  <c r="L20" i="7"/>
  <c r="B45" i="9"/>
  <c r="B45" i="8"/>
  <c r="B45" i="7"/>
  <c r="B45" i="3"/>
  <c r="G45" i="9"/>
  <c r="G45" i="8"/>
  <c r="G45" i="7"/>
  <c r="G45" i="3"/>
  <c r="G39" i="9"/>
  <c r="G39" i="7"/>
  <c r="B61" i="9"/>
  <c r="B61" i="8"/>
  <c r="B61" i="7"/>
  <c r="B61" i="3"/>
  <c r="G62" i="9"/>
  <c r="G62" i="8"/>
  <c r="G62" i="7"/>
  <c r="G62" i="3"/>
  <c r="B77" i="9"/>
  <c r="B77" i="8"/>
  <c r="B77" i="7"/>
  <c r="B77" i="3"/>
  <c r="G78" i="9"/>
  <c r="G78" i="8"/>
  <c r="G78" i="7"/>
  <c r="G78" i="3"/>
  <c r="G75" i="9"/>
  <c r="G75" i="8"/>
  <c r="G75" i="7"/>
  <c r="G73" i="9"/>
  <c r="G73" i="7"/>
  <c r="G71" i="9"/>
  <c r="G71" i="7"/>
  <c r="G69" i="9"/>
  <c r="G69" i="7"/>
  <c r="Q68" i="9"/>
  <c r="Q68" i="7"/>
  <c r="B30" i="9"/>
  <c r="B30" i="8"/>
  <c r="B30" i="7"/>
  <c r="B30" i="3"/>
  <c r="G30" i="9"/>
  <c r="G30" i="8"/>
  <c r="G30" i="7"/>
  <c r="G30" i="3"/>
  <c r="B29" i="9"/>
  <c r="B29" i="8"/>
  <c r="B29" i="7"/>
  <c r="B29" i="3"/>
  <c r="G28" i="9"/>
  <c r="G28" i="8"/>
  <c r="G28" i="7"/>
  <c r="G28" i="3"/>
  <c r="G26" i="9"/>
  <c r="G26" i="8"/>
  <c r="G26" i="7"/>
  <c r="G24" i="9"/>
  <c r="G24" i="7"/>
  <c r="G22" i="9"/>
  <c r="G22" i="7"/>
  <c r="G20" i="9"/>
  <c r="G20" i="7"/>
  <c r="B44" i="9"/>
  <c r="B44" i="8"/>
  <c r="B44" i="7"/>
  <c r="B44" i="3"/>
  <c r="B60" i="9"/>
  <c r="B60" i="8"/>
  <c r="B60" i="7"/>
  <c r="B60" i="3"/>
  <c r="G60" i="9"/>
  <c r="G60" i="8"/>
  <c r="G60" i="7"/>
  <c r="G60" i="3"/>
  <c r="G58" i="9"/>
  <c r="G58" i="7"/>
  <c r="G55" i="9"/>
  <c r="G55" i="7"/>
  <c r="B76" i="9"/>
  <c r="B76" i="8"/>
  <c r="B76" i="7"/>
  <c r="B76" i="3"/>
  <c r="L68" i="9"/>
  <c r="L68" i="7"/>
  <c r="G79" i="4"/>
  <c r="G79" i="2"/>
  <c r="G79" i="6"/>
  <c r="G63" i="4"/>
  <c r="G31" i="4"/>
  <c r="G15" i="4"/>
  <c r="G63" i="6"/>
  <c r="G31" i="6"/>
  <c r="G56" i="2"/>
  <c r="G52" i="2"/>
  <c r="G15" i="6"/>
  <c r="G40" i="2"/>
  <c r="G31" i="2"/>
  <c r="Q93" i="8"/>
  <c r="G43" i="8" s="1"/>
  <c r="P93" i="8"/>
  <c r="G27" i="8" s="1"/>
  <c r="Q92" i="8"/>
  <c r="G42" i="8" s="1"/>
  <c r="P92" i="8"/>
  <c r="Q91" i="8"/>
  <c r="G41" i="8" s="1"/>
  <c r="P91" i="8"/>
  <c r="G25" i="8" s="1"/>
  <c r="Q90" i="8"/>
  <c r="G72" i="8" s="1"/>
  <c r="P90" i="8"/>
  <c r="G24" i="8" s="1"/>
  <c r="Q89" i="8"/>
  <c r="G71" i="8" s="1"/>
  <c r="P89" i="8"/>
  <c r="Q88" i="8"/>
  <c r="G38" i="8" s="1"/>
  <c r="P88" i="8"/>
  <c r="G22" i="8" s="1"/>
  <c r="Q87" i="8"/>
  <c r="G53" i="8" s="1"/>
  <c r="P87" i="8"/>
  <c r="G21" i="8" s="1"/>
  <c r="Q86" i="8"/>
  <c r="B68" i="8" s="1"/>
  <c r="P86" i="8"/>
  <c r="Q20" i="8" s="1"/>
  <c r="B68" i="4"/>
  <c r="B36" i="4"/>
  <c r="B20" i="4"/>
  <c r="Q68" i="8" l="1"/>
  <c r="G68" i="8"/>
  <c r="L68" i="8"/>
  <c r="G73" i="8"/>
  <c r="G39" i="8"/>
  <c r="V68" i="8"/>
  <c r="G36" i="8"/>
  <c r="X27" i="8"/>
  <c r="B20" i="8"/>
  <c r="G54" i="8"/>
  <c r="Q36" i="8"/>
  <c r="B36" i="8"/>
  <c r="G70" i="8"/>
  <c r="G55" i="8"/>
  <c r="G58" i="8"/>
  <c r="G20" i="8"/>
  <c r="L20" i="8"/>
  <c r="G37" i="8"/>
  <c r="G74" i="8"/>
  <c r="V36" i="8"/>
  <c r="G69" i="8"/>
  <c r="G59" i="8"/>
  <c r="L36" i="8"/>
  <c r="G56" i="9"/>
  <c r="G56" i="8"/>
  <c r="G56" i="7"/>
  <c r="G52" i="9"/>
  <c r="G63" i="9" s="1"/>
  <c r="G52" i="8"/>
  <c r="G52" i="7"/>
  <c r="G40" i="9"/>
  <c r="G40" i="8"/>
  <c r="G40" i="7"/>
  <c r="G47" i="7" s="1"/>
  <c r="G3" i="10"/>
  <c r="S4" i="5"/>
  <c r="G79" i="9"/>
  <c r="G79" i="7"/>
  <c r="G47" i="2"/>
  <c r="G47" i="9"/>
  <c r="G47" i="6"/>
  <c r="G43" i="4"/>
  <c r="G47" i="4" s="1"/>
  <c r="G4" i="10" s="1"/>
  <c r="G31" i="7"/>
  <c r="G31" i="9"/>
  <c r="G63" i="2"/>
  <c r="B4" i="4"/>
  <c r="S5" i="5"/>
  <c r="S6" i="5" s="1"/>
  <c r="S7" i="5"/>
  <c r="S8" i="5" s="1"/>
  <c r="G4" i="2"/>
  <c r="L4" i="2"/>
  <c r="Q4" i="2"/>
  <c r="V4" i="2"/>
  <c r="G5" i="2"/>
  <c r="G6" i="2"/>
  <c r="G7" i="2"/>
  <c r="G8" i="2"/>
  <c r="G9" i="2"/>
  <c r="G10" i="2"/>
  <c r="G11" i="2"/>
  <c r="B4" i="2"/>
  <c r="V4" i="9" l="1"/>
  <c r="V4" i="8"/>
  <c r="V4" i="7"/>
  <c r="G8" i="9"/>
  <c r="G8" i="8"/>
  <c r="G8" i="7"/>
  <c r="G9" i="9"/>
  <c r="G9" i="8"/>
  <c r="G9" i="7"/>
  <c r="G5" i="9"/>
  <c r="G5" i="8"/>
  <c r="G5" i="7"/>
  <c r="Q4" i="9"/>
  <c r="Q4" i="8"/>
  <c r="Q4" i="7"/>
  <c r="G10" i="9"/>
  <c r="G10" i="8"/>
  <c r="G10" i="7"/>
  <c r="G11" i="8"/>
  <c r="G11" i="9"/>
  <c r="G11" i="7"/>
  <c r="G7" i="9"/>
  <c r="G7" i="8"/>
  <c r="G7" i="7"/>
  <c r="L4" i="9"/>
  <c r="L4" i="8"/>
  <c r="L4" i="7"/>
  <c r="B4" i="9"/>
  <c r="B4" i="8"/>
  <c r="B4" i="7"/>
  <c r="G6" i="9"/>
  <c r="G6" i="8"/>
  <c r="G6" i="7"/>
  <c r="G4" i="9"/>
  <c r="G4" i="8"/>
  <c r="G4" i="7"/>
  <c r="G79" i="8"/>
  <c r="G31" i="8"/>
  <c r="G63" i="8"/>
  <c r="G47" i="8"/>
  <c r="S9" i="5"/>
  <c r="S5" i="10" s="1"/>
  <c r="G63" i="7"/>
  <c r="G15" i="2"/>
  <c r="G4" i="5"/>
  <c r="G7" i="5"/>
  <c r="G8" i="5" s="1"/>
  <c r="G5" i="5"/>
  <c r="G6" i="5" s="1"/>
  <c r="I4" i="5"/>
  <c r="I5" i="5"/>
  <c r="I6" i="5" s="1"/>
  <c r="I7" i="5"/>
  <c r="I8" i="5" s="1"/>
  <c r="N4" i="5"/>
  <c r="N5" i="5"/>
  <c r="N6" i="5" s="1"/>
  <c r="N7" i="5"/>
  <c r="N8" i="5" s="1"/>
  <c r="X4" i="5"/>
  <c r="X7" i="5"/>
  <c r="X8" i="5" s="1"/>
  <c r="X5" i="5"/>
  <c r="X6" i="5" s="1"/>
  <c r="AA4" i="5"/>
  <c r="AA7" i="5"/>
  <c r="AA8" i="5" s="1"/>
  <c r="AA5" i="5"/>
  <c r="AA6" i="5" s="1"/>
  <c r="G15" i="7" l="1"/>
  <c r="G6" i="10" s="1"/>
  <c r="G15" i="9"/>
  <c r="G8" i="10" s="1"/>
  <c r="G15" i="8"/>
  <c r="G7" i="10" s="1"/>
  <c r="X9" i="5"/>
  <c r="X5" i="10" s="1"/>
  <c r="I9" i="5"/>
  <c r="I5" i="10" s="1"/>
  <c r="N9" i="5"/>
  <c r="N5" i="10" s="1"/>
  <c r="G9" i="5"/>
  <c r="G5" i="10" s="1"/>
  <c r="AA9" i="5"/>
  <c r="P84" i="3"/>
  <c r="Q84" i="3"/>
  <c r="Q85" i="3"/>
  <c r="Q86" i="3"/>
  <c r="Q87" i="3"/>
  <c r="Q88" i="3"/>
  <c r="Q89" i="3"/>
  <c r="Q90" i="3"/>
  <c r="Q91" i="3"/>
  <c r="P85" i="3"/>
  <c r="P86" i="3"/>
  <c r="P87" i="3"/>
  <c r="P88" i="3"/>
  <c r="P89" i="3"/>
  <c r="P90" i="3"/>
  <c r="P91" i="3"/>
  <c r="G21" i="3" l="1"/>
  <c r="G31" i="3" s="1"/>
  <c r="G5" i="3"/>
  <c r="G72" i="3"/>
  <c r="G40" i="3"/>
  <c r="G56" i="3"/>
  <c r="G43" i="3"/>
  <c r="G59" i="3"/>
  <c r="G75" i="3"/>
  <c r="G39" i="3"/>
  <c r="G71" i="3"/>
  <c r="G55" i="3"/>
  <c r="X27" i="3"/>
  <c r="G27" i="3"/>
  <c r="S27" i="3"/>
  <c r="G11" i="3"/>
  <c r="G23" i="3"/>
  <c r="G7" i="3"/>
  <c r="G74" i="3"/>
  <c r="G58" i="3"/>
  <c r="G42" i="3"/>
  <c r="G70" i="3"/>
  <c r="G54" i="3"/>
  <c r="G38" i="3"/>
  <c r="G25" i="3"/>
  <c r="G9" i="3"/>
  <c r="G36" i="3"/>
  <c r="L68" i="3"/>
  <c r="B36" i="3"/>
  <c r="B68" i="3"/>
  <c r="V68" i="3"/>
  <c r="V36" i="3"/>
  <c r="Q36" i="3"/>
  <c r="G68" i="3"/>
  <c r="G79" i="3" s="1"/>
  <c r="L36" i="3"/>
  <c r="Q68" i="3"/>
  <c r="G52" i="3"/>
  <c r="G24" i="3"/>
  <c r="G8" i="3"/>
  <c r="G20" i="3"/>
  <c r="V20" i="3"/>
  <c r="Q20" i="3"/>
  <c r="B20" i="3"/>
  <c r="L20" i="3"/>
  <c r="V4" i="3"/>
  <c r="Q4" i="3"/>
  <c r="L4" i="3"/>
  <c r="B4" i="3"/>
  <c r="G4" i="3"/>
  <c r="G15" i="3" s="1"/>
  <c r="G26" i="3"/>
  <c r="G10" i="3"/>
  <c r="G22" i="3"/>
  <c r="G6" i="3"/>
  <c r="G57" i="3"/>
  <c r="G41" i="3"/>
  <c r="G73" i="3"/>
  <c r="G53" i="3"/>
  <c r="G37" i="3"/>
  <c r="G47" i="3" s="1"/>
  <c r="G69" i="3"/>
  <c r="G63" i="3"/>
  <c r="G2" i="10" l="1"/>
  <c r="G9" i="10" s="1"/>
  <c r="H3" i="12" s="1"/>
  <c r="B13" i="2"/>
  <c r="B13" i="4"/>
  <c r="B12" i="2"/>
  <c r="B12" i="4"/>
  <c r="B14" i="2"/>
  <c r="B14" i="4"/>
  <c r="B6" i="4"/>
  <c r="B6" i="2"/>
  <c r="B5" i="2"/>
  <c r="B13" i="9" l="1"/>
  <c r="B13" i="8"/>
  <c r="B13" i="7"/>
  <c r="B13" i="3"/>
  <c r="B12" i="9"/>
  <c r="B12" i="8"/>
  <c r="B12" i="7"/>
  <c r="B12" i="3"/>
  <c r="B6" i="9"/>
  <c r="B6" i="8"/>
  <c r="B6" i="7"/>
  <c r="B6" i="3"/>
  <c r="B5" i="9"/>
  <c r="B5" i="8"/>
  <c r="B5" i="7"/>
  <c r="B5" i="3"/>
  <c r="B14" i="9"/>
  <c r="B14" i="8"/>
  <c r="B14" i="7"/>
  <c r="B14" i="3"/>
  <c r="B5" i="4"/>
  <c r="B28" i="4" l="1"/>
  <c r="B28" i="2"/>
  <c r="B22" i="4"/>
  <c r="B22" i="2"/>
  <c r="B21" i="4"/>
  <c r="B21" i="2"/>
  <c r="B22" i="8" l="1"/>
  <c r="B22" i="9"/>
  <c r="B22" i="7"/>
  <c r="B22" i="3"/>
  <c r="B28" i="9"/>
  <c r="B28" i="8"/>
  <c r="B28" i="7"/>
  <c r="B28" i="3"/>
  <c r="B21" i="9"/>
  <c r="B21" i="8"/>
  <c r="B21" i="7"/>
  <c r="B21" i="3"/>
  <c r="B43" i="2" l="1"/>
  <c r="B37" i="4"/>
  <c r="B43" i="4"/>
  <c r="B37" i="2"/>
  <c r="B37" i="9" l="1"/>
  <c r="B37" i="8"/>
  <c r="B37" i="7"/>
  <c r="B37" i="3"/>
  <c r="B43" i="9"/>
  <c r="B43" i="8"/>
  <c r="B43" i="7"/>
  <c r="B43" i="3"/>
  <c r="B59" i="2" l="1"/>
  <c r="B59" i="4"/>
  <c r="B59" i="9" l="1"/>
  <c r="B59" i="8"/>
  <c r="B59" i="7"/>
  <c r="B59" i="3"/>
  <c r="B70" i="2"/>
  <c r="B70" i="4"/>
  <c r="B69" i="4"/>
  <c r="B69" i="2"/>
  <c r="B69" i="9" l="1"/>
  <c r="B69" i="8"/>
  <c r="B69" i="7"/>
  <c r="B69" i="3"/>
  <c r="B70" i="9"/>
  <c r="B70" i="8"/>
  <c r="B70" i="7"/>
  <c r="B70" i="3"/>
  <c r="H25" i="12" l="1"/>
  <c r="H21" i="12"/>
  <c r="H4" i="12"/>
  <c r="H27" i="12"/>
  <c r="H19" i="12"/>
  <c r="H6" i="12" l="1"/>
  <c r="H5" i="12"/>
  <c r="H9" i="12"/>
  <c r="H8" i="12"/>
  <c r="J5" i="5" l="1"/>
  <c r="J6" i="5" s="1"/>
  <c r="E7" i="5"/>
  <c r="E8" i="5" s="1"/>
  <c r="Y5" i="5"/>
  <c r="Y6" i="5" s="1"/>
  <c r="O5" i="5"/>
  <c r="O6" i="5" s="1"/>
  <c r="Z4" i="5"/>
  <c r="F7" i="5"/>
  <c r="F8" i="5" s="1"/>
  <c r="C7" i="5"/>
  <c r="C8" i="5" s="1"/>
  <c r="R5" i="5"/>
  <c r="R6" i="5" s="1"/>
  <c r="T5" i="5"/>
  <c r="T6" i="5" s="1"/>
  <c r="H4" i="5"/>
  <c r="K4" i="5"/>
  <c r="B5" i="5"/>
  <c r="B6" i="5" s="1"/>
  <c r="L4" i="5"/>
  <c r="Q5" i="5"/>
  <c r="Q6" i="5" s="1"/>
  <c r="P4" i="5"/>
  <c r="U7" i="5"/>
  <c r="U8" i="5" s="1"/>
  <c r="D5" i="5"/>
  <c r="D6" i="5" s="1"/>
  <c r="V4" i="5"/>
  <c r="M4" i="5"/>
  <c r="W4" i="5"/>
  <c r="AB4" i="5"/>
  <c r="B7" i="5" l="1"/>
  <c r="B8" i="5" s="1"/>
  <c r="Q7" i="5"/>
  <c r="Q8" i="5" s="1"/>
  <c r="W7" i="5"/>
  <c r="W8" i="5" s="1"/>
  <c r="C5" i="5"/>
  <c r="C6" i="5" s="1"/>
  <c r="T7" i="5"/>
  <c r="T8" i="5" s="1"/>
  <c r="U5" i="5"/>
  <c r="U6" i="5" s="1"/>
  <c r="Z5" i="5"/>
  <c r="Z6" i="5" s="1"/>
  <c r="AB5" i="5"/>
  <c r="AB6" i="5" s="1"/>
  <c r="Y7" i="5"/>
  <c r="Y8" i="5" s="1"/>
  <c r="E5" i="5"/>
  <c r="E6" i="5" s="1"/>
  <c r="E4" i="5"/>
  <c r="V5" i="5"/>
  <c r="V6" i="5" s="1"/>
  <c r="W5" i="5"/>
  <c r="W6" i="5" s="1"/>
  <c r="M5" i="5"/>
  <c r="M6" i="5" s="1"/>
  <c r="C4" i="5"/>
  <c r="T4" i="5"/>
  <c r="Z7" i="5"/>
  <c r="Z8" i="5" s="1"/>
  <c r="L5" i="5"/>
  <c r="L6" i="5" s="1"/>
  <c r="Q4" i="5"/>
  <c r="AB7" i="5"/>
  <c r="AB8" i="5" s="1"/>
  <c r="AB9" i="5" s="1"/>
  <c r="P5" i="5"/>
  <c r="P6" i="5" s="1"/>
  <c r="V7" i="5"/>
  <c r="V8" i="5" s="1"/>
  <c r="R7" i="5"/>
  <c r="R8" i="5" s="1"/>
  <c r="F5" i="5"/>
  <c r="F6" i="5" s="1"/>
  <c r="L7" i="5"/>
  <c r="L8" i="5" s="1"/>
  <c r="L9" i="5" s="1"/>
  <c r="L5" i="10" s="1"/>
  <c r="J7" i="5"/>
  <c r="J8" i="5" s="1"/>
  <c r="K7" i="5"/>
  <c r="K8" i="5" s="1"/>
  <c r="P7" i="5"/>
  <c r="P8" i="5" s="1"/>
  <c r="K5" i="5"/>
  <c r="K6" i="5" s="1"/>
  <c r="J4" i="5"/>
  <c r="Y4" i="5"/>
  <c r="F4" i="5"/>
  <c r="B4" i="5"/>
  <c r="B9" i="5" s="1"/>
  <c r="U4" i="5"/>
  <c r="M7" i="5"/>
  <c r="M8" i="5" s="1"/>
  <c r="M9" i="5" s="1"/>
  <c r="M5" i="10" s="1"/>
  <c r="O7" i="5"/>
  <c r="O8" i="5" s="1"/>
  <c r="R4" i="5"/>
  <c r="H5" i="5"/>
  <c r="H6" i="5" s="1"/>
  <c r="D4" i="5"/>
  <c r="O4" i="5"/>
  <c r="D7" i="5"/>
  <c r="D8" i="5" s="1"/>
  <c r="H7" i="5"/>
  <c r="H8" i="5" s="1"/>
  <c r="Y9" i="5" l="1"/>
  <c r="Y5" i="10" s="1"/>
  <c r="C9" i="5"/>
  <c r="V9" i="5"/>
  <c r="V5" i="10" s="1"/>
  <c r="Q9" i="5"/>
  <c r="Q5" i="10" s="1"/>
  <c r="Z9" i="5"/>
  <c r="Z5" i="10" s="1"/>
  <c r="E9" i="5"/>
  <c r="E5" i="10" s="1"/>
  <c r="E9" i="10" s="1"/>
  <c r="F3" i="12" s="1"/>
  <c r="W9" i="5"/>
  <c r="W5" i="10" s="1"/>
  <c r="H9" i="5"/>
  <c r="H5" i="10" s="1"/>
  <c r="U9" i="5"/>
  <c r="U5" i="10" s="1"/>
  <c r="F9" i="5"/>
  <c r="F5" i="10" s="1"/>
  <c r="F9" i="10" s="1"/>
  <c r="K9" i="5"/>
  <c r="K5" i="10" s="1"/>
  <c r="R9" i="5"/>
  <c r="R5" i="10" s="1"/>
  <c r="T9" i="5"/>
  <c r="T5" i="10" s="1"/>
  <c r="J9" i="5"/>
  <c r="J5" i="10" s="1"/>
  <c r="D9" i="5"/>
  <c r="O9" i="5"/>
  <c r="O5" i="10" s="1"/>
  <c r="P9" i="5"/>
  <c r="P5" i="10" s="1"/>
  <c r="D7" i="10"/>
  <c r="C7" i="10"/>
  <c r="B8" i="10"/>
  <c r="D2" i="10"/>
  <c r="B6" i="10"/>
  <c r="C4" i="10"/>
  <c r="C3" i="10"/>
  <c r="C8" i="10"/>
  <c r="D4" i="10"/>
  <c r="D3" i="10"/>
  <c r="F21" i="12"/>
  <c r="B7" i="10"/>
  <c r="B3" i="10"/>
  <c r="D6" i="10"/>
  <c r="D9" i="10"/>
  <c r="E3" i="12" s="1"/>
  <c r="C6" i="10"/>
  <c r="C2" i="10"/>
  <c r="C9" i="10"/>
  <c r="D3" i="12" s="1"/>
  <c r="D8" i="10"/>
  <c r="B2" i="10"/>
  <c r="C5" i="10"/>
  <c r="B9" i="10"/>
  <c r="C3" i="12" s="1"/>
  <c r="C21" i="12" s="1"/>
  <c r="B5" i="10"/>
  <c r="B4" i="10"/>
  <c r="D5" i="10"/>
  <c r="G3" i="12" l="1"/>
  <c r="G21" i="12" s="1"/>
  <c r="D19" i="12"/>
  <c r="D21" i="12"/>
  <c r="D25" i="12"/>
  <c r="D4" i="12"/>
  <c r="D27" i="12"/>
  <c r="E19" i="12"/>
  <c r="E25" i="12"/>
  <c r="E4" i="12"/>
  <c r="E21" i="12"/>
  <c r="E27" i="12"/>
  <c r="C4" i="12"/>
  <c r="C25" i="12"/>
  <c r="C19" i="12"/>
  <c r="C27" i="12"/>
  <c r="F4" i="12"/>
  <c r="F19" i="12"/>
  <c r="F27" i="12"/>
  <c r="F25" i="12"/>
  <c r="F6" i="12" l="1"/>
  <c r="F5" i="12"/>
  <c r="G27" i="12"/>
  <c r="G19" i="12"/>
  <c r="G4" i="12"/>
  <c r="G9" i="12" s="1"/>
  <c r="G25" i="12"/>
  <c r="C8" i="12"/>
  <c r="C6" i="12"/>
  <c r="C5" i="12"/>
  <c r="C9" i="12"/>
  <c r="D8" i="12"/>
  <c r="D5" i="12"/>
  <c r="D6" i="12"/>
  <c r="D9" i="12"/>
  <c r="F9" i="12"/>
  <c r="F8" i="12"/>
  <c r="E9" i="12"/>
  <c r="E6" i="12"/>
  <c r="E8" i="12"/>
  <c r="E5" i="12"/>
  <c r="G8" i="12" l="1"/>
  <c r="G6" i="12"/>
  <c r="G5" i="12"/>
  <c r="B10" i="6"/>
  <c r="B10" i="4" s="1"/>
  <c r="Q10" i="6"/>
  <c r="Q10" i="4" s="1"/>
  <c r="V7" i="6"/>
  <c r="V7" i="4" s="1"/>
  <c r="Q13" i="6"/>
  <c r="Q13" i="4" s="1"/>
  <c r="L14" i="6"/>
  <c r="L14" i="4" s="1"/>
  <c r="Q11" i="6"/>
  <c r="Q11" i="4" s="1"/>
  <c r="L11" i="6"/>
  <c r="L11" i="4" s="1"/>
  <c r="B11" i="6"/>
  <c r="B11" i="4" s="1"/>
  <c r="V11" i="6"/>
  <c r="V11" i="4" s="1"/>
  <c r="B9" i="6"/>
  <c r="B9" i="4" s="1"/>
  <c r="V9" i="6"/>
  <c r="V9" i="4" s="1"/>
  <c r="L6" i="6"/>
  <c r="L6" i="4" s="1"/>
  <c r="L10" i="6"/>
  <c r="L10" i="4" s="1"/>
  <c r="Q14" i="6"/>
  <c r="Q14" i="4" s="1"/>
  <c r="Q9" i="6"/>
  <c r="Q9" i="4" s="1"/>
  <c r="L7" i="6"/>
  <c r="L7" i="4" s="1"/>
  <c r="V14" i="6"/>
  <c r="V14" i="4" s="1"/>
  <c r="V10" i="6"/>
  <c r="V10" i="4" s="1"/>
  <c r="B8" i="6"/>
  <c r="B8" i="4" s="1"/>
  <c r="L12" i="6"/>
  <c r="L12" i="4" s="1"/>
  <c r="L8" i="6"/>
  <c r="L8" i="4" s="1"/>
  <c r="V8" i="6"/>
  <c r="V8" i="4" s="1"/>
  <c r="Q8" i="6"/>
  <c r="Q8" i="4" s="1"/>
  <c r="V6" i="6"/>
  <c r="V6" i="4" s="1"/>
  <c r="B7" i="6"/>
  <c r="B7" i="4" s="1"/>
  <c r="Q6" i="6"/>
  <c r="Q6" i="4" s="1"/>
  <c r="L9" i="6"/>
  <c r="L9" i="4" s="1"/>
  <c r="V13" i="6"/>
  <c r="V13" i="4" s="1"/>
  <c r="Q7" i="6"/>
  <c r="Q7" i="4" s="1"/>
  <c r="L13" i="6"/>
  <c r="L13" i="4" s="1"/>
  <c r="Q12" i="6"/>
  <c r="Q12" i="4" s="1"/>
  <c r="V12" i="6"/>
  <c r="V12" i="4" s="1"/>
  <c r="Q5" i="6"/>
  <c r="L5" i="6"/>
  <c r="V5" i="6"/>
  <c r="V15" i="6" l="1"/>
  <c r="Q15" i="6"/>
  <c r="V5" i="4"/>
  <c r="V15" i="4" s="1"/>
  <c r="B15" i="4"/>
  <c r="B15" i="6"/>
  <c r="L15" i="6"/>
  <c r="L5" i="4"/>
  <c r="L15" i="4" s="1"/>
  <c r="Q5" i="4"/>
  <c r="Q15" i="4" s="1"/>
  <c r="L25" i="6" l="1"/>
  <c r="L25" i="4" s="1"/>
  <c r="B23" i="6"/>
  <c r="Q23" i="6"/>
  <c r="Q23" i="4" s="1"/>
  <c r="Q27" i="6"/>
  <c r="Q27" i="4" s="1"/>
  <c r="R27" i="6"/>
  <c r="R27" i="4" s="1"/>
  <c r="L24" i="6"/>
  <c r="L24" i="4" s="1"/>
  <c r="Z27" i="6"/>
  <c r="Z27" i="4" s="1"/>
  <c r="V26" i="6"/>
  <c r="V26" i="4" s="1"/>
  <c r="V30" i="6"/>
  <c r="V30" i="4" s="1"/>
  <c r="T27" i="6"/>
  <c r="T27" i="4" s="1"/>
  <c r="V21" i="6"/>
  <c r="V21" i="4" s="1"/>
  <c r="L21" i="6"/>
  <c r="L21" i="4" s="1"/>
  <c r="Q29" i="6"/>
  <c r="Q29" i="4" s="1"/>
  <c r="Q30" i="6"/>
  <c r="Q30" i="4" s="1"/>
  <c r="V24" i="6"/>
  <c r="V24" i="4" s="1"/>
  <c r="L23" i="6"/>
  <c r="L23" i="4" s="1"/>
  <c r="B24" i="6"/>
  <c r="B24" i="4" s="1"/>
  <c r="B26" i="6"/>
  <c r="B26" i="4" s="1"/>
  <c r="V29" i="6"/>
  <c r="V29" i="4" s="1"/>
  <c r="U27" i="6"/>
  <c r="U27" i="4" s="1"/>
  <c r="V27" i="6"/>
  <c r="V27" i="4" s="1"/>
  <c r="L22" i="6"/>
  <c r="L22" i="4" s="1"/>
  <c r="L26" i="6"/>
  <c r="L26" i="4" s="1"/>
  <c r="L29" i="6"/>
  <c r="L29" i="4" s="1"/>
  <c r="Q21" i="6"/>
  <c r="B27" i="6"/>
  <c r="B27" i="4" s="1"/>
  <c r="Q28" i="6"/>
  <c r="Q28" i="4" s="1"/>
  <c r="V23" i="6"/>
  <c r="V23" i="4" s="1"/>
  <c r="V28" i="6"/>
  <c r="V28" i="4" s="1"/>
  <c r="Q24" i="6"/>
  <c r="Q24" i="4" s="1"/>
  <c r="W27" i="6"/>
  <c r="W27" i="4" s="1"/>
  <c r="Q22" i="6"/>
  <c r="Q22" i="4" s="1"/>
  <c r="V25" i="6"/>
  <c r="V25" i="4" s="1"/>
  <c r="Q25" i="6"/>
  <c r="Q25" i="4" s="1"/>
  <c r="L27" i="6"/>
  <c r="L27" i="4" s="1"/>
  <c r="B25" i="6"/>
  <c r="B25" i="4" s="1"/>
  <c r="Q26" i="6"/>
  <c r="Q26" i="4" s="1"/>
  <c r="Y27" i="6"/>
  <c r="Y27" i="4" s="1"/>
  <c r="L28" i="6"/>
  <c r="L28" i="4" s="1"/>
  <c r="P27" i="6"/>
  <c r="P27" i="4" s="1"/>
  <c r="L30" i="6"/>
  <c r="L30" i="4" s="1"/>
  <c r="V22" i="6"/>
  <c r="V22" i="4" s="1"/>
  <c r="V31" i="4" l="1"/>
  <c r="V3" i="10" s="1"/>
  <c r="Q31" i="6"/>
  <c r="L31" i="4"/>
  <c r="L3" i="10" s="1"/>
  <c r="B31" i="6"/>
  <c r="L31" i="6"/>
  <c r="V31" i="6"/>
  <c r="Q21" i="4"/>
  <c r="Q31" i="4" s="1"/>
  <c r="Q3" i="10" s="1"/>
  <c r="B23" i="4"/>
  <c r="B31" i="4" s="1"/>
  <c r="Q41" i="6" l="1"/>
  <c r="Q41" i="4" s="1"/>
  <c r="L40" i="6"/>
  <c r="L40" i="4" s="1"/>
  <c r="V39" i="6"/>
  <c r="V39" i="4" s="1"/>
  <c r="Q44" i="6"/>
  <c r="Q44" i="4" s="1"/>
  <c r="V38" i="6"/>
  <c r="V38" i="4" s="1"/>
  <c r="Q42" i="6"/>
  <c r="Q42" i="4" s="1"/>
  <c r="L42" i="6"/>
  <c r="L42" i="4" s="1"/>
  <c r="Q39" i="6"/>
  <c r="Q39" i="4" s="1"/>
  <c r="L38" i="6"/>
  <c r="L38" i="4" s="1"/>
  <c r="Q38" i="6"/>
  <c r="Q38" i="4" s="1"/>
  <c r="B39" i="6"/>
  <c r="B39" i="4" s="1"/>
  <c r="Q40" i="6"/>
  <c r="Q40" i="4" s="1"/>
  <c r="L43" i="6"/>
  <c r="L43" i="4" s="1"/>
  <c r="Q45" i="6"/>
  <c r="Q45" i="4" s="1"/>
  <c r="V40" i="6"/>
  <c r="V40" i="4" s="1"/>
  <c r="L46" i="6"/>
  <c r="L46" i="4" s="1"/>
  <c r="B41" i="6"/>
  <c r="B41" i="4" s="1"/>
  <c r="V46" i="6"/>
  <c r="V46" i="4" s="1"/>
  <c r="B42" i="6"/>
  <c r="B42" i="4" s="1"/>
  <c r="Q43" i="6"/>
  <c r="Q43" i="4" s="1"/>
  <c r="L39" i="6"/>
  <c r="L39" i="4" s="1"/>
  <c r="V41" i="6"/>
  <c r="V41" i="4" s="1"/>
  <c r="Q46" i="6"/>
  <c r="Q46" i="4" s="1"/>
  <c r="L41" i="6"/>
  <c r="L41" i="4" s="1"/>
  <c r="V42" i="6"/>
  <c r="V42" i="4" s="1"/>
  <c r="V44" i="6"/>
  <c r="V44" i="4" s="1"/>
  <c r="B40" i="6"/>
  <c r="B40" i="4" s="1"/>
  <c r="L45" i="6"/>
  <c r="L45" i="4" s="1"/>
  <c r="L44" i="6"/>
  <c r="L44" i="4" s="1"/>
  <c r="V37" i="6"/>
  <c r="V37" i="4" s="1"/>
  <c r="V43" i="6"/>
  <c r="V43" i="4" s="1"/>
  <c r="V45" i="6"/>
  <c r="V45" i="4" s="1"/>
  <c r="L37" i="6"/>
  <c r="L37" i="4" s="1"/>
  <c r="B38" i="6"/>
  <c r="Q37" i="6"/>
  <c r="Q47" i="6" l="1"/>
  <c r="B47" i="6"/>
  <c r="L47" i="4"/>
  <c r="Q37" i="4"/>
  <c r="Q47" i="4" s="1"/>
  <c r="V47" i="4"/>
  <c r="L47" i="6"/>
  <c r="V47" i="6"/>
  <c r="B38" i="4"/>
  <c r="B47" i="4" s="1"/>
  <c r="B53" i="6" l="1"/>
  <c r="B53" i="4" s="1"/>
  <c r="L52" i="6"/>
  <c r="Q52" i="6"/>
  <c r="Q52" i="4" s="1"/>
  <c r="Q60" i="6"/>
  <c r="Q60" i="4" s="1"/>
  <c r="L54" i="6"/>
  <c r="L54" i="4" s="1"/>
  <c r="L62" i="6"/>
  <c r="L62" i="4" s="1"/>
  <c r="Q54" i="6"/>
  <c r="Q54" i="4" s="1"/>
  <c r="V53" i="6"/>
  <c r="V53" i="4" s="1"/>
  <c r="V58" i="6"/>
  <c r="V58" i="4" s="1"/>
  <c r="Q55" i="6"/>
  <c r="Q55" i="4" s="1"/>
  <c r="B55" i="6"/>
  <c r="B55" i="4" s="1"/>
  <c r="L57" i="6"/>
  <c r="L57" i="4" s="1"/>
  <c r="V52" i="6"/>
  <c r="V52" i="4" s="1"/>
  <c r="L58" i="6"/>
  <c r="L58" i="4" s="1"/>
  <c r="Q61" i="6"/>
  <c r="Q61" i="4" s="1"/>
  <c r="Q59" i="6"/>
  <c r="Q59" i="4" s="1"/>
  <c r="V55" i="6"/>
  <c r="V55" i="4" s="1"/>
  <c r="Q53" i="6"/>
  <c r="Q53" i="4" s="1"/>
  <c r="V61" i="6"/>
  <c r="V61" i="4" s="1"/>
  <c r="L60" i="6"/>
  <c r="L60" i="4" s="1"/>
  <c r="B52" i="6"/>
  <c r="B52" i="4" s="1"/>
  <c r="V60" i="6"/>
  <c r="V60" i="4" s="1"/>
  <c r="B56" i="6"/>
  <c r="B56" i="4" s="1"/>
  <c r="V57" i="6"/>
  <c r="V57" i="4" s="1"/>
  <c r="Q58" i="6"/>
  <c r="Q58" i="4" s="1"/>
  <c r="B57" i="6"/>
  <c r="B57" i="4" s="1"/>
  <c r="Q56" i="6"/>
  <c r="Q56" i="4" s="1"/>
  <c r="L53" i="6"/>
  <c r="L53" i="4" s="1"/>
  <c r="V54" i="6"/>
  <c r="V54" i="4" s="1"/>
  <c r="V56" i="6"/>
  <c r="V56" i="4" s="1"/>
  <c r="Q57" i="6"/>
  <c r="Q57" i="4" s="1"/>
  <c r="L59" i="6"/>
  <c r="L59" i="4" s="1"/>
  <c r="V59" i="6"/>
  <c r="V59" i="4" s="1"/>
  <c r="L56" i="6"/>
  <c r="L56" i="4" s="1"/>
  <c r="B54" i="6"/>
  <c r="B54" i="4" s="1"/>
  <c r="Q62" i="6"/>
  <c r="Q62" i="4" s="1"/>
  <c r="B58" i="6"/>
  <c r="B58" i="4" s="1"/>
  <c r="V62" i="6"/>
  <c r="V62" i="4" s="1"/>
  <c r="L61" i="6"/>
  <c r="L61" i="4" s="1"/>
  <c r="L55" i="6"/>
  <c r="L55" i="4" s="1"/>
  <c r="V63" i="4" l="1"/>
  <c r="B63" i="4"/>
  <c r="B63" i="6"/>
  <c r="Q63" i="4"/>
  <c r="L52" i="4"/>
  <c r="L63" i="4" s="1"/>
  <c r="L63" i="6"/>
  <c r="Q63" i="6"/>
  <c r="V63" i="6"/>
  <c r="L76" i="6" l="1"/>
  <c r="L76" i="4" s="1"/>
  <c r="L77" i="6"/>
  <c r="L77" i="4" s="1"/>
  <c r="V76" i="6"/>
  <c r="V76" i="4" s="1"/>
  <c r="B72" i="6"/>
  <c r="B72" i="4" s="1"/>
  <c r="B74" i="6"/>
  <c r="B74" i="4" s="1"/>
  <c r="L78" i="6"/>
  <c r="L78" i="4" s="1"/>
  <c r="Q70" i="6"/>
  <c r="Q70" i="4" s="1"/>
  <c r="Q71" i="6"/>
  <c r="Q71" i="4" s="1"/>
  <c r="L71" i="6"/>
  <c r="L71" i="4" s="1"/>
  <c r="B75" i="6"/>
  <c r="B75" i="4" s="1"/>
  <c r="V71" i="6"/>
  <c r="V71" i="4" s="1"/>
  <c r="L70" i="6"/>
  <c r="L70" i="4" s="1"/>
  <c r="L75" i="6"/>
  <c r="L75" i="4" s="1"/>
  <c r="V73" i="6"/>
  <c r="V73" i="4" s="1"/>
  <c r="V70" i="6"/>
  <c r="V70" i="4" s="1"/>
  <c r="V77" i="6"/>
  <c r="V77" i="4" s="1"/>
  <c r="V74" i="6"/>
  <c r="V74" i="4" s="1"/>
  <c r="Q73" i="6"/>
  <c r="Q73" i="4" s="1"/>
  <c r="Q76" i="6"/>
  <c r="Q76" i="4" s="1"/>
  <c r="Q72" i="6"/>
  <c r="Q72" i="4" s="1"/>
  <c r="V78" i="6"/>
  <c r="V78" i="4" s="1"/>
  <c r="L72" i="6"/>
  <c r="L72" i="4" s="1"/>
  <c r="Q77" i="6"/>
  <c r="Q77" i="4" s="1"/>
  <c r="V75" i="6"/>
  <c r="V75" i="4" s="1"/>
  <c r="V72" i="6"/>
  <c r="V72" i="4" s="1"/>
  <c r="B71" i="6"/>
  <c r="B71" i="4" s="1"/>
  <c r="Q75" i="6"/>
  <c r="Q75" i="4" s="1"/>
  <c r="Q74" i="6"/>
  <c r="Q74" i="4" s="1"/>
  <c r="Q78" i="6"/>
  <c r="Q78" i="4" s="1"/>
  <c r="L73" i="6"/>
  <c r="L73" i="4" s="1"/>
  <c r="V69" i="6"/>
  <c r="Q69" i="6"/>
  <c r="Q69" i="4" s="1"/>
  <c r="B73" i="6"/>
  <c r="B73" i="4" s="1"/>
  <c r="L74" i="6"/>
  <c r="L74" i="4" s="1"/>
  <c r="L69" i="6"/>
  <c r="L69" i="4" s="1"/>
  <c r="Q79" i="4" l="1"/>
  <c r="Q4" i="10" s="1"/>
  <c r="L79" i="4"/>
  <c r="L4" i="10" s="1"/>
  <c r="B79" i="4"/>
  <c r="L79" i="6"/>
  <c r="V79" i="6"/>
  <c r="V69" i="4"/>
  <c r="V79" i="4" s="1"/>
  <c r="V4" i="10" s="1"/>
  <c r="B79" i="6"/>
  <c r="Q79" i="6"/>
  <c r="L13" i="2" l="1"/>
  <c r="L13" i="7" s="1"/>
  <c r="V8" i="2"/>
  <c r="V8" i="3" s="1"/>
  <c r="Q11" i="2"/>
  <c r="Q11" i="9" s="1"/>
  <c r="L14" i="2"/>
  <c r="L14" i="7" s="1"/>
  <c r="V13" i="2"/>
  <c r="V13" i="3" s="1"/>
  <c r="B9" i="2"/>
  <c r="B9" i="7" s="1"/>
  <c r="B8" i="2"/>
  <c r="B8" i="7" s="1"/>
  <c r="Q5" i="2"/>
  <c r="Q10" i="2"/>
  <c r="L10" i="2"/>
  <c r="L10" i="9" s="1"/>
  <c r="Q9" i="2"/>
  <c r="Q9" i="7" s="1"/>
  <c r="V7" i="2"/>
  <c r="V7" i="8" s="1"/>
  <c r="Q6" i="2"/>
  <c r="Q6" i="8" s="1"/>
  <c r="B10" i="2"/>
  <c r="B10" i="9" s="1"/>
  <c r="V14" i="2"/>
  <c r="Q7" i="2"/>
  <c r="Q7" i="8" s="1"/>
  <c r="L6" i="2"/>
  <c r="V10" i="2"/>
  <c r="V10" i="7" s="1"/>
  <c r="L11" i="2"/>
  <c r="L11" i="8" s="1"/>
  <c r="Q13" i="2"/>
  <c r="L8" i="2"/>
  <c r="L8" i="3" s="1"/>
  <c r="L12" i="2"/>
  <c r="V12" i="2"/>
  <c r="L5" i="2"/>
  <c r="L5" i="8" s="1"/>
  <c r="Q12" i="2"/>
  <c r="L7" i="2"/>
  <c r="L7" i="9" s="1"/>
  <c r="L9" i="2"/>
  <c r="L9" i="8" s="1"/>
  <c r="V6" i="2"/>
  <c r="V6" i="7" s="1"/>
  <c r="V5" i="2"/>
  <c r="V5" i="9" s="1"/>
  <c r="Q8" i="2"/>
  <c r="Q8" i="9" s="1"/>
  <c r="V9" i="2"/>
  <c r="V9" i="7" s="1"/>
  <c r="B7" i="2"/>
  <c r="Q14" i="2"/>
  <c r="Q14" i="3" s="1"/>
  <c r="V11" i="2"/>
  <c r="V11" i="7" s="1"/>
  <c r="B11" i="2"/>
  <c r="B11" i="9" s="1"/>
  <c r="L11" i="7" l="1"/>
  <c r="L10" i="7"/>
  <c r="Q6" i="3"/>
  <c r="L10" i="8"/>
  <c r="L14" i="9"/>
  <c r="V11" i="8"/>
  <c r="Q6" i="9"/>
  <c r="V7" i="9"/>
  <c r="B8" i="3"/>
  <c r="B9" i="9"/>
  <c r="Q9" i="8"/>
  <c r="V11" i="9"/>
  <c r="L10" i="3"/>
  <c r="V13" i="9"/>
  <c r="Q11" i="3"/>
  <c r="L11" i="3"/>
  <c r="Q12" i="3"/>
  <c r="Q12" i="9"/>
  <c r="Q12" i="7"/>
  <c r="V10" i="3"/>
  <c r="L6" i="7"/>
  <c r="L6" i="3"/>
  <c r="L6" i="9"/>
  <c r="Q14" i="7"/>
  <c r="L8" i="9"/>
  <c r="B11" i="8"/>
  <c r="V6" i="8"/>
  <c r="Q8" i="3"/>
  <c r="Q8" i="7"/>
  <c r="Q8" i="8"/>
  <c r="L5" i="9"/>
  <c r="L15" i="2"/>
  <c r="L5" i="3"/>
  <c r="V12" i="8"/>
  <c r="V12" i="9"/>
  <c r="V12" i="3"/>
  <c r="V11" i="3"/>
  <c r="L11" i="9"/>
  <c r="L9" i="9"/>
  <c r="V10" i="9"/>
  <c r="Q7" i="9"/>
  <c r="Q7" i="3"/>
  <c r="Q7" i="7"/>
  <c r="Q14" i="9"/>
  <c r="Q6" i="7"/>
  <c r="L8" i="8"/>
  <c r="V7" i="3"/>
  <c r="B11" i="3"/>
  <c r="V6" i="3"/>
  <c r="Q5" i="9"/>
  <c r="Q15" i="2"/>
  <c r="Q5" i="7"/>
  <c r="Q5" i="3"/>
  <c r="Q5" i="8"/>
  <c r="Q12" i="8"/>
  <c r="V12" i="7"/>
  <c r="L5" i="7"/>
  <c r="B7" i="9"/>
  <c r="B15" i="2"/>
  <c r="B7" i="3"/>
  <c r="B7" i="8"/>
  <c r="B7" i="7"/>
  <c r="L8" i="7"/>
  <c r="V7" i="7"/>
  <c r="B11" i="7"/>
  <c r="L6" i="8"/>
  <c r="L9" i="3"/>
  <c r="L7" i="8"/>
  <c r="L7" i="3"/>
  <c r="L7" i="7"/>
  <c r="L12" i="3"/>
  <c r="L12" i="7"/>
  <c r="L12" i="8"/>
  <c r="Q13" i="8"/>
  <c r="Q13" i="9"/>
  <c r="Q13" i="3"/>
  <c r="Q13" i="7"/>
  <c r="L9" i="7"/>
  <c r="V10" i="8"/>
  <c r="B10" i="3"/>
  <c r="B10" i="7"/>
  <c r="B10" i="8"/>
  <c r="Q14" i="8"/>
  <c r="V6" i="9"/>
  <c r="L12" i="9"/>
  <c r="V9" i="9"/>
  <c r="V9" i="8"/>
  <c r="V9" i="3"/>
  <c r="V15" i="2"/>
  <c r="V5" i="3"/>
  <c r="V5" i="7"/>
  <c r="V14" i="8"/>
  <c r="V14" i="7"/>
  <c r="V14" i="9"/>
  <c r="V14" i="3"/>
  <c r="V5" i="8"/>
  <c r="Q10" i="9"/>
  <c r="Q10" i="3"/>
  <c r="B8" i="9"/>
  <c r="B9" i="3"/>
  <c r="V13" i="7"/>
  <c r="Q9" i="3"/>
  <c r="L14" i="3"/>
  <c r="B8" i="8"/>
  <c r="B9" i="8"/>
  <c r="V13" i="8"/>
  <c r="Q9" i="9"/>
  <c r="L14" i="8"/>
  <c r="Q11" i="8"/>
  <c r="Q10" i="7"/>
  <c r="Q11" i="7"/>
  <c r="Q10" i="8"/>
  <c r="L13" i="3"/>
  <c r="L13" i="9"/>
  <c r="L13" i="8"/>
  <c r="V8" i="7"/>
  <c r="V8" i="9"/>
  <c r="V8" i="8"/>
  <c r="L15" i="8" l="1"/>
  <c r="L15" i="7"/>
  <c r="V15" i="3"/>
  <c r="V15" i="9"/>
  <c r="B15" i="8"/>
  <c r="V15" i="8"/>
  <c r="B15" i="3"/>
  <c r="Q15" i="7"/>
  <c r="L15" i="9"/>
  <c r="Q15" i="3"/>
  <c r="V15" i="7"/>
  <c r="B15" i="7"/>
  <c r="B15" i="9"/>
  <c r="Q15" i="8"/>
  <c r="Q15" i="9"/>
  <c r="L15" i="3"/>
  <c r="Y27" i="2" l="1"/>
  <c r="Y27" i="7" s="1"/>
  <c r="Q27" i="2"/>
  <c r="Q27" i="8" s="1"/>
  <c r="U27" i="2"/>
  <c r="Q24" i="2"/>
  <c r="L28" i="2"/>
  <c r="L28" i="3" s="1"/>
  <c r="B27" i="2"/>
  <c r="B27" i="7" s="1"/>
  <c r="V28" i="2"/>
  <c r="V28" i="9" s="1"/>
  <c r="P27" i="2"/>
  <c r="P27" i="8" s="1"/>
  <c r="Q28" i="2"/>
  <c r="Q28" i="3" s="1"/>
  <c r="B26" i="2"/>
  <c r="B26" i="8" s="1"/>
  <c r="L24" i="2"/>
  <c r="L24" i="3" s="1"/>
  <c r="V24" i="2"/>
  <c r="V24" i="9" s="1"/>
  <c r="L21" i="2"/>
  <c r="W27" i="2"/>
  <c r="W27" i="3" s="1"/>
  <c r="Q21" i="2"/>
  <c r="Q21" i="3" s="1"/>
  <c r="Q23" i="2"/>
  <c r="Q23" i="3" s="1"/>
  <c r="Q29" i="2"/>
  <c r="V26" i="2"/>
  <c r="V26" i="9" s="1"/>
  <c r="B24" i="2"/>
  <c r="B24" i="7" s="1"/>
  <c r="B23" i="2"/>
  <c r="L29" i="2"/>
  <c r="L29" i="8" s="1"/>
  <c r="L25" i="2"/>
  <c r="L25" i="3" s="1"/>
  <c r="V29" i="2"/>
  <c r="V29" i="8" s="1"/>
  <c r="Q22" i="2"/>
  <c r="Q22" i="9" s="1"/>
  <c r="R27" i="2"/>
  <c r="R27" i="3" s="1"/>
  <c r="L30" i="2"/>
  <c r="L30" i="8" s="1"/>
  <c r="T27" i="2"/>
  <c r="T27" i="9" s="1"/>
  <c r="V21" i="2"/>
  <c r="V21" i="9" s="1"/>
  <c r="Q30" i="2"/>
  <c r="Q30" i="7" s="1"/>
  <c r="Q26" i="2"/>
  <c r="Q26" i="8" s="1"/>
  <c r="L26" i="2"/>
  <c r="L22" i="2"/>
  <c r="L22" i="8" s="1"/>
  <c r="V23" i="2"/>
  <c r="V23" i="9" s="1"/>
  <c r="V25" i="2"/>
  <c r="V25" i="7" s="1"/>
  <c r="L23" i="2"/>
  <c r="L23" i="3" s="1"/>
  <c r="V27" i="2"/>
  <c r="V27" i="7" s="1"/>
  <c r="Z27" i="2"/>
  <c r="Z27" i="8" s="1"/>
  <c r="Q25" i="2"/>
  <c r="Q25" i="8" s="1"/>
  <c r="V22" i="2"/>
  <c r="V22" i="7" s="1"/>
  <c r="V30" i="2"/>
  <c r="V30" i="8" s="1"/>
  <c r="B25" i="2"/>
  <c r="B25" i="8" s="1"/>
  <c r="L27" i="2"/>
  <c r="L27" i="7" s="1"/>
  <c r="Q26" i="7" l="1"/>
  <c r="Q22" i="7"/>
  <c r="L24" i="7"/>
  <c r="Q28" i="7"/>
  <c r="L24" i="8"/>
  <c r="Q28" i="8"/>
  <c r="V22" i="3"/>
  <c r="Q26" i="3"/>
  <c r="L23" i="8"/>
  <c r="Q25" i="3"/>
  <c r="Z27" i="3"/>
  <c r="V24" i="8"/>
  <c r="V28" i="3"/>
  <c r="B27" i="3"/>
  <c r="Y27" i="3"/>
  <c r="V22" i="8"/>
  <c r="Q22" i="3"/>
  <c r="V23" i="8"/>
  <c r="V29" i="7"/>
  <c r="V28" i="8"/>
  <c r="V22" i="9"/>
  <c r="V23" i="7"/>
  <c r="L29" i="7"/>
  <c r="V29" i="3"/>
  <c r="L25" i="9"/>
  <c r="P27" i="9"/>
  <c r="Q23" i="7"/>
  <c r="V30" i="3"/>
  <c r="L23" i="9"/>
  <c r="Q25" i="9"/>
  <c r="Z27" i="9"/>
  <c r="L25" i="7"/>
  <c r="L24" i="9"/>
  <c r="V25" i="8"/>
  <c r="P27" i="3"/>
  <c r="Q23" i="8"/>
  <c r="Q21" i="7"/>
  <c r="L22" i="9"/>
  <c r="B25" i="9"/>
  <c r="Q30" i="3"/>
  <c r="L31" i="2"/>
  <c r="L21" i="9"/>
  <c r="L21" i="8"/>
  <c r="L21" i="7"/>
  <c r="V30" i="7"/>
  <c r="L26" i="9"/>
  <c r="L26" i="8"/>
  <c r="L30" i="9"/>
  <c r="L30" i="3"/>
  <c r="L22" i="7"/>
  <c r="Q29" i="3"/>
  <c r="Q29" i="8"/>
  <c r="L28" i="9"/>
  <c r="L28" i="8"/>
  <c r="Q24" i="3"/>
  <c r="Q24" i="7"/>
  <c r="Q24" i="9"/>
  <c r="Q24" i="8"/>
  <c r="L27" i="9"/>
  <c r="L27" i="8"/>
  <c r="V30" i="9"/>
  <c r="Q26" i="9"/>
  <c r="T27" i="3"/>
  <c r="T27" i="7"/>
  <c r="Q22" i="8"/>
  <c r="L23" i="7"/>
  <c r="V23" i="3"/>
  <c r="Q25" i="7"/>
  <c r="B25" i="3"/>
  <c r="V26" i="7"/>
  <c r="V26" i="3"/>
  <c r="L29" i="9"/>
  <c r="L27" i="3"/>
  <c r="L26" i="7"/>
  <c r="Q29" i="7"/>
  <c r="B26" i="7"/>
  <c r="B26" i="9"/>
  <c r="B27" i="9"/>
  <c r="B27" i="8"/>
  <c r="V27" i="8"/>
  <c r="V27" i="3"/>
  <c r="R27" i="7"/>
  <c r="R27" i="8"/>
  <c r="B31" i="2"/>
  <c r="B23" i="7"/>
  <c r="B23" i="3"/>
  <c r="W27" i="9"/>
  <c r="W27" i="7"/>
  <c r="L21" i="3"/>
  <c r="V21" i="8"/>
  <c r="V31" i="2"/>
  <c r="V21" i="3"/>
  <c r="V21" i="7"/>
  <c r="B24" i="9"/>
  <c r="B24" i="8"/>
  <c r="Q30" i="8"/>
  <c r="L29" i="3"/>
  <c r="W27" i="8"/>
  <c r="L28" i="7"/>
  <c r="B23" i="8"/>
  <c r="V25" i="3"/>
  <c r="V25" i="9"/>
  <c r="L22" i="3"/>
  <c r="Z27" i="7"/>
  <c r="B25" i="7"/>
  <c r="Q30" i="9"/>
  <c r="L26" i="3"/>
  <c r="V24" i="7"/>
  <c r="V24" i="3"/>
  <c r="V27" i="9"/>
  <c r="Q29" i="9"/>
  <c r="T27" i="8"/>
  <c r="L30" i="7"/>
  <c r="B23" i="9"/>
  <c r="B26" i="3"/>
  <c r="B24" i="3"/>
  <c r="V26" i="8"/>
  <c r="R27" i="9"/>
  <c r="Q27" i="3"/>
  <c r="Q27" i="7"/>
  <c r="Q27" i="9"/>
  <c r="V29" i="9"/>
  <c r="L25" i="8"/>
  <c r="Q28" i="9"/>
  <c r="V28" i="7"/>
  <c r="P27" i="7"/>
  <c r="Q23" i="9"/>
  <c r="U27" i="7"/>
  <c r="U27" i="8"/>
  <c r="U27" i="9"/>
  <c r="Q21" i="9"/>
  <c r="Q31" i="2"/>
  <c r="Q21" i="8"/>
  <c r="U27" i="3"/>
  <c r="Y27" i="8"/>
  <c r="Y27" i="9"/>
  <c r="Q31" i="8" l="1"/>
  <c r="V31" i="9"/>
  <c r="B31" i="7"/>
  <c r="Q31" i="3"/>
  <c r="L31" i="8"/>
  <c r="B31" i="3"/>
  <c r="Q31" i="7"/>
  <c r="L31" i="9"/>
  <c r="Q31" i="9"/>
  <c r="V31" i="7"/>
  <c r="B31" i="8"/>
  <c r="V31" i="8"/>
  <c r="B31" i="9"/>
  <c r="V31" i="3"/>
  <c r="L31" i="3"/>
  <c r="L31" i="7"/>
  <c r="V40" i="2" l="1"/>
  <c r="V40" i="7" s="1"/>
  <c r="V43" i="2"/>
  <c r="V43" i="9" s="1"/>
  <c r="L40" i="2"/>
  <c r="L40" i="7" s="1"/>
  <c r="L37" i="2"/>
  <c r="L37" i="7" s="1"/>
  <c r="V42" i="2"/>
  <c r="Q44" i="2"/>
  <c r="Q43" i="2"/>
  <c r="Q40" i="2"/>
  <c r="Q40" i="3" s="1"/>
  <c r="L39" i="2"/>
  <c r="L39" i="9" s="1"/>
  <c r="B41" i="2"/>
  <c r="B41" i="7" s="1"/>
  <c r="B38" i="2"/>
  <c r="B38" i="9" s="1"/>
  <c r="Q37" i="2"/>
  <c r="Q42" i="2"/>
  <c r="Q42" i="3" s="1"/>
  <c r="Q45" i="2"/>
  <c r="Q45" i="7" s="1"/>
  <c r="L46" i="2"/>
  <c r="L46" i="3" s="1"/>
  <c r="L44" i="2"/>
  <c r="L44" i="8" s="1"/>
  <c r="L43" i="2"/>
  <c r="L43" i="8" s="1"/>
  <c r="B39" i="2"/>
  <c r="B39" i="8" s="1"/>
  <c r="L42" i="2"/>
  <c r="L42" i="9" s="1"/>
  <c r="V44" i="2"/>
  <c r="V44" i="7" s="1"/>
  <c r="Q38" i="2"/>
  <c r="Q46" i="2"/>
  <c r="V38" i="2"/>
  <c r="V38" i="8" s="1"/>
  <c r="V45" i="2"/>
  <c r="L38" i="2"/>
  <c r="L38" i="3" s="1"/>
  <c r="B40" i="2"/>
  <c r="B40" i="9" s="1"/>
  <c r="Q39" i="2"/>
  <c r="Q39" i="7" s="1"/>
  <c r="V46" i="2"/>
  <c r="V46" i="8" s="1"/>
  <c r="L41" i="2"/>
  <c r="V37" i="2"/>
  <c r="V37" i="3" s="1"/>
  <c r="V39" i="2"/>
  <c r="V39" i="7" s="1"/>
  <c r="V41" i="2"/>
  <c r="V41" i="9" s="1"/>
  <c r="Q41" i="2"/>
  <c r="B42" i="2"/>
  <c r="B42" i="3" s="1"/>
  <c r="L45" i="2"/>
  <c r="L45" i="3" s="1"/>
  <c r="B41" i="9" l="1"/>
  <c r="L46" i="7"/>
  <c r="B41" i="3"/>
  <c r="V46" i="7"/>
  <c r="L43" i="9"/>
  <c r="L44" i="7"/>
  <c r="L43" i="3"/>
  <c r="Q40" i="9"/>
  <c r="V40" i="8"/>
  <c r="L40" i="9"/>
  <c r="V43" i="3"/>
  <c r="V38" i="7"/>
  <c r="L44" i="9"/>
  <c r="L46" i="9"/>
  <c r="L39" i="3"/>
  <c r="Q45" i="8"/>
  <c r="V38" i="9"/>
  <c r="V41" i="3"/>
  <c r="L43" i="7"/>
  <c r="L44" i="3"/>
  <c r="B41" i="8"/>
  <c r="V43" i="8"/>
  <c r="B42" i="8"/>
  <c r="V38" i="3"/>
  <c r="Q39" i="3"/>
  <c r="Q46" i="8"/>
  <c r="Q46" i="7"/>
  <c r="Q46" i="9"/>
  <c r="Q43" i="7"/>
  <c r="Q43" i="3"/>
  <c r="Q43" i="9"/>
  <c r="V46" i="3"/>
  <c r="Q39" i="8"/>
  <c r="B42" i="9"/>
  <c r="B40" i="7"/>
  <c r="V41" i="7"/>
  <c r="Q38" i="9"/>
  <c r="Q38" i="7"/>
  <c r="Q38" i="3"/>
  <c r="V39" i="3"/>
  <c r="Q46" i="3"/>
  <c r="Q38" i="8"/>
  <c r="Q43" i="8"/>
  <c r="Q44" i="8"/>
  <c r="Q44" i="9"/>
  <c r="Q44" i="7"/>
  <c r="L41" i="8"/>
  <c r="L41" i="7"/>
  <c r="L41" i="9"/>
  <c r="B40" i="8"/>
  <c r="B39" i="3"/>
  <c r="B39" i="7"/>
  <c r="B39" i="9"/>
  <c r="L45" i="9"/>
  <c r="L45" i="8"/>
  <c r="L45" i="7"/>
  <c r="Q41" i="8"/>
  <c r="Q41" i="9"/>
  <c r="Q41" i="3"/>
  <c r="V46" i="9"/>
  <c r="L38" i="7"/>
  <c r="L38" i="8"/>
  <c r="L38" i="9"/>
  <c r="V45" i="7"/>
  <c r="V45" i="3"/>
  <c r="V45" i="8"/>
  <c r="Q39" i="9"/>
  <c r="B42" i="7"/>
  <c r="B40" i="3"/>
  <c r="V41" i="8"/>
  <c r="V44" i="8"/>
  <c r="V44" i="3"/>
  <c r="V44" i="9"/>
  <c r="V39" i="8"/>
  <c r="Q42" i="7"/>
  <c r="Q42" i="8"/>
  <c r="Q42" i="9"/>
  <c r="V42" i="7"/>
  <c r="V42" i="9"/>
  <c r="V42" i="8"/>
  <c r="V42" i="3"/>
  <c r="Q44" i="3"/>
  <c r="V47" i="2"/>
  <c r="V37" i="8"/>
  <c r="V37" i="7"/>
  <c r="V37" i="9"/>
  <c r="L42" i="3"/>
  <c r="L42" i="7"/>
  <c r="L42" i="8"/>
  <c r="V39" i="9"/>
  <c r="Q41" i="7"/>
  <c r="V45" i="9"/>
  <c r="L41" i="3"/>
  <c r="L46" i="8"/>
  <c r="Q37" i="9"/>
  <c r="Q47" i="2"/>
  <c r="Q37" i="8"/>
  <c r="Q37" i="3"/>
  <c r="Q37" i="7"/>
  <c r="L39" i="7"/>
  <c r="Q40" i="7"/>
  <c r="Q45" i="3"/>
  <c r="L37" i="8"/>
  <c r="L39" i="8"/>
  <c r="Q40" i="8"/>
  <c r="Q45" i="9"/>
  <c r="B38" i="7"/>
  <c r="B47" i="2"/>
  <c r="B38" i="8"/>
  <c r="B38" i="3"/>
  <c r="L47" i="2"/>
  <c r="L37" i="3"/>
  <c r="L37" i="9"/>
  <c r="L40" i="3"/>
  <c r="V43" i="7"/>
  <c r="L40" i="8"/>
  <c r="V40" i="3"/>
  <c r="V40" i="9"/>
  <c r="B47" i="9" l="1"/>
  <c r="V47" i="8"/>
  <c r="L47" i="9"/>
  <c r="B47" i="8"/>
  <c r="Q47" i="7"/>
  <c r="Q47" i="9"/>
  <c r="V47" i="3"/>
  <c r="L47" i="7"/>
  <c r="B47" i="7"/>
  <c r="Q47" i="3"/>
  <c r="B47" i="3"/>
  <c r="L47" i="8"/>
  <c r="Q47" i="8"/>
  <c r="V47" i="9"/>
  <c r="L47" i="3"/>
  <c r="V47" i="7"/>
  <c r="L58" i="2" l="1"/>
  <c r="Q54" i="2"/>
  <c r="Q54" i="8" s="1"/>
  <c r="B58" i="2"/>
  <c r="B58" i="9" s="1"/>
  <c r="V57" i="2"/>
  <c r="V57" i="8" s="1"/>
  <c r="L54" i="2"/>
  <c r="L54" i="7" s="1"/>
  <c r="V59" i="2"/>
  <c r="V59" i="8" s="1"/>
  <c r="Q55" i="2"/>
  <c r="Q55" i="3" s="1"/>
  <c r="Q58" i="2"/>
  <c r="Q58" i="9" s="1"/>
  <c r="V54" i="2"/>
  <c r="V54" i="7" s="1"/>
  <c r="B53" i="2"/>
  <c r="B53" i="3" s="1"/>
  <c r="L55" i="2"/>
  <c r="L55" i="3" s="1"/>
  <c r="Q53" i="2"/>
  <c r="Q60" i="2"/>
  <c r="Q60" i="8" s="1"/>
  <c r="L56" i="2"/>
  <c r="L56" i="9" s="1"/>
  <c r="Q61" i="2"/>
  <c r="Q61" i="3" s="1"/>
  <c r="V52" i="2"/>
  <c r="V52" i="8" s="1"/>
  <c r="L62" i="2"/>
  <c r="B56" i="2"/>
  <c r="V62" i="2"/>
  <c r="V62" i="3" s="1"/>
  <c r="Q56" i="2"/>
  <c r="V53" i="2"/>
  <c r="V53" i="9" s="1"/>
  <c r="L59" i="2"/>
  <c r="L59" i="8" s="1"/>
  <c r="B57" i="2"/>
  <c r="B57" i="3" s="1"/>
  <c r="L61" i="2"/>
  <c r="L61" i="8" s="1"/>
  <c r="Q52" i="2"/>
  <c r="V60" i="2"/>
  <c r="V60" i="8" s="1"/>
  <c r="Q59" i="2"/>
  <c r="Q59" i="8" s="1"/>
  <c r="L52" i="2"/>
  <c r="B54" i="2"/>
  <c r="B54" i="3" s="1"/>
  <c r="V55" i="2"/>
  <c r="V55" i="8" s="1"/>
  <c r="V56" i="2"/>
  <c r="V56" i="7" s="1"/>
  <c r="Q57" i="2"/>
  <c r="Q57" i="7" s="1"/>
  <c r="L53" i="2"/>
  <c r="L53" i="9" s="1"/>
  <c r="V61" i="2"/>
  <c r="V61" i="3" s="1"/>
  <c r="V58" i="2"/>
  <c r="V58" i="9" s="1"/>
  <c r="Q62" i="2"/>
  <c r="Q62" i="7" s="1"/>
  <c r="L57" i="2"/>
  <c r="L57" i="8" s="1"/>
  <c r="B52" i="2"/>
  <c r="B55" i="2"/>
  <c r="B55" i="3" s="1"/>
  <c r="L60" i="2"/>
  <c r="L60" i="7" s="1"/>
  <c r="L54" i="9" l="1"/>
  <c r="Q54" i="9"/>
  <c r="Q58" i="3"/>
  <c r="V59" i="9"/>
  <c r="Q58" i="7"/>
  <c r="Q61" i="9"/>
  <c r="B58" i="7"/>
  <c r="L60" i="3"/>
  <c r="V55" i="7"/>
  <c r="V56" i="8"/>
  <c r="Q59" i="9"/>
  <c r="Q62" i="3"/>
  <c r="B53" i="9"/>
  <c r="V54" i="9"/>
  <c r="Q55" i="8"/>
  <c r="V54" i="3"/>
  <c r="B63" i="2"/>
  <c r="B52" i="9"/>
  <c r="B52" i="7"/>
  <c r="V56" i="9"/>
  <c r="B52" i="3"/>
  <c r="Q63" i="2"/>
  <c r="Q52" i="8"/>
  <c r="Q52" i="9"/>
  <c r="Q52" i="3"/>
  <c r="L60" i="9"/>
  <c r="L59" i="7"/>
  <c r="Q59" i="7"/>
  <c r="V53" i="3"/>
  <c r="V53" i="7"/>
  <c r="V53" i="8"/>
  <c r="V62" i="7"/>
  <c r="V62" i="9"/>
  <c r="V62" i="8"/>
  <c r="B52" i="8"/>
  <c r="B55" i="9"/>
  <c r="Q62" i="9"/>
  <c r="Q61" i="8"/>
  <c r="Q57" i="9"/>
  <c r="V60" i="9"/>
  <c r="V58" i="7"/>
  <c r="V55" i="9"/>
  <c r="L61" i="7"/>
  <c r="B54" i="9"/>
  <c r="B57" i="9"/>
  <c r="Q53" i="7"/>
  <c r="Q53" i="9"/>
  <c r="Q53" i="8"/>
  <c r="Q53" i="3"/>
  <c r="B53" i="8"/>
  <c r="B53" i="7"/>
  <c r="L55" i="7"/>
  <c r="V52" i="7"/>
  <c r="V52" i="9"/>
  <c r="V63" i="2"/>
  <c r="B55" i="8"/>
  <c r="V58" i="3"/>
  <c r="L61" i="3"/>
  <c r="B54" i="7"/>
  <c r="L57" i="9"/>
  <c r="L57" i="7"/>
  <c r="L57" i="3"/>
  <c r="V56" i="3"/>
  <c r="L63" i="2"/>
  <c r="L52" i="9"/>
  <c r="L52" i="8"/>
  <c r="L52" i="7"/>
  <c r="L52" i="3"/>
  <c r="L60" i="8"/>
  <c r="L59" i="3"/>
  <c r="Q59" i="3"/>
  <c r="Q56" i="7"/>
  <c r="Q56" i="3"/>
  <c r="Q56" i="8"/>
  <c r="B55" i="7"/>
  <c r="Q62" i="8"/>
  <c r="Q61" i="7"/>
  <c r="Q57" i="8"/>
  <c r="V60" i="3"/>
  <c r="V58" i="8"/>
  <c r="V55" i="3"/>
  <c r="L61" i="9"/>
  <c r="B54" i="8"/>
  <c r="B57" i="8"/>
  <c r="L56" i="8"/>
  <c r="L56" i="7"/>
  <c r="L56" i="3"/>
  <c r="L55" i="9"/>
  <c r="L53" i="7"/>
  <c r="L53" i="8"/>
  <c r="L53" i="3"/>
  <c r="L59" i="9"/>
  <c r="Q57" i="3"/>
  <c r="V60" i="7"/>
  <c r="B57" i="7"/>
  <c r="L55" i="8"/>
  <c r="V61" i="8"/>
  <c r="V61" i="9"/>
  <c r="V61" i="7"/>
  <c r="B56" i="7"/>
  <c r="B56" i="9"/>
  <c r="B56" i="8"/>
  <c r="B56" i="3"/>
  <c r="L62" i="7"/>
  <c r="L62" i="9"/>
  <c r="L62" i="3"/>
  <c r="L62" i="8"/>
  <c r="V52" i="3"/>
  <c r="Q60" i="9"/>
  <c r="Q60" i="7"/>
  <c r="Q60" i="3"/>
  <c r="Q52" i="7"/>
  <c r="Q56" i="9"/>
  <c r="Q58" i="8"/>
  <c r="Q55" i="7"/>
  <c r="V59" i="7"/>
  <c r="L54" i="3"/>
  <c r="V54" i="8"/>
  <c r="Q55" i="9"/>
  <c r="V59" i="3"/>
  <c r="L54" i="8"/>
  <c r="V57" i="9"/>
  <c r="V57" i="7"/>
  <c r="V57" i="3"/>
  <c r="L58" i="3"/>
  <c r="L58" i="7"/>
  <c r="L58" i="8"/>
  <c r="L58" i="9"/>
  <c r="B58" i="8"/>
  <c r="Q54" i="3"/>
  <c r="B58" i="3"/>
  <c r="Q54" i="7"/>
  <c r="B63" i="8" l="1"/>
  <c r="V63" i="8"/>
  <c r="B63" i="7"/>
  <c r="L63" i="3"/>
  <c r="Q63" i="9"/>
  <c r="V63" i="3"/>
  <c r="L63" i="7"/>
  <c r="Q63" i="8"/>
  <c r="B63" i="9"/>
  <c r="Q63" i="7"/>
  <c r="B63" i="3"/>
  <c r="L63" i="8"/>
  <c r="V63" i="9"/>
  <c r="L63" i="9"/>
  <c r="V63" i="7"/>
  <c r="Q63" i="3"/>
  <c r="Q70" i="2" l="1"/>
  <c r="Q70" i="9" s="1"/>
  <c r="B74" i="2"/>
  <c r="L73" i="2"/>
  <c r="Q75" i="2"/>
  <c r="Q75" i="8" s="1"/>
  <c r="L72" i="2"/>
  <c r="B73" i="2"/>
  <c r="B73" i="9" s="1"/>
  <c r="V70" i="2"/>
  <c r="V70" i="7" s="1"/>
  <c r="V78" i="2"/>
  <c r="V78" i="9" s="1"/>
  <c r="V75" i="2"/>
  <c r="L74" i="2"/>
  <c r="L74" i="9" s="1"/>
  <c r="V74" i="2"/>
  <c r="V74" i="9" s="1"/>
  <c r="Q72" i="2"/>
  <c r="Q72" i="7" s="1"/>
  <c r="Q73" i="2"/>
  <c r="Q73" i="8" s="1"/>
  <c r="L78" i="2"/>
  <c r="L78" i="7" s="1"/>
  <c r="L77" i="2"/>
  <c r="L71" i="2"/>
  <c r="L71" i="8" s="1"/>
  <c r="B75" i="2"/>
  <c r="B75" i="3" s="1"/>
  <c r="Q76" i="2"/>
  <c r="Q76" i="7" s="1"/>
  <c r="L70" i="2"/>
  <c r="L70" i="8" s="1"/>
  <c r="Q78" i="2"/>
  <c r="Q77" i="2"/>
  <c r="Q77" i="9" s="1"/>
  <c r="Q71" i="2"/>
  <c r="Q71" i="8" s="1"/>
  <c r="Q74" i="2"/>
  <c r="V72" i="2"/>
  <c r="V72" i="8" s="1"/>
  <c r="V77" i="2"/>
  <c r="V77" i="9" s="1"/>
  <c r="V71" i="2"/>
  <c r="L76" i="2"/>
  <c r="L76" i="9" s="1"/>
  <c r="Q69" i="2"/>
  <c r="V73" i="2"/>
  <c r="V73" i="7" s="1"/>
  <c r="V69" i="2"/>
  <c r="V69" i="3" s="1"/>
  <c r="B71" i="2"/>
  <c r="B71" i="3" s="1"/>
  <c r="L69" i="2"/>
  <c r="L69" i="3" s="1"/>
  <c r="L75" i="2"/>
  <c r="L75" i="9" s="1"/>
  <c r="B72" i="2"/>
  <c r="V76" i="2"/>
  <c r="V76" i="8" s="1"/>
  <c r="L74" i="3" l="1"/>
  <c r="V77" i="8"/>
  <c r="Q72" i="8"/>
  <c r="L78" i="8"/>
  <c r="V78" i="7"/>
  <c r="Q75" i="3"/>
  <c r="B75" i="9"/>
  <c r="L78" i="9"/>
  <c r="Q75" i="7"/>
  <c r="V77" i="3"/>
  <c r="Q72" i="3"/>
  <c r="L74" i="7"/>
  <c r="L71" i="3"/>
  <c r="V70" i="9"/>
  <c r="Q73" i="3"/>
  <c r="V78" i="8"/>
  <c r="Q70" i="7"/>
  <c r="L69" i="9"/>
  <c r="V77" i="7"/>
  <c r="V78" i="3"/>
  <c r="V72" i="3"/>
  <c r="L71" i="9"/>
  <c r="Q77" i="8"/>
  <c r="V74" i="3"/>
  <c r="V73" i="8"/>
  <c r="B75" i="7"/>
  <c r="L71" i="7"/>
  <c r="V76" i="7"/>
  <c r="Q73" i="9"/>
  <c r="Q72" i="9"/>
  <c r="V74" i="8"/>
  <c r="Q70" i="8"/>
  <c r="Q76" i="8"/>
  <c r="B71" i="9"/>
  <c r="B71" i="7"/>
  <c r="B79" i="2"/>
  <c r="L76" i="3"/>
  <c r="L76" i="7"/>
  <c r="Q74" i="3"/>
  <c r="Q74" i="7"/>
  <c r="Q74" i="9"/>
  <c r="Q71" i="3"/>
  <c r="Q71" i="9"/>
  <c r="Q78" i="3"/>
  <c r="Q78" i="7"/>
  <c r="Q78" i="8"/>
  <c r="V73" i="3"/>
  <c r="Q76" i="3"/>
  <c r="V72" i="7"/>
  <c r="V76" i="3"/>
  <c r="Q77" i="7"/>
  <c r="B71" i="8"/>
  <c r="L77" i="9"/>
  <c r="L77" i="8"/>
  <c r="L77" i="3"/>
  <c r="Q74" i="8"/>
  <c r="Q78" i="9"/>
  <c r="L76" i="8"/>
  <c r="B74" i="3"/>
  <c r="B74" i="9"/>
  <c r="B74" i="8"/>
  <c r="B74" i="7"/>
  <c r="L70" i="7"/>
  <c r="L70" i="9"/>
  <c r="L70" i="3"/>
  <c r="L79" i="2"/>
  <c r="L69" i="8"/>
  <c r="L69" i="7"/>
  <c r="B72" i="8"/>
  <c r="B72" i="9"/>
  <c r="B72" i="3"/>
  <c r="V79" i="2"/>
  <c r="V69" i="9"/>
  <c r="Q69" i="8"/>
  <c r="Q69" i="9"/>
  <c r="Q79" i="2"/>
  <c r="Q69" i="7"/>
  <c r="Q69" i="3"/>
  <c r="V71" i="7"/>
  <c r="V71" i="9"/>
  <c r="V71" i="8"/>
  <c r="V69" i="7"/>
  <c r="V73" i="9"/>
  <c r="Q76" i="9"/>
  <c r="B75" i="8"/>
  <c r="V72" i="9"/>
  <c r="V76" i="9"/>
  <c r="Q77" i="3"/>
  <c r="V69" i="8"/>
  <c r="L78" i="3"/>
  <c r="Q73" i="7"/>
  <c r="L77" i="7"/>
  <c r="L72" i="8"/>
  <c r="L72" i="3"/>
  <c r="L72" i="9"/>
  <c r="L73" i="7"/>
  <c r="L73" i="3"/>
  <c r="L73" i="8"/>
  <c r="L73" i="9"/>
  <c r="L75" i="3"/>
  <c r="L75" i="8"/>
  <c r="V70" i="3"/>
  <c r="V70" i="8"/>
  <c r="B73" i="8"/>
  <c r="B73" i="7"/>
  <c r="B73" i="3"/>
  <c r="B72" i="7"/>
  <c r="L75" i="7"/>
  <c r="L72" i="7"/>
  <c r="Q71" i="7"/>
  <c r="V71" i="3"/>
  <c r="V74" i="7"/>
  <c r="L74" i="8"/>
  <c r="V75" i="7"/>
  <c r="V75" i="9"/>
  <c r="V75" i="8"/>
  <c r="Q75" i="9"/>
  <c r="Q70" i="3"/>
  <c r="V75" i="3"/>
  <c r="Q79" i="8" l="1"/>
  <c r="Q7" i="10" s="1"/>
  <c r="L79" i="9"/>
  <c r="L8" i="10" s="1"/>
  <c r="B79" i="3"/>
  <c r="V79" i="8"/>
  <c r="V7" i="10" s="1"/>
  <c r="L79" i="3"/>
  <c r="L2" i="10" s="1"/>
  <c r="B79" i="9"/>
  <c r="Q79" i="7"/>
  <c r="Q6" i="10" s="1"/>
  <c r="L79" i="7"/>
  <c r="L6" i="10" s="1"/>
  <c r="V79" i="3"/>
  <c r="V2" i="10" s="1"/>
  <c r="Q79" i="3"/>
  <c r="Q2" i="10" s="1"/>
  <c r="V79" i="9"/>
  <c r="V8" i="10" s="1"/>
  <c r="L79" i="8"/>
  <c r="L7" i="10" s="1"/>
  <c r="B79" i="8"/>
  <c r="V79" i="7"/>
  <c r="V6" i="10" s="1"/>
  <c r="Q79" i="9"/>
  <c r="Q8" i="10" s="1"/>
  <c r="B79" i="7"/>
  <c r="L9" i="10" l="1"/>
  <c r="M3" i="12" s="1"/>
  <c r="M21" i="12" s="1"/>
  <c r="V9" i="10"/>
  <c r="W3" i="12" s="1"/>
  <c r="Q9" i="10"/>
  <c r="R3" i="12" s="1"/>
  <c r="M27" i="12" l="1"/>
  <c r="M25" i="12"/>
  <c r="M19" i="12"/>
  <c r="M4" i="12"/>
  <c r="M6" i="12" s="1"/>
  <c r="W25" i="12"/>
  <c r="W21" i="12"/>
  <c r="W19" i="12"/>
  <c r="W4" i="12"/>
  <c r="W27" i="12"/>
  <c r="R19" i="12"/>
  <c r="R25" i="12"/>
  <c r="R27" i="12"/>
  <c r="R21" i="12"/>
  <c r="R4" i="12"/>
  <c r="M8" i="12" l="1"/>
  <c r="M5" i="12"/>
  <c r="M9" i="12"/>
  <c r="R6" i="12"/>
  <c r="R8" i="12"/>
  <c r="R5" i="12"/>
  <c r="R9" i="12"/>
  <c r="W9" i="12"/>
  <c r="W8" i="12"/>
  <c r="W5" i="12"/>
  <c r="W6" i="12"/>
  <c r="E6" i="2" l="1"/>
  <c r="E6" i="7" s="1"/>
  <c r="U6" i="2"/>
  <c r="U6" i="9" s="1"/>
  <c r="K8" i="2"/>
  <c r="K8" i="8" s="1"/>
  <c r="Y6" i="2"/>
  <c r="Y6" i="9" s="1"/>
  <c r="W6" i="2"/>
  <c r="W6" i="9" s="1"/>
  <c r="H13" i="2"/>
  <c r="H13" i="9" s="1"/>
  <c r="O12" i="2"/>
  <c r="O12" i="8" s="1"/>
  <c r="K9" i="2"/>
  <c r="K9" i="7" s="1"/>
  <c r="R13" i="2"/>
  <c r="R13" i="7" s="1"/>
  <c r="D7" i="2"/>
  <c r="D7" i="3" s="1"/>
  <c r="K11" i="2"/>
  <c r="K11" i="8" s="1"/>
  <c r="O13" i="2"/>
  <c r="O13" i="7" s="1"/>
  <c r="W12" i="2"/>
  <c r="W12" i="3" s="1"/>
  <c r="W11" i="2"/>
  <c r="W11" i="8" s="1"/>
  <c r="R10" i="2"/>
  <c r="R10" i="9" s="1"/>
  <c r="W14" i="2"/>
  <c r="W14" i="3" s="1"/>
  <c r="S13" i="2"/>
  <c r="S13" i="7" s="1"/>
  <c r="M13" i="2"/>
  <c r="M13" i="8" s="1"/>
  <c r="M6" i="2"/>
  <c r="M6" i="3" s="1"/>
  <c r="Y12" i="2"/>
  <c r="Y12" i="9" s="1"/>
  <c r="M5" i="2"/>
  <c r="M5" i="9" s="1"/>
  <c r="M14" i="2"/>
  <c r="M14" i="8" s="1"/>
  <c r="M10" i="2"/>
  <c r="M10" i="8" s="1"/>
  <c r="H8" i="2"/>
  <c r="H8" i="8" s="1"/>
  <c r="Z6" i="2"/>
  <c r="Z6" i="9" s="1"/>
  <c r="K13" i="2"/>
  <c r="K13" i="7" s="1"/>
  <c r="Z7" i="2"/>
  <c r="Z7" i="7" s="1"/>
  <c r="O11" i="2"/>
  <c r="O11" i="7" s="1"/>
  <c r="Y7" i="2"/>
  <c r="Y7" i="8" s="1"/>
  <c r="O7" i="2"/>
  <c r="O7" i="7" s="1"/>
  <c r="H12" i="2"/>
  <c r="H12" i="3" s="1"/>
  <c r="C7" i="2"/>
  <c r="C7" i="3" s="1"/>
  <c r="P13" i="2"/>
  <c r="P13" i="3" s="1"/>
  <c r="O6" i="2"/>
  <c r="O6" i="9" s="1"/>
  <c r="T10" i="2"/>
  <c r="T10" i="9" s="1"/>
  <c r="H7" i="2"/>
  <c r="H7" i="7" s="1"/>
  <c r="C5" i="2"/>
  <c r="C5" i="8" s="1"/>
  <c r="P9" i="2"/>
  <c r="P9" i="3" s="1"/>
  <c r="O5" i="2"/>
  <c r="O5" i="8" s="1"/>
  <c r="D10" i="2"/>
  <c r="D10" i="7" s="1"/>
  <c r="T11" i="2"/>
  <c r="T11" i="8" s="1"/>
  <c r="P5" i="2"/>
  <c r="P5" i="8" s="1"/>
  <c r="H9" i="2"/>
  <c r="H9" i="7" s="1"/>
  <c r="J8" i="2"/>
  <c r="J8" i="7" s="1"/>
  <c r="Y13" i="2"/>
  <c r="Y13" i="7" s="1"/>
  <c r="U14" i="2"/>
  <c r="U14" i="9" s="1"/>
  <c r="Y5" i="2"/>
  <c r="Y5" i="9" s="1"/>
  <c r="P6" i="3"/>
  <c r="P6" i="2"/>
  <c r="P6" i="9" s="1"/>
  <c r="W10" i="2"/>
  <c r="W10" i="9" s="1"/>
  <c r="R11" i="8"/>
  <c r="R11" i="2"/>
  <c r="R11" i="7" s="1"/>
  <c r="R11" i="9"/>
  <c r="M7" i="2"/>
  <c r="M7" i="9" s="1"/>
  <c r="K5" i="9"/>
  <c r="K5" i="2"/>
  <c r="K5" i="3" s="1"/>
  <c r="U12" i="3"/>
  <c r="U12" i="2"/>
  <c r="U12" i="9" s="1"/>
  <c r="C12" i="2"/>
  <c r="C12" i="8" s="1"/>
  <c r="M9" i="2"/>
  <c r="J14" i="2"/>
  <c r="J14" i="8" s="1"/>
  <c r="Y14" i="2"/>
  <c r="Y14" i="7" s="1"/>
  <c r="C10" i="2"/>
  <c r="C10" i="7" s="1"/>
  <c r="E11" i="2"/>
  <c r="E11" i="9" s="1"/>
  <c r="W5" i="2"/>
  <c r="W5" i="9" s="1"/>
  <c r="W5" i="8"/>
  <c r="H10" i="2"/>
  <c r="W13" i="2"/>
  <c r="W13" i="8" s="1"/>
  <c r="M11" i="2"/>
  <c r="M11" i="7" s="1"/>
  <c r="Y10" i="2"/>
  <c r="R12" i="2"/>
  <c r="H6" i="2"/>
  <c r="H6" i="8" s="1"/>
  <c r="M8" i="2"/>
  <c r="M8" i="8" s="1"/>
  <c r="M8" i="3"/>
  <c r="P11" i="2"/>
  <c r="P11" i="7" s="1"/>
  <c r="C8" i="2"/>
  <c r="W9" i="2"/>
  <c r="E12" i="2"/>
  <c r="E12" i="9" s="1"/>
  <c r="J5" i="9"/>
  <c r="J5" i="2"/>
  <c r="J5" i="8" s="1"/>
  <c r="S14" i="2"/>
  <c r="S14" i="8" s="1"/>
  <c r="R9" i="2"/>
  <c r="R9" i="8" s="1"/>
  <c r="E7" i="2"/>
  <c r="E7" i="8" s="1"/>
  <c r="K10" i="7"/>
  <c r="K10" i="2"/>
  <c r="K10" i="3" s="1"/>
  <c r="J11" i="2"/>
  <c r="J11" i="7" s="1"/>
  <c r="N14" i="2"/>
  <c r="N14" i="3" s="1"/>
  <c r="H5" i="2"/>
  <c r="H5" i="9" s="1"/>
  <c r="H14" i="2"/>
  <c r="S6" i="2"/>
  <c r="D11" i="2"/>
  <c r="Z9" i="2"/>
  <c r="Z9" i="7" s="1"/>
  <c r="C11" i="2"/>
  <c r="U8" i="2"/>
  <c r="U8" i="8" s="1"/>
  <c r="O14" i="2"/>
  <c r="O14" i="8" s="1"/>
  <c r="Z13" i="2"/>
  <c r="Z13" i="9" s="1"/>
  <c r="F8" i="2"/>
  <c r="F8" i="3" s="1"/>
  <c r="U5" i="2"/>
  <c r="U5" i="9" s="1"/>
  <c r="J10" i="2"/>
  <c r="J10" i="9" s="1"/>
  <c r="K7" i="2"/>
  <c r="K7" i="3" s="1"/>
  <c r="H11" i="9"/>
  <c r="H11" i="2"/>
  <c r="H11" i="8" s="1"/>
  <c r="F7" i="2"/>
  <c r="F7" i="7" s="1"/>
  <c r="X14" i="9"/>
  <c r="X14" i="2"/>
  <c r="X14" i="8" s="1"/>
  <c r="R14" i="2"/>
  <c r="R14" i="9" s="1"/>
  <c r="R6" i="9"/>
  <c r="R6" i="2"/>
  <c r="R6" i="7" s="1"/>
  <c r="O8" i="2"/>
  <c r="O8" i="7" s="1"/>
  <c r="D14" i="7"/>
  <c r="D14" i="2"/>
  <c r="D14" i="8" s="1"/>
  <c r="T14" i="3"/>
  <c r="T14" i="7"/>
  <c r="T14" i="2"/>
  <c r="T14" i="8" s="1"/>
  <c r="F9" i="8"/>
  <c r="F9" i="9"/>
  <c r="F9" i="2"/>
  <c r="F9" i="7" s="1"/>
  <c r="Z8" i="2"/>
  <c r="T12" i="2"/>
  <c r="E8" i="2"/>
  <c r="J12" i="2"/>
  <c r="J12" i="9" s="1"/>
  <c r="R7" i="2"/>
  <c r="R7" i="9" s="1"/>
  <c r="P10" i="3"/>
  <c r="P10" i="2"/>
  <c r="P10" i="7" s="1"/>
  <c r="X10" i="9"/>
  <c r="X10" i="2"/>
  <c r="X10" i="8" s="1"/>
  <c r="O9" i="2"/>
  <c r="O9" i="9" s="1"/>
  <c r="W7" i="2"/>
  <c r="W7" i="9" s="1"/>
  <c r="R5" i="2"/>
  <c r="R5" i="7" s="1"/>
  <c r="C9" i="2"/>
  <c r="C9" i="9" s="1"/>
  <c r="E10" i="2"/>
  <c r="E10" i="7" s="1"/>
  <c r="M12" i="2"/>
  <c r="M12" i="7" s="1"/>
  <c r="Z5" i="2"/>
  <c r="J6" i="2"/>
  <c r="K12" i="2"/>
  <c r="P8" i="2"/>
  <c r="P8" i="3" s="1"/>
  <c r="K14" i="2"/>
  <c r="K14" i="3" s="1"/>
  <c r="Y11" i="2"/>
  <c r="Y11" i="7" s="1"/>
  <c r="Z11" i="2"/>
  <c r="Z11" i="8" s="1"/>
  <c r="R8" i="2"/>
  <c r="Y8" i="2"/>
  <c r="Y8" i="3" s="1"/>
  <c r="T9" i="2"/>
  <c r="T9" i="7" s="1"/>
  <c r="I11" i="2"/>
  <c r="I11" i="9" s="1"/>
  <c r="K6" i="2"/>
  <c r="K6" i="8" s="1"/>
  <c r="J7" i="2"/>
  <c r="J7" i="8" s="1"/>
  <c r="P7" i="2"/>
  <c r="P7" i="9" s="1"/>
  <c r="T7" i="2"/>
  <c r="T7" i="8" s="1"/>
  <c r="P12" i="8"/>
  <c r="P12" i="9"/>
  <c r="P12" i="2"/>
  <c r="P12" i="3" s="1"/>
  <c r="T5" i="2"/>
  <c r="T5" i="7" s="1"/>
  <c r="W8" i="2"/>
  <c r="W8" i="3" s="1"/>
  <c r="W8" i="9"/>
  <c r="E14" i="2"/>
  <c r="E14" i="9" s="1"/>
  <c r="X6" i="3"/>
  <c r="X6" i="2"/>
  <c r="X6" i="7" s="1"/>
  <c r="D6" i="7"/>
  <c r="D6" i="2"/>
  <c r="D6" i="8" s="1"/>
  <c r="D9" i="2"/>
  <c r="N11" i="2"/>
  <c r="N11" i="7" s="1"/>
  <c r="S7" i="2"/>
  <c r="S7" i="9" s="1"/>
  <c r="T13" i="2"/>
  <c r="U13" i="2"/>
  <c r="U9" i="2"/>
  <c r="U9" i="3" s="1"/>
  <c r="T8" i="2"/>
  <c r="T8" i="7" s="1"/>
  <c r="F11" i="2"/>
  <c r="F5" i="2"/>
  <c r="U11" i="2"/>
  <c r="P14" i="2"/>
  <c r="P14" i="9" s="1"/>
  <c r="D5" i="2"/>
  <c r="D5" i="7" s="1"/>
  <c r="C14" i="2"/>
  <c r="C14" i="9" s="1"/>
  <c r="I12" i="2"/>
  <c r="I12" i="7" s="1"/>
  <c r="C6" i="2"/>
  <c r="C6" i="8" s="1"/>
  <c r="S5" i="2"/>
  <c r="S5" i="7" s="1"/>
  <c r="X8" i="2"/>
  <c r="X8" i="8" s="1"/>
  <c r="F14" i="3"/>
  <c r="F14" i="2"/>
  <c r="F14" i="7" s="1"/>
  <c r="C13" i="9"/>
  <c r="C13" i="2"/>
  <c r="C13" i="8" s="1"/>
  <c r="C13" i="7"/>
  <c r="I10" i="2"/>
  <c r="I10" i="3" s="1"/>
  <c r="X11" i="2"/>
  <c r="X11" i="7" s="1"/>
  <c r="N8" i="7"/>
  <c r="N8" i="2"/>
  <c r="N8" i="8" s="1"/>
  <c r="F12" i="2"/>
  <c r="Y9" i="2"/>
  <c r="E9" i="2"/>
  <c r="Z12" i="2"/>
  <c r="X5" i="2"/>
  <c r="X5" i="3" s="1"/>
  <c r="D13" i="2"/>
  <c r="D13" i="8" s="1"/>
  <c r="Z14" i="2"/>
  <c r="Z14" i="7" s="1"/>
  <c r="I9" i="2"/>
  <c r="I9" i="8" s="1"/>
  <c r="D12" i="2"/>
  <c r="D12" i="3" s="1"/>
  <c r="I7" i="2"/>
  <c r="I7" i="8" s="1"/>
  <c r="F6" i="2"/>
  <c r="F6" i="3" s="1"/>
  <c r="N13" i="2"/>
  <c r="N13" i="3" s="1"/>
  <c r="N9" i="2"/>
  <c r="N9" i="7" s="1"/>
  <c r="I6" i="2"/>
  <c r="I6" i="9" s="1"/>
  <c r="N7" i="2"/>
  <c r="N7" i="9" s="1"/>
  <c r="S10" i="2"/>
  <c r="E13" i="2"/>
  <c r="O10" i="2"/>
  <c r="T6" i="2"/>
  <c r="J9" i="2"/>
  <c r="D8" i="2"/>
  <c r="E5" i="2"/>
  <c r="E5" i="7" s="1"/>
  <c r="I5" i="2"/>
  <c r="I5" i="9" s="1"/>
  <c r="I13" i="2"/>
  <c r="I13" i="3" s="1"/>
  <c r="N6" i="2"/>
  <c r="N6" i="3" s="1"/>
  <c r="X9" i="2"/>
  <c r="X9" i="8" s="1"/>
  <c r="S12" i="2"/>
  <c r="S12" i="3" s="1"/>
  <c r="S8" i="2"/>
  <c r="S8" i="7" s="1"/>
  <c r="N10" i="2"/>
  <c r="N10" i="8" s="1"/>
  <c r="F13" i="2"/>
  <c r="F13" i="7" s="1"/>
  <c r="E4" i="2"/>
  <c r="E15" i="2" s="1"/>
  <c r="S9" i="2"/>
  <c r="S9" i="9" s="1"/>
  <c r="N12" i="2"/>
  <c r="N12" i="7" s="1"/>
  <c r="D4" i="2"/>
  <c r="D4" i="7" s="1"/>
  <c r="J13" i="2"/>
  <c r="X7" i="2"/>
  <c r="N5" i="2"/>
  <c r="X13" i="2"/>
  <c r="I8" i="2"/>
  <c r="F4" i="2"/>
  <c r="F4" i="9" s="1"/>
  <c r="Z10" i="2"/>
  <c r="F10" i="2"/>
  <c r="U10" i="2"/>
  <c r="U7" i="2"/>
  <c r="S11" i="2"/>
  <c r="I14" i="2"/>
  <c r="X12" i="2"/>
  <c r="C4" i="2"/>
  <c r="C4" i="8" s="1"/>
  <c r="Y4" i="2"/>
  <c r="Y4" i="3" s="1"/>
  <c r="K4" i="2"/>
  <c r="K4" i="9" s="1"/>
  <c r="U4" i="2"/>
  <c r="U4" i="3"/>
  <c r="H4" i="2"/>
  <c r="H4" i="7" s="1"/>
  <c r="J4" i="2"/>
  <c r="J4" i="3"/>
  <c r="Z4" i="3"/>
  <c r="Z4" i="2"/>
  <c r="S4" i="2"/>
  <c r="S15" i="2" s="1"/>
  <c r="W4" i="2"/>
  <c r="W4" i="9" s="1"/>
  <c r="N4" i="2"/>
  <c r="N4" i="3"/>
  <c r="R4" i="2"/>
  <c r="R4" i="3" s="1"/>
  <c r="P4" i="2"/>
  <c r="P4" i="3" s="1"/>
  <c r="X4" i="2"/>
  <c r="O4" i="2"/>
  <c r="O4" i="7" s="1"/>
  <c r="I4" i="2"/>
  <c r="I4" i="3" s="1"/>
  <c r="M4" i="2"/>
  <c r="M4" i="9" s="1"/>
  <c r="M4" i="3"/>
  <c r="T4" i="2"/>
  <c r="T4" i="3"/>
  <c r="Z14" i="3" l="1"/>
  <c r="D13" i="3"/>
  <c r="X5" i="7"/>
  <c r="N8" i="3"/>
  <c r="I10" i="9"/>
  <c r="C13" i="3"/>
  <c r="C6" i="3"/>
  <c r="W8" i="8"/>
  <c r="T5" i="9"/>
  <c r="J7" i="3"/>
  <c r="I11" i="3"/>
  <c r="X10" i="3"/>
  <c r="F9" i="3"/>
  <c r="C9" i="8"/>
  <c r="R14" i="3"/>
  <c r="K7" i="9"/>
  <c r="J5" i="3"/>
  <c r="H6" i="3"/>
  <c r="M11" i="3"/>
  <c r="E11" i="7"/>
  <c r="C10" i="8"/>
  <c r="Y14" i="3"/>
  <c r="H4" i="3"/>
  <c r="K4" i="3"/>
  <c r="D13" i="7"/>
  <c r="D13" i="9"/>
  <c r="X5" i="9"/>
  <c r="N11" i="3"/>
  <c r="E14" i="3"/>
  <c r="W8" i="7"/>
  <c r="T7" i="7"/>
  <c r="J7" i="9"/>
  <c r="R6" i="3"/>
  <c r="H11" i="3"/>
  <c r="K7" i="7"/>
  <c r="J11" i="8"/>
  <c r="E7" i="9"/>
  <c r="S14" i="3"/>
  <c r="P11" i="8"/>
  <c r="M8" i="7"/>
  <c r="W5" i="7"/>
  <c r="E11" i="8"/>
  <c r="C10" i="9"/>
  <c r="O4" i="3"/>
  <c r="W4" i="3"/>
  <c r="S5" i="3"/>
  <c r="I12" i="9"/>
  <c r="S7" i="8"/>
  <c r="N11" i="8"/>
  <c r="X10" i="7"/>
  <c r="P10" i="8"/>
  <c r="E7" i="7"/>
  <c r="P11" i="9"/>
  <c r="H6" i="7"/>
  <c r="W5" i="3"/>
  <c r="C10" i="3"/>
  <c r="J14" i="3"/>
  <c r="W10" i="3"/>
  <c r="Z14" i="8"/>
  <c r="X5" i="8"/>
  <c r="N8" i="9"/>
  <c r="S7" i="7"/>
  <c r="D6" i="9"/>
  <c r="X6" i="8"/>
  <c r="T5" i="3"/>
  <c r="J10" i="3"/>
  <c r="Y14" i="9"/>
  <c r="T15" i="2"/>
  <c r="T4" i="8"/>
  <c r="T4" i="7"/>
  <c r="R15" i="2"/>
  <c r="R4" i="7"/>
  <c r="N15" i="2"/>
  <c r="N4" i="9"/>
  <c r="N4" i="8"/>
  <c r="S4" i="3"/>
  <c r="Z15" i="2"/>
  <c r="Z4" i="9"/>
  <c r="Z4" i="8"/>
  <c r="J15" i="2"/>
  <c r="J4" i="9"/>
  <c r="J4" i="8"/>
  <c r="H4" i="8"/>
  <c r="K4" i="8"/>
  <c r="O4" i="8"/>
  <c r="S11" i="7"/>
  <c r="S11" i="8"/>
  <c r="S11" i="9"/>
  <c r="S11" i="3"/>
  <c r="Z10" i="3"/>
  <c r="Z10" i="8"/>
  <c r="Z10" i="9"/>
  <c r="Z10" i="7"/>
  <c r="R4" i="8"/>
  <c r="S4" i="8"/>
  <c r="I8" i="9"/>
  <c r="I8" i="3"/>
  <c r="I8" i="7"/>
  <c r="I8" i="8"/>
  <c r="R4" i="9"/>
  <c r="Y15" i="2"/>
  <c r="Y4" i="7"/>
  <c r="Y4" i="9"/>
  <c r="C15" i="2"/>
  <c r="C4" i="9"/>
  <c r="U7" i="3"/>
  <c r="U7" i="8"/>
  <c r="U7" i="7"/>
  <c r="U7" i="9"/>
  <c r="X13" i="9"/>
  <c r="X13" i="3"/>
  <c r="X13" i="7"/>
  <c r="X13" i="8"/>
  <c r="S4" i="9"/>
  <c r="C4" i="3"/>
  <c r="D15" i="2"/>
  <c r="D4" i="3"/>
  <c r="D4" i="9"/>
  <c r="D4" i="8"/>
  <c r="I15" i="2"/>
  <c r="I4" i="7"/>
  <c r="I4" i="9"/>
  <c r="P15" i="2"/>
  <c r="P4" i="8"/>
  <c r="P4" i="9"/>
  <c r="P4" i="7"/>
  <c r="M15" i="2"/>
  <c r="M4" i="7"/>
  <c r="M4" i="8"/>
  <c r="O15" i="2"/>
  <c r="O4" i="9"/>
  <c r="U15" i="2"/>
  <c r="U4" i="9"/>
  <c r="U4" i="7"/>
  <c r="U4" i="8"/>
  <c r="T4" i="9"/>
  <c r="S4" i="7"/>
  <c r="X12" i="8"/>
  <c r="X12" i="7"/>
  <c r="X12" i="3"/>
  <c r="X12" i="9"/>
  <c r="U10" i="9"/>
  <c r="U10" i="7"/>
  <c r="U10" i="8"/>
  <c r="U10" i="3"/>
  <c r="J4" i="7"/>
  <c r="N5" i="3"/>
  <c r="N5" i="9"/>
  <c r="N5" i="8"/>
  <c r="N5" i="7"/>
  <c r="J13" i="3"/>
  <c r="J13" i="9"/>
  <c r="J13" i="8"/>
  <c r="J13" i="7"/>
  <c r="X15" i="2"/>
  <c r="X4" i="9"/>
  <c r="X4" i="8"/>
  <c r="W15" i="2"/>
  <c r="W4" i="7"/>
  <c r="W4" i="8"/>
  <c r="X4" i="3"/>
  <c r="H15" i="2"/>
  <c r="H4" i="9"/>
  <c r="K15" i="2"/>
  <c r="K4" i="7"/>
  <c r="Y4" i="8"/>
  <c r="I4" i="8"/>
  <c r="I14" i="8"/>
  <c r="I14" i="7"/>
  <c r="I14" i="3"/>
  <c r="I14" i="9"/>
  <c r="F10" i="3"/>
  <c r="F10" i="7"/>
  <c r="F10" i="8"/>
  <c r="F10" i="9"/>
  <c r="X4" i="7"/>
  <c r="F15" i="2"/>
  <c r="F4" i="7"/>
  <c r="F4" i="3"/>
  <c r="F4" i="8"/>
  <c r="C4" i="7"/>
  <c r="X7" i="8"/>
  <c r="X7" i="3"/>
  <c r="X7" i="9"/>
  <c r="X7" i="7"/>
  <c r="Z4" i="7"/>
  <c r="N4" i="7"/>
  <c r="D8" i="3"/>
  <c r="D8" i="8"/>
  <c r="D8" i="7"/>
  <c r="E13" i="9"/>
  <c r="E13" i="3"/>
  <c r="E13" i="7"/>
  <c r="E13" i="8"/>
  <c r="F13" i="9"/>
  <c r="N10" i="9"/>
  <c r="S8" i="9"/>
  <c r="S12" i="7"/>
  <c r="X9" i="9"/>
  <c r="N6" i="8"/>
  <c r="I13" i="8"/>
  <c r="I5" i="8"/>
  <c r="Z14" i="9"/>
  <c r="Z12" i="3"/>
  <c r="Z12" i="8"/>
  <c r="Z12" i="7"/>
  <c r="Z12" i="9"/>
  <c r="N7" i="3"/>
  <c r="X11" i="9"/>
  <c r="I6" i="8"/>
  <c r="N12" i="3"/>
  <c r="I10" i="8"/>
  <c r="N9" i="9"/>
  <c r="N13" i="8"/>
  <c r="F14" i="9"/>
  <c r="F6" i="9"/>
  <c r="X8" i="9"/>
  <c r="I7" i="7"/>
  <c r="S9" i="8"/>
  <c r="S5" i="8"/>
  <c r="D12" i="8"/>
  <c r="I12" i="3"/>
  <c r="I9" i="3"/>
  <c r="E5" i="9"/>
  <c r="U11" i="3"/>
  <c r="U11" i="8"/>
  <c r="U11" i="7"/>
  <c r="U11" i="9"/>
  <c r="F5" i="7"/>
  <c r="F5" i="9"/>
  <c r="F5" i="8"/>
  <c r="F5" i="3"/>
  <c r="D8" i="9"/>
  <c r="J9" i="3"/>
  <c r="J9" i="7"/>
  <c r="J9" i="9"/>
  <c r="J9" i="8"/>
  <c r="S10" i="3"/>
  <c r="S10" i="9"/>
  <c r="S10" i="8"/>
  <c r="S10" i="7"/>
  <c r="E4" i="9"/>
  <c r="F13" i="3"/>
  <c r="N10" i="3"/>
  <c r="S8" i="8"/>
  <c r="S12" i="9"/>
  <c r="X9" i="3"/>
  <c r="N6" i="9"/>
  <c r="I13" i="7"/>
  <c r="I5" i="3"/>
  <c r="E9" i="3"/>
  <c r="E9" i="7"/>
  <c r="E9" i="9"/>
  <c r="E9" i="8"/>
  <c r="E4" i="3"/>
  <c r="N7" i="8"/>
  <c r="X11" i="8"/>
  <c r="I6" i="7"/>
  <c r="N12" i="9"/>
  <c r="N9" i="3"/>
  <c r="N13" i="9"/>
  <c r="F6" i="7"/>
  <c r="X8" i="3"/>
  <c r="I7" i="3"/>
  <c r="S9" i="3"/>
  <c r="D12" i="9"/>
  <c r="I9" i="9"/>
  <c r="C14" i="7"/>
  <c r="C14" i="8"/>
  <c r="C14" i="3"/>
  <c r="E5" i="8"/>
  <c r="T6" i="3"/>
  <c r="T6" i="7"/>
  <c r="T6" i="8"/>
  <c r="T6" i="9"/>
  <c r="F13" i="8"/>
  <c r="N10" i="7"/>
  <c r="S8" i="3"/>
  <c r="S12" i="8"/>
  <c r="X9" i="7"/>
  <c r="N6" i="7"/>
  <c r="I13" i="9"/>
  <c r="I5" i="7"/>
  <c r="Y9" i="9"/>
  <c r="Y9" i="7"/>
  <c r="Y9" i="3"/>
  <c r="Y9" i="8"/>
  <c r="N7" i="7"/>
  <c r="X11" i="3"/>
  <c r="I6" i="3"/>
  <c r="N12" i="8"/>
  <c r="I10" i="7"/>
  <c r="N9" i="8"/>
  <c r="N13" i="7"/>
  <c r="F14" i="8"/>
  <c r="F6" i="8"/>
  <c r="X8" i="7"/>
  <c r="I7" i="9"/>
  <c r="S9" i="7"/>
  <c r="S5" i="9"/>
  <c r="D12" i="7"/>
  <c r="C6" i="7"/>
  <c r="I12" i="8"/>
  <c r="I9" i="7"/>
  <c r="E5" i="3"/>
  <c r="D5" i="9"/>
  <c r="D5" i="8"/>
  <c r="D5" i="3"/>
  <c r="U13" i="8"/>
  <c r="U13" i="9"/>
  <c r="U13" i="3"/>
  <c r="U13" i="7"/>
  <c r="D9" i="7"/>
  <c r="D9" i="3"/>
  <c r="D9" i="8"/>
  <c r="O10" i="3"/>
  <c r="O10" i="8"/>
  <c r="O10" i="9"/>
  <c r="O10" i="7"/>
  <c r="E4" i="8"/>
  <c r="F12" i="8"/>
  <c r="F12" i="9"/>
  <c r="F12" i="3"/>
  <c r="F12" i="7"/>
  <c r="E4" i="7"/>
  <c r="C6" i="9"/>
  <c r="P14" i="3"/>
  <c r="P14" i="7"/>
  <c r="P14" i="8"/>
  <c r="F11" i="7"/>
  <c r="F11" i="9"/>
  <c r="F11" i="8"/>
  <c r="F11" i="3"/>
  <c r="T13" i="7"/>
  <c r="T13" i="8"/>
  <c r="T13" i="3"/>
  <c r="T13" i="9"/>
  <c r="D9" i="9"/>
  <c r="E14" i="8"/>
  <c r="T7" i="3"/>
  <c r="P7" i="8"/>
  <c r="M12" i="9"/>
  <c r="M12" i="8"/>
  <c r="E10" i="3"/>
  <c r="I11" i="8"/>
  <c r="W7" i="3"/>
  <c r="W7" i="7"/>
  <c r="O9" i="3"/>
  <c r="T12" i="8"/>
  <c r="T12" i="3"/>
  <c r="T12" i="7"/>
  <c r="T12" i="9"/>
  <c r="K6" i="3"/>
  <c r="C9" i="7"/>
  <c r="D14" i="3"/>
  <c r="T9" i="9"/>
  <c r="O8" i="3"/>
  <c r="X14" i="7"/>
  <c r="Y8" i="7"/>
  <c r="F7" i="9"/>
  <c r="R5" i="9"/>
  <c r="T8" i="9"/>
  <c r="Z11" i="3"/>
  <c r="Y11" i="3"/>
  <c r="J10" i="8"/>
  <c r="K14" i="8"/>
  <c r="U5" i="3"/>
  <c r="H5" i="3"/>
  <c r="H5" i="7"/>
  <c r="N14" i="7"/>
  <c r="J11" i="9"/>
  <c r="K10" i="8"/>
  <c r="E7" i="3"/>
  <c r="S14" i="7"/>
  <c r="J5" i="7"/>
  <c r="E12" i="8"/>
  <c r="P11" i="3"/>
  <c r="M8" i="9"/>
  <c r="H6" i="9"/>
  <c r="R12" i="3"/>
  <c r="R12" i="7"/>
  <c r="R12" i="9"/>
  <c r="R12" i="8"/>
  <c r="F8" i="8"/>
  <c r="Z13" i="3"/>
  <c r="P8" i="7"/>
  <c r="W13" i="9"/>
  <c r="W13" i="7"/>
  <c r="R7" i="7"/>
  <c r="O14" i="7"/>
  <c r="U9" i="8"/>
  <c r="U8" i="9"/>
  <c r="E11" i="3"/>
  <c r="P7" i="3"/>
  <c r="K12" i="3"/>
  <c r="K12" i="7"/>
  <c r="K12" i="9"/>
  <c r="K12" i="8"/>
  <c r="E10" i="9"/>
  <c r="O9" i="7"/>
  <c r="Z8" i="9"/>
  <c r="Z8" i="7"/>
  <c r="Z8" i="3"/>
  <c r="Z8" i="8"/>
  <c r="K6" i="9"/>
  <c r="T9" i="3"/>
  <c r="O8" i="9"/>
  <c r="Y8" i="9"/>
  <c r="F7" i="8"/>
  <c r="R5" i="8"/>
  <c r="T8" i="8"/>
  <c r="Z11" i="9"/>
  <c r="Y11" i="8"/>
  <c r="K14" i="9"/>
  <c r="D11" i="8"/>
  <c r="D11" i="3"/>
  <c r="D11" i="9"/>
  <c r="D11" i="7"/>
  <c r="U5" i="7"/>
  <c r="N14" i="8"/>
  <c r="R9" i="7"/>
  <c r="R9" i="3"/>
  <c r="E12" i="3"/>
  <c r="Y10" i="7"/>
  <c r="Y10" i="9"/>
  <c r="Y10" i="3"/>
  <c r="Y10" i="8"/>
  <c r="F8" i="9"/>
  <c r="Z13" i="7"/>
  <c r="P8" i="9"/>
  <c r="R7" i="8"/>
  <c r="H10" i="7"/>
  <c r="H10" i="8"/>
  <c r="H10" i="9"/>
  <c r="H10" i="3"/>
  <c r="O14" i="9"/>
  <c r="U9" i="9"/>
  <c r="U8" i="7"/>
  <c r="R9" i="9"/>
  <c r="S7" i="3"/>
  <c r="N11" i="9"/>
  <c r="D6" i="3"/>
  <c r="X6" i="9"/>
  <c r="E14" i="7"/>
  <c r="T5" i="8"/>
  <c r="P12" i="7"/>
  <c r="T7" i="9"/>
  <c r="P7" i="7"/>
  <c r="J7" i="7"/>
  <c r="J6" i="3"/>
  <c r="J6" i="8"/>
  <c r="J6" i="9"/>
  <c r="J6" i="7"/>
  <c r="M12" i="3"/>
  <c r="E10" i="8"/>
  <c r="I11" i="7"/>
  <c r="W7" i="8"/>
  <c r="O9" i="8"/>
  <c r="P10" i="9"/>
  <c r="J12" i="8"/>
  <c r="J12" i="3"/>
  <c r="J12" i="7"/>
  <c r="K6" i="7"/>
  <c r="T14" i="9"/>
  <c r="C9" i="3"/>
  <c r="D14" i="9"/>
  <c r="T9" i="8"/>
  <c r="O8" i="8"/>
  <c r="R6" i="8"/>
  <c r="R14" i="7"/>
  <c r="X14" i="3"/>
  <c r="Y8" i="8"/>
  <c r="F7" i="3"/>
  <c r="R5" i="3"/>
  <c r="T8" i="3"/>
  <c r="H11" i="7"/>
  <c r="Z11" i="7"/>
  <c r="K7" i="8"/>
  <c r="Y11" i="9"/>
  <c r="J10" i="7"/>
  <c r="K14" i="7"/>
  <c r="C11" i="8"/>
  <c r="C11" i="7"/>
  <c r="C11" i="3"/>
  <c r="C11" i="9"/>
  <c r="S6" i="3"/>
  <c r="S6" i="7"/>
  <c r="S6" i="8"/>
  <c r="S6" i="9"/>
  <c r="U5" i="8"/>
  <c r="H5" i="8"/>
  <c r="N14" i="9"/>
  <c r="J11" i="3"/>
  <c r="K10" i="9"/>
  <c r="S14" i="9"/>
  <c r="E12" i="7"/>
  <c r="W9" i="8"/>
  <c r="W9" i="3"/>
  <c r="W9" i="7"/>
  <c r="W9" i="9"/>
  <c r="F8" i="7"/>
  <c r="M11" i="9"/>
  <c r="Z13" i="8"/>
  <c r="P8" i="8"/>
  <c r="W13" i="3"/>
  <c r="R7" i="3"/>
  <c r="O14" i="3"/>
  <c r="U9" i="7"/>
  <c r="U8" i="3"/>
  <c r="R8" i="8"/>
  <c r="R8" i="3"/>
  <c r="R8" i="9"/>
  <c r="R8" i="7"/>
  <c r="Z5" i="7"/>
  <c r="Z5" i="8"/>
  <c r="Z5" i="9"/>
  <c r="Z5" i="3"/>
  <c r="E8" i="3"/>
  <c r="E8" i="8"/>
  <c r="E8" i="9"/>
  <c r="E8" i="7"/>
  <c r="R14" i="8"/>
  <c r="Z9" i="3"/>
  <c r="Z9" i="9"/>
  <c r="H14" i="9"/>
  <c r="H14" i="8"/>
  <c r="H14" i="7"/>
  <c r="H14" i="3"/>
  <c r="C8" i="3"/>
  <c r="C8" i="9"/>
  <c r="C8" i="7"/>
  <c r="C8" i="8"/>
  <c r="M11" i="8"/>
  <c r="Z9" i="8"/>
  <c r="M9" i="7"/>
  <c r="M9" i="9"/>
  <c r="M9" i="8"/>
  <c r="M9" i="3"/>
  <c r="C12" i="7"/>
  <c r="C7" i="9"/>
  <c r="H12" i="7"/>
  <c r="H12" i="8"/>
  <c r="O7" i="3"/>
  <c r="Y7" i="3"/>
  <c r="O11" i="3"/>
  <c r="Z7" i="8"/>
  <c r="K13" i="3"/>
  <c r="Z6" i="3"/>
  <c r="M10" i="7"/>
  <c r="Y12" i="8"/>
  <c r="S13" i="3"/>
  <c r="R10" i="8"/>
  <c r="W12" i="7"/>
  <c r="W12" i="8"/>
  <c r="O13" i="8"/>
  <c r="T11" i="3"/>
  <c r="K11" i="7"/>
  <c r="D10" i="9"/>
  <c r="Y5" i="3"/>
  <c r="D7" i="7"/>
  <c r="D15" i="7" s="1"/>
  <c r="R13" i="3"/>
  <c r="R13" i="8"/>
  <c r="U14" i="8"/>
  <c r="K9" i="3"/>
  <c r="O5" i="3"/>
  <c r="O12" i="9"/>
  <c r="P9" i="8"/>
  <c r="Y13" i="9"/>
  <c r="J8" i="9"/>
  <c r="C5" i="3"/>
  <c r="H9" i="9"/>
  <c r="H13" i="7"/>
  <c r="P5" i="7"/>
  <c r="H8" i="7"/>
  <c r="M6" i="9"/>
  <c r="H7" i="3"/>
  <c r="M14" i="7"/>
  <c r="W6" i="8"/>
  <c r="T10" i="7"/>
  <c r="Y6" i="7"/>
  <c r="O6" i="7"/>
  <c r="K8" i="3"/>
  <c r="P13" i="8"/>
  <c r="M13" i="3"/>
  <c r="W14" i="7"/>
  <c r="W11" i="3"/>
  <c r="E6" i="9"/>
  <c r="U6" i="8"/>
  <c r="Y14" i="8"/>
  <c r="J14" i="9"/>
  <c r="U12" i="8"/>
  <c r="K5" i="8"/>
  <c r="M7" i="3"/>
  <c r="C12" i="9"/>
  <c r="W10" i="8"/>
  <c r="W10" i="7"/>
  <c r="P6" i="7"/>
  <c r="C7" i="8"/>
  <c r="C15" i="8" s="1"/>
  <c r="C7" i="7"/>
  <c r="O7" i="9"/>
  <c r="Y7" i="7"/>
  <c r="O11" i="9"/>
  <c r="Z7" i="3"/>
  <c r="K13" i="9"/>
  <c r="Z6" i="8"/>
  <c r="M10" i="3"/>
  <c r="M10" i="9"/>
  <c r="M5" i="8"/>
  <c r="Y12" i="7"/>
  <c r="S13" i="9"/>
  <c r="R10" i="3"/>
  <c r="O13" i="9"/>
  <c r="T11" i="9"/>
  <c r="K11" i="3"/>
  <c r="D10" i="8"/>
  <c r="Y5" i="7"/>
  <c r="D7" i="8"/>
  <c r="U14" i="3"/>
  <c r="K9" i="8"/>
  <c r="O5" i="7"/>
  <c r="O12" i="3"/>
  <c r="P9" i="9"/>
  <c r="Y13" i="3"/>
  <c r="J8" i="8"/>
  <c r="C5" i="9"/>
  <c r="H9" i="3"/>
  <c r="H13" i="8"/>
  <c r="P5" i="9"/>
  <c r="H8" i="9"/>
  <c r="M6" i="8"/>
  <c r="H7" i="9"/>
  <c r="M14" i="9"/>
  <c r="W6" i="3"/>
  <c r="T10" i="3"/>
  <c r="Y6" i="8"/>
  <c r="O6" i="8"/>
  <c r="K8" i="7"/>
  <c r="P13" i="7"/>
  <c r="M13" i="7"/>
  <c r="W14" i="9"/>
  <c r="W11" i="9"/>
  <c r="E6" i="8"/>
  <c r="U6" i="3"/>
  <c r="J14" i="7"/>
  <c r="U12" i="7"/>
  <c r="K5" i="7"/>
  <c r="M7" i="7"/>
  <c r="C12" i="3"/>
  <c r="R11" i="3"/>
  <c r="P6" i="8"/>
  <c r="H12" i="9"/>
  <c r="O7" i="8"/>
  <c r="Y7" i="9"/>
  <c r="O11" i="8"/>
  <c r="Z7" i="9"/>
  <c r="K13" i="8"/>
  <c r="Z6" i="7"/>
  <c r="M5" i="3"/>
  <c r="Y12" i="3"/>
  <c r="S13" i="8"/>
  <c r="R10" i="7"/>
  <c r="W12" i="9"/>
  <c r="O13" i="3"/>
  <c r="T11" i="7"/>
  <c r="K11" i="9"/>
  <c r="D10" i="3"/>
  <c r="Y5" i="8"/>
  <c r="D7" i="9"/>
  <c r="R13" i="9"/>
  <c r="U14" i="7"/>
  <c r="K9" i="9"/>
  <c r="O5" i="9"/>
  <c r="O12" i="7"/>
  <c r="P9" i="7"/>
  <c r="Y13" i="8"/>
  <c r="J8" i="3"/>
  <c r="C5" i="7"/>
  <c r="H9" i="8"/>
  <c r="H13" i="3"/>
  <c r="P5" i="3"/>
  <c r="P15" i="3" s="1"/>
  <c r="H8" i="3"/>
  <c r="M6" i="7"/>
  <c r="H7" i="8"/>
  <c r="M14" i="3"/>
  <c r="W6" i="7"/>
  <c r="T10" i="8"/>
  <c r="Y6" i="3"/>
  <c r="O6" i="3"/>
  <c r="K8" i="9"/>
  <c r="P13" i="9"/>
  <c r="M13" i="9"/>
  <c r="W14" i="8"/>
  <c r="W11" i="7"/>
  <c r="E6" i="3"/>
  <c r="U6" i="7"/>
  <c r="M7" i="8"/>
  <c r="M5" i="7"/>
  <c r="O15" i="7" l="1"/>
  <c r="W15" i="9"/>
  <c r="T15" i="3"/>
  <c r="M15" i="9"/>
  <c r="Y15" i="3"/>
  <c r="U15" i="3"/>
  <c r="I15" i="3"/>
  <c r="F15" i="9"/>
  <c r="M15" i="3"/>
  <c r="O15" i="3"/>
  <c r="K15" i="9"/>
  <c r="H15" i="7"/>
  <c r="H15" i="3"/>
  <c r="E15" i="8"/>
  <c r="F15" i="8"/>
  <c r="X15" i="7"/>
  <c r="W15" i="8"/>
  <c r="X15" i="9"/>
  <c r="T15" i="9"/>
  <c r="M15" i="7"/>
  <c r="P15" i="8"/>
  <c r="R15" i="9"/>
  <c r="K15" i="8"/>
  <c r="S15" i="3"/>
  <c r="R15" i="7"/>
  <c r="E15" i="3"/>
  <c r="N15" i="7"/>
  <c r="F15" i="3"/>
  <c r="I15" i="8"/>
  <c r="H15" i="9"/>
  <c r="W15" i="7"/>
  <c r="N15" i="3"/>
  <c r="U15" i="8"/>
  <c r="O15" i="9"/>
  <c r="D15" i="8"/>
  <c r="C15" i="3"/>
  <c r="Y15" i="9"/>
  <c r="S15" i="8"/>
  <c r="H15" i="8"/>
  <c r="Z15" i="8"/>
  <c r="N15" i="8"/>
  <c r="R15" i="3"/>
  <c r="J15" i="3"/>
  <c r="E15" i="9"/>
  <c r="Z15" i="7"/>
  <c r="F15" i="7"/>
  <c r="Y15" i="8"/>
  <c r="J15" i="7"/>
  <c r="U15" i="7"/>
  <c r="P15" i="7"/>
  <c r="I15" i="9"/>
  <c r="D15" i="9"/>
  <c r="S15" i="9"/>
  <c r="Y15" i="7"/>
  <c r="R15" i="8"/>
  <c r="J15" i="8"/>
  <c r="Z15" i="9"/>
  <c r="N15" i="9"/>
  <c r="T15" i="7"/>
  <c r="W15" i="3"/>
  <c r="Z15" i="3"/>
  <c r="K15" i="3"/>
  <c r="E15" i="7"/>
  <c r="C15" i="7"/>
  <c r="K15" i="7"/>
  <c r="X15" i="3"/>
  <c r="X15" i="8"/>
  <c r="S15" i="7"/>
  <c r="U15" i="9"/>
  <c r="M15" i="8"/>
  <c r="P15" i="9"/>
  <c r="I15" i="7"/>
  <c r="D15" i="3"/>
  <c r="C15" i="9"/>
  <c r="O15" i="8"/>
  <c r="J15" i="9"/>
  <c r="T15" i="8"/>
  <c r="X30" i="2" l="1"/>
  <c r="X30" i="9" s="1"/>
  <c r="X22" i="2"/>
  <c r="X22" i="9" s="1"/>
  <c r="I25" i="2"/>
  <c r="I25" i="3" s="1"/>
  <c r="N26" i="9"/>
  <c r="N26" i="2"/>
  <c r="N26" i="3" s="1"/>
  <c r="X28" i="2"/>
  <c r="X28" i="7" s="1"/>
  <c r="C30" i="2"/>
  <c r="C30" i="3" s="1"/>
  <c r="D29" i="2"/>
  <c r="D29" i="9" s="1"/>
  <c r="N28" i="9"/>
  <c r="N28" i="2"/>
  <c r="N28" i="3" s="1"/>
  <c r="I23" i="8"/>
  <c r="I23" i="2"/>
  <c r="I23" i="7" s="1"/>
  <c r="N22" i="2"/>
  <c r="N22" i="8" s="1"/>
  <c r="E30" i="2"/>
  <c r="E30" i="8" s="1"/>
  <c r="I30" i="2"/>
  <c r="I30" i="9" s="1"/>
  <c r="C29" i="2"/>
  <c r="C29" i="3" s="1"/>
  <c r="C28" i="2"/>
  <c r="C28" i="9" s="1"/>
  <c r="X29" i="2"/>
  <c r="X29" i="9" s="1"/>
  <c r="X26" i="2"/>
  <c r="X26" i="8" s="1"/>
  <c r="I21" i="2"/>
  <c r="I21" i="9" s="1"/>
  <c r="X24" i="2"/>
  <c r="X24" i="9" s="1"/>
  <c r="F29" i="3"/>
  <c r="F29" i="2"/>
  <c r="F29" i="8" s="1"/>
  <c r="U29" i="2"/>
  <c r="U29" i="3" s="1"/>
  <c r="U23" i="2"/>
  <c r="U23" i="3" s="1"/>
  <c r="H23" i="2"/>
  <c r="H23" i="3" s="1"/>
  <c r="Y22" i="2"/>
  <c r="Y22" i="7" s="1"/>
  <c r="C24" i="7"/>
  <c r="C24" i="2"/>
  <c r="C24" i="3" s="1"/>
  <c r="D21" i="2"/>
  <c r="D21" i="8" s="1"/>
  <c r="S23" i="2"/>
  <c r="S23" i="9" s="1"/>
  <c r="Z26" i="2"/>
  <c r="Z26" i="7" s="1"/>
  <c r="I27" i="2"/>
  <c r="E22" i="2"/>
  <c r="E22" i="3" s="1"/>
  <c r="I29" i="2"/>
  <c r="I29" i="8" s="1"/>
  <c r="N25" i="2"/>
  <c r="N25" i="8" s="1"/>
  <c r="N30" i="3"/>
  <c r="N30" i="2"/>
  <c r="N30" i="8" s="1"/>
  <c r="X25" i="2"/>
  <c r="X25" i="8" s="1"/>
  <c r="S25" i="2"/>
  <c r="S25" i="8" s="1"/>
  <c r="N23" i="7"/>
  <c r="N23" i="2"/>
  <c r="N23" i="9" s="1"/>
  <c r="I22" i="2"/>
  <c r="I22" i="7" s="1"/>
  <c r="F24" i="2"/>
  <c r="F24" i="9" s="1"/>
  <c r="S29" i="2"/>
  <c r="S29" i="3" s="1"/>
  <c r="K22" i="2"/>
  <c r="K22" i="8" s="1"/>
  <c r="C21" i="3"/>
  <c r="C21" i="2"/>
  <c r="C21" i="9" s="1"/>
  <c r="C21" i="7"/>
  <c r="N24" i="2"/>
  <c r="N24" i="3" s="1"/>
  <c r="I28" i="2"/>
  <c r="I28" i="9" s="1"/>
  <c r="C25" i="2"/>
  <c r="C25" i="7" s="1"/>
  <c r="S30" i="2"/>
  <c r="S30" i="7" s="1"/>
  <c r="E29" i="2"/>
  <c r="E29" i="3" s="1"/>
  <c r="D30" i="2"/>
  <c r="D30" i="3" s="1"/>
  <c r="N27" i="2"/>
  <c r="N27" i="9" s="1"/>
  <c r="F27" i="2"/>
  <c r="F27" i="9" s="1"/>
  <c r="D22" i="2"/>
  <c r="D22" i="3" s="1"/>
  <c r="Y28" i="9"/>
  <c r="Y28" i="2"/>
  <c r="Y28" i="3" s="1"/>
  <c r="W29" i="2"/>
  <c r="W29" i="7" s="1"/>
  <c r="F28" i="8"/>
  <c r="F28" i="2"/>
  <c r="F28" i="7" s="1"/>
  <c r="Z29" i="2"/>
  <c r="Z29" i="3" s="1"/>
  <c r="M27" i="2"/>
  <c r="M27" i="8" s="1"/>
  <c r="M25" i="8"/>
  <c r="M25" i="7"/>
  <c r="M25" i="2"/>
  <c r="M25" i="9" s="1"/>
  <c r="W22" i="3"/>
  <c r="W22" i="9"/>
  <c r="W22" i="2"/>
  <c r="W22" i="7" s="1"/>
  <c r="W22" i="8"/>
  <c r="O27" i="2"/>
  <c r="O27" i="8" s="1"/>
  <c r="U28" i="2"/>
  <c r="U28" i="9" s="1"/>
  <c r="T26" i="2"/>
  <c r="T26" i="7" s="1"/>
  <c r="Z23" i="2"/>
  <c r="Z23" i="9" s="1"/>
  <c r="C22" i="2"/>
  <c r="C22" i="8" s="1"/>
  <c r="H20" i="2"/>
  <c r="E20" i="2"/>
  <c r="K28" i="9"/>
  <c r="K28" i="2"/>
  <c r="K28" i="3" s="1"/>
  <c r="M23" i="9"/>
  <c r="M23" i="2"/>
  <c r="M23" i="8" s="1"/>
  <c r="M23" i="7"/>
  <c r="R22" i="2"/>
  <c r="R22" i="9" s="1"/>
  <c r="M24" i="2"/>
  <c r="M24" i="3" s="1"/>
  <c r="U24" i="2"/>
  <c r="U24" i="9" s="1"/>
  <c r="K25" i="2"/>
  <c r="K25" i="3" s="1"/>
  <c r="J25" i="2"/>
  <c r="J25" i="9" s="1"/>
  <c r="R29" i="7"/>
  <c r="R29" i="9"/>
  <c r="R29" i="2"/>
  <c r="R29" i="8" s="1"/>
  <c r="E28" i="2"/>
  <c r="S22" i="2"/>
  <c r="X23" i="2"/>
  <c r="M21" i="2"/>
  <c r="M21" i="8" s="1"/>
  <c r="P23" i="2"/>
  <c r="R24" i="2"/>
  <c r="R24" i="9" s="1"/>
  <c r="I24" i="2"/>
  <c r="O24" i="2"/>
  <c r="I26" i="9"/>
  <c r="I26" i="2"/>
  <c r="I26" i="7" s="1"/>
  <c r="H28" i="2"/>
  <c r="H28" i="9" s="1"/>
  <c r="F30" i="2"/>
  <c r="F30" i="7" s="1"/>
  <c r="O22" i="2"/>
  <c r="O22" i="3" s="1"/>
  <c r="Y30" i="9"/>
  <c r="Y30" i="2"/>
  <c r="Y30" i="7" s="1"/>
  <c r="O23" i="2"/>
  <c r="O23" i="9" s="1"/>
  <c r="F26" i="2"/>
  <c r="F26" i="9" s="1"/>
  <c r="E27" i="2"/>
  <c r="E27" i="8" s="1"/>
  <c r="W25" i="2"/>
  <c r="W25" i="7" s="1"/>
  <c r="J20" i="2"/>
  <c r="H22" i="2"/>
  <c r="H22" i="7" s="1"/>
  <c r="J28" i="2"/>
  <c r="J28" i="7" s="1"/>
  <c r="J29" i="7"/>
  <c r="J29" i="9"/>
  <c r="J29" i="2"/>
  <c r="J29" i="8" s="1"/>
  <c r="P22" i="2"/>
  <c r="P22" i="3" s="1"/>
  <c r="U26" i="2"/>
  <c r="U26" i="7" s="1"/>
  <c r="P26" i="2"/>
  <c r="P26" i="3" s="1"/>
  <c r="J21" i="9"/>
  <c r="J21" i="2"/>
  <c r="J21" i="3" s="1"/>
  <c r="E23" i="7"/>
  <c r="E23" i="2"/>
  <c r="E23" i="9" s="1"/>
  <c r="K30" i="9"/>
  <c r="K30" i="2"/>
  <c r="K30" i="3" s="1"/>
  <c r="T28" i="2"/>
  <c r="T28" i="9" s="1"/>
  <c r="Y24" i="7"/>
  <c r="Y24" i="2"/>
  <c r="Y24" i="8" s="1"/>
  <c r="M20" i="2"/>
  <c r="M20" i="3" s="1"/>
  <c r="H30" i="2"/>
  <c r="H30" i="3" s="1"/>
  <c r="H30" i="8"/>
  <c r="Y20" i="2"/>
  <c r="H27" i="2"/>
  <c r="H27" i="3" s="1"/>
  <c r="P24" i="8"/>
  <c r="P24" i="3"/>
  <c r="P24" i="2"/>
  <c r="P24" i="9" s="1"/>
  <c r="S28" i="8"/>
  <c r="S28" i="2"/>
  <c r="S28" i="7" s="1"/>
  <c r="R25" i="8"/>
  <c r="R25" i="2"/>
  <c r="R25" i="9" s="1"/>
  <c r="R25" i="3"/>
  <c r="W26" i="2"/>
  <c r="W26" i="7" s="1"/>
  <c r="H26" i="2"/>
  <c r="H26" i="8" s="1"/>
  <c r="H26" i="7"/>
  <c r="E21" i="2"/>
  <c r="D24" i="2"/>
  <c r="S21" i="2"/>
  <c r="S21" i="7" s="1"/>
  <c r="D23" i="2"/>
  <c r="D23" i="8" s="1"/>
  <c r="J27" i="2"/>
  <c r="J27" i="7" s="1"/>
  <c r="E25" i="2"/>
  <c r="E25" i="3" s="1"/>
  <c r="C20" i="2"/>
  <c r="O25" i="2"/>
  <c r="O25" i="3" s="1"/>
  <c r="U21" i="2"/>
  <c r="U21" i="3" s="1"/>
  <c r="K23" i="2"/>
  <c r="K23" i="3" s="1"/>
  <c r="K21" i="2"/>
  <c r="K21" i="8" s="1"/>
  <c r="O30" i="2"/>
  <c r="O30" i="8" s="1"/>
  <c r="S26" i="2"/>
  <c r="S26" i="8" s="1"/>
  <c r="K27" i="7"/>
  <c r="K27" i="2"/>
  <c r="K27" i="8" s="1"/>
  <c r="C27" i="2"/>
  <c r="C27" i="9" s="1"/>
  <c r="C27" i="3"/>
  <c r="D26" i="2"/>
  <c r="D26" i="8" s="1"/>
  <c r="R20" i="2"/>
  <c r="O29" i="7"/>
  <c r="O29" i="2"/>
  <c r="O29" i="3" s="1"/>
  <c r="F25" i="2"/>
  <c r="F25" i="9" s="1"/>
  <c r="Y25" i="2"/>
  <c r="Y25" i="3" s="1"/>
  <c r="Z20" i="2"/>
  <c r="N29" i="7"/>
  <c r="N29" i="2"/>
  <c r="N29" i="9" s="1"/>
  <c r="F22" i="2"/>
  <c r="F22" i="8" s="1"/>
  <c r="C26" i="2"/>
  <c r="C26" i="8" s="1"/>
  <c r="W30" i="2"/>
  <c r="W30" i="9" s="1"/>
  <c r="H29" i="3"/>
  <c r="H29" i="2"/>
  <c r="H29" i="7" s="1"/>
  <c r="M28" i="7"/>
  <c r="M28" i="8"/>
  <c r="M28" i="2"/>
  <c r="M28" i="9" s="1"/>
  <c r="M28" i="3"/>
  <c r="T20" i="2"/>
  <c r="H24" i="2"/>
  <c r="H24" i="9" s="1"/>
  <c r="Y23" i="9"/>
  <c r="Y23" i="2"/>
  <c r="Y23" i="3" s="1"/>
  <c r="R21" i="2"/>
  <c r="R21" i="9" s="1"/>
  <c r="M30" i="3"/>
  <c r="M30" i="2"/>
  <c r="M30" i="9" s="1"/>
  <c r="M30" i="7"/>
  <c r="M26" i="2"/>
  <c r="M26" i="7" s="1"/>
  <c r="H21" i="3"/>
  <c r="H21" i="2"/>
  <c r="H21" i="9" s="1"/>
  <c r="J26" i="2"/>
  <c r="J26" i="3" s="1"/>
  <c r="W24" i="2"/>
  <c r="W24" i="9" s="1"/>
  <c r="W24" i="3"/>
  <c r="W28" i="2"/>
  <c r="W28" i="3" s="1"/>
  <c r="H25" i="2"/>
  <c r="H25" i="9" s="1"/>
  <c r="R28" i="2"/>
  <c r="R28" i="3" s="1"/>
  <c r="R28" i="8"/>
  <c r="M22" i="2"/>
  <c r="M22" i="8" s="1"/>
  <c r="M22" i="7"/>
  <c r="W21" i="2"/>
  <c r="W21" i="8" s="1"/>
  <c r="U22" i="2"/>
  <c r="U22" i="3" s="1"/>
  <c r="F21" i="2"/>
  <c r="T24" i="2"/>
  <c r="E26" i="2"/>
  <c r="E26" i="9" s="1"/>
  <c r="D27" i="2"/>
  <c r="D27" i="3" s="1"/>
  <c r="F23" i="2"/>
  <c r="F23" i="8" s="1"/>
  <c r="E24" i="2"/>
  <c r="E24" i="7" s="1"/>
  <c r="Z28" i="2"/>
  <c r="Z28" i="9" s="1"/>
  <c r="K26" i="2"/>
  <c r="K26" i="3" s="1"/>
  <c r="P20" i="2"/>
  <c r="D25" i="2"/>
  <c r="D25" i="3" s="1"/>
  <c r="D20" i="2"/>
  <c r="R26" i="3"/>
  <c r="R26" i="2"/>
  <c r="R26" i="8" s="1"/>
  <c r="R26" i="9"/>
  <c r="O26" i="2"/>
  <c r="O26" i="9" s="1"/>
  <c r="U30" i="2"/>
  <c r="U30" i="9" s="1"/>
  <c r="Z21" i="2"/>
  <c r="Z21" i="3" s="1"/>
  <c r="P30" i="2"/>
  <c r="P30" i="9" s="1"/>
  <c r="F20" i="2"/>
  <c r="T21" i="9"/>
  <c r="T21" i="8"/>
  <c r="T21" i="2"/>
  <c r="T21" i="3" s="1"/>
  <c r="R23" i="3"/>
  <c r="R23" i="2"/>
  <c r="R23" i="7" s="1"/>
  <c r="P28" i="2"/>
  <c r="P28" i="7" s="1"/>
  <c r="W23" i="2"/>
  <c r="W23" i="9" s="1"/>
  <c r="Z30" i="2"/>
  <c r="Z30" i="3" s="1"/>
  <c r="P25" i="2"/>
  <c r="P25" i="3" s="1"/>
  <c r="T29" i="2"/>
  <c r="T29" i="8" s="1"/>
  <c r="M29" i="2"/>
  <c r="M29" i="7" s="1"/>
  <c r="Y26" i="2"/>
  <c r="Y26" i="7" s="1"/>
  <c r="R30" i="2"/>
  <c r="R30" i="8" s="1"/>
  <c r="J23" i="2"/>
  <c r="J23" i="3" s="1"/>
  <c r="C23" i="2"/>
  <c r="C23" i="7" s="1"/>
  <c r="K24" i="2"/>
  <c r="K24" i="8" s="1"/>
  <c r="X21" i="2"/>
  <c r="J30" i="2"/>
  <c r="O28" i="2"/>
  <c r="D28" i="2"/>
  <c r="D28" i="8" s="1"/>
  <c r="T30" i="2"/>
  <c r="T30" i="9" s="1"/>
  <c r="Y29" i="2"/>
  <c r="Y29" i="8" s="1"/>
  <c r="Z25" i="2"/>
  <c r="Z25" i="7" s="1"/>
  <c r="T23" i="2"/>
  <c r="T23" i="3" s="1"/>
  <c r="J24" i="2"/>
  <c r="J24" i="7" s="1"/>
  <c r="Y21" i="2"/>
  <c r="Y21" i="3" s="1"/>
  <c r="S20" i="2"/>
  <c r="K29" i="2"/>
  <c r="K29" i="7" s="1"/>
  <c r="T25" i="2"/>
  <c r="T25" i="7" s="1"/>
  <c r="N20" i="2"/>
  <c r="S24" i="2"/>
  <c r="S24" i="9" s="1"/>
  <c r="Z24" i="2"/>
  <c r="Z24" i="7" s="1"/>
  <c r="U25" i="2"/>
  <c r="U25" i="7" s="1"/>
  <c r="U20" i="2"/>
  <c r="W20" i="2"/>
  <c r="N21" i="2"/>
  <c r="J22" i="2"/>
  <c r="J22" i="9" s="1"/>
  <c r="I20" i="2"/>
  <c r="P21" i="2"/>
  <c r="P21" i="3" s="1"/>
  <c r="P29" i="2"/>
  <c r="P29" i="3" s="1"/>
  <c r="O20" i="2"/>
  <c r="Z22" i="2"/>
  <c r="Z22" i="3" s="1"/>
  <c r="X20" i="2"/>
  <c r="T22" i="2"/>
  <c r="T22" i="8" s="1"/>
  <c r="K20" i="2"/>
  <c r="O21" i="2"/>
  <c r="O21" i="9" s="1"/>
  <c r="R23" i="9" l="1"/>
  <c r="J26" i="7"/>
  <c r="R21" i="7"/>
  <c r="R21" i="8"/>
  <c r="Y23" i="8"/>
  <c r="C26" i="3"/>
  <c r="F22" i="7"/>
  <c r="N29" i="8"/>
  <c r="F25" i="3"/>
  <c r="O29" i="9"/>
  <c r="E23" i="8"/>
  <c r="P22" i="7"/>
  <c r="H22" i="3"/>
  <c r="O23" i="8"/>
  <c r="K22" i="9"/>
  <c r="F24" i="7"/>
  <c r="X25" i="3"/>
  <c r="N25" i="7"/>
  <c r="S23" i="3"/>
  <c r="F29" i="9"/>
  <c r="C29" i="7"/>
  <c r="C29" i="9"/>
  <c r="I30" i="8"/>
  <c r="X28" i="3"/>
  <c r="R30" i="3"/>
  <c r="U25" i="8"/>
  <c r="R23" i="8"/>
  <c r="T21" i="7"/>
  <c r="Z21" i="9"/>
  <c r="R28" i="7"/>
  <c r="H25" i="8"/>
  <c r="C27" i="7"/>
  <c r="H30" i="7"/>
  <c r="P22" i="9"/>
  <c r="H22" i="9"/>
  <c r="O23" i="3"/>
  <c r="Y30" i="3"/>
  <c r="H28" i="8"/>
  <c r="I26" i="3"/>
  <c r="M24" i="8"/>
  <c r="C22" i="7"/>
  <c r="T26" i="9"/>
  <c r="U28" i="7"/>
  <c r="W29" i="9"/>
  <c r="Y28" i="8"/>
  <c r="C21" i="8"/>
  <c r="K22" i="7"/>
  <c r="F24" i="8"/>
  <c r="Z26" i="9"/>
  <c r="Y22" i="9"/>
  <c r="U29" i="7"/>
  <c r="F29" i="7"/>
  <c r="X22" i="7"/>
  <c r="R30" i="9"/>
  <c r="S24" i="8"/>
  <c r="M22" i="9"/>
  <c r="R28" i="9"/>
  <c r="H25" i="3"/>
  <c r="W24" i="8"/>
  <c r="H21" i="7"/>
  <c r="R21" i="3"/>
  <c r="Y23" i="7"/>
  <c r="H29" i="8"/>
  <c r="C26" i="9"/>
  <c r="N29" i="3"/>
  <c r="O29" i="8"/>
  <c r="C27" i="8"/>
  <c r="K27" i="3"/>
  <c r="H26" i="3"/>
  <c r="H30" i="9"/>
  <c r="Y24" i="9"/>
  <c r="J21" i="8"/>
  <c r="U26" i="8"/>
  <c r="H22" i="8"/>
  <c r="F26" i="3"/>
  <c r="O23" i="7"/>
  <c r="H28" i="3"/>
  <c r="J25" i="8"/>
  <c r="U24" i="3"/>
  <c r="M24" i="9"/>
  <c r="T26" i="3"/>
  <c r="U28" i="3"/>
  <c r="W29" i="3"/>
  <c r="Z26" i="8"/>
  <c r="X29" i="8"/>
  <c r="C29" i="8"/>
  <c r="I30" i="3"/>
  <c r="E30" i="7"/>
  <c r="C30" i="7"/>
  <c r="R30" i="7"/>
  <c r="H26" i="9"/>
  <c r="J25" i="7"/>
  <c r="M24" i="7"/>
  <c r="C22" i="9"/>
  <c r="Z23" i="7"/>
  <c r="T26" i="8"/>
  <c r="I22" i="9"/>
  <c r="I30" i="7"/>
  <c r="X30" i="7"/>
  <c r="U31" i="2"/>
  <c r="U20" i="7"/>
  <c r="U20" i="8"/>
  <c r="U20" i="3"/>
  <c r="U20" i="9"/>
  <c r="X20" i="9"/>
  <c r="X31" i="2"/>
  <c r="X20" i="8"/>
  <c r="X20" i="3"/>
  <c r="X20" i="7"/>
  <c r="K20" i="8"/>
  <c r="K20" i="3"/>
  <c r="K20" i="7"/>
  <c r="K31" i="2"/>
  <c r="K20" i="9"/>
  <c r="O20" i="8"/>
  <c r="O31" i="2"/>
  <c r="O20" i="3"/>
  <c r="O20" i="7"/>
  <c r="O20" i="9"/>
  <c r="W20" i="3"/>
  <c r="W31" i="2"/>
  <c r="W20" i="8"/>
  <c r="W20" i="7"/>
  <c r="S20" i="7"/>
  <c r="S31" i="2"/>
  <c r="S20" i="3"/>
  <c r="S20" i="8"/>
  <c r="S20" i="9"/>
  <c r="O28" i="9"/>
  <c r="O28" i="7"/>
  <c r="O28" i="8"/>
  <c r="C23" i="9"/>
  <c r="C23" i="3"/>
  <c r="U25" i="9"/>
  <c r="M29" i="8"/>
  <c r="M29" i="3"/>
  <c r="S24" i="7"/>
  <c r="W23" i="3"/>
  <c r="W23" i="8"/>
  <c r="P28" i="9"/>
  <c r="F31" i="2"/>
  <c r="F20" i="8"/>
  <c r="F20" i="9"/>
  <c r="F20" i="3"/>
  <c r="P30" i="8"/>
  <c r="Z21" i="7"/>
  <c r="O26" i="8"/>
  <c r="O26" i="3"/>
  <c r="R26" i="7"/>
  <c r="P20" i="9"/>
  <c r="P20" i="8"/>
  <c r="P31" i="2"/>
  <c r="P20" i="7"/>
  <c r="P20" i="3"/>
  <c r="F21" i="7"/>
  <c r="F21" i="3"/>
  <c r="F21" i="8"/>
  <c r="F21" i="9"/>
  <c r="W21" i="3"/>
  <c r="W21" i="9"/>
  <c r="J23" i="8"/>
  <c r="M22" i="3"/>
  <c r="W28" i="8"/>
  <c r="W28" i="7"/>
  <c r="W24" i="7"/>
  <c r="J26" i="8"/>
  <c r="Y26" i="8"/>
  <c r="M26" i="8"/>
  <c r="M26" i="9"/>
  <c r="M30" i="8"/>
  <c r="T29" i="9"/>
  <c r="P25" i="9"/>
  <c r="H24" i="7"/>
  <c r="H24" i="3"/>
  <c r="Z30" i="9"/>
  <c r="Z24" i="9"/>
  <c r="W30" i="7"/>
  <c r="W30" i="3"/>
  <c r="C26" i="7"/>
  <c r="F22" i="9"/>
  <c r="P29" i="8"/>
  <c r="T22" i="7"/>
  <c r="T25" i="3"/>
  <c r="Z20" i="9"/>
  <c r="Z20" i="7"/>
  <c r="Z31" i="2"/>
  <c r="Z20" i="8"/>
  <c r="Z20" i="3"/>
  <c r="Y25" i="9"/>
  <c r="O21" i="3"/>
  <c r="F25" i="7"/>
  <c r="R31" i="2"/>
  <c r="R20" i="3"/>
  <c r="R20" i="9"/>
  <c r="R20" i="8"/>
  <c r="R20" i="7"/>
  <c r="K29" i="8"/>
  <c r="D26" i="9"/>
  <c r="K27" i="9"/>
  <c r="D25" i="9"/>
  <c r="E21" i="3"/>
  <c r="E21" i="8"/>
  <c r="E21" i="9"/>
  <c r="E21" i="7"/>
  <c r="U30" i="7"/>
  <c r="W26" i="9"/>
  <c r="W26" i="8"/>
  <c r="R25" i="7"/>
  <c r="S28" i="9"/>
  <c r="Z22" i="7"/>
  <c r="P24" i="7"/>
  <c r="H27" i="8"/>
  <c r="H27" i="7"/>
  <c r="S26" i="3"/>
  <c r="Y24" i="3"/>
  <c r="T28" i="7"/>
  <c r="K30" i="8"/>
  <c r="E23" i="3"/>
  <c r="J21" i="7"/>
  <c r="P26" i="8"/>
  <c r="U26" i="3"/>
  <c r="P22" i="8"/>
  <c r="J29" i="3"/>
  <c r="J28" i="3"/>
  <c r="E24" i="3"/>
  <c r="W25" i="3"/>
  <c r="W25" i="9"/>
  <c r="E27" i="7"/>
  <c r="F26" i="8"/>
  <c r="Y30" i="8"/>
  <c r="O22" i="7"/>
  <c r="I26" i="8"/>
  <c r="P23" i="9"/>
  <c r="P23" i="3"/>
  <c r="P23" i="7"/>
  <c r="P23" i="8"/>
  <c r="E28" i="3"/>
  <c r="E28" i="7"/>
  <c r="E28" i="8"/>
  <c r="E28" i="9"/>
  <c r="O30" i="3"/>
  <c r="Y21" i="7"/>
  <c r="K21" i="9"/>
  <c r="J24" i="9"/>
  <c r="J25" i="3"/>
  <c r="K26" i="7"/>
  <c r="K25" i="9"/>
  <c r="P21" i="9"/>
  <c r="U24" i="7"/>
  <c r="K23" i="7"/>
  <c r="T23" i="9"/>
  <c r="R22" i="8"/>
  <c r="R22" i="7"/>
  <c r="M23" i="3"/>
  <c r="Z28" i="7"/>
  <c r="K28" i="7"/>
  <c r="U21" i="8"/>
  <c r="Z25" i="8"/>
  <c r="O25" i="7"/>
  <c r="R24" i="8"/>
  <c r="U22" i="7"/>
  <c r="H20" i="9"/>
  <c r="H20" i="8"/>
  <c r="H31" i="2"/>
  <c r="H20" i="3"/>
  <c r="H20" i="7"/>
  <c r="Y29" i="3"/>
  <c r="E25" i="7"/>
  <c r="T30" i="8"/>
  <c r="C22" i="3"/>
  <c r="Z23" i="3"/>
  <c r="F23" i="7"/>
  <c r="K24" i="7"/>
  <c r="U28" i="8"/>
  <c r="D27" i="8"/>
  <c r="O27" i="3"/>
  <c r="J27" i="3"/>
  <c r="M27" i="3"/>
  <c r="M27" i="7"/>
  <c r="Z29" i="7"/>
  <c r="J22" i="7"/>
  <c r="F28" i="9"/>
  <c r="D28" i="3"/>
  <c r="D23" i="3"/>
  <c r="F30" i="8"/>
  <c r="M21" i="7"/>
  <c r="E26" i="3"/>
  <c r="P28" i="3"/>
  <c r="P30" i="7"/>
  <c r="J23" i="9"/>
  <c r="Y26" i="9"/>
  <c r="T29" i="3"/>
  <c r="P25" i="8"/>
  <c r="T20" i="9"/>
  <c r="T20" i="8"/>
  <c r="T31" i="2"/>
  <c r="T20" i="3"/>
  <c r="Z30" i="8"/>
  <c r="Z24" i="3"/>
  <c r="P29" i="7"/>
  <c r="T22" i="9"/>
  <c r="T25" i="8"/>
  <c r="Y25" i="8"/>
  <c r="O21" i="7"/>
  <c r="K29" i="3"/>
  <c r="D26" i="7"/>
  <c r="D25" i="8"/>
  <c r="U30" i="3"/>
  <c r="Z22" i="9"/>
  <c r="S26" i="7"/>
  <c r="Y20" i="7"/>
  <c r="Y31" i="2"/>
  <c r="Y20" i="8"/>
  <c r="Y20" i="9"/>
  <c r="Y20" i="3"/>
  <c r="T28" i="3"/>
  <c r="P26" i="7"/>
  <c r="J28" i="9"/>
  <c r="E24" i="8"/>
  <c r="E27" i="3"/>
  <c r="O22" i="8"/>
  <c r="O24" i="7"/>
  <c r="O24" i="8"/>
  <c r="O24" i="3"/>
  <c r="O24" i="9"/>
  <c r="O30" i="7"/>
  <c r="Y21" i="9"/>
  <c r="K21" i="3"/>
  <c r="J24" i="8"/>
  <c r="K26" i="9"/>
  <c r="K25" i="8"/>
  <c r="P21" i="8"/>
  <c r="K23" i="9"/>
  <c r="T23" i="8"/>
  <c r="Z28" i="3"/>
  <c r="U21" i="7"/>
  <c r="Z25" i="9"/>
  <c r="O25" i="8"/>
  <c r="R24" i="3"/>
  <c r="U22" i="8"/>
  <c r="Y29" i="7"/>
  <c r="E25" i="9"/>
  <c r="T30" i="7"/>
  <c r="F23" i="3"/>
  <c r="K24" i="9"/>
  <c r="D27" i="7"/>
  <c r="O27" i="7"/>
  <c r="J27" i="8"/>
  <c r="Z29" i="9"/>
  <c r="J22" i="3"/>
  <c r="D28" i="7"/>
  <c r="D23" i="9"/>
  <c r="F30" i="3"/>
  <c r="M21" i="9"/>
  <c r="E26" i="8"/>
  <c r="O28" i="3"/>
  <c r="N21" i="9"/>
  <c r="N21" i="3"/>
  <c r="N21" i="7"/>
  <c r="N21" i="8"/>
  <c r="C23" i="8"/>
  <c r="U25" i="3"/>
  <c r="M29" i="9"/>
  <c r="S24" i="3"/>
  <c r="W23" i="7"/>
  <c r="P28" i="8"/>
  <c r="P30" i="3"/>
  <c r="Z21" i="8"/>
  <c r="O26" i="7"/>
  <c r="D31" i="2"/>
  <c r="D20" i="3"/>
  <c r="D20" i="7"/>
  <c r="D20" i="9"/>
  <c r="F20" i="7"/>
  <c r="W21" i="7"/>
  <c r="J23" i="7"/>
  <c r="W28" i="9"/>
  <c r="J26" i="9"/>
  <c r="Y26" i="3"/>
  <c r="M26" i="3"/>
  <c r="T29" i="7"/>
  <c r="P25" i="7"/>
  <c r="H24" i="8"/>
  <c r="Z30" i="7"/>
  <c r="Z24" i="8"/>
  <c r="W30" i="8"/>
  <c r="F22" i="3"/>
  <c r="P29" i="9"/>
  <c r="T22" i="3"/>
  <c r="T25" i="9"/>
  <c r="Y25" i="7"/>
  <c r="O21" i="8"/>
  <c r="F25" i="8"/>
  <c r="K29" i="9"/>
  <c r="D26" i="3"/>
  <c r="D25" i="7"/>
  <c r="C31" i="2"/>
  <c r="C20" i="7"/>
  <c r="C20" i="8"/>
  <c r="C20" i="3"/>
  <c r="C20" i="9"/>
  <c r="S21" i="9"/>
  <c r="S21" i="3"/>
  <c r="D20" i="8"/>
  <c r="U30" i="8"/>
  <c r="W26" i="3"/>
  <c r="S28" i="3"/>
  <c r="Z22" i="8"/>
  <c r="H27" i="9"/>
  <c r="S26" i="9"/>
  <c r="T28" i="8"/>
  <c r="K30" i="7"/>
  <c r="P26" i="9"/>
  <c r="U26" i="9"/>
  <c r="J28" i="8"/>
  <c r="E24" i="9"/>
  <c r="W25" i="8"/>
  <c r="E27" i="9"/>
  <c r="F26" i="7"/>
  <c r="O22" i="9"/>
  <c r="I24" i="8"/>
  <c r="I24" i="7"/>
  <c r="I24" i="9"/>
  <c r="I24" i="3"/>
  <c r="X23" i="7"/>
  <c r="X23" i="3"/>
  <c r="X23" i="9"/>
  <c r="X23" i="8"/>
  <c r="O30" i="9"/>
  <c r="Y21" i="8"/>
  <c r="K21" i="7"/>
  <c r="J24" i="3"/>
  <c r="K26" i="8"/>
  <c r="K25" i="7"/>
  <c r="P21" i="7"/>
  <c r="U24" i="8"/>
  <c r="K23" i="8"/>
  <c r="T23" i="7"/>
  <c r="R22" i="3"/>
  <c r="Z28" i="8"/>
  <c r="K28" i="8"/>
  <c r="U21" i="9"/>
  <c r="Z25" i="3"/>
  <c r="O25" i="9"/>
  <c r="R24" i="7"/>
  <c r="U22" i="9"/>
  <c r="Y29" i="9"/>
  <c r="E25" i="8"/>
  <c r="T30" i="3"/>
  <c r="Z23" i="8"/>
  <c r="F23" i="9"/>
  <c r="K24" i="3"/>
  <c r="D27" i="9"/>
  <c r="O27" i="9"/>
  <c r="J27" i="9"/>
  <c r="M27" i="9"/>
  <c r="Z29" i="8"/>
  <c r="J22" i="8"/>
  <c r="F28" i="3"/>
  <c r="D28" i="9"/>
  <c r="D23" i="7"/>
  <c r="F30" i="9"/>
  <c r="M21" i="3"/>
  <c r="E26" i="7"/>
  <c r="N20" i="3"/>
  <c r="N31" i="2"/>
  <c r="N20" i="7"/>
  <c r="N20" i="8"/>
  <c r="N20" i="9"/>
  <c r="J30" i="3"/>
  <c r="J30" i="9"/>
  <c r="J30" i="7"/>
  <c r="J30" i="8"/>
  <c r="X21" i="3"/>
  <c r="X21" i="8"/>
  <c r="X21" i="9"/>
  <c r="X21" i="7"/>
  <c r="I20" i="9"/>
  <c r="I20" i="7"/>
  <c r="I20" i="8"/>
  <c r="I31" i="2"/>
  <c r="I20" i="3"/>
  <c r="W20" i="9"/>
  <c r="T24" i="7"/>
  <c r="T24" i="3"/>
  <c r="T24" i="9"/>
  <c r="T24" i="8"/>
  <c r="H25" i="7"/>
  <c r="H21" i="8"/>
  <c r="H29" i="9"/>
  <c r="D24" i="9"/>
  <c r="D24" i="8"/>
  <c r="D24" i="3"/>
  <c r="D24" i="7"/>
  <c r="M20" i="9"/>
  <c r="M31" i="2"/>
  <c r="M20" i="8"/>
  <c r="M31" i="8" s="1"/>
  <c r="M20" i="7"/>
  <c r="M31" i="7" s="1"/>
  <c r="J31" i="2"/>
  <c r="J20" i="7"/>
  <c r="J31" i="7" s="1"/>
  <c r="J20" i="8"/>
  <c r="J20" i="9"/>
  <c r="J20" i="3"/>
  <c r="H28" i="7"/>
  <c r="S22" i="7"/>
  <c r="S22" i="8"/>
  <c r="S22" i="3"/>
  <c r="S22" i="9"/>
  <c r="T20" i="7"/>
  <c r="R29" i="3"/>
  <c r="E31" i="2"/>
  <c r="E20" i="7"/>
  <c r="E20" i="8"/>
  <c r="E20" i="3"/>
  <c r="E20" i="9"/>
  <c r="M25" i="3"/>
  <c r="W29" i="8"/>
  <c r="Y28" i="7"/>
  <c r="S21" i="8"/>
  <c r="K22" i="3"/>
  <c r="S29" i="8"/>
  <c r="F24" i="3"/>
  <c r="I22" i="8"/>
  <c r="N23" i="3"/>
  <c r="S25" i="9"/>
  <c r="X25" i="7"/>
  <c r="N30" i="7"/>
  <c r="N25" i="3"/>
  <c r="S23" i="7"/>
  <c r="D21" i="9"/>
  <c r="C24" i="9"/>
  <c r="Y22" i="3"/>
  <c r="D22" i="8"/>
  <c r="H23" i="9"/>
  <c r="H23" i="7"/>
  <c r="U23" i="8"/>
  <c r="U29" i="8"/>
  <c r="C25" i="9"/>
  <c r="F27" i="8"/>
  <c r="N27" i="8"/>
  <c r="D30" i="7"/>
  <c r="E29" i="8"/>
  <c r="X29" i="7"/>
  <c r="E30" i="9"/>
  <c r="N22" i="9"/>
  <c r="I23" i="9"/>
  <c r="N28" i="8"/>
  <c r="D29" i="7"/>
  <c r="C30" i="9"/>
  <c r="C28" i="3"/>
  <c r="X24" i="8"/>
  <c r="X28" i="9"/>
  <c r="I28" i="8"/>
  <c r="N26" i="7"/>
  <c r="I21" i="7"/>
  <c r="I25" i="7"/>
  <c r="X22" i="3"/>
  <c r="X26" i="7"/>
  <c r="X30" i="8"/>
  <c r="N24" i="9"/>
  <c r="I29" i="7"/>
  <c r="E22" i="8"/>
  <c r="S30" i="8"/>
  <c r="S29" i="9"/>
  <c r="S25" i="3"/>
  <c r="D21" i="3"/>
  <c r="D22" i="7"/>
  <c r="U23" i="7"/>
  <c r="C25" i="8"/>
  <c r="F27" i="7"/>
  <c r="N27" i="3"/>
  <c r="D30" i="9"/>
  <c r="E29" i="9"/>
  <c r="N22" i="3"/>
  <c r="D29" i="3"/>
  <c r="C28" i="7"/>
  <c r="X24" i="7"/>
  <c r="I28" i="3"/>
  <c r="I21" i="3"/>
  <c r="I25" i="9"/>
  <c r="X26" i="9"/>
  <c r="N24" i="8"/>
  <c r="I29" i="9"/>
  <c r="E22" i="7"/>
  <c r="S30" i="3"/>
  <c r="S29" i="7"/>
  <c r="I22" i="3"/>
  <c r="N23" i="8"/>
  <c r="S25" i="7"/>
  <c r="X25" i="9"/>
  <c r="N30" i="9"/>
  <c r="N25" i="9"/>
  <c r="Z26" i="3"/>
  <c r="S23" i="8"/>
  <c r="D21" i="7"/>
  <c r="C24" i="8"/>
  <c r="Y22" i="8"/>
  <c r="D22" i="9"/>
  <c r="H23" i="8"/>
  <c r="U23" i="9"/>
  <c r="U29" i="9"/>
  <c r="C25" i="3"/>
  <c r="F27" i="3"/>
  <c r="N27" i="7"/>
  <c r="D30" i="8"/>
  <c r="E29" i="7"/>
  <c r="X29" i="3"/>
  <c r="E30" i="3"/>
  <c r="N22" i="7"/>
  <c r="I23" i="3"/>
  <c r="N28" i="7"/>
  <c r="D29" i="8"/>
  <c r="C30" i="8"/>
  <c r="C28" i="8"/>
  <c r="X24" i="3"/>
  <c r="X28" i="8"/>
  <c r="I28" i="7"/>
  <c r="N26" i="8"/>
  <c r="I21" i="8"/>
  <c r="I25" i="8"/>
  <c r="X22" i="8"/>
  <c r="X26" i="3"/>
  <c r="X30" i="3"/>
  <c r="N24" i="7"/>
  <c r="I29" i="3"/>
  <c r="E22" i="9"/>
  <c r="S30" i="9"/>
  <c r="I27" i="9"/>
  <c r="I27" i="7"/>
  <c r="I27" i="3"/>
  <c r="I27" i="8"/>
  <c r="J31" i="8" l="1"/>
  <c r="M31" i="9"/>
  <c r="W31" i="9"/>
  <c r="J31" i="9"/>
  <c r="R31" i="9"/>
  <c r="T31" i="7"/>
  <c r="H31" i="3"/>
  <c r="M31" i="3"/>
  <c r="E31" i="3"/>
  <c r="I31" i="3"/>
  <c r="I31" i="9"/>
  <c r="C31" i="7"/>
  <c r="F31" i="7"/>
  <c r="Y31" i="9"/>
  <c r="T31" i="9"/>
  <c r="H31" i="7"/>
  <c r="H31" i="9"/>
  <c r="P31" i="3"/>
  <c r="P31" i="9"/>
  <c r="F31" i="8"/>
  <c r="S31" i="3"/>
  <c r="W31" i="8"/>
  <c r="O31" i="7"/>
  <c r="K31" i="9"/>
  <c r="K31" i="8"/>
  <c r="U31" i="8"/>
  <c r="E31" i="8"/>
  <c r="N31" i="9"/>
  <c r="N31" i="3"/>
  <c r="C31" i="9"/>
  <c r="D31" i="9"/>
  <c r="Y31" i="8"/>
  <c r="T31" i="3"/>
  <c r="R31" i="3"/>
  <c r="Z31" i="7"/>
  <c r="P31" i="7"/>
  <c r="O31" i="3"/>
  <c r="X31" i="7"/>
  <c r="X31" i="9"/>
  <c r="U31" i="7"/>
  <c r="E31" i="7"/>
  <c r="I31" i="8"/>
  <c r="N31" i="8"/>
  <c r="D31" i="8"/>
  <c r="C31" i="3"/>
  <c r="D31" i="7"/>
  <c r="R31" i="7"/>
  <c r="Z31" i="3"/>
  <c r="Z31" i="9"/>
  <c r="F31" i="3"/>
  <c r="S31" i="9"/>
  <c r="S31" i="7"/>
  <c r="W31" i="3"/>
  <c r="K31" i="7"/>
  <c r="X31" i="3"/>
  <c r="U31" i="9"/>
  <c r="E31" i="9"/>
  <c r="J31" i="3"/>
  <c r="I31" i="7"/>
  <c r="N31" i="7"/>
  <c r="C31" i="8"/>
  <c r="D31" i="3"/>
  <c r="Y31" i="3"/>
  <c r="Y31" i="7"/>
  <c r="T31" i="8"/>
  <c r="H31" i="8"/>
  <c r="R31" i="8"/>
  <c r="Z31" i="8"/>
  <c r="P31" i="8"/>
  <c r="F31" i="9"/>
  <c r="S31" i="8"/>
  <c r="W31" i="7"/>
  <c r="O31" i="9"/>
  <c r="O31" i="8"/>
  <c r="K31" i="3"/>
  <c r="X31" i="8"/>
  <c r="U31" i="3"/>
  <c r="K38" i="2" l="1"/>
  <c r="K38" i="8" s="1"/>
  <c r="U37" i="2"/>
  <c r="U37" i="9" s="1"/>
  <c r="F46" i="2"/>
  <c r="F46" i="7" s="1"/>
  <c r="T44" i="2"/>
  <c r="T44" i="8" s="1"/>
  <c r="E38" i="2"/>
  <c r="E38" i="7" s="1"/>
  <c r="H46" i="2"/>
  <c r="H46" i="3" s="1"/>
  <c r="E45" i="2"/>
  <c r="E45" i="8" s="1"/>
  <c r="T41" i="2"/>
  <c r="T41" i="8" s="1"/>
  <c r="C42" i="2"/>
  <c r="C42" i="9" s="1"/>
  <c r="C38" i="2"/>
  <c r="C38" i="7" s="1"/>
  <c r="M37" i="2"/>
  <c r="M37" i="9" s="1"/>
  <c r="R40" i="2"/>
  <c r="R40" i="9" s="1"/>
  <c r="O42" i="3"/>
  <c r="O42" i="2"/>
  <c r="O42" i="7" s="1"/>
  <c r="H40" i="2"/>
  <c r="H40" i="3" s="1"/>
  <c r="H40" i="8"/>
  <c r="J38" i="2"/>
  <c r="J38" i="8" s="1"/>
  <c r="D42" i="2"/>
  <c r="D42" i="9" s="1"/>
  <c r="F45" i="2"/>
  <c r="F45" i="9" s="1"/>
  <c r="R45" i="2"/>
  <c r="R45" i="8" s="1"/>
  <c r="E42" i="2"/>
  <c r="E42" i="9" s="1"/>
  <c r="P37" i="2"/>
  <c r="P37" i="8" s="1"/>
  <c r="S40" i="2"/>
  <c r="S40" i="3" s="1"/>
  <c r="I38" i="2"/>
  <c r="I38" i="7" s="1"/>
  <c r="N43" i="2"/>
  <c r="N43" i="8" s="1"/>
  <c r="W42" i="2"/>
  <c r="W42" i="3" s="1"/>
  <c r="Z37" i="2"/>
  <c r="Z37" i="8" s="1"/>
  <c r="C43" i="2"/>
  <c r="C43" i="9" s="1"/>
  <c r="W46" i="2"/>
  <c r="W46" i="3" s="1"/>
  <c r="F39" i="2"/>
  <c r="F39" i="8" s="1"/>
  <c r="C44" i="2"/>
  <c r="C44" i="8" s="1"/>
  <c r="F44" i="2"/>
  <c r="F44" i="8" s="1"/>
  <c r="M41" i="2"/>
  <c r="M41" i="7" s="1"/>
  <c r="N42" i="2"/>
  <c r="N42" i="9" s="1"/>
  <c r="D43" i="3"/>
  <c r="D43" i="2"/>
  <c r="D43" i="8" s="1"/>
  <c r="O39" i="2"/>
  <c r="O39" i="9" s="1"/>
  <c r="X44" i="2"/>
  <c r="X44" i="9" s="1"/>
  <c r="T38" i="2"/>
  <c r="T38" i="8" s="1"/>
  <c r="T46" i="2"/>
  <c r="T46" i="3" s="1"/>
  <c r="C46" i="2"/>
  <c r="C46" i="3" s="1"/>
  <c r="I44" i="2"/>
  <c r="I44" i="9" s="1"/>
  <c r="W41" i="2"/>
  <c r="W41" i="9" s="1"/>
  <c r="W38" i="2"/>
  <c r="W38" i="7" s="1"/>
  <c r="R41" i="2"/>
  <c r="R41" i="7" s="1"/>
  <c r="X41" i="2"/>
  <c r="X41" i="3" s="1"/>
  <c r="S42" i="2"/>
  <c r="S42" i="9" s="1"/>
  <c r="W45" i="2"/>
  <c r="W45" i="9" s="1"/>
  <c r="U46" i="2"/>
  <c r="U46" i="7" s="1"/>
  <c r="K40" i="9"/>
  <c r="K40" i="2"/>
  <c r="K40" i="8" s="1"/>
  <c r="T37" i="8"/>
  <c r="T37" i="2"/>
  <c r="T37" i="9" s="1"/>
  <c r="I39" i="7"/>
  <c r="I39" i="2"/>
  <c r="I39" i="3" s="1"/>
  <c r="P40" i="2"/>
  <c r="P40" i="3" s="1"/>
  <c r="C45" i="2"/>
  <c r="C45" i="9" s="1"/>
  <c r="N37" i="2"/>
  <c r="N37" i="3" s="1"/>
  <c r="J42" i="2"/>
  <c r="J42" i="8" s="1"/>
  <c r="N39" i="2"/>
  <c r="N39" i="3" s="1"/>
  <c r="M46" i="2"/>
  <c r="S37" i="2"/>
  <c r="S37" i="8" s="1"/>
  <c r="N45" i="2"/>
  <c r="N45" i="7" s="1"/>
  <c r="P44" i="2"/>
  <c r="P44" i="8" s="1"/>
  <c r="I46" i="2"/>
  <c r="K37" i="2"/>
  <c r="K37" i="8" s="1"/>
  <c r="N38" i="7"/>
  <c r="N38" i="3"/>
  <c r="N38" i="2"/>
  <c r="N38" i="9" s="1"/>
  <c r="N38" i="8"/>
  <c r="Y45" i="2"/>
  <c r="Y45" i="9" s="1"/>
  <c r="Z41" i="3"/>
  <c r="Z41" i="2"/>
  <c r="Z41" i="8" s="1"/>
  <c r="Z40" i="2"/>
  <c r="E43" i="2"/>
  <c r="R37" i="2"/>
  <c r="P46" i="3"/>
  <c r="P46" i="2"/>
  <c r="P46" i="7" s="1"/>
  <c r="N41" i="2"/>
  <c r="N41" i="9" s="1"/>
  <c r="X46" i="2"/>
  <c r="D45" i="2"/>
  <c r="Z39" i="2"/>
  <c r="X38" i="2"/>
  <c r="J45" i="2"/>
  <c r="I43" i="2"/>
  <c r="S39" i="2"/>
  <c r="C40" i="2"/>
  <c r="U40" i="2"/>
  <c r="I42" i="2"/>
  <c r="Z44" i="2"/>
  <c r="Z44" i="7" s="1"/>
  <c r="H41" i="2"/>
  <c r="W43" i="2"/>
  <c r="W43" i="8" s="1"/>
  <c r="D46" i="9"/>
  <c r="D46" i="2"/>
  <c r="D46" i="3" s="1"/>
  <c r="W44" i="2"/>
  <c r="W44" i="3" s="1"/>
  <c r="C37" i="2"/>
  <c r="R43" i="9"/>
  <c r="R43" i="2"/>
  <c r="R43" i="3" s="1"/>
  <c r="R43" i="7"/>
  <c r="Y43" i="3"/>
  <c r="Y43" i="2"/>
  <c r="Y43" i="9" s="1"/>
  <c r="D41" i="2"/>
  <c r="X42" i="2"/>
  <c r="F40" i="2"/>
  <c r="K41" i="2"/>
  <c r="D38" i="2"/>
  <c r="K39" i="2"/>
  <c r="U45" i="2"/>
  <c r="U39" i="2"/>
  <c r="Z45" i="2"/>
  <c r="S43" i="2"/>
  <c r="S43" i="9" s="1"/>
  <c r="D37" i="2"/>
  <c r="I41" i="2"/>
  <c r="I41" i="7" s="1"/>
  <c r="R44" i="2"/>
  <c r="R44" i="7" s="1"/>
  <c r="R44" i="9"/>
  <c r="U43" i="2"/>
  <c r="U43" i="7" s="1"/>
  <c r="H39" i="9"/>
  <c r="H39" i="2"/>
  <c r="H39" i="7" s="1"/>
  <c r="H39" i="3"/>
  <c r="U42" i="2"/>
  <c r="U42" i="3" s="1"/>
  <c r="E37" i="2"/>
  <c r="E37" i="9" s="1"/>
  <c r="H38" i="2"/>
  <c r="C41" i="7"/>
  <c r="C41" i="2"/>
  <c r="C41" i="3" s="1"/>
  <c r="U44" i="9"/>
  <c r="U44" i="3"/>
  <c r="U44" i="2"/>
  <c r="U44" i="8" s="1"/>
  <c r="O37" i="2"/>
  <c r="O38" i="9"/>
  <c r="O38" i="2"/>
  <c r="O38" i="8" s="1"/>
  <c r="F38" i="8"/>
  <c r="F38" i="2"/>
  <c r="F38" i="3" s="1"/>
  <c r="P42" i="2"/>
  <c r="P42" i="3" s="1"/>
  <c r="W39" i="2"/>
  <c r="W39" i="3" s="1"/>
  <c r="W39" i="8"/>
  <c r="P39" i="9"/>
  <c r="P39" i="2"/>
  <c r="P39" i="7" s="1"/>
  <c r="M45" i="2"/>
  <c r="M45" i="8" s="1"/>
  <c r="M45" i="7"/>
  <c r="W37" i="9"/>
  <c r="W37" i="2"/>
  <c r="W37" i="8" s="1"/>
  <c r="U41" i="2"/>
  <c r="U41" i="8" s="1"/>
  <c r="T45" i="9"/>
  <c r="T45" i="2"/>
  <c r="T45" i="3" s="1"/>
  <c r="U38" i="2"/>
  <c r="I45" i="2"/>
  <c r="I45" i="9" s="1"/>
  <c r="Y39" i="2"/>
  <c r="K45" i="2"/>
  <c r="K45" i="7" s="1"/>
  <c r="X43" i="2"/>
  <c r="X43" i="9" s="1"/>
  <c r="E44" i="2"/>
  <c r="E44" i="8" s="1"/>
  <c r="S46" i="2"/>
  <c r="S46" i="8" s="1"/>
  <c r="Y37" i="2"/>
  <c r="Y37" i="7" s="1"/>
  <c r="Y42" i="2"/>
  <c r="Z38" i="2"/>
  <c r="Z38" i="9" s="1"/>
  <c r="M38" i="3"/>
  <c r="M38" i="2"/>
  <c r="M38" i="9" s="1"/>
  <c r="Y38" i="9"/>
  <c r="Y38" i="3"/>
  <c r="Y38" i="2"/>
  <c r="Y38" i="8" s="1"/>
  <c r="J37" i="2"/>
  <c r="J37" i="8" s="1"/>
  <c r="O40" i="2"/>
  <c r="O40" i="9" s="1"/>
  <c r="E46" i="2"/>
  <c r="E46" i="3" s="1"/>
  <c r="J44" i="2"/>
  <c r="J44" i="3" s="1"/>
  <c r="X40" i="2"/>
  <c r="Z43" i="2"/>
  <c r="Z43" i="9" s="1"/>
  <c r="N46" i="2"/>
  <c r="N46" i="7" s="1"/>
  <c r="I37" i="2"/>
  <c r="I37" i="8" s="1"/>
  <c r="J46" i="2"/>
  <c r="J46" i="3" s="1"/>
  <c r="S41" i="2"/>
  <c r="S41" i="8" s="1"/>
  <c r="N44" i="2"/>
  <c r="N44" i="3" s="1"/>
  <c r="E40" i="2"/>
  <c r="F37" i="2"/>
  <c r="S44" i="2"/>
  <c r="S44" i="9" s="1"/>
  <c r="I40" i="2"/>
  <c r="I40" i="8" s="1"/>
  <c r="X45" i="2"/>
  <c r="X45" i="3" s="1"/>
  <c r="X37" i="2"/>
  <c r="X37" i="8" s="1"/>
  <c r="K44" i="2"/>
  <c r="K44" i="9" s="1"/>
  <c r="Y46" i="2"/>
  <c r="Y46" i="8" s="1"/>
  <c r="Y41" i="2"/>
  <c r="Y41" i="3" s="1"/>
  <c r="E41" i="2"/>
  <c r="E41" i="3" s="1"/>
  <c r="O45" i="2"/>
  <c r="O45" i="9" s="1"/>
  <c r="T42" i="8"/>
  <c r="T42" i="2"/>
  <c r="T42" i="3" s="1"/>
  <c r="O41" i="2"/>
  <c r="O41" i="7" s="1"/>
  <c r="W40" i="8"/>
  <c r="W40" i="2"/>
  <c r="H45" i="8"/>
  <c r="H45" i="2"/>
  <c r="H45" i="9" s="1"/>
  <c r="Z42" i="9"/>
  <c r="Z42" i="2"/>
  <c r="D40" i="9"/>
  <c r="D40" i="7"/>
  <c r="D40" i="2"/>
  <c r="D40" i="3" s="1"/>
  <c r="M42" i="7"/>
  <c r="M42" i="2"/>
  <c r="M42" i="8" s="1"/>
  <c r="M42" i="3"/>
  <c r="P41" i="2"/>
  <c r="P41" i="8" s="1"/>
  <c r="R38" i="2"/>
  <c r="R38" i="7" s="1"/>
  <c r="H42" i="2"/>
  <c r="Y44" i="9"/>
  <c r="Y44" i="2"/>
  <c r="Y44" i="3" s="1"/>
  <c r="R42" i="2"/>
  <c r="R42" i="8" s="1"/>
  <c r="F41" i="3"/>
  <c r="F41" i="2"/>
  <c r="M44" i="2"/>
  <c r="M39" i="3"/>
  <c r="M39" i="7"/>
  <c r="M39" i="2"/>
  <c r="M39" i="9" s="1"/>
  <c r="M39" i="8"/>
  <c r="R39" i="2"/>
  <c r="R39" i="8" s="1"/>
  <c r="N40" i="2"/>
  <c r="N40" i="8" s="1"/>
  <c r="J39" i="2"/>
  <c r="J39" i="9" s="1"/>
  <c r="Y40" i="2"/>
  <c r="P45" i="2"/>
  <c r="P45" i="3" s="1"/>
  <c r="K43" i="2"/>
  <c r="K43" i="3" s="1"/>
  <c r="J41" i="2"/>
  <c r="J41" i="3" s="1"/>
  <c r="J43" i="2"/>
  <c r="H37" i="2"/>
  <c r="H44" i="2"/>
  <c r="H44" i="3" s="1"/>
  <c r="H44" i="9"/>
  <c r="R46" i="3"/>
  <c r="R46" i="2"/>
  <c r="R46" i="7" s="1"/>
  <c r="M40" i="3"/>
  <c r="M40" i="9"/>
  <c r="M40" i="7"/>
  <c r="M40" i="2"/>
  <c r="M40" i="8"/>
  <c r="M43" i="2"/>
  <c r="D39" i="2"/>
  <c r="D39" i="3" s="1"/>
  <c r="F42" i="2"/>
  <c r="F42" i="7" s="1"/>
  <c r="C39" i="7"/>
  <c r="C39" i="8"/>
  <c r="C39" i="9"/>
  <c r="C39" i="2"/>
  <c r="C39" i="3"/>
  <c r="H43" i="2"/>
  <c r="O43" i="3"/>
  <c r="O43" i="2"/>
  <c r="O43" i="8" s="1"/>
  <c r="E39" i="2"/>
  <c r="T39" i="2"/>
  <c r="D44" i="2"/>
  <c r="O46" i="2"/>
  <c r="O46" i="8" s="1"/>
  <c r="J40" i="2"/>
  <c r="J40" i="8" s="1"/>
  <c r="Z46" i="2"/>
  <c r="F43" i="2"/>
  <c r="S45" i="2"/>
  <c r="K42" i="2"/>
  <c r="P43" i="2"/>
  <c r="P38" i="2"/>
  <c r="O44" i="2"/>
  <c r="K46" i="2"/>
  <c r="F36" i="7"/>
  <c r="F36" i="2"/>
  <c r="F36" i="9"/>
  <c r="D36" i="2"/>
  <c r="D36" i="9" s="1"/>
  <c r="X39" i="2"/>
  <c r="S38" i="2"/>
  <c r="T40" i="2"/>
  <c r="T43" i="2"/>
  <c r="C36" i="2"/>
  <c r="C36" i="9"/>
  <c r="E36" i="2"/>
  <c r="E36" i="8" s="1"/>
  <c r="M36" i="2"/>
  <c r="M36" i="3" s="1"/>
  <c r="J36" i="2"/>
  <c r="J47" i="2" s="1"/>
  <c r="H36" i="2"/>
  <c r="H47" i="2" s="1"/>
  <c r="O36" i="2"/>
  <c r="O47" i="2" s="1"/>
  <c r="O36" i="3"/>
  <c r="U36" i="2"/>
  <c r="U36" i="9" s="1"/>
  <c r="S36" i="2"/>
  <c r="S47" i="2" s="1"/>
  <c r="K36" i="2"/>
  <c r="K47" i="2" s="1"/>
  <c r="Y36" i="2"/>
  <c r="Y47" i="2" s="1"/>
  <c r="X36" i="2"/>
  <c r="X47" i="2" s="1"/>
  <c r="I36" i="2"/>
  <c r="I47" i="2" s="1"/>
  <c r="R36" i="2"/>
  <c r="R47" i="2" s="1"/>
  <c r="R36" i="3"/>
  <c r="Z36" i="2"/>
  <c r="Z47" i="2" s="1"/>
  <c r="N36" i="2"/>
  <c r="N36" i="3"/>
  <c r="P36" i="2"/>
  <c r="P36" i="3"/>
  <c r="T36" i="2"/>
  <c r="T47" i="2" s="1"/>
  <c r="T36" i="3"/>
  <c r="W36" i="2"/>
  <c r="W47" i="2" s="1"/>
  <c r="J36" i="3" l="1"/>
  <c r="O36" i="8"/>
  <c r="M36" i="8"/>
  <c r="R38" i="9"/>
  <c r="R38" i="3"/>
  <c r="P41" i="7"/>
  <c r="M38" i="7"/>
  <c r="M45" i="3"/>
  <c r="P39" i="3"/>
  <c r="W39" i="9"/>
  <c r="P42" i="9"/>
  <c r="Y46" i="3"/>
  <c r="U44" i="7"/>
  <c r="C41" i="9"/>
  <c r="N46" i="9"/>
  <c r="H39" i="8"/>
  <c r="R44" i="3"/>
  <c r="Y43" i="7"/>
  <c r="W44" i="8"/>
  <c r="U42" i="8"/>
  <c r="I45" i="8"/>
  <c r="S43" i="3"/>
  <c r="Z41" i="9"/>
  <c r="H40" i="9"/>
  <c r="I36" i="7"/>
  <c r="R39" i="7"/>
  <c r="F42" i="8"/>
  <c r="J41" i="8"/>
  <c r="K44" i="7"/>
  <c r="M45" i="9"/>
  <c r="W39" i="7"/>
  <c r="P42" i="7"/>
  <c r="I40" i="9"/>
  <c r="E44" i="7"/>
  <c r="N37" i="8"/>
  <c r="X44" i="8"/>
  <c r="D43" i="9"/>
  <c r="J38" i="7"/>
  <c r="C38" i="9"/>
  <c r="T36" i="7"/>
  <c r="H44" i="7"/>
  <c r="D39" i="7"/>
  <c r="R38" i="8"/>
  <c r="P41" i="3"/>
  <c r="K43" i="8"/>
  <c r="T42" i="7"/>
  <c r="Y38" i="7"/>
  <c r="M38" i="8"/>
  <c r="O38" i="7"/>
  <c r="C41" i="8"/>
  <c r="Z38" i="8"/>
  <c r="R43" i="8"/>
  <c r="W44" i="7"/>
  <c r="D46" i="7"/>
  <c r="X43" i="3"/>
  <c r="U43" i="8"/>
  <c r="N44" i="9"/>
  <c r="N41" i="7"/>
  <c r="N37" i="7"/>
  <c r="D43" i="7"/>
  <c r="Z36" i="7"/>
  <c r="U36" i="7"/>
  <c r="H44" i="8"/>
  <c r="R42" i="7"/>
  <c r="P41" i="9"/>
  <c r="M42" i="9"/>
  <c r="O45" i="8"/>
  <c r="T45" i="8"/>
  <c r="P42" i="8"/>
  <c r="E46" i="7"/>
  <c r="R44" i="8"/>
  <c r="Y43" i="8"/>
  <c r="W44" i="9"/>
  <c r="Y37" i="3"/>
  <c r="W43" i="9"/>
  <c r="K45" i="8"/>
  <c r="I41" i="3"/>
  <c r="N41" i="3"/>
  <c r="Z41" i="7"/>
  <c r="J42" i="9"/>
  <c r="K40" i="7"/>
  <c r="S42" i="7"/>
  <c r="W36" i="7"/>
  <c r="P36" i="8"/>
  <c r="P47" i="2"/>
  <c r="N47" i="2"/>
  <c r="N36" i="7"/>
  <c r="I36" i="3"/>
  <c r="X36" i="3"/>
  <c r="K36" i="3"/>
  <c r="U36" i="3"/>
  <c r="Y36" i="3"/>
  <c r="S36" i="9"/>
  <c r="T36" i="8"/>
  <c r="X36" i="9"/>
  <c r="J36" i="8"/>
  <c r="E47" i="2"/>
  <c r="E36" i="9"/>
  <c r="E36" i="7"/>
  <c r="T43" i="7"/>
  <c r="T43" i="3"/>
  <c r="T43" i="8"/>
  <c r="K36" i="7"/>
  <c r="R36" i="7"/>
  <c r="T36" i="9"/>
  <c r="I36" i="8"/>
  <c r="J36" i="9"/>
  <c r="E36" i="3"/>
  <c r="K46" i="8"/>
  <c r="K46" i="7"/>
  <c r="K46" i="3"/>
  <c r="K42" i="7"/>
  <c r="K42" i="8"/>
  <c r="K42" i="3"/>
  <c r="K42" i="9"/>
  <c r="O36" i="7"/>
  <c r="H36" i="7"/>
  <c r="W36" i="9"/>
  <c r="Z46" i="8"/>
  <c r="Z46" i="3"/>
  <c r="Z46" i="9"/>
  <c r="O46" i="7"/>
  <c r="T39" i="3"/>
  <c r="T39" i="9"/>
  <c r="T39" i="7"/>
  <c r="T39" i="8"/>
  <c r="D47" i="2"/>
  <c r="M44" i="7"/>
  <c r="M44" i="3"/>
  <c r="M44" i="9"/>
  <c r="M44" i="8"/>
  <c r="Z46" i="7"/>
  <c r="K46" i="9"/>
  <c r="S38" i="9"/>
  <c r="S38" i="7"/>
  <c r="S38" i="3"/>
  <c r="S38" i="8"/>
  <c r="W36" i="3"/>
  <c r="S36" i="3"/>
  <c r="Z36" i="3"/>
  <c r="H36" i="3"/>
  <c r="O36" i="9"/>
  <c r="M36" i="7"/>
  <c r="M47" i="2"/>
  <c r="N36" i="9"/>
  <c r="Z36" i="8"/>
  <c r="W36" i="8"/>
  <c r="R36" i="9"/>
  <c r="T40" i="8"/>
  <c r="T40" i="7"/>
  <c r="T40" i="3"/>
  <c r="T40" i="9"/>
  <c r="K36" i="8"/>
  <c r="X36" i="7"/>
  <c r="S36" i="8"/>
  <c r="X36" i="8"/>
  <c r="J36" i="7"/>
  <c r="O44" i="9"/>
  <c r="O44" i="7"/>
  <c r="O44" i="3"/>
  <c r="S45" i="3"/>
  <c r="S45" i="8"/>
  <c r="S45" i="7"/>
  <c r="S45" i="9"/>
  <c r="U36" i="8"/>
  <c r="H36" i="9"/>
  <c r="K36" i="9"/>
  <c r="J40" i="7"/>
  <c r="J40" i="9"/>
  <c r="J40" i="3"/>
  <c r="O46" i="9"/>
  <c r="U47" i="2"/>
  <c r="H36" i="8"/>
  <c r="F41" i="8"/>
  <c r="F41" i="9"/>
  <c r="F41" i="7"/>
  <c r="O44" i="8"/>
  <c r="Z42" i="3"/>
  <c r="Z42" i="8"/>
  <c r="Z42" i="7"/>
  <c r="D36" i="7"/>
  <c r="D36" i="3"/>
  <c r="D36" i="8"/>
  <c r="P38" i="7"/>
  <c r="P38" i="8"/>
  <c r="P38" i="9"/>
  <c r="F43" i="7"/>
  <c r="F43" i="9"/>
  <c r="F43" i="8"/>
  <c r="F43" i="3"/>
  <c r="R36" i="8"/>
  <c r="N36" i="8"/>
  <c r="O46" i="3"/>
  <c r="E39" i="9"/>
  <c r="E39" i="7"/>
  <c r="E39" i="3"/>
  <c r="E39" i="8"/>
  <c r="H43" i="3"/>
  <c r="H43" i="8"/>
  <c r="H43" i="7"/>
  <c r="H43" i="9"/>
  <c r="M43" i="8"/>
  <c r="M43" i="7"/>
  <c r="M43" i="9"/>
  <c r="M43" i="3"/>
  <c r="H37" i="8"/>
  <c r="H37" i="7"/>
  <c r="H37" i="9"/>
  <c r="H37" i="3"/>
  <c r="H42" i="3"/>
  <c r="H42" i="9"/>
  <c r="H42" i="8"/>
  <c r="H42" i="7"/>
  <c r="Y36" i="8"/>
  <c r="Z36" i="9"/>
  <c r="Y36" i="7"/>
  <c r="S36" i="7"/>
  <c r="P36" i="7"/>
  <c r="P36" i="9"/>
  <c r="C47" i="2"/>
  <c r="C36" i="8"/>
  <c r="C36" i="7"/>
  <c r="X39" i="7"/>
  <c r="X39" i="3"/>
  <c r="X39" i="9"/>
  <c r="X39" i="8"/>
  <c r="I36" i="9"/>
  <c r="F47" i="2"/>
  <c r="F36" i="8"/>
  <c r="C36" i="3"/>
  <c r="P43" i="3"/>
  <c r="P43" i="7"/>
  <c r="P43" i="8"/>
  <c r="P43" i="9"/>
  <c r="Y36" i="9"/>
  <c r="M36" i="9"/>
  <c r="F36" i="3"/>
  <c r="D44" i="7"/>
  <c r="D44" i="8"/>
  <c r="D44" i="3"/>
  <c r="J43" i="3"/>
  <c r="J43" i="7"/>
  <c r="J43" i="9"/>
  <c r="Y40" i="3"/>
  <c r="Y40" i="8"/>
  <c r="Y40" i="9"/>
  <c r="Y40" i="7"/>
  <c r="T43" i="9"/>
  <c r="J43" i="8"/>
  <c r="P38" i="3"/>
  <c r="D44" i="9"/>
  <c r="O43" i="9"/>
  <c r="R46" i="8"/>
  <c r="R46" i="9"/>
  <c r="J39" i="3"/>
  <c r="J39" i="8"/>
  <c r="J39" i="7"/>
  <c r="R39" i="3"/>
  <c r="R39" i="9"/>
  <c r="F42" i="3"/>
  <c r="R42" i="3"/>
  <c r="R42" i="9"/>
  <c r="Y44" i="8"/>
  <c r="D39" i="9"/>
  <c r="D40" i="8"/>
  <c r="J41" i="9"/>
  <c r="H45" i="7"/>
  <c r="H45" i="3"/>
  <c r="K43" i="9"/>
  <c r="O41" i="8"/>
  <c r="O41" i="9"/>
  <c r="O41" i="3"/>
  <c r="T42" i="9"/>
  <c r="X45" i="9"/>
  <c r="X45" i="8"/>
  <c r="X45" i="7"/>
  <c r="E40" i="9"/>
  <c r="E40" i="3"/>
  <c r="E40" i="8"/>
  <c r="I37" i="3"/>
  <c r="I37" i="7"/>
  <c r="I37" i="9"/>
  <c r="J44" i="9"/>
  <c r="J44" i="7"/>
  <c r="J44" i="8"/>
  <c r="J37" i="7"/>
  <c r="J37" i="3"/>
  <c r="J37" i="9"/>
  <c r="S46" i="7"/>
  <c r="S46" i="3"/>
  <c r="S46" i="9"/>
  <c r="Y39" i="7"/>
  <c r="Y39" i="9"/>
  <c r="Y39" i="3"/>
  <c r="E37" i="8"/>
  <c r="E37" i="7"/>
  <c r="E37" i="3"/>
  <c r="X38" i="3"/>
  <c r="X38" i="9"/>
  <c r="X38" i="7"/>
  <c r="X38" i="8"/>
  <c r="O43" i="7"/>
  <c r="N40" i="9"/>
  <c r="N40" i="7"/>
  <c r="N40" i="3"/>
  <c r="F42" i="9"/>
  <c r="Y44" i="7"/>
  <c r="D39" i="8"/>
  <c r="J41" i="7"/>
  <c r="K43" i="7"/>
  <c r="W40" i="3"/>
  <c r="W40" i="7"/>
  <c r="O45" i="7"/>
  <c r="O45" i="3"/>
  <c r="O37" i="3"/>
  <c r="O37" i="9"/>
  <c r="O37" i="7"/>
  <c r="E40" i="7"/>
  <c r="P45" i="9"/>
  <c r="P45" i="8"/>
  <c r="P45" i="7"/>
  <c r="W40" i="9"/>
  <c r="E41" i="7"/>
  <c r="E41" i="8"/>
  <c r="K44" i="3"/>
  <c r="K44" i="8"/>
  <c r="S44" i="8"/>
  <c r="S44" i="7"/>
  <c r="S44" i="3"/>
  <c r="S41" i="7"/>
  <c r="S41" i="3"/>
  <c r="S41" i="9"/>
  <c r="Z43" i="7"/>
  <c r="Z43" i="8"/>
  <c r="Z43" i="3"/>
  <c r="O40" i="7"/>
  <c r="O40" i="8"/>
  <c r="O40" i="3"/>
  <c r="E41" i="9"/>
  <c r="Y42" i="7"/>
  <c r="Y42" i="9"/>
  <c r="Y42" i="3"/>
  <c r="U41" i="3"/>
  <c r="U41" i="7"/>
  <c r="U41" i="9"/>
  <c r="O37" i="8"/>
  <c r="D41" i="8"/>
  <c r="D41" i="3"/>
  <c r="D41" i="9"/>
  <c r="D41" i="7"/>
  <c r="Y42" i="8"/>
  <c r="H41" i="7"/>
  <c r="H41" i="8"/>
  <c r="H41" i="9"/>
  <c r="H41" i="3"/>
  <c r="Y39" i="8"/>
  <c r="I43" i="9"/>
  <c r="I43" i="8"/>
  <c r="I43" i="7"/>
  <c r="I43" i="3"/>
  <c r="R37" i="7"/>
  <c r="R37" i="8"/>
  <c r="R37" i="3"/>
  <c r="R37" i="9"/>
  <c r="Y41" i="8"/>
  <c r="Y41" i="7"/>
  <c r="Y41" i="9"/>
  <c r="X37" i="3"/>
  <c r="X37" i="7"/>
  <c r="X37" i="9"/>
  <c r="F37" i="3"/>
  <c r="F37" i="7"/>
  <c r="F37" i="8"/>
  <c r="J46" i="7"/>
  <c r="J46" i="8"/>
  <c r="X40" i="7"/>
  <c r="X40" i="3"/>
  <c r="X40" i="9"/>
  <c r="J46" i="9"/>
  <c r="H38" i="7"/>
  <c r="H38" i="9"/>
  <c r="H38" i="8"/>
  <c r="H38" i="3"/>
  <c r="X40" i="8"/>
  <c r="D37" i="3"/>
  <c r="D37" i="7"/>
  <c r="D37" i="9"/>
  <c r="K41" i="3"/>
  <c r="K41" i="9"/>
  <c r="K41" i="7"/>
  <c r="K41" i="8"/>
  <c r="F37" i="9"/>
  <c r="Z44" i="8"/>
  <c r="Z44" i="3"/>
  <c r="Z44" i="9"/>
  <c r="D37" i="8"/>
  <c r="X46" i="8"/>
  <c r="X46" i="7"/>
  <c r="X46" i="9"/>
  <c r="X46" i="3"/>
  <c r="E43" i="7"/>
  <c r="E43" i="3"/>
  <c r="E43" i="8"/>
  <c r="E43" i="9"/>
  <c r="Z40" i="3"/>
  <c r="Z40" i="9"/>
  <c r="M46" i="7"/>
  <c r="M46" i="9"/>
  <c r="M46" i="8"/>
  <c r="M46" i="3"/>
  <c r="T45" i="7"/>
  <c r="W37" i="3"/>
  <c r="W37" i="7"/>
  <c r="P39" i="8"/>
  <c r="F38" i="9"/>
  <c r="O38" i="3"/>
  <c r="Y46" i="7"/>
  <c r="N46" i="8"/>
  <c r="E46" i="8"/>
  <c r="U45" i="3"/>
  <c r="U45" i="9"/>
  <c r="U45" i="8"/>
  <c r="U45" i="7"/>
  <c r="F40" i="7"/>
  <c r="F40" i="9"/>
  <c r="F40" i="3"/>
  <c r="F40" i="8"/>
  <c r="Z38" i="7"/>
  <c r="D46" i="8"/>
  <c r="Y37" i="9"/>
  <c r="I40" i="3"/>
  <c r="W43" i="7"/>
  <c r="U42" i="7"/>
  <c r="E44" i="3"/>
  <c r="X43" i="8"/>
  <c r="K45" i="9"/>
  <c r="U43" i="3"/>
  <c r="I41" i="8"/>
  <c r="I45" i="3"/>
  <c r="N44" i="8"/>
  <c r="U40" i="7"/>
  <c r="U40" i="9"/>
  <c r="U40" i="8"/>
  <c r="U40" i="3"/>
  <c r="J45" i="3"/>
  <c r="J45" i="7"/>
  <c r="J45" i="9"/>
  <c r="J45" i="8"/>
  <c r="Z39" i="3"/>
  <c r="Z39" i="8"/>
  <c r="Z39" i="9"/>
  <c r="Z39" i="7"/>
  <c r="S43" i="8"/>
  <c r="N41" i="8"/>
  <c r="P46" i="9"/>
  <c r="Z40" i="7"/>
  <c r="U38" i="3"/>
  <c r="U38" i="8"/>
  <c r="U38" i="9"/>
  <c r="U38" i="7"/>
  <c r="F38" i="7"/>
  <c r="Y46" i="9"/>
  <c r="N46" i="3"/>
  <c r="E46" i="9"/>
  <c r="Z45" i="9"/>
  <c r="Z45" i="7"/>
  <c r="Z45" i="3"/>
  <c r="Z45" i="8"/>
  <c r="K39" i="8"/>
  <c r="K39" i="7"/>
  <c r="K39" i="3"/>
  <c r="K39" i="9"/>
  <c r="Z38" i="3"/>
  <c r="Y37" i="8"/>
  <c r="I40" i="7"/>
  <c r="W43" i="3"/>
  <c r="U42" i="9"/>
  <c r="E44" i="9"/>
  <c r="X43" i="7"/>
  <c r="K45" i="3"/>
  <c r="U43" i="9"/>
  <c r="I41" i="9"/>
  <c r="I45" i="7"/>
  <c r="N44" i="7"/>
  <c r="C40" i="3"/>
  <c r="C40" i="8"/>
  <c r="C40" i="9"/>
  <c r="C40" i="7"/>
  <c r="S43" i="7"/>
  <c r="P46" i="8"/>
  <c r="Z40" i="8"/>
  <c r="U39" i="3"/>
  <c r="U39" i="9"/>
  <c r="U39" i="8"/>
  <c r="U39" i="7"/>
  <c r="D38" i="8"/>
  <c r="D38" i="3"/>
  <c r="D38" i="9"/>
  <c r="D38" i="7"/>
  <c r="X42" i="9"/>
  <c r="X42" i="7"/>
  <c r="X42" i="3"/>
  <c r="X42" i="8"/>
  <c r="C37" i="8"/>
  <c r="C37" i="3"/>
  <c r="C37" i="9"/>
  <c r="C37" i="7"/>
  <c r="I42" i="8"/>
  <c r="I42" i="7"/>
  <c r="I42" i="9"/>
  <c r="I42" i="3"/>
  <c r="S39" i="7"/>
  <c r="S39" i="8"/>
  <c r="S39" i="3"/>
  <c r="S39" i="9"/>
  <c r="D45" i="3"/>
  <c r="D45" i="7"/>
  <c r="D45" i="8"/>
  <c r="D45" i="9"/>
  <c r="I46" i="7"/>
  <c r="I46" i="3"/>
  <c r="I46" i="8"/>
  <c r="I46" i="9"/>
  <c r="N39" i="7"/>
  <c r="J42" i="7"/>
  <c r="C45" i="8"/>
  <c r="C45" i="7"/>
  <c r="P40" i="9"/>
  <c r="I39" i="8"/>
  <c r="T37" i="3"/>
  <c r="K40" i="3"/>
  <c r="U46" i="9"/>
  <c r="Y45" i="7"/>
  <c r="S42" i="3"/>
  <c r="W45" i="7"/>
  <c r="X44" i="7"/>
  <c r="O39" i="8"/>
  <c r="K37" i="9"/>
  <c r="X41" i="9"/>
  <c r="P44" i="9"/>
  <c r="N45" i="3"/>
  <c r="J38" i="9"/>
  <c r="H40" i="7"/>
  <c r="O42" i="8"/>
  <c r="C38" i="3"/>
  <c r="N42" i="8"/>
  <c r="T41" i="9"/>
  <c r="M41" i="8"/>
  <c r="W38" i="9"/>
  <c r="F44" i="9"/>
  <c r="E45" i="3"/>
  <c r="C44" i="3"/>
  <c r="M37" i="3"/>
  <c r="F39" i="3"/>
  <c r="E38" i="3"/>
  <c r="W41" i="8"/>
  <c r="C43" i="7"/>
  <c r="I44" i="7"/>
  <c r="C42" i="3"/>
  <c r="Z37" i="7"/>
  <c r="Z47" i="7" s="1"/>
  <c r="T44" i="7"/>
  <c r="W42" i="9"/>
  <c r="N43" i="3"/>
  <c r="F46" i="3"/>
  <c r="I38" i="9"/>
  <c r="T46" i="9"/>
  <c r="S37" i="9"/>
  <c r="C46" i="9"/>
  <c r="H46" i="9"/>
  <c r="S40" i="8"/>
  <c r="U37" i="3"/>
  <c r="W46" i="7"/>
  <c r="R45" i="3"/>
  <c r="R41" i="8"/>
  <c r="E42" i="7"/>
  <c r="F45" i="8"/>
  <c r="R40" i="3"/>
  <c r="P37" i="9"/>
  <c r="T38" i="7"/>
  <c r="K38" i="3"/>
  <c r="D42" i="8"/>
  <c r="N39" i="9"/>
  <c r="P40" i="7"/>
  <c r="U46" i="8"/>
  <c r="Y45" i="8"/>
  <c r="W45" i="3"/>
  <c r="O39" i="3"/>
  <c r="K37" i="3"/>
  <c r="X41" i="8"/>
  <c r="P44" i="7"/>
  <c r="N45" i="9"/>
  <c r="C38" i="8"/>
  <c r="N42" i="3"/>
  <c r="T41" i="3"/>
  <c r="M41" i="3"/>
  <c r="W38" i="3"/>
  <c r="F44" i="3"/>
  <c r="E45" i="9"/>
  <c r="C44" i="7"/>
  <c r="M37" i="7"/>
  <c r="F39" i="9"/>
  <c r="E38" i="9"/>
  <c r="W41" i="3"/>
  <c r="C43" i="3"/>
  <c r="I44" i="3"/>
  <c r="C42" i="7"/>
  <c r="Z37" i="9"/>
  <c r="T44" i="9"/>
  <c r="W42" i="8"/>
  <c r="N43" i="7"/>
  <c r="F46" i="9"/>
  <c r="I38" i="8"/>
  <c r="T46" i="7"/>
  <c r="S37" i="7"/>
  <c r="C46" i="8"/>
  <c r="H46" i="7"/>
  <c r="S40" i="9"/>
  <c r="U37" i="7"/>
  <c r="W46" i="8"/>
  <c r="R45" i="7"/>
  <c r="R41" i="9"/>
  <c r="E42" i="3"/>
  <c r="F45" i="7"/>
  <c r="R40" i="8"/>
  <c r="P37" i="7"/>
  <c r="T38" i="3"/>
  <c r="K38" i="9"/>
  <c r="D42" i="3"/>
  <c r="N39" i="8"/>
  <c r="J42" i="3"/>
  <c r="N37" i="9"/>
  <c r="C45" i="3"/>
  <c r="P40" i="8"/>
  <c r="I39" i="9"/>
  <c r="T37" i="7"/>
  <c r="U46" i="3"/>
  <c r="Y45" i="3"/>
  <c r="S42" i="8"/>
  <c r="W45" i="8"/>
  <c r="X44" i="3"/>
  <c r="O39" i="7"/>
  <c r="K37" i="7"/>
  <c r="X41" i="7"/>
  <c r="P44" i="3"/>
  <c r="N45" i="8"/>
  <c r="J38" i="3"/>
  <c r="O42" i="9"/>
  <c r="N42" i="7"/>
  <c r="T41" i="7"/>
  <c r="M41" i="9"/>
  <c r="W38" i="8"/>
  <c r="F44" i="7"/>
  <c r="E45" i="7"/>
  <c r="C44" i="9"/>
  <c r="M37" i="8"/>
  <c r="F39" i="7"/>
  <c r="E38" i="8"/>
  <c r="W41" i="7"/>
  <c r="C43" i="8"/>
  <c r="I44" i="8"/>
  <c r="C42" i="8"/>
  <c r="Z37" i="3"/>
  <c r="T44" i="3"/>
  <c r="W42" i="7"/>
  <c r="N43" i="9"/>
  <c r="F46" i="8"/>
  <c r="I38" i="3"/>
  <c r="T46" i="8"/>
  <c r="S37" i="3"/>
  <c r="C46" i="7"/>
  <c r="H46" i="8"/>
  <c r="S40" i="7"/>
  <c r="U37" i="8"/>
  <c r="W46" i="9"/>
  <c r="R45" i="9"/>
  <c r="R41" i="3"/>
  <c r="E42" i="8"/>
  <c r="F45" i="3"/>
  <c r="R40" i="7"/>
  <c r="P37" i="3"/>
  <c r="P47" i="3" s="1"/>
  <c r="T38" i="9"/>
  <c r="K38" i="7"/>
  <c r="D42" i="7"/>
  <c r="M47" i="8" l="1"/>
  <c r="T47" i="7"/>
  <c r="U47" i="7"/>
  <c r="F47" i="9"/>
  <c r="F47" i="7"/>
  <c r="U47" i="9"/>
  <c r="D47" i="9"/>
  <c r="R47" i="3"/>
  <c r="O47" i="3"/>
  <c r="C47" i="9"/>
  <c r="O47" i="8"/>
  <c r="M47" i="3"/>
  <c r="I47" i="7"/>
  <c r="M47" i="9"/>
  <c r="Y47" i="7"/>
  <c r="N47" i="8"/>
  <c r="X47" i="8"/>
  <c r="R47" i="9"/>
  <c r="Z47" i="3"/>
  <c r="O47" i="7"/>
  <c r="E47" i="3"/>
  <c r="R47" i="7"/>
  <c r="J47" i="8"/>
  <c r="Y47" i="3"/>
  <c r="I47" i="3"/>
  <c r="P47" i="8"/>
  <c r="E47" i="8"/>
  <c r="J47" i="3"/>
  <c r="Y47" i="9"/>
  <c r="I47" i="9"/>
  <c r="P47" i="9"/>
  <c r="Z47" i="9"/>
  <c r="R47" i="8"/>
  <c r="D47" i="8"/>
  <c r="K47" i="9"/>
  <c r="S47" i="8"/>
  <c r="W47" i="8"/>
  <c r="M47" i="7"/>
  <c r="S47" i="3"/>
  <c r="J47" i="9"/>
  <c r="K47" i="7"/>
  <c r="E47" i="7"/>
  <c r="X47" i="9"/>
  <c r="U47" i="3"/>
  <c r="N47" i="7"/>
  <c r="W47" i="7"/>
  <c r="T47" i="3"/>
  <c r="C47" i="3"/>
  <c r="C47" i="7"/>
  <c r="P47" i="7"/>
  <c r="Y47" i="8"/>
  <c r="D47" i="3"/>
  <c r="H47" i="9"/>
  <c r="X47" i="7"/>
  <c r="Z47" i="8"/>
  <c r="O47" i="9"/>
  <c r="W47" i="3"/>
  <c r="W47" i="9"/>
  <c r="I47" i="8"/>
  <c r="E47" i="9"/>
  <c r="T47" i="8"/>
  <c r="K47" i="3"/>
  <c r="N47" i="3"/>
  <c r="F47" i="3"/>
  <c r="F47" i="8"/>
  <c r="C47" i="8"/>
  <c r="S47" i="7"/>
  <c r="D47" i="7"/>
  <c r="H47" i="8"/>
  <c r="U47" i="8"/>
  <c r="J47" i="7"/>
  <c r="K47" i="8"/>
  <c r="N47" i="9"/>
  <c r="H47" i="3"/>
  <c r="H47" i="7"/>
  <c r="T47" i="9"/>
  <c r="S47" i="9"/>
  <c r="X47" i="3"/>
  <c r="D57" i="2" l="1"/>
  <c r="D57" i="7" s="1"/>
  <c r="F54" i="2"/>
  <c r="F54" i="7" s="1"/>
  <c r="U62" i="2"/>
  <c r="U62" i="7" s="1"/>
  <c r="J57" i="2"/>
  <c r="J57" i="9" s="1"/>
  <c r="T57" i="2"/>
  <c r="T57" i="3" s="1"/>
  <c r="C53" i="2"/>
  <c r="C53" i="9" s="1"/>
  <c r="D61" i="3"/>
  <c r="D61" i="2"/>
  <c r="D61" i="9" s="1"/>
  <c r="R62" i="9"/>
  <c r="R62" i="8"/>
  <c r="R62" i="2"/>
  <c r="R62" i="3" s="1"/>
  <c r="R62" i="7"/>
  <c r="R59" i="2"/>
  <c r="W62" i="2"/>
  <c r="W62" i="3" s="1"/>
  <c r="Y62" i="2"/>
  <c r="Y62" i="9" s="1"/>
  <c r="I62" i="9"/>
  <c r="I62" i="2"/>
  <c r="I62" i="8" s="1"/>
  <c r="H62" i="2"/>
  <c r="H62" i="8" s="1"/>
  <c r="H62" i="9"/>
  <c r="W56" i="2"/>
  <c r="M59" i="2"/>
  <c r="M59" i="8" s="1"/>
  <c r="R57" i="2"/>
  <c r="R57" i="3" s="1"/>
  <c r="D53" i="2"/>
  <c r="I57" i="2"/>
  <c r="I57" i="3" s="1"/>
  <c r="P55" i="8"/>
  <c r="P55" i="2"/>
  <c r="P55" i="9" s="1"/>
  <c r="M53" i="2"/>
  <c r="M53" i="9" s="1"/>
  <c r="D56" i="2"/>
  <c r="D56" i="3" s="1"/>
  <c r="R60" i="2"/>
  <c r="R60" i="9" s="1"/>
  <c r="U58" i="2"/>
  <c r="U58" i="3" s="1"/>
  <c r="U61" i="2"/>
  <c r="U61" i="8" s="1"/>
  <c r="Y53" i="9"/>
  <c r="Y53" i="2"/>
  <c r="Y53" i="3" s="1"/>
  <c r="U59" i="2"/>
  <c r="U59" i="7" s="1"/>
  <c r="X55" i="2"/>
  <c r="X55" i="9" s="1"/>
  <c r="M57" i="2"/>
  <c r="M57" i="3" s="1"/>
  <c r="O53" i="2"/>
  <c r="W60" i="2"/>
  <c r="E55" i="2"/>
  <c r="S55" i="2"/>
  <c r="H61" i="2"/>
  <c r="H61" i="3" s="1"/>
  <c r="M60" i="2"/>
  <c r="M60" i="7" s="1"/>
  <c r="K56" i="2"/>
  <c r="K56" i="3" s="1"/>
  <c r="D60" i="2"/>
  <c r="D60" i="9" s="1"/>
  <c r="Y58" i="2"/>
  <c r="Y58" i="8" s="1"/>
  <c r="W57" i="9"/>
  <c r="W57" i="2"/>
  <c r="W57" i="3" s="1"/>
  <c r="W57" i="8"/>
  <c r="I59" i="2"/>
  <c r="I59" i="8" s="1"/>
  <c r="F58" i="2"/>
  <c r="F58" i="7" s="1"/>
  <c r="U53" i="2"/>
  <c r="U53" i="8" s="1"/>
  <c r="X53" i="2"/>
  <c r="X53" i="9" s="1"/>
  <c r="I55" i="2"/>
  <c r="I55" i="3" s="1"/>
  <c r="P58" i="2"/>
  <c r="P58" i="7" s="1"/>
  <c r="M61" i="2"/>
  <c r="M61" i="8" s="1"/>
  <c r="M61" i="7"/>
  <c r="Z61" i="2"/>
  <c r="F59" i="2"/>
  <c r="F59" i="7" s="1"/>
  <c r="H56" i="2"/>
  <c r="H56" i="8" s="1"/>
  <c r="R53" i="2"/>
  <c r="R53" i="7" s="1"/>
  <c r="N53" i="2"/>
  <c r="N53" i="3" s="1"/>
  <c r="J58" i="2"/>
  <c r="J58" i="3" s="1"/>
  <c r="J55" i="2"/>
  <c r="J55" i="9" s="1"/>
  <c r="S62" i="2"/>
  <c r="S62" i="9" s="1"/>
  <c r="T60" i="2"/>
  <c r="T60" i="3" s="1"/>
  <c r="I61" i="3"/>
  <c r="I61" i="2"/>
  <c r="E61" i="3"/>
  <c r="E61" i="8"/>
  <c r="E61" i="2"/>
  <c r="E61" i="7" s="1"/>
  <c r="C54" i="8"/>
  <c r="C54" i="2"/>
  <c r="C54" i="7" s="1"/>
  <c r="W61" i="2"/>
  <c r="W61" i="7" s="1"/>
  <c r="W53" i="2"/>
  <c r="M58" i="2"/>
  <c r="M58" i="3" s="1"/>
  <c r="E58" i="2"/>
  <c r="E58" i="9" s="1"/>
  <c r="P54" i="2"/>
  <c r="P54" i="7" s="1"/>
  <c r="Z59" i="7"/>
  <c r="Z59" i="2"/>
  <c r="Z59" i="9" s="1"/>
  <c r="D58" i="8"/>
  <c r="D58" i="2"/>
  <c r="D58" i="7" s="1"/>
  <c r="F60" i="2"/>
  <c r="F60" i="8" s="1"/>
  <c r="O57" i="8"/>
  <c r="O57" i="2"/>
  <c r="O57" i="3" s="1"/>
  <c r="C59" i="2"/>
  <c r="C59" i="3" s="1"/>
  <c r="X61" i="2"/>
  <c r="X61" i="8" s="1"/>
  <c r="C60" i="2"/>
  <c r="K61" i="7"/>
  <c r="K61" i="2"/>
  <c r="K61" i="9" s="1"/>
  <c r="P53" i="7"/>
  <c r="P53" i="2"/>
  <c r="P53" i="8" s="1"/>
  <c r="H58" i="2"/>
  <c r="X62" i="7"/>
  <c r="X62" i="2"/>
  <c r="X62" i="3" s="1"/>
  <c r="Y60" i="2"/>
  <c r="Y60" i="9" s="1"/>
  <c r="O54" i="2"/>
  <c r="K62" i="2"/>
  <c r="W52" i="2"/>
  <c r="P57" i="2"/>
  <c r="Z62" i="2"/>
  <c r="Y54" i="2"/>
  <c r="U54" i="2"/>
  <c r="T61" i="2"/>
  <c r="N56" i="2"/>
  <c r="T55" i="2"/>
  <c r="T55" i="9" s="1"/>
  <c r="F55" i="2"/>
  <c r="F55" i="9" s="1"/>
  <c r="C55" i="2"/>
  <c r="C55" i="8" s="1"/>
  <c r="J54" i="2"/>
  <c r="J54" i="3" s="1"/>
  <c r="R55" i="2"/>
  <c r="R55" i="7" s="1"/>
  <c r="H59" i="8"/>
  <c r="H59" i="2"/>
  <c r="H59" i="9" s="1"/>
  <c r="H53" i="2"/>
  <c r="H53" i="3" s="1"/>
  <c r="W55" i="2"/>
  <c r="W55" i="8" s="1"/>
  <c r="X54" i="2"/>
  <c r="X54" i="8" s="1"/>
  <c r="N58" i="2"/>
  <c r="N58" i="3" s="1"/>
  <c r="N60" i="2"/>
  <c r="N60" i="8" s="1"/>
  <c r="K53" i="2"/>
  <c r="K53" i="3" s="1"/>
  <c r="N59" i="2"/>
  <c r="N59" i="3" s="1"/>
  <c r="S59" i="2"/>
  <c r="S59" i="9" s="1"/>
  <c r="J56" i="2"/>
  <c r="J56" i="7" s="1"/>
  <c r="R54" i="2"/>
  <c r="R54" i="7" s="1"/>
  <c r="U55" i="3"/>
  <c r="U55" i="2"/>
  <c r="U55" i="9" s="1"/>
  <c r="I56" i="8"/>
  <c r="I56" i="7"/>
  <c r="I56" i="2"/>
  <c r="I56" i="9" s="1"/>
  <c r="C61" i="9"/>
  <c r="C61" i="7"/>
  <c r="C61" i="2"/>
  <c r="C61" i="3" s="1"/>
  <c r="C61" i="8"/>
  <c r="R52" i="2"/>
  <c r="C52" i="2"/>
  <c r="O52" i="2"/>
  <c r="O59" i="2"/>
  <c r="O59" i="9" s="1"/>
  <c r="S56" i="2"/>
  <c r="S56" i="8" s="1"/>
  <c r="N57" i="7"/>
  <c r="N57" i="2"/>
  <c r="N57" i="8" s="1"/>
  <c r="K60" i="2"/>
  <c r="K60" i="7" s="1"/>
  <c r="I53" i="2"/>
  <c r="I53" i="9" s="1"/>
  <c r="D62" i="2"/>
  <c r="D62" i="7" s="1"/>
  <c r="F56" i="2"/>
  <c r="F56" i="7" s="1"/>
  <c r="U60" i="2"/>
  <c r="Y61" i="2"/>
  <c r="O55" i="2"/>
  <c r="O55" i="8" s="1"/>
  <c r="Y59" i="2"/>
  <c r="Y59" i="3" s="1"/>
  <c r="R58" i="2"/>
  <c r="R58" i="8" s="1"/>
  <c r="Z53" i="2"/>
  <c r="Z53" i="9" s="1"/>
  <c r="J62" i="2"/>
  <c r="J62" i="3" s="1"/>
  <c r="E60" i="2"/>
  <c r="E60" i="7" s="1"/>
  <c r="F61" i="2"/>
  <c r="F61" i="9" s="1"/>
  <c r="O62" i="2"/>
  <c r="O62" i="8" s="1"/>
  <c r="K58" i="2"/>
  <c r="K58" i="8" s="1"/>
  <c r="Y57" i="2"/>
  <c r="Y57" i="7" s="1"/>
  <c r="J60" i="2"/>
  <c r="J60" i="8" s="1"/>
  <c r="H60" i="2"/>
  <c r="H60" i="3" s="1"/>
  <c r="W54" i="2"/>
  <c r="W54" i="7" s="1"/>
  <c r="W54" i="9"/>
  <c r="F57" i="2"/>
  <c r="F57" i="9" s="1"/>
  <c r="N55" i="3"/>
  <c r="N55" i="2"/>
  <c r="N55" i="7" s="1"/>
  <c r="C62" i="2"/>
  <c r="C62" i="9" s="1"/>
  <c r="R56" i="2"/>
  <c r="R56" i="8" s="1"/>
  <c r="Z60" i="2"/>
  <c r="Z60" i="7" s="1"/>
  <c r="T59" i="9"/>
  <c r="T59" i="2"/>
  <c r="T59" i="8" s="1"/>
  <c r="T58" i="2"/>
  <c r="T58" i="3" s="1"/>
  <c r="N54" i="2"/>
  <c r="N54" i="9" s="1"/>
  <c r="U52" i="2"/>
  <c r="R61" i="2"/>
  <c r="R61" i="8" s="1"/>
  <c r="M62" i="2"/>
  <c r="M62" i="3" s="1"/>
  <c r="H57" i="2"/>
  <c r="C56" i="2"/>
  <c r="Y56" i="2"/>
  <c r="O58" i="2"/>
  <c r="D59" i="2"/>
  <c r="I58" i="2"/>
  <c r="P61" i="2"/>
  <c r="F52" i="2"/>
  <c r="K57" i="2"/>
  <c r="I60" i="3"/>
  <c r="I60" i="9"/>
  <c r="I60" i="2"/>
  <c r="I60" i="7" s="1"/>
  <c r="J53" i="7"/>
  <c r="J53" i="2"/>
  <c r="J53" i="9" s="1"/>
  <c r="T54" i="2"/>
  <c r="I54" i="2"/>
  <c r="I54" i="7" s="1"/>
  <c r="S60" i="2"/>
  <c r="K55" i="2"/>
  <c r="K55" i="3" s="1"/>
  <c r="X60" i="2"/>
  <c r="X60" i="8" s="1"/>
  <c r="M56" i="2"/>
  <c r="P62" i="7"/>
  <c r="P62" i="2"/>
  <c r="P62" i="3" s="1"/>
  <c r="M54" i="2"/>
  <c r="M54" i="3" s="1"/>
  <c r="C57" i="2"/>
  <c r="C57" i="3" s="1"/>
  <c r="Z52" i="2"/>
  <c r="Z52" i="8" s="1"/>
  <c r="F53" i="2"/>
  <c r="Z57" i="2"/>
  <c r="N62" i="2"/>
  <c r="M52" i="2"/>
  <c r="P60" i="2"/>
  <c r="X58" i="2"/>
  <c r="U57" i="2"/>
  <c r="I52" i="2"/>
  <c r="I52" i="9" s="1"/>
  <c r="U56" i="2"/>
  <c r="K52" i="2"/>
  <c r="E62" i="2"/>
  <c r="O60" i="2"/>
  <c r="O60" i="3" s="1"/>
  <c r="P59" i="2"/>
  <c r="P59" i="3" s="1"/>
  <c r="X59" i="2"/>
  <c r="J59" i="2"/>
  <c r="J59" i="8" s="1"/>
  <c r="F62" i="2"/>
  <c r="F62" i="7" s="1"/>
  <c r="T62" i="2"/>
  <c r="T62" i="7" s="1"/>
  <c r="S57" i="2"/>
  <c r="S57" i="8" s="1"/>
  <c r="T56" i="2"/>
  <c r="T56" i="7" s="1"/>
  <c r="D54" i="2"/>
  <c r="D54" i="9" s="1"/>
  <c r="S58" i="2"/>
  <c r="S58" i="3" s="1"/>
  <c r="P52" i="2"/>
  <c r="W59" i="9"/>
  <c r="W59" i="3"/>
  <c r="W59" i="7"/>
  <c r="W59" i="2"/>
  <c r="W59" i="8"/>
  <c r="C58" i="3"/>
  <c r="C58" i="2"/>
  <c r="C58" i="8" s="1"/>
  <c r="H55" i="2"/>
  <c r="H55" i="8" s="1"/>
  <c r="H55" i="3"/>
  <c r="Z56" i="2"/>
  <c r="O61" i="2"/>
  <c r="S54" i="2"/>
  <c r="J61" i="2"/>
  <c r="Z54" i="2"/>
  <c r="E54" i="2"/>
  <c r="E54" i="8" s="1"/>
  <c r="W58" i="2"/>
  <c r="W58" i="9" s="1"/>
  <c r="H54" i="9"/>
  <c r="H54" i="2"/>
  <c r="H54" i="3" s="1"/>
  <c r="H54" i="7"/>
  <c r="M55" i="2"/>
  <c r="M55" i="9" s="1"/>
  <c r="K59" i="2"/>
  <c r="T53" i="2"/>
  <c r="K54" i="2"/>
  <c r="Z58" i="2"/>
  <c r="S53" i="2"/>
  <c r="X56" i="2"/>
  <c r="T52" i="2"/>
  <c r="Y55" i="2"/>
  <c r="D52" i="2"/>
  <c r="E57" i="2"/>
  <c r="E57" i="8" s="1"/>
  <c r="N61" i="2"/>
  <c r="P56" i="2"/>
  <c r="D55" i="2"/>
  <c r="D55" i="9" s="1"/>
  <c r="O56" i="2"/>
  <c r="Z55" i="2"/>
  <c r="Z55" i="9" s="1"/>
  <c r="N52" i="2"/>
  <c r="H52" i="2"/>
  <c r="H52" i="7"/>
  <c r="Y52" i="2"/>
  <c r="E59" i="2"/>
  <c r="E56" i="2"/>
  <c r="S61" i="2"/>
  <c r="S61" i="3" s="1"/>
  <c r="S52" i="2"/>
  <c r="S52" i="7" s="1"/>
  <c r="E52" i="2"/>
  <c r="X52" i="2"/>
  <c r="X52" i="9"/>
  <c r="E53" i="2"/>
  <c r="J52" i="2"/>
  <c r="J52" i="9"/>
  <c r="X57" i="2"/>
  <c r="K55" i="7" l="1"/>
  <c r="I60" i="8"/>
  <c r="R61" i="7"/>
  <c r="Z60" i="3"/>
  <c r="F57" i="3"/>
  <c r="H60" i="8"/>
  <c r="H60" i="7"/>
  <c r="J60" i="3"/>
  <c r="F56" i="9"/>
  <c r="N58" i="9"/>
  <c r="W55" i="9"/>
  <c r="H59" i="3"/>
  <c r="Y60" i="3"/>
  <c r="X62" i="8"/>
  <c r="P53" i="3"/>
  <c r="K61" i="3"/>
  <c r="X61" i="7"/>
  <c r="Z59" i="8"/>
  <c r="P54" i="8"/>
  <c r="W61" i="8"/>
  <c r="M61" i="9"/>
  <c r="Y62" i="3"/>
  <c r="D61" i="7"/>
  <c r="T57" i="9"/>
  <c r="J57" i="3"/>
  <c r="W58" i="3"/>
  <c r="M54" i="9"/>
  <c r="Z60" i="8"/>
  <c r="Y60" i="7"/>
  <c r="S52" i="9"/>
  <c r="H55" i="9"/>
  <c r="C57" i="7"/>
  <c r="M54" i="8"/>
  <c r="P62" i="9"/>
  <c r="S57" i="7"/>
  <c r="R61" i="9"/>
  <c r="N54" i="3"/>
  <c r="H60" i="9"/>
  <c r="J60" i="9"/>
  <c r="Y57" i="9"/>
  <c r="I56" i="3"/>
  <c r="U55" i="8"/>
  <c r="N58" i="7"/>
  <c r="W55" i="3"/>
  <c r="Y60" i="8"/>
  <c r="P53" i="9"/>
  <c r="C59" i="7"/>
  <c r="O57" i="9"/>
  <c r="W61" i="9"/>
  <c r="C54" i="3"/>
  <c r="J55" i="7"/>
  <c r="W57" i="7"/>
  <c r="M59" i="9"/>
  <c r="J57" i="8"/>
  <c r="M54" i="7"/>
  <c r="P62" i="8"/>
  <c r="R61" i="3"/>
  <c r="N54" i="7"/>
  <c r="F57" i="8"/>
  <c r="W54" i="3"/>
  <c r="J60" i="7"/>
  <c r="Y57" i="8"/>
  <c r="N58" i="8"/>
  <c r="C59" i="8"/>
  <c r="Z59" i="3"/>
  <c r="P54" i="3"/>
  <c r="C54" i="9"/>
  <c r="E61" i="9"/>
  <c r="T60" i="9"/>
  <c r="M61" i="3"/>
  <c r="U58" i="7"/>
  <c r="M53" i="3"/>
  <c r="M59" i="7"/>
  <c r="H62" i="7"/>
  <c r="Y62" i="7"/>
  <c r="J57" i="7"/>
  <c r="X63" i="2"/>
  <c r="X52" i="3"/>
  <c r="X52" i="8"/>
  <c r="X57" i="3"/>
  <c r="X57" i="9"/>
  <c r="X57" i="7"/>
  <c r="E52" i="3"/>
  <c r="E52" i="7"/>
  <c r="E63" i="2"/>
  <c r="E52" i="9"/>
  <c r="E52" i="8"/>
  <c r="H63" i="2"/>
  <c r="H52" i="9"/>
  <c r="H52" i="3"/>
  <c r="H52" i="8"/>
  <c r="P56" i="9"/>
  <c r="P56" i="8"/>
  <c r="P56" i="3"/>
  <c r="P56" i="7"/>
  <c r="S63" i="2"/>
  <c r="S52" i="8"/>
  <c r="S52" i="3"/>
  <c r="Y63" i="2"/>
  <c r="Y52" i="7"/>
  <c r="Y52" i="9"/>
  <c r="Y52" i="3"/>
  <c r="Y52" i="8"/>
  <c r="N63" i="2"/>
  <c r="N52" i="3"/>
  <c r="N52" i="7"/>
  <c r="N52" i="8"/>
  <c r="N52" i="9"/>
  <c r="N61" i="3"/>
  <c r="N61" i="9"/>
  <c r="N61" i="8"/>
  <c r="N61" i="7"/>
  <c r="X52" i="7"/>
  <c r="Z58" i="9"/>
  <c r="Z58" i="7"/>
  <c r="Z58" i="3"/>
  <c r="Z58" i="8"/>
  <c r="M55" i="8"/>
  <c r="M55" i="3"/>
  <c r="H54" i="8"/>
  <c r="W58" i="7"/>
  <c r="Z54" i="7"/>
  <c r="Z54" i="9"/>
  <c r="Z54" i="3"/>
  <c r="Z54" i="8"/>
  <c r="Z56" i="7"/>
  <c r="Z56" i="8"/>
  <c r="Z56" i="3"/>
  <c r="Z56" i="9"/>
  <c r="H55" i="7"/>
  <c r="C58" i="9"/>
  <c r="P63" i="2"/>
  <c r="P52" i="3"/>
  <c r="P52" i="8"/>
  <c r="E57" i="7"/>
  <c r="X59" i="3"/>
  <c r="X59" i="8"/>
  <c r="X59" i="9"/>
  <c r="X59" i="7"/>
  <c r="K52" i="8"/>
  <c r="K63" i="2"/>
  <c r="K52" i="7"/>
  <c r="K52" i="9"/>
  <c r="K52" i="3"/>
  <c r="P60" i="9"/>
  <c r="P60" i="7"/>
  <c r="P60" i="8"/>
  <c r="P60" i="3"/>
  <c r="F53" i="3"/>
  <c r="F53" i="9"/>
  <c r="F53" i="8"/>
  <c r="F53" i="7"/>
  <c r="C57" i="9"/>
  <c r="S58" i="9"/>
  <c r="D54" i="8"/>
  <c r="T56" i="3"/>
  <c r="S57" i="3"/>
  <c r="K55" i="9"/>
  <c r="S60" i="3"/>
  <c r="S60" i="9"/>
  <c r="S60" i="7"/>
  <c r="T62" i="9"/>
  <c r="I54" i="9"/>
  <c r="F62" i="9"/>
  <c r="J59" i="7"/>
  <c r="J53" i="3"/>
  <c r="P59" i="7"/>
  <c r="O60" i="7"/>
  <c r="F63" i="2"/>
  <c r="F52" i="9"/>
  <c r="F52" i="8"/>
  <c r="F52" i="3"/>
  <c r="F52" i="7"/>
  <c r="O58" i="3"/>
  <c r="O58" i="9"/>
  <c r="O58" i="8"/>
  <c r="O58" i="7"/>
  <c r="Z55" i="8"/>
  <c r="Z55" i="7"/>
  <c r="T63" i="2"/>
  <c r="T52" i="8"/>
  <c r="T52" i="9"/>
  <c r="T52" i="3"/>
  <c r="T52" i="7"/>
  <c r="J61" i="8"/>
  <c r="J61" i="3"/>
  <c r="J61" i="9"/>
  <c r="J61" i="7"/>
  <c r="E57" i="3"/>
  <c r="U56" i="3"/>
  <c r="U56" i="9"/>
  <c r="U56" i="8"/>
  <c r="U56" i="7"/>
  <c r="I63" i="2"/>
  <c r="I52" i="3"/>
  <c r="I52" i="7"/>
  <c r="I52" i="8"/>
  <c r="M63" i="2"/>
  <c r="M52" i="3"/>
  <c r="M52" i="7"/>
  <c r="M52" i="9"/>
  <c r="Z52" i="3"/>
  <c r="Z63" i="2"/>
  <c r="Z52" i="7"/>
  <c r="Z52" i="9"/>
  <c r="S58" i="7"/>
  <c r="M56" i="8"/>
  <c r="M56" i="7"/>
  <c r="M56" i="9"/>
  <c r="M56" i="3"/>
  <c r="D54" i="7"/>
  <c r="T56" i="9"/>
  <c r="T62" i="8"/>
  <c r="I54" i="3"/>
  <c r="F62" i="3"/>
  <c r="J59" i="9"/>
  <c r="P59" i="9"/>
  <c r="O60" i="9"/>
  <c r="K57" i="8"/>
  <c r="K57" i="7"/>
  <c r="K57" i="3"/>
  <c r="K57" i="9"/>
  <c r="P61" i="7"/>
  <c r="P61" i="8"/>
  <c r="P61" i="3"/>
  <c r="P61" i="9"/>
  <c r="Y56" i="8"/>
  <c r="Y56" i="3"/>
  <c r="Y56" i="9"/>
  <c r="Y56" i="7"/>
  <c r="P52" i="7"/>
  <c r="M62" i="8"/>
  <c r="M62" i="7"/>
  <c r="Z55" i="3"/>
  <c r="X57" i="8"/>
  <c r="S60" i="8"/>
  <c r="J63" i="2"/>
  <c r="J52" i="3"/>
  <c r="J52" i="7"/>
  <c r="J52" i="8"/>
  <c r="E56" i="8"/>
  <c r="E56" i="9"/>
  <c r="E56" i="3"/>
  <c r="E56" i="7"/>
  <c r="O56" i="8"/>
  <c r="O56" i="7"/>
  <c r="D52" i="7"/>
  <c r="D63" i="2"/>
  <c r="D52" i="3"/>
  <c r="D52" i="9"/>
  <c r="D52" i="8"/>
  <c r="Y55" i="8"/>
  <c r="Y55" i="3"/>
  <c r="Y55" i="7"/>
  <c r="Y55" i="9"/>
  <c r="X56" i="3"/>
  <c r="X56" i="7"/>
  <c r="X56" i="8"/>
  <c r="X56" i="9"/>
  <c r="T53" i="8"/>
  <c r="T53" i="9"/>
  <c r="T53" i="7"/>
  <c r="T53" i="3"/>
  <c r="M55" i="7"/>
  <c r="W58" i="8"/>
  <c r="S54" i="9"/>
  <c r="S54" i="3"/>
  <c r="S54" i="8"/>
  <c r="S54" i="7"/>
  <c r="C58" i="7"/>
  <c r="E57" i="9"/>
  <c r="U57" i="8"/>
  <c r="U57" i="9"/>
  <c r="U57" i="3"/>
  <c r="U57" i="7"/>
  <c r="N62" i="7"/>
  <c r="N62" i="8"/>
  <c r="N62" i="9"/>
  <c r="N62" i="3"/>
  <c r="M52" i="8"/>
  <c r="C57" i="8"/>
  <c r="S58" i="8"/>
  <c r="D54" i="3"/>
  <c r="X60" i="9"/>
  <c r="X60" i="3"/>
  <c r="T56" i="8"/>
  <c r="S57" i="9"/>
  <c r="K55" i="8"/>
  <c r="T62" i="3"/>
  <c r="I54" i="8"/>
  <c r="T54" i="3"/>
  <c r="T54" i="9"/>
  <c r="T54" i="7"/>
  <c r="T54" i="8"/>
  <c r="F62" i="8"/>
  <c r="J59" i="3"/>
  <c r="J53" i="8"/>
  <c r="P59" i="8"/>
  <c r="O60" i="8"/>
  <c r="I58" i="8"/>
  <c r="I58" i="3"/>
  <c r="I58" i="9"/>
  <c r="I58" i="7"/>
  <c r="C56" i="3"/>
  <c r="C56" i="7"/>
  <c r="C56" i="9"/>
  <c r="C56" i="8"/>
  <c r="H57" i="9"/>
  <c r="H57" i="7"/>
  <c r="H57" i="3"/>
  <c r="M62" i="9"/>
  <c r="O56" i="3"/>
  <c r="X60" i="7"/>
  <c r="S61" i="7"/>
  <c r="S61" i="9"/>
  <c r="S61" i="8"/>
  <c r="K54" i="8"/>
  <c r="K54" i="7"/>
  <c r="K54" i="9"/>
  <c r="K54" i="3"/>
  <c r="E53" i="9"/>
  <c r="E53" i="3"/>
  <c r="E53" i="7"/>
  <c r="E53" i="8"/>
  <c r="E59" i="8"/>
  <c r="E59" i="7"/>
  <c r="E59" i="3"/>
  <c r="E59" i="9"/>
  <c r="D55" i="7"/>
  <c r="D55" i="3"/>
  <c r="D55" i="8"/>
  <c r="S53" i="3"/>
  <c r="S53" i="9"/>
  <c r="S53" i="8"/>
  <c r="S53" i="7"/>
  <c r="K59" i="7"/>
  <c r="K59" i="3"/>
  <c r="K59" i="9"/>
  <c r="K59" i="8"/>
  <c r="E54" i="7"/>
  <c r="E54" i="3"/>
  <c r="O61" i="9"/>
  <c r="O61" i="7"/>
  <c r="O61" i="8"/>
  <c r="O61" i="3"/>
  <c r="E62" i="3"/>
  <c r="E62" i="7"/>
  <c r="E62" i="8"/>
  <c r="E62" i="9"/>
  <c r="X58" i="9"/>
  <c r="X58" i="3"/>
  <c r="X58" i="7"/>
  <c r="X58" i="8"/>
  <c r="Z57" i="3"/>
  <c r="Z57" i="8"/>
  <c r="Z57" i="7"/>
  <c r="Z57" i="9"/>
  <c r="P52" i="9"/>
  <c r="D59" i="8"/>
  <c r="D59" i="9"/>
  <c r="D59" i="3"/>
  <c r="D59" i="7"/>
  <c r="H57" i="8"/>
  <c r="O56" i="9"/>
  <c r="E54" i="9"/>
  <c r="T58" i="9"/>
  <c r="T58" i="7"/>
  <c r="T58" i="8"/>
  <c r="N54" i="8"/>
  <c r="T59" i="3"/>
  <c r="Z60" i="9"/>
  <c r="R56" i="3"/>
  <c r="R56" i="9"/>
  <c r="N55" i="8"/>
  <c r="F57" i="7"/>
  <c r="W54" i="8"/>
  <c r="Y57" i="3"/>
  <c r="F56" i="3"/>
  <c r="I53" i="3"/>
  <c r="I53" i="8"/>
  <c r="N57" i="9"/>
  <c r="O62" i="7"/>
  <c r="C63" i="2"/>
  <c r="C52" i="8"/>
  <c r="C52" i="7"/>
  <c r="C52" i="3"/>
  <c r="U55" i="7"/>
  <c r="W55" i="7"/>
  <c r="R55" i="8"/>
  <c r="R55" i="9"/>
  <c r="C55" i="3"/>
  <c r="C55" i="9"/>
  <c r="Y59" i="7"/>
  <c r="O55" i="7"/>
  <c r="T61" i="3"/>
  <c r="T61" i="9"/>
  <c r="T61" i="7"/>
  <c r="T61" i="8"/>
  <c r="P57" i="8"/>
  <c r="P57" i="3"/>
  <c r="P57" i="7"/>
  <c r="P57" i="9"/>
  <c r="W63" i="2"/>
  <c r="W52" i="8"/>
  <c r="W52" i="3"/>
  <c r="W52" i="7"/>
  <c r="O54" i="9"/>
  <c r="O54" i="8"/>
  <c r="O54" i="3"/>
  <c r="O54" i="7"/>
  <c r="D62" i="8"/>
  <c r="K60" i="3"/>
  <c r="X62" i="9"/>
  <c r="K58" i="7"/>
  <c r="F61" i="8"/>
  <c r="S56" i="9"/>
  <c r="K61" i="8"/>
  <c r="E60" i="9"/>
  <c r="O59" i="7"/>
  <c r="X61" i="3"/>
  <c r="O57" i="7"/>
  <c r="J62" i="9"/>
  <c r="J56" i="8"/>
  <c r="F60" i="7"/>
  <c r="S59" i="3"/>
  <c r="D58" i="9"/>
  <c r="N59" i="9"/>
  <c r="K53" i="9"/>
  <c r="P54" i="9"/>
  <c r="N60" i="7"/>
  <c r="E58" i="8"/>
  <c r="Z53" i="7"/>
  <c r="X54" i="3"/>
  <c r="C62" i="8"/>
  <c r="H53" i="8"/>
  <c r="M58" i="7"/>
  <c r="W61" i="3"/>
  <c r="R58" i="9"/>
  <c r="J54" i="7"/>
  <c r="R54" i="9"/>
  <c r="F55" i="3"/>
  <c r="U60" i="3"/>
  <c r="U60" i="7"/>
  <c r="U60" i="9"/>
  <c r="U60" i="8"/>
  <c r="O62" i="3"/>
  <c r="R63" i="2"/>
  <c r="R52" i="9"/>
  <c r="R52" i="7"/>
  <c r="R52" i="3"/>
  <c r="Y59" i="8"/>
  <c r="O55" i="9"/>
  <c r="U54" i="9"/>
  <c r="U54" i="8"/>
  <c r="U54" i="7"/>
  <c r="U54" i="3"/>
  <c r="Z62" i="7"/>
  <c r="Z62" i="9"/>
  <c r="Z62" i="3"/>
  <c r="Z62" i="8"/>
  <c r="D62" i="9"/>
  <c r="K60" i="9"/>
  <c r="H58" i="3"/>
  <c r="H58" i="9"/>
  <c r="H58" i="7"/>
  <c r="H58" i="8"/>
  <c r="K58" i="9"/>
  <c r="F61" i="3"/>
  <c r="S56" i="3"/>
  <c r="C60" i="7"/>
  <c r="C60" i="3"/>
  <c r="C60" i="9"/>
  <c r="C60" i="8"/>
  <c r="E60" i="8"/>
  <c r="O59" i="8"/>
  <c r="J62" i="8"/>
  <c r="J56" i="9"/>
  <c r="F60" i="3"/>
  <c r="S59" i="8"/>
  <c r="N59" i="7"/>
  <c r="K53" i="8"/>
  <c r="N60" i="9"/>
  <c r="E58" i="7"/>
  <c r="Z53" i="8"/>
  <c r="X54" i="9"/>
  <c r="C62" i="3"/>
  <c r="H53" i="7"/>
  <c r="M58" i="8"/>
  <c r="R58" i="7"/>
  <c r="J54" i="9"/>
  <c r="R54" i="8"/>
  <c r="F55" i="7"/>
  <c r="T59" i="7"/>
  <c r="R56" i="7"/>
  <c r="N55" i="9"/>
  <c r="F56" i="8"/>
  <c r="I53" i="7"/>
  <c r="N57" i="3"/>
  <c r="O62" i="9"/>
  <c r="R55" i="3"/>
  <c r="C52" i="9"/>
  <c r="C55" i="7"/>
  <c r="Y59" i="9"/>
  <c r="O55" i="3"/>
  <c r="T55" i="8"/>
  <c r="T55" i="3"/>
  <c r="T55" i="7"/>
  <c r="Y54" i="8"/>
  <c r="Y54" i="9"/>
  <c r="Y54" i="7"/>
  <c r="Y54" i="3"/>
  <c r="D62" i="3"/>
  <c r="K60" i="8"/>
  <c r="K58" i="3"/>
  <c r="F61" i="7"/>
  <c r="S56" i="7"/>
  <c r="E60" i="3"/>
  <c r="O59" i="3"/>
  <c r="X61" i="9"/>
  <c r="J62" i="7"/>
  <c r="J56" i="3"/>
  <c r="F60" i="9"/>
  <c r="S59" i="7"/>
  <c r="D58" i="3"/>
  <c r="N59" i="8"/>
  <c r="K53" i="7"/>
  <c r="N60" i="3"/>
  <c r="E58" i="3"/>
  <c r="Z53" i="3"/>
  <c r="X54" i="7"/>
  <c r="C62" i="7"/>
  <c r="H53" i="9"/>
  <c r="M58" i="9"/>
  <c r="R58" i="3"/>
  <c r="J54" i="8"/>
  <c r="R54" i="3"/>
  <c r="F55" i="8"/>
  <c r="U52" i="9"/>
  <c r="U63" i="2"/>
  <c r="U52" i="3"/>
  <c r="U52" i="8"/>
  <c r="U52" i="7"/>
  <c r="Y61" i="9"/>
  <c r="Y61" i="7"/>
  <c r="Y61" i="3"/>
  <c r="Y61" i="8"/>
  <c r="O63" i="2"/>
  <c r="O52" i="7"/>
  <c r="O52" i="3"/>
  <c r="O52" i="9"/>
  <c r="O52" i="8"/>
  <c r="H59" i="7"/>
  <c r="N56" i="7"/>
  <c r="N56" i="9"/>
  <c r="N56" i="8"/>
  <c r="N56" i="3"/>
  <c r="R52" i="8"/>
  <c r="W52" i="9"/>
  <c r="K62" i="8"/>
  <c r="K62" i="7"/>
  <c r="K62" i="3"/>
  <c r="K62" i="9"/>
  <c r="C59" i="9"/>
  <c r="W53" i="3"/>
  <c r="W53" i="8"/>
  <c r="W53" i="7"/>
  <c r="W53" i="9"/>
  <c r="I61" i="8"/>
  <c r="I61" i="7"/>
  <c r="I61" i="9"/>
  <c r="T60" i="7"/>
  <c r="S62" i="8"/>
  <c r="J55" i="8"/>
  <c r="J58" i="8"/>
  <c r="N53" i="7"/>
  <c r="R53" i="3"/>
  <c r="M57" i="8"/>
  <c r="M57" i="9"/>
  <c r="X55" i="8"/>
  <c r="P58" i="3"/>
  <c r="U59" i="3"/>
  <c r="I55" i="7"/>
  <c r="Y53" i="8"/>
  <c r="X53" i="8"/>
  <c r="U53" i="3"/>
  <c r="U61" i="9"/>
  <c r="F58" i="8"/>
  <c r="U58" i="8"/>
  <c r="I59" i="7"/>
  <c r="H56" i="9"/>
  <c r="R60" i="7"/>
  <c r="R60" i="8"/>
  <c r="D56" i="8"/>
  <c r="M53" i="8"/>
  <c r="Y58" i="3"/>
  <c r="P55" i="3"/>
  <c r="D60" i="7"/>
  <c r="I57" i="7"/>
  <c r="W56" i="8"/>
  <c r="W56" i="3"/>
  <c r="W56" i="7"/>
  <c r="W56" i="9"/>
  <c r="H62" i="3"/>
  <c r="I62" i="3"/>
  <c r="Y62" i="8"/>
  <c r="W62" i="9"/>
  <c r="W62" i="7"/>
  <c r="D61" i="8"/>
  <c r="K56" i="8"/>
  <c r="C53" i="3"/>
  <c r="R57" i="7"/>
  <c r="T57" i="8"/>
  <c r="F59" i="3"/>
  <c r="M60" i="3"/>
  <c r="S62" i="3"/>
  <c r="J58" i="7"/>
  <c r="H61" i="9"/>
  <c r="H61" i="8"/>
  <c r="H61" i="7"/>
  <c r="W60" i="8"/>
  <c r="W60" i="3"/>
  <c r="W60" i="9"/>
  <c r="W60" i="7"/>
  <c r="N53" i="8"/>
  <c r="R53" i="8"/>
  <c r="X55" i="7"/>
  <c r="P58" i="9"/>
  <c r="U59" i="9"/>
  <c r="I55" i="9"/>
  <c r="X53" i="7"/>
  <c r="U53" i="7"/>
  <c r="U61" i="7"/>
  <c r="F58" i="9"/>
  <c r="I59" i="9"/>
  <c r="H56" i="3"/>
  <c r="D56" i="9"/>
  <c r="Y58" i="9"/>
  <c r="D60" i="8"/>
  <c r="I57" i="9"/>
  <c r="R59" i="9"/>
  <c r="R59" i="7"/>
  <c r="R59" i="3"/>
  <c r="R59" i="8"/>
  <c r="K56" i="7"/>
  <c r="C53" i="8"/>
  <c r="R57" i="9"/>
  <c r="F59" i="9"/>
  <c r="M60" i="8"/>
  <c r="T60" i="8"/>
  <c r="S62" i="7"/>
  <c r="J55" i="3"/>
  <c r="J58" i="9"/>
  <c r="Z61" i="8"/>
  <c r="Z61" i="7"/>
  <c r="Z61" i="3"/>
  <c r="Z61" i="9"/>
  <c r="S55" i="7"/>
  <c r="S55" i="3"/>
  <c r="S55" i="9"/>
  <c r="S55" i="8"/>
  <c r="O53" i="8"/>
  <c r="O53" i="9"/>
  <c r="O53" i="7"/>
  <c r="O53" i="3"/>
  <c r="N53" i="9"/>
  <c r="R53" i="9"/>
  <c r="M57" i="7"/>
  <c r="X55" i="3"/>
  <c r="P58" i="8"/>
  <c r="U59" i="8"/>
  <c r="I55" i="8"/>
  <c r="Y53" i="7"/>
  <c r="X53" i="3"/>
  <c r="U53" i="9"/>
  <c r="U61" i="3"/>
  <c r="F58" i="3"/>
  <c r="U58" i="9"/>
  <c r="I59" i="3"/>
  <c r="H56" i="7"/>
  <c r="R60" i="3"/>
  <c r="D56" i="7"/>
  <c r="M53" i="7"/>
  <c r="Y58" i="7"/>
  <c r="P55" i="7"/>
  <c r="D60" i="3"/>
  <c r="I57" i="8"/>
  <c r="D53" i="7"/>
  <c r="D53" i="8"/>
  <c r="D53" i="9"/>
  <c r="D53" i="3"/>
  <c r="I62" i="7"/>
  <c r="W62" i="8"/>
  <c r="K56" i="9"/>
  <c r="C53" i="7"/>
  <c r="R57" i="8"/>
  <c r="T57" i="7"/>
  <c r="F59" i="8"/>
  <c r="M60" i="9"/>
  <c r="E55" i="9"/>
  <c r="E55" i="7"/>
  <c r="E55" i="3"/>
  <c r="E55" i="8"/>
  <c r="M59" i="3"/>
  <c r="U62" i="8"/>
  <c r="F54" i="3"/>
  <c r="D57" i="8"/>
  <c r="U62" i="3"/>
  <c r="F54" i="9"/>
  <c r="D57" i="3"/>
  <c r="U62" i="9"/>
  <c r="F54" i="8"/>
  <c r="D57" i="9"/>
  <c r="Z63" i="8" l="1"/>
  <c r="S63" i="7"/>
  <c r="I63" i="9"/>
  <c r="J63" i="9"/>
  <c r="C63" i="9"/>
  <c r="X63" i="9"/>
  <c r="O63" i="8"/>
  <c r="H63" i="7"/>
  <c r="D63" i="8"/>
  <c r="D63" i="7"/>
  <c r="J63" i="7"/>
  <c r="P63" i="7"/>
  <c r="M63" i="3"/>
  <c r="I63" i="3"/>
  <c r="T63" i="3"/>
  <c r="F63" i="8"/>
  <c r="K63" i="9"/>
  <c r="N63" i="8"/>
  <c r="Y63" i="8"/>
  <c r="H63" i="8"/>
  <c r="E63" i="8"/>
  <c r="E63" i="3"/>
  <c r="X63" i="8"/>
  <c r="W63" i="9"/>
  <c r="O63" i="9"/>
  <c r="U63" i="7"/>
  <c r="U63" i="9"/>
  <c r="R63" i="3"/>
  <c r="W63" i="7"/>
  <c r="C63" i="3"/>
  <c r="P63" i="9"/>
  <c r="D63" i="9"/>
  <c r="J63" i="3"/>
  <c r="Z63" i="3"/>
  <c r="T63" i="9"/>
  <c r="F63" i="9"/>
  <c r="K63" i="7"/>
  <c r="P63" i="8"/>
  <c r="N63" i="7"/>
  <c r="Y63" i="3"/>
  <c r="S63" i="3"/>
  <c r="H63" i="3"/>
  <c r="E63" i="9"/>
  <c r="X63" i="3"/>
  <c r="R63" i="8"/>
  <c r="O63" i="3"/>
  <c r="U63" i="8"/>
  <c r="R63" i="7"/>
  <c r="W63" i="3"/>
  <c r="C63" i="7"/>
  <c r="S63" i="9"/>
  <c r="D63" i="3"/>
  <c r="Z63" i="9"/>
  <c r="M63" i="9"/>
  <c r="I63" i="8"/>
  <c r="T63" i="8"/>
  <c r="F63" i="7"/>
  <c r="P63" i="3"/>
  <c r="X63" i="7"/>
  <c r="N63" i="3"/>
  <c r="Y63" i="9"/>
  <c r="S63" i="8"/>
  <c r="H63" i="9"/>
  <c r="O63" i="7"/>
  <c r="U63" i="3"/>
  <c r="R63" i="9"/>
  <c r="W63" i="8"/>
  <c r="C63" i="8"/>
  <c r="M63" i="8"/>
  <c r="J63" i="8"/>
  <c r="Z63" i="7"/>
  <c r="M63" i="7"/>
  <c r="I63" i="7"/>
  <c r="T63" i="7"/>
  <c r="F63" i="3"/>
  <c r="K63" i="3"/>
  <c r="K63" i="8"/>
  <c r="N63" i="9"/>
  <c r="Y63" i="7"/>
  <c r="E63" i="7"/>
  <c r="J72" i="2" l="1"/>
  <c r="J72" i="8" s="1"/>
  <c r="T72" i="2"/>
  <c r="T72" i="3" s="1"/>
  <c r="C76" i="2"/>
  <c r="C76" i="9" s="1"/>
  <c r="Y78" i="2"/>
  <c r="Y78" i="3" s="1"/>
  <c r="E73" i="3"/>
  <c r="E73" i="2"/>
  <c r="E73" i="8" s="1"/>
  <c r="T75" i="3"/>
  <c r="T75" i="2"/>
  <c r="T75" i="8" s="1"/>
  <c r="U76" i="2"/>
  <c r="U76" i="3" s="1"/>
  <c r="R72" i="2"/>
  <c r="R72" i="8" s="1"/>
  <c r="H69" i="2"/>
  <c r="H69" i="3" s="1"/>
  <c r="Y70" i="2"/>
  <c r="Y70" i="9" s="1"/>
  <c r="E75" i="9"/>
  <c r="E75" i="2"/>
  <c r="E75" i="8" s="1"/>
  <c r="Y76" i="2"/>
  <c r="Y76" i="8" s="1"/>
  <c r="E74" i="9"/>
  <c r="E74" i="2"/>
  <c r="E74" i="8" s="1"/>
  <c r="E72" i="2"/>
  <c r="E72" i="3" s="1"/>
  <c r="X75" i="2"/>
  <c r="X75" i="9" s="1"/>
  <c r="Z78" i="2"/>
  <c r="Z78" i="3" s="1"/>
  <c r="F76" i="2"/>
  <c r="F76" i="9" s="1"/>
  <c r="C75" i="2"/>
  <c r="C75" i="8" s="1"/>
  <c r="W78" i="2"/>
  <c r="W78" i="9" s="1"/>
  <c r="I75" i="2"/>
  <c r="I75" i="3" s="1"/>
  <c r="N72" i="2"/>
  <c r="N72" i="7" s="1"/>
  <c r="R71" i="2"/>
  <c r="R71" i="3" s="1"/>
  <c r="S72" i="2"/>
  <c r="I77" i="2"/>
  <c r="I77" i="9" s="1"/>
  <c r="J77" i="8"/>
  <c r="J77" i="2"/>
  <c r="J77" i="9" s="1"/>
  <c r="H70" i="3"/>
  <c r="H70" i="9"/>
  <c r="H70" i="2"/>
  <c r="H70" i="8" s="1"/>
  <c r="M75" i="2"/>
  <c r="D76" i="2"/>
  <c r="D76" i="8" s="1"/>
  <c r="H76" i="3"/>
  <c r="H76" i="2"/>
  <c r="H76" i="9" s="1"/>
  <c r="W76" i="2"/>
  <c r="W76" i="7" s="1"/>
  <c r="R78" i="2"/>
  <c r="R78" i="3" s="1"/>
  <c r="F70" i="2"/>
  <c r="F70" i="8" s="1"/>
  <c r="R77" i="2"/>
  <c r="R77" i="9" s="1"/>
  <c r="T76" i="2"/>
  <c r="C72" i="2"/>
  <c r="C72" i="9" s="1"/>
  <c r="T71" i="2"/>
  <c r="T71" i="8" s="1"/>
  <c r="M70" i="2"/>
  <c r="M70" i="7" s="1"/>
  <c r="F72" i="2"/>
  <c r="F74" i="2"/>
  <c r="F74" i="7" s="1"/>
  <c r="N77" i="2"/>
  <c r="N77" i="7" s="1"/>
  <c r="I78" i="2"/>
  <c r="I78" i="9" s="1"/>
  <c r="H78" i="2"/>
  <c r="H78" i="8" s="1"/>
  <c r="T77" i="2"/>
  <c r="T77" i="9" s="1"/>
  <c r="X69" i="2"/>
  <c r="X69" i="9" s="1"/>
  <c r="I76" i="2"/>
  <c r="T78" i="2"/>
  <c r="T78" i="8" s="1"/>
  <c r="R75" i="2"/>
  <c r="R75" i="9" s="1"/>
  <c r="O75" i="2"/>
  <c r="O75" i="8" s="1"/>
  <c r="C78" i="2"/>
  <c r="O72" i="8"/>
  <c r="O72" i="2"/>
  <c r="O72" i="7" s="1"/>
  <c r="K77" i="7"/>
  <c r="K77" i="2"/>
  <c r="K77" i="3" s="1"/>
  <c r="N71" i="2"/>
  <c r="N71" i="7" s="1"/>
  <c r="N74" i="8"/>
  <c r="N74" i="2"/>
  <c r="N74" i="3" s="1"/>
  <c r="D71" i="2"/>
  <c r="D71" i="3" s="1"/>
  <c r="D77" i="2"/>
  <c r="D77" i="7" s="1"/>
  <c r="R74" i="2"/>
  <c r="U73" i="2"/>
  <c r="I69" i="2"/>
  <c r="W73" i="2"/>
  <c r="W69" i="2"/>
  <c r="E78" i="2"/>
  <c r="E78" i="8" s="1"/>
  <c r="U75" i="2"/>
  <c r="U75" i="8" s="1"/>
  <c r="D75" i="2"/>
  <c r="D74" i="7"/>
  <c r="D74" i="2"/>
  <c r="D74" i="9" s="1"/>
  <c r="H75" i="2"/>
  <c r="H75" i="9" s="1"/>
  <c r="H75" i="7"/>
  <c r="K69" i="2"/>
  <c r="K69" i="8" s="1"/>
  <c r="O69" i="3"/>
  <c r="O69" i="2"/>
  <c r="O69" i="9" s="1"/>
  <c r="X76" i="2"/>
  <c r="X76" i="8" s="1"/>
  <c r="F78" i="2"/>
  <c r="F78" i="3" s="1"/>
  <c r="E76" i="2"/>
  <c r="E76" i="9" s="1"/>
  <c r="U74" i="2"/>
  <c r="U74" i="7" s="1"/>
  <c r="O74" i="2"/>
  <c r="X78" i="2"/>
  <c r="W75" i="2"/>
  <c r="W75" i="7" s="1"/>
  <c r="F69" i="2"/>
  <c r="F69" i="8" s="1"/>
  <c r="J71" i="2"/>
  <c r="J71" i="9" s="1"/>
  <c r="O76" i="2"/>
  <c r="Z77" i="2"/>
  <c r="Z77" i="7" s="1"/>
  <c r="D73" i="2"/>
  <c r="N73" i="2"/>
  <c r="N73" i="9" s="1"/>
  <c r="E69" i="2"/>
  <c r="E69" i="7" s="1"/>
  <c r="Z71" i="2"/>
  <c r="Z71" i="8" s="1"/>
  <c r="J74" i="2"/>
  <c r="J74" i="9" s="1"/>
  <c r="M73" i="2"/>
  <c r="M73" i="3" s="1"/>
  <c r="Z72" i="2"/>
  <c r="Z72" i="9" s="1"/>
  <c r="S71" i="2"/>
  <c r="S71" i="9" s="1"/>
  <c r="R70" i="9"/>
  <c r="R70" i="2"/>
  <c r="R70" i="7" s="1"/>
  <c r="P76" i="2"/>
  <c r="F71" i="9"/>
  <c r="F71" i="2"/>
  <c r="F71" i="8" s="1"/>
  <c r="C70" i="2"/>
  <c r="C70" i="8" s="1"/>
  <c r="M74" i="2"/>
  <c r="M74" i="7" s="1"/>
  <c r="D78" i="3"/>
  <c r="D78" i="2"/>
  <c r="D78" i="9" s="1"/>
  <c r="H74" i="2"/>
  <c r="H74" i="7" s="1"/>
  <c r="W74" i="2"/>
  <c r="W74" i="7" s="1"/>
  <c r="S74" i="2"/>
  <c r="S74" i="9" s="1"/>
  <c r="P77" i="9"/>
  <c r="P77" i="2"/>
  <c r="P77" i="7" s="1"/>
  <c r="H73" i="7"/>
  <c r="H73" i="2"/>
  <c r="H73" i="9" s="1"/>
  <c r="D72" i="2"/>
  <c r="D72" i="9" s="1"/>
  <c r="K72" i="2"/>
  <c r="J70" i="2"/>
  <c r="J70" i="9" s="1"/>
  <c r="U72" i="2"/>
  <c r="U72" i="8" s="1"/>
  <c r="Y69" i="2"/>
  <c r="Y69" i="7" s="1"/>
  <c r="X71" i="2"/>
  <c r="X71" i="7" s="1"/>
  <c r="K70" i="7"/>
  <c r="K70" i="2"/>
  <c r="K70" i="8" s="1"/>
  <c r="M71" i="2"/>
  <c r="M71" i="3" s="1"/>
  <c r="P69" i="2"/>
  <c r="P69" i="8" s="1"/>
  <c r="N76" i="2"/>
  <c r="N76" i="3" s="1"/>
  <c r="I72" i="2"/>
  <c r="I72" i="8" s="1"/>
  <c r="X70" i="2"/>
  <c r="X70" i="7" s="1"/>
  <c r="U70" i="9"/>
  <c r="U70" i="2"/>
  <c r="U70" i="7" s="1"/>
  <c r="X74" i="2"/>
  <c r="X74" i="8" s="1"/>
  <c r="S76" i="2"/>
  <c r="S76" i="3" s="1"/>
  <c r="S70" i="2"/>
  <c r="S77" i="2"/>
  <c r="K74" i="2"/>
  <c r="T73" i="2"/>
  <c r="T73" i="7" s="1"/>
  <c r="U78" i="2"/>
  <c r="J76" i="2"/>
  <c r="J76" i="7" s="1"/>
  <c r="C77" i="2"/>
  <c r="C77" i="7" s="1"/>
  <c r="K73" i="2"/>
  <c r="K73" i="3" s="1"/>
  <c r="Z73" i="2"/>
  <c r="Z73" i="8" s="1"/>
  <c r="O71" i="2"/>
  <c r="N70" i="2"/>
  <c r="N70" i="3" s="1"/>
  <c r="I74" i="8"/>
  <c r="I74" i="2"/>
  <c r="I74" i="9" s="1"/>
  <c r="H72" i="3"/>
  <c r="H72" i="2"/>
  <c r="H72" i="9" s="1"/>
  <c r="F75" i="2"/>
  <c r="K75" i="2"/>
  <c r="K75" i="8" s="1"/>
  <c r="O73" i="2"/>
  <c r="O73" i="7" s="1"/>
  <c r="Y75" i="2"/>
  <c r="Y75" i="3" s="1"/>
  <c r="E77" i="2"/>
  <c r="E77" i="3" s="1"/>
  <c r="P74" i="2"/>
  <c r="P74" i="9" s="1"/>
  <c r="T70" i="2"/>
  <c r="T70" i="8" s="1"/>
  <c r="Z69" i="2"/>
  <c r="Z69" i="7" s="1"/>
  <c r="N78" i="2"/>
  <c r="N78" i="9" s="1"/>
  <c r="D69" i="2"/>
  <c r="R76" i="2"/>
  <c r="C71" i="2"/>
  <c r="C71" i="8" s="1"/>
  <c r="Y72" i="2"/>
  <c r="Y72" i="8" s="1"/>
  <c r="M77" i="2"/>
  <c r="M77" i="9" s="1"/>
  <c r="D70" i="2"/>
  <c r="D70" i="3" s="1"/>
  <c r="S73" i="9"/>
  <c r="S73" i="2"/>
  <c r="S73" i="8" s="1"/>
  <c r="W71" i="3"/>
  <c r="W71" i="8"/>
  <c r="W71" i="2"/>
  <c r="W71" i="9" s="1"/>
  <c r="O70" i="2"/>
  <c r="O70" i="3" s="1"/>
  <c r="I70" i="3"/>
  <c r="I70" i="2"/>
  <c r="I70" i="8" s="1"/>
  <c r="M76" i="2"/>
  <c r="J75" i="7"/>
  <c r="J75" i="9"/>
  <c r="J75" i="2"/>
  <c r="J75" i="8" s="1"/>
  <c r="H71" i="3"/>
  <c r="H71" i="2"/>
  <c r="H71" i="7" s="1"/>
  <c r="Y73" i="2"/>
  <c r="C73" i="2"/>
  <c r="C73" i="3" s="1"/>
  <c r="C73" i="7"/>
  <c r="R73" i="2"/>
  <c r="R73" i="9" s="1"/>
  <c r="H77" i="2"/>
  <c r="H77" i="8" s="1"/>
  <c r="H77" i="7"/>
  <c r="J69" i="2"/>
  <c r="J69" i="8" s="1"/>
  <c r="M72" i="2"/>
  <c r="M72" i="7" s="1"/>
  <c r="M72" i="9"/>
  <c r="U71" i="2"/>
  <c r="U71" i="9" s="1"/>
  <c r="M78" i="2"/>
  <c r="I73" i="2"/>
  <c r="I71" i="2"/>
  <c r="U69" i="2"/>
  <c r="K78" i="2"/>
  <c r="K78" i="9" s="1"/>
  <c r="P71" i="2"/>
  <c r="P71" i="3" s="1"/>
  <c r="R69" i="9"/>
  <c r="R69" i="2"/>
  <c r="R69" i="8" s="1"/>
  <c r="R69" i="7"/>
  <c r="C69" i="7"/>
  <c r="C69" i="2"/>
  <c r="C69" i="8" s="1"/>
  <c r="X77" i="2"/>
  <c r="X77" i="7" s="1"/>
  <c r="P75" i="2"/>
  <c r="W72" i="2"/>
  <c r="W72" i="8" s="1"/>
  <c r="W72" i="7"/>
  <c r="S78" i="2"/>
  <c r="Z70" i="2"/>
  <c r="Z70" i="3" s="1"/>
  <c r="N69" i="2"/>
  <c r="N69" i="9" s="1"/>
  <c r="S75" i="2"/>
  <c r="S75" i="7" s="1"/>
  <c r="T74" i="2"/>
  <c r="T74" i="7" s="1"/>
  <c r="M69" i="7"/>
  <c r="M69" i="2"/>
  <c r="M69" i="3" s="1"/>
  <c r="W70" i="2"/>
  <c r="C74" i="2"/>
  <c r="C74" i="8" s="1"/>
  <c r="C74" i="7"/>
  <c r="W77" i="2"/>
  <c r="W77" i="7" s="1"/>
  <c r="X72" i="2"/>
  <c r="T69" i="2"/>
  <c r="Z74" i="2"/>
  <c r="Z74" i="8" s="1"/>
  <c r="J78" i="2"/>
  <c r="J78" i="9" s="1"/>
  <c r="O77" i="2"/>
  <c r="F77" i="2"/>
  <c r="F77" i="7" s="1"/>
  <c r="Z75" i="2"/>
  <c r="Z75" i="7" s="1"/>
  <c r="P73" i="2"/>
  <c r="J73" i="2"/>
  <c r="J73" i="9" s="1"/>
  <c r="S69" i="2"/>
  <c r="S69" i="3" s="1"/>
  <c r="P78" i="2"/>
  <c r="P78" i="9" s="1"/>
  <c r="K76" i="2"/>
  <c r="O78" i="2"/>
  <c r="Y71" i="2"/>
  <c r="X73" i="2"/>
  <c r="P72" i="2"/>
  <c r="C68" i="2"/>
  <c r="C68" i="7" s="1"/>
  <c r="C68" i="3"/>
  <c r="F68" i="2"/>
  <c r="F68" i="7" s="1"/>
  <c r="E70" i="2"/>
  <c r="E71" i="2"/>
  <c r="Y74" i="2"/>
  <c r="Z76" i="2"/>
  <c r="F73" i="2"/>
  <c r="P70" i="2"/>
  <c r="K71" i="2"/>
  <c r="K71" i="3" s="1"/>
  <c r="U77" i="2"/>
  <c r="U77" i="8" s="1"/>
  <c r="D68" i="2"/>
  <c r="D79" i="2" s="1"/>
  <c r="E68" i="2"/>
  <c r="E68" i="7" s="1"/>
  <c r="X68" i="2"/>
  <c r="X68" i="7" s="1"/>
  <c r="W68" i="2"/>
  <c r="W68" i="7" s="1"/>
  <c r="Z68" i="2"/>
  <c r="Z79" i="2" s="1"/>
  <c r="Z68" i="3"/>
  <c r="H68" i="2"/>
  <c r="H68" i="3"/>
  <c r="R68" i="2"/>
  <c r="R79" i="2" s="1"/>
  <c r="N68" i="2"/>
  <c r="N68" i="7" s="1"/>
  <c r="M68" i="2"/>
  <c r="M68" i="3" s="1"/>
  <c r="O68" i="2"/>
  <c r="O79" i="2" s="1"/>
  <c r="Y68" i="2"/>
  <c r="Y68" i="9" s="1"/>
  <c r="Y68" i="3"/>
  <c r="N75" i="2"/>
  <c r="Y77" i="2"/>
  <c r="T68" i="2"/>
  <c r="T68" i="8" s="1"/>
  <c r="U68" i="2"/>
  <c r="U79" i="2" s="1"/>
  <c r="P68" i="2"/>
  <c r="P68" i="3" s="1"/>
  <c r="J68" i="2"/>
  <c r="J68" i="9" s="1"/>
  <c r="J68" i="3"/>
  <c r="S68" i="2"/>
  <c r="S79" i="2" s="1"/>
  <c r="I68" i="2"/>
  <c r="I68" i="9" s="1"/>
  <c r="K68" i="2"/>
  <c r="K68" i="3"/>
  <c r="O68" i="3" l="1"/>
  <c r="R68" i="3"/>
  <c r="U68" i="7"/>
  <c r="Z68" i="7"/>
  <c r="M68" i="7"/>
  <c r="C74" i="3"/>
  <c r="N69" i="8"/>
  <c r="W72" i="9"/>
  <c r="Z75" i="9"/>
  <c r="J69" i="7"/>
  <c r="C73" i="8"/>
  <c r="D70" i="8"/>
  <c r="M77" i="8"/>
  <c r="Y72" i="9"/>
  <c r="T70" i="9"/>
  <c r="J76" i="9"/>
  <c r="Z73" i="7"/>
  <c r="C70" i="3"/>
  <c r="W74" i="9"/>
  <c r="M73" i="9"/>
  <c r="M73" i="7"/>
  <c r="X76" i="9"/>
  <c r="H75" i="8"/>
  <c r="D74" i="3"/>
  <c r="R75" i="7"/>
  <c r="J77" i="3"/>
  <c r="W78" i="3"/>
  <c r="E72" i="7"/>
  <c r="E74" i="3"/>
  <c r="Y70" i="7"/>
  <c r="R72" i="3"/>
  <c r="U76" i="7"/>
  <c r="C72" i="3"/>
  <c r="T72" i="8"/>
  <c r="Z68" i="8"/>
  <c r="Y68" i="8"/>
  <c r="F68" i="8"/>
  <c r="W77" i="8"/>
  <c r="C74" i="9"/>
  <c r="M69" i="8"/>
  <c r="S69" i="8"/>
  <c r="J73" i="8"/>
  <c r="W72" i="3"/>
  <c r="R69" i="3"/>
  <c r="J78" i="3"/>
  <c r="U71" i="3"/>
  <c r="J69" i="9"/>
  <c r="H77" i="9"/>
  <c r="C73" i="9"/>
  <c r="H71" i="8"/>
  <c r="S73" i="7"/>
  <c r="M77" i="7"/>
  <c r="M77" i="3"/>
  <c r="Y72" i="3"/>
  <c r="T70" i="3"/>
  <c r="I74" i="3"/>
  <c r="U70" i="3"/>
  <c r="I72" i="3"/>
  <c r="P69" i="3"/>
  <c r="M71" i="7"/>
  <c r="J76" i="3"/>
  <c r="Y69" i="9"/>
  <c r="D72" i="3"/>
  <c r="K73" i="9"/>
  <c r="K69" i="9"/>
  <c r="H75" i="3"/>
  <c r="D74" i="8"/>
  <c r="U75" i="9"/>
  <c r="R75" i="3"/>
  <c r="X69" i="8"/>
  <c r="T77" i="7"/>
  <c r="H78" i="7"/>
  <c r="F74" i="8"/>
  <c r="T71" i="7"/>
  <c r="R71" i="7"/>
  <c r="P68" i="9"/>
  <c r="P68" i="8"/>
  <c r="X68" i="9"/>
  <c r="D68" i="7"/>
  <c r="Z68" i="9"/>
  <c r="E68" i="3"/>
  <c r="U71" i="7"/>
  <c r="M72" i="8"/>
  <c r="J69" i="3"/>
  <c r="H77" i="3"/>
  <c r="K78" i="7"/>
  <c r="T70" i="7"/>
  <c r="P74" i="3"/>
  <c r="P69" i="9"/>
  <c r="J76" i="8"/>
  <c r="Y69" i="8"/>
  <c r="D72" i="8"/>
  <c r="H74" i="9"/>
  <c r="M74" i="9"/>
  <c r="C70" i="9"/>
  <c r="Z72" i="3"/>
  <c r="M73" i="8"/>
  <c r="U74" i="8"/>
  <c r="X76" i="3"/>
  <c r="D71" i="9"/>
  <c r="K77" i="8"/>
  <c r="O72" i="9"/>
  <c r="M70" i="3"/>
  <c r="D76" i="3"/>
  <c r="W78" i="8"/>
  <c r="N77" i="8"/>
  <c r="O75" i="3"/>
  <c r="R72" i="7"/>
  <c r="C76" i="3"/>
  <c r="J72" i="7"/>
  <c r="S68" i="3"/>
  <c r="J68" i="8"/>
  <c r="X68" i="3"/>
  <c r="S68" i="9"/>
  <c r="O68" i="8"/>
  <c r="P78" i="7"/>
  <c r="M69" i="9"/>
  <c r="N69" i="3"/>
  <c r="F77" i="3"/>
  <c r="U71" i="8"/>
  <c r="H71" i="9"/>
  <c r="J75" i="3"/>
  <c r="Y72" i="7"/>
  <c r="C71" i="9"/>
  <c r="N78" i="3"/>
  <c r="H72" i="7"/>
  <c r="S76" i="9"/>
  <c r="U70" i="8"/>
  <c r="X70" i="3"/>
  <c r="P69" i="7"/>
  <c r="Y69" i="3"/>
  <c r="N70" i="7"/>
  <c r="D72" i="7"/>
  <c r="Y75" i="8"/>
  <c r="O73" i="9"/>
  <c r="S71" i="3"/>
  <c r="K75" i="9"/>
  <c r="X76" i="7"/>
  <c r="O69" i="7"/>
  <c r="D77" i="8"/>
  <c r="M70" i="8"/>
  <c r="I77" i="3"/>
  <c r="W78" i="7"/>
  <c r="Z78" i="9"/>
  <c r="E72" i="8"/>
  <c r="I78" i="7"/>
  <c r="H69" i="9"/>
  <c r="P73" i="8"/>
  <c r="P73" i="3"/>
  <c r="P73" i="9"/>
  <c r="N79" i="2"/>
  <c r="K79" i="2"/>
  <c r="K68" i="9"/>
  <c r="K68" i="8"/>
  <c r="K68" i="7"/>
  <c r="P70" i="3"/>
  <c r="P70" i="7"/>
  <c r="P70" i="9"/>
  <c r="I79" i="2"/>
  <c r="I68" i="8"/>
  <c r="U68" i="3"/>
  <c r="Y79" i="2"/>
  <c r="I68" i="3"/>
  <c r="R68" i="8"/>
  <c r="R68" i="7"/>
  <c r="R68" i="9"/>
  <c r="I68" i="7"/>
  <c r="O68" i="7"/>
  <c r="D68" i="9"/>
  <c r="D68" i="3"/>
  <c r="D68" i="8"/>
  <c r="F73" i="3"/>
  <c r="F73" i="8"/>
  <c r="F73" i="9"/>
  <c r="E70" i="7"/>
  <c r="E70" i="8"/>
  <c r="E70" i="9"/>
  <c r="E70" i="3"/>
  <c r="F68" i="3"/>
  <c r="U68" i="9"/>
  <c r="O68" i="9"/>
  <c r="C79" i="2"/>
  <c r="C68" i="8"/>
  <c r="O78" i="8"/>
  <c r="O78" i="9"/>
  <c r="O78" i="3"/>
  <c r="O78" i="7"/>
  <c r="U68" i="8"/>
  <c r="N68" i="8"/>
  <c r="S68" i="8"/>
  <c r="C68" i="9"/>
  <c r="W70" i="3"/>
  <c r="W70" i="7"/>
  <c r="W70" i="9"/>
  <c r="W70" i="8"/>
  <c r="Z70" i="7"/>
  <c r="Z70" i="8"/>
  <c r="Z70" i="9"/>
  <c r="Y73" i="7"/>
  <c r="Y73" i="9"/>
  <c r="Y73" i="8"/>
  <c r="Y73" i="3"/>
  <c r="F73" i="7"/>
  <c r="W68" i="8"/>
  <c r="W79" i="2"/>
  <c r="K71" i="9"/>
  <c r="K71" i="7"/>
  <c r="K71" i="8"/>
  <c r="X73" i="7"/>
  <c r="X73" i="3"/>
  <c r="X73" i="9"/>
  <c r="X73" i="8"/>
  <c r="H79" i="2"/>
  <c r="H68" i="7"/>
  <c r="W68" i="9"/>
  <c r="E71" i="9"/>
  <c r="E71" i="7"/>
  <c r="E71" i="8"/>
  <c r="E71" i="3"/>
  <c r="S68" i="7"/>
  <c r="N68" i="9"/>
  <c r="Y71" i="9"/>
  <c r="Y71" i="3"/>
  <c r="Y71" i="8"/>
  <c r="Y71" i="7"/>
  <c r="P79" i="2"/>
  <c r="T79" i="2"/>
  <c r="T68" i="9"/>
  <c r="T68" i="7"/>
  <c r="Y77" i="7"/>
  <c r="Y77" i="3"/>
  <c r="Y77" i="8"/>
  <c r="Y77" i="9"/>
  <c r="T68" i="3"/>
  <c r="M79" i="2"/>
  <c r="M68" i="9"/>
  <c r="N68" i="3"/>
  <c r="W68" i="3"/>
  <c r="H68" i="9"/>
  <c r="M68" i="8"/>
  <c r="E68" i="8"/>
  <c r="E79" i="2"/>
  <c r="U77" i="9"/>
  <c r="U77" i="7"/>
  <c r="U77" i="3"/>
  <c r="Z76" i="3"/>
  <c r="Z76" i="9"/>
  <c r="Z76" i="7"/>
  <c r="Z76" i="8"/>
  <c r="P68" i="7"/>
  <c r="F68" i="9"/>
  <c r="F79" i="2"/>
  <c r="Y68" i="7"/>
  <c r="E68" i="9"/>
  <c r="P72" i="8"/>
  <c r="P72" i="9"/>
  <c r="P72" i="3"/>
  <c r="P72" i="7"/>
  <c r="H68" i="8"/>
  <c r="O77" i="8"/>
  <c r="O77" i="3"/>
  <c r="O77" i="9"/>
  <c r="O77" i="7"/>
  <c r="X72" i="3"/>
  <c r="X72" i="9"/>
  <c r="X72" i="8"/>
  <c r="X72" i="7"/>
  <c r="P73" i="7"/>
  <c r="P70" i="8"/>
  <c r="M76" i="3"/>
  <c r="M76" i="8"/>
  <c r="M76" i="9"/>
  <c r="M76" i="7"/>
  <c r="N75" i="3"/>
  <c r="N75" i="7"/>
  <c r="N75" i="8"/>
  <c r="N75" i="9"/>
  <c r="Y74" i="8"/>
  <c r="Y74" i="9"/>
  <c r="Y74" i="7"/>
  <c r="Y74" i="3"/>
  <c r="X77" i="9"/>
  <c r="X77" i="8"/>
  <c r="X77" i="3"/>
  <c r="J79" i="2"/>
  <c r="J68" i="7"/>
  <c r="X79" i="2"/>
  <c r="X68" i="8"/>
  <c r="P78" i="3"/>
  <c r="W77" i="3"/>
  <c r="W77" i="9"/>
  <c r="N69" i="7"/>
  <c r="S69" i="9"/>
  <c r="S78" i="9"/>
  <c r="S78" i="7"/>
  <c r="S78" i="8"/>
  <c r="J73" i="7"/>
  <c r="Z75" i="3"/>
  <c r="C69" i="3"/>
  <c r="C69" i="9"/>
  <c r="F77" i="8"/>
  <c r="J78" i="8"/>
  <c r="U69" i="7"/>
  <c r="U69" i="3"/>
  <c r="U69" i="8"/>
  <c r="M72" i="3"/>
  <c r="T74" i="8"/>
  <c r="S75" i="3"/>
  <c r="O70" i="8"/>
  <c r="O70" i="9"/>
  <c r="O70" i="7"/>
  <c r="S78" i="3"/>
  <c r="O71" i="3"/>
  <c r="O71" i="9"/>
  <c r="O71" i="7"/>
  <c r="X74" i="3"/>
  <c r="X74" i="7"/>
  <c r="X74" i="9"/>
  <c r="O71" i="8"/>
  <c r="S74" i="8"/>
  <c r="S74" i="7"/>
  <c r="S74" i="3"/>
  <c r="Z74" i="3"/>
  <c r="Z74" i="7"/>
  <c r="Z74" i="9"/>
  <c r="P78" i="8"/>
  <c r="S69" i="7"/>
  <c r="J73" i="3"/>
  <c r="Z75" i="8"/>
  <c r="F77" i="9"/>
  <c r="J78" i="7"/>
  <c r="I71" i="8"/>
  <c r="I71" i="9"/>
  <c r="I71" i="3"/>
  <c r="M78" i="3"/>
  <c r="M78" i="9"/>
  <c r="M78" i="7"/>
  <c r="M78" i="8"/>
  <c r="R73" i="8"/>
  <c r="R73" i="7"/>
  <c r="T74" i="9"/>
  <c r="S75" i="8"/>
  <c r="D69" i="9"/>
  <c r="D69" i="8"/>
  <c r="D69" i="3"/>
  <c r="U69" i="9"/>
  <c r="I71" i="7"/>
  <c r="P76" i="3"/>
  <c r="P76" i="8"/>
  <c r="P76" i="7"/>
  <c r="K76" i="8"/>
  <c r="K76" i="7"/>
  <c r="K76" i="9"/>
  <c r="K76" i="3"/>
  <c r="T69" i="9"/>
  <c r="T69" i="8"/>
  <c r="T69" i="3"/>
  <c r="P75" i="7"/>
  <c r="P75" i="3"/>
  <c r="P75" i="8"/>
  <c r="P71" i="7"/>
  <c r="P71" i="8"/>
  <c r="P71" i="9"/>
  <c r="R73" i="3"/>
  <c r="T74" i="3"/>
  <c r="S75" i="9"/>
  <c r="P75" i="9"/>
  <c r="D69" i="7"/>
  <c r="E77" i="8"/>
  <c r="E77" i="7"/>
  <c r="E77" i="9"/>
  <c r="F75" i="9"/>
  <c r="F75" i="3"/>
  <c r="F75" i="8"/>
  <c r="F75" i="7"/>
  <c r="N76" i="9"/>
  <c r="N76" i="8"/>
  <c r="N76" i="7"/>
  <c r="T69" i="7"/>
  <c r="P76" i="9"/>
  <c r="R76" i="3"/>
  <c r="R76" i="7"/>
  <c r="R76" i="8"/>
  <c r="R76" i="9"/>
  <c r="Z69" i="8"/>
  <c r="Z69" i="3"/>
  <c r="Z69" i="9"/>
  <c r="C77" i="3"/>
  <c r="C77" i="8"/>
  <c r="C77" i="9"/>
  <c r="K74" i="8"/>
  <c r="K74" i="3"/>
  <c r="K74" i="7"/>
  <c r="K74" i="9"/>
  <c r="X71" i="3"/>
  <c r="X71" i="8"/>
  <c r="X71" i="9"/>
  <c r="K72" i="9"/>
  <c r="K72" i="8"/>
  <c r="K72" i="3"/>
  <c r="K72" i="7"/>
  <c r="I73" i="7"/>
  <c r="I73" i="9"/>
  <c r="I73" i="8"/>
  <c r="I70" i="7"/>
  <c r="W71" i="7"/>
  <c r="S73" i="3"/>
  <c r="D70" i="7"/>
  <c r="C71" i="7"/>
  <c r="N78" i="8"/>
  <c r="K78" i="8"/>
  <c r="H72" i="8"/>
  <c r="I74" i="7"/>
  <c r="P74" i="8"/>
  <c r="S77" i="9"/>
  <c r="S77" i="3"/>
  <c r="S77" i="8"/>
  <c r="S77" i="7"/>
  <c r="S76" i="8"/>
  <c r="X70" i="9"/>
  <c r="I72" i="7"/>
  <c r="M71" i="8"/>
  <c r="K70" i="3"/>
  <c r="N70" i="9"/>
  <c r="H73" i="3"/>
  <c r="P77" i="8"/>
  <c r="Z73" i="9"/>
  <c r="H74" i="3"/>
  <c r="D78" i="8"/>
  <c r="M74" i="8"/>
  <c r="M74" i="3"/>
  <c r="Y75" i="9"/>
  <c r="C70" i="7"/>
  <c r="F71" i="7"/>
  <c r="K73" i="8"/>
  <c r="O73" i="8"/>
  <c r="R70" i="3"/>
  <c r="R70" i="8"/>
  <c r="S71" i="8"/>
  <c r="W74" i="3"/>
  <c r="Z72" i="7"/>
  <c r="K75" i="3"/>
  <c r="E69" i="8"/>
  <c r="E69" i="9"/>
  <c r="O76" i="3"/>
  <c r="O76" i="8"/>
  <c r="O76" i="7"/>
  <c r="U74" i="3"/>
  <c r="F78" i="7"/>
  <c r="O69" i="8"/>
  <c r="K69" i="3"/>
  <c r="U75" i="3"/>
  <c r="E78" i="3"/>
  <c r="W69" i="3"/>
  <c r="W69" i="7"/>
  <c r="W69" i="8"/>
  <c r="W75" i="3"/>
  <c r="E69" i="3"/>
  <c r="W69" i="9"/>
  <c r="S72" i="7"/>
  <c r="S72" i="9"/>
  <c r="S72" i="8"/>
  <c r="S72" i="3"/>
  <c r="I70" i="9"/>
  <c r="D70" i="9"/>
  <c r="C71" i="3"/>
  <c r="N78" i="7"/>
  <c r="K78" i="3"/>
  <c r="P74" i="7"/>
  <c r="U78" i="8"/>
  <c r="U78" i="7"/>
  <c r="U78" i="3"/>
  <c r="S70" i="7"/>
  <c r="S70" i="3"/>
  <c r="S70" i="9"/>
  <c r="S70" i="8"/>
  <c r="S76" i="7"/>
  <c r="X70" i="8"/>
  <c r="I72" i="9"/>
  <c r="M71" i="9"/>
  <c r="K70" i="9"/>
  <c r="U72" i="9"/>
  <c r="U72" i="3"/>
  <c r="U72" i="7"/>
  <c r="N70" i="8"/>
  <c r="H73" i="8"/>
  <c r="P77" i="3"/>
  <c r="Z73" i="3"/>
  <c r="H74" i="8"/>
  <c r="D78" i="7"/>
  <c r="Y75" i="7"/>
  <c r="F71" i="3"/>
  <c r="K73" i="7"/>
  <c r="O73" i="3"/>
  <c r="S71" i="7"/>
  <c r="W74" i="8"/>
  <c r="Z72" i="8"/>
  <c r="K75" i="7"/>
  <c r="J74" i="8"/>
  <c r="J74" i="7"/>
  <c r="J74" i="3"/>
  <c r="N73" i="7"/>
  <c r="N73" i="8"/>
  <c r="N73" i="3"/>
  <c r="J71" i="3"/>
  <c r="J71" i="8"/>
  <c r="J71" i="7"/>
  <c r="U74" i="9"/>
  <c r="F78" i="9"/>
  <c r="K69" i="7"/>
  <c r="D75" i="9"/>
  <c r="D75" i="3"/>
  <c r="D75" i="8"/>
  <c r="U75" i="7"/>
  <c r="E78" i="9"/>
  <c r="W73" i="7"/>
  <c r="W73" i="9"/>
  <c r="W73" i="8"/>
  <c r="W73" i="3"/>
  <c r="W75" i="8"/>
  <c r="U78" i="9"/>
  <c r="D75" i="7"/>
  <c r="O76" i="9"/>
  <c r="T76" i="9"/>
  <c r="T76" i="3"/>
  <c r="T76" i="7"/>
  <c r="T76" i="8"/>
  <c r="T73" i="8"/>
  <c r="T73" i="3"/>
  <c r="T73" i="9"/>
  <c r="J70" i="3"/>
  <c r="J70" i="8"/>
  <c r="J70" i="7"/>
  <c r="Z71" i="3"/>
  <c r="Z71" i="7"/>
  <c r="Z71" i="9"/>
  <c r="D73" i="9"/>
  <c r="D73" i="3"/>
  <c r="D73" i="7"/>
  <c r="F69" i="9"/>
  <c r="F69" i="3"/>
  <c r="F69" i="7"/>
  <c r="X78" i="3"/>
  <c r="X78" i="9"/>
  <c r="X78" i="8"/>
  <c r="X78" i="7"/>
  <c r="E76" i="8"/>
  <c r="E76" i="7"/>
  <c r="E76" i="3"/>
  <c r="F78" i="8"/>
  <c r="E78" i="7"/>
  <c r="I69" i="7"/>
  <c r="I69" i="8"/>
  <c r="I69" i="3"/>
  <c r="W75" i="9"/>
  <c r="R74" i="3"/>
  <c r="R74" i="8"/>
  <c r="R74" i="9"/>
  <c r="I73" i="3"/>
  <c r="D73" i="8"/>
  <c r="N71" i="8"/>
  <c r="N71" i="3"/>
  <c r="N71" i="9"/>
  <c r="R74" i="7"/>
  <c r="I69" i="9"/>
  <c r="Z77" i="3"/>
  <c r="Z77" i="8"/>
  <c r="Z77" i="9"/>
  <c r="O74" i="8"/>
  <c r="O74" i="3"/>
  <c r="O74" i="7"/>
  <c r="O74" i="9"/>
  <c r="U73" i="9"/>
  <c r="U73" i="8"/>
  <c r="U73" i="7"/>
  <c r="U73" i="3"/>
  <c r="C78" i="3"/>
  <c r="C78" i="7"/>
  <c r="C78" i="9"/>
  <c r="C78" i="8"/>
  <c r="I76" i="8"/>
  <c r="I76" i="7"/>
  <c r="I76" i="9"/>
  <c r="I76" i="3"/>
  <c r="F72" i="7"/>
  <c r="F72" i="3"/>
  <c r="F72" i="8"/>
  <c r="F72" i="9"/>
  <c r="M75" i="3"/>
  <c r="M75" i="7"/>
  <c r="M79" i="7" s="1"/>
  <c r="M6" i="10" s="1"/>
  <c r="M75" i="9"/>
  <c r="M75" i="8"/>
  <c r="D77" i="9"/>
  <c r="D71" i="8"/>
  <c r="N74" i="9"/>
  <c r="K77" i="9"/>
  <c r="O72" i="3"/>
  <c r="R75" i="8"/>
  <c r="M70" i="9"/>
  <c r="H76" i="8"/>
  <c r="D76" i="7"/>
  <c r="H70" i="7"/>
  <c r="J77" i="7"/>
  <c r="I77" i="8"/>
  <c r="Z78" i="8"/>
  <c r="X75" i="8"/>
  <c r="X69" i="7"/>
  <c r="E72" i="9"/>
  <c r="T77" i="8"/>
  <c r="E74" i="7"/>
  <c r="H78" i="3"/>
  <c r="Y76" i="3"/>
  <c r="I78" i="8"/>
  <c r="E75" i="7"/>
  <c r="N77" i="9"/>
  <c r="Y70" i="3"/>
  <c r="F74" i="3"/>
  <c r="O75" i="7"/>
  <c r="U76" i="9"/>
  <c r="T71" i="3"/>
  <c r="T75" i="9"/>
  <c r="C72" i="7"/>
  <c r="T78" i="9"/>
  <c r="R71" i="8"/>
  <c r="E73" i="9"/>
  <c r="Y78" i="9"/>
  <c r="R77" i="8"/>
  <c r="C76" i="8"/>
  <c r="C76" i="7"/>
  <c r="F70" i="3"/>
  <c r="T72" i="7"/>
  <c r="R78" i="8"/>
  <c r="C75" i="9"/>
  <c r="W76" i="3"/>
  <c r="J72" i="3"/>
  <c r="F76" i="8"/>
  <c r="I75" i="9"/>
  <c r="N72" i="3"/>
  <c r="H69" i="8"/>
  <c r="D77" i="3"/>
  <c r="D71" i="7"/>
  <c r="N74" i="7"/>
  <c r="H76" i="7"/>
  <c r="D76" i="9"/>
  <c r="I77" i="7"/>
  <c r="Z78" i="7"/>
  <c r="X75" i="7"/>
  <c r="X69" i="3"/>
  <c r="T77" i="3"/>
  <c r="H78" i="9"/>
  <c r="Y76" i="7"/>
  <c r="I78" i="3"/>
  <c r="E75" i="3"/>
  <c r="N77" i="3"/>
  <c r="Y70" i="8"/>
  <c r="F74" i="9"/>
  <c r="O75" i="9"/>
  <c r="R72" i="9"/>
  <c r="U76" i="8"/>
  <c r="T71" i="9"/>
  <c r="T75" i="7"/>
  <c r="C72" i="8"/>
  <c r="T78" i="3"/>
  <c r="R71" i="9"/>
  <c r="E73" i="7"/>
  <c r="Y78" i="8"/>
  <c r="R77" i="3"/>
  <c r="F70" i="7"/>
  <c r="T72" i="9"/>
  <c r="R78" i="9"/>
  <c r="C75" i="7"/>
  <c r="W76" i="9"/>
  <c r="J72" i="9"/>
  <c r="F76" i="3"/>
  <c r="I75" i="7"/>
  <c r="N72" i="9"/>
  <c r="H69" i="7"/>
  <c r="X75" i="3"/>
  <c r="Y76" i="9"/>
  <c r="T78" i="7"/>
  <c r="Y78" i="7"/>
  <c r="R77" i="7"/>
  <c r="F70" i="9"/>
  <c r="R78" i="7"/>
  <c r="C75" i="3"/>
  <c r="W76" i="8"/>
  <c r="F76" i="7"/>
  <c r="I75" i="8"/>
  <c r="N72" i="8"/>
  <c r="J79" i="9" l="1"/>
  <c r="J8" i="10" s="1"/>
  <c r="O79" i="8"/>
  <c r="O7" i="10" s="1"/>
  <c r="X79" i="3"/>
  <c r="X2" i="10" s="1"/>
  <c r="J79" i="8"/>
  <c r="J7" i="10" s="1"/>
  <c r="X79" i="9"/>
  <c r="X8" i="10" s="1"/>
  <c r="T79" i="8"/>
  <c r="T7" i="10" s="1"/>
  <c r="N79" i="7"/>
  <c r="N6" i="10" s="1"/>
  <c r="Z79" i="7"/>
  <c r="Z6" i="10" s="1"/>
  <c r="Y79" i="8"/>
  <c r="Y7" i="10" s="1"/>
  <c r="X79" i="7"/>
  <c r="X6" i="10" s="1"/>
  <c r="F79" i="8"/>
  <c r="J79" i="3"/>
  <c r="J2" i="10" s="1"/>
  <c r="S79" i="3"/>
  <c r="S2" i="10" s="1"/>
  <c r="W79" i="7"/>
  <c r="W6" i="10" s="1"/>
  <c r="K79" i="3"/>
  <c r="K2" i="10" s="1"/>
  <c r="Z79" i="9"/>
  <c r="Z8" i="10" s="1"/>
  <c r="E79" i="7"/>
  <c r="F79" i="7"/>
  <c r="Z79" i="3"/>
  <c r="Z2" i="10" s="1"/>
  <c r="M79" i="3"/>
  <c r="M2" i="10" s="1"/>
  <c r="E79" i="3"/>
  <c r="R79" i="3"/>
  <c r="R2" i="10" s="1"/>
  <c r="C79" i="7"/>
  <c r="H79" i="3"/>
  <c r="H2" i="10" s="1"/>
  <c r="Z79" i="8"/>
  <c r="Z7" i="10" s="1"/>
  <c r="S79" i="9"/>
  <c r="S8" i="10" s="1"/>
  <c r="P79" i="3"/>
  <c r="P2" i="10" s="1"/>
  <c r="N79" i="3"/>
  <c r="N2" i="10" s="1"/>
  <c r="Y79" i="3"/>
  <c r="Y2" i="10" s="1"/>
  <c r="D79" i="7"/>
  <c r="X79" i="8"/>
  <c r="X7" i="10" s="1"/>
  <c r="M79" i="8"/>
  <c r="M7" i="10" s="1"/>
  <c r="M79" i="9"/>
  <c r="M8" i="10" s="1"/>
  <c r="T79" i="9"/>
  <c r="T8" i="10" s="1"/>
  <c r="S79" i="7"/>
  <c r="S6" i="10" s="1"/>
  <c r="N79" i="8"/>
  <c r="N7" i="10" s="1"/>
  <c r="O79" i="9"/>
  <c r="O8" i="10" s="1"/>
  <c r="D79" i="9"/>
  <c r="R79" i="7"/>
  <c r="R6" i="10" s="1"/>
  <c r="U79" i="3"/>
  <c r="U2" i="10" s="1"/>
  <c r="P79" i="9"/>
  <c r="P8" i="10" s="1"/>
  <c r="K79" i="8"/>
  <c r="K7" i="10" s="1"/>
  <c r="I79" i="9"/>
  <c r="I8" i="10" s="1"/>
  <c r="U79" i="7"/>
  <c r="U6" i="10" s="1"/>
  <c r="C79" i="3"/>
  <c r="H79" i="8"/>
  <c r="H7" i="10" s="1"/>
  <c r="F79" i="9"/>
  <c r="H79" i="9"/>
  <c r="H8" i="10" s="1"/>
  <c r="W79" i="9"/>
  <c r="W8" i="10" s="1"/>
  <c r="W79" i="8"/>
  <c r="W7" i="10" s="1"/>
  <c r="U79" i="8"/>
  <c r="U7" i="10" s="1"/>
  <c r="U79" i="9"/>
  <c r="U8" i="10" s="1"/>
  <c r="O79" i="7"/>
  <c r="O6" i="10" s="1"/>
  <c r="R79" i="8"/>
  <c r="R7" i="10" s="1"/>
  <c r="I79" i="8"/>
  <c r="I7" i="10" s="1"/>
  <c r="K79" i="9"/>
  <c r="K8" i="10" s="1"/>
  <c r="P79" i="8"/>
  <c r="P7" i="10" s="1"/>
  <c r="J79" i="7"/>
  <c r="J6" i="10" s="1"/>
  <c r="E79" i="9"/>
  <c r="P79" i="7"/>
  <c r="P6" i="10" s="1"/>
  <c r="W79" i="3"/>
  <c r="W2" i="10" s="1"/>
  <c r="T79" i="3"/>
  <c r="T2" i="10" s="1"/>
  <c r="Y79" i="9"/>
  <c r="Y8" i="10" s="1"/>
  <c r="H79" i="7"/>
  <c r="H6" i="10" s="1"/>
  <c r="C79" i="9"/>
  <c r="C79" i="8"/>
  <c r="F79" i="3"/>
  <c r="D79" i="8"/>
  <c r="I79" i="7"/>
  <c r="I6" i="10" s="1"/>
  <c r="I79" i="3"/>
  <c r="I2" i="10" s="1"/>
  <c r="O79" i="3"/>
  <c r="O2" i="10" s="1"/>
  <c r="Y79" i="7"/>
  <c r="Y6" i="10" s="1"/>
  <c r="E79" i="8"/>
  <c r="T79" i="7"/>
  <c r="T6" i="10" s="1"/>
  <c r="N79" i="9"/>
  <c r="N8" i="10" s="1"/>
  <c r="S79" i="8"/>
  <c r="S7" i="10" s="1"/>
  <c r="D79" i="3"/>
  <c r="R79" i="9"/>
  <c r="R8" i="10" s="1"/>
  <c r="K79" i="7"/>
  <c r="K6" i="10" s="1"/>
  <c r="F9" i="6" l="1"/>
  <c r="F9" i="4" s="1"/>
  <c r="J12" i="6"/>
  <c r="J12" i="4" s="1"/>
  <c r="P8" i="6"/>
  <c r="P8" i="4" s="1"/>
  <c r="K7" i="6"/>
  <c r="K7" i="4" s="1"/>
  <c r="E10" i="6"/>
  <c r="E10" i="4" s="1"/>
  <c r="W5" i="6"/>
  <c r="W5" i="4" s="1"/>
  <c r="K10" i="6"/>
  <c r="K10" i="4"/>
  <c r="J6" i="6"/>
  <c r="J6" i="4"/>
  <c r="Z10" i="6"/>
  <c r="Z10" i="4" s="1"/>
  <c r="O7" i="6"/>
  <c r="O7" i="4" s="1"/>
  <c r="Z9" i="6"/>
  <c r="Z9" i="4"/>
  <c r="M5" i="6"/>
  <c r="M5" i="4" s="1"/>
  <c r="K12" i="6"/>
  <c r="K12" i="4" s="1"/>
  <c r="K11" i="6"/>
  <c r="K11" i="4" s="1"/>
  <c r="J11" i="6"/>
  <c r="J11" i="4" s="1"/>
  <c r="O14" i="6"/>
  <c r="O14" i="4" s="1"/>
  <c r="M11" i="6"/>
  <c r="M11" i="4" s="1"/>
  <c r="D7" i="6"/>
  <c r="D7" i="4" s="1"/>
  <c r="W9" i="6"/>
  <c r="W9" i="4" s="1"/>
  <c r="Z6" i="6"/>
  <c r="Z6" i="4" s="1"/>
  <c r="P10" i="6"/>
  <c r="P10" i="4" s="1"/>
  <c r="P14" i="6"/>
  <c r="P14" i="4" s="1"/>
  <c r="J14" i="6"/>
  <c r="J14" i="4" s="1"/>
  <c r="U9" i="6"/>
  <c r="U9" i="4" s="1"/>
  <c r="T8" i="6"/>
  <c r="T8" i="4" s="1"/>
  <c r="U7" i="6"/>
  <c r="U7" i="4" s="1"/>
  <c r="J9" i="6"/>
  <c r="J9" i="4" s="1"/>
  <c r="J10" i="6"/>
  <c r="J10" i="4" s="1"/>
  <c r="D8" i="6"/>
  <c r="D8" i="4" s="1"/>
  <c r="U8" i="6"/>
  <c r="U8" i="4" s="1"/>
  <c r="U5" i="6"/>
  <c r="U5" i="4" s="1"/>
  <c r="P9" i="6"/>
  <c r="P9" i="4" s="1"/>
  <c r="K14" i="6"/>
  <c r="K14" i="4" s="1"/>
  <c r="Z11" i="6"/>
  <c r="Z11" i="4" s="1"/>
  <c r="Y10" i="6"/>
  <c r="Y10" i="4" s="1"/>
  <c r="Y6" i="6"/>
  <c r="Y6" i="4" s="1"/>
  <c r="U13" i="6"/>
  <c r="U13" i="4" s="1"/>
  <c r="E6" i="6"/>
  <c r="E6" i="4" s="1"/>
  <c r="C14" i="6"/>
  <c r="C14" i="4" s="1"/>
  <c r="C6" i="6"/>
  <c r="C6" i="4"/>
  <c r="F13" i="6"/>
  <c r="F13" i="4" s="1"/>
  <c r="D14" i="6"/>
  <c r="D14" i="4" s="1"/>
  <c r="D12" i="6"/>
  <c r="D12" i="4" s="1"/>
  <c r="I11" i="6"/>
  <c r="I11" i="4" s="1"/>
  <c r="H5" i="6"/>
  <c r="H5" i="4" s="1"/>
  <c r="P13" i="6"/>
  <c r="P13" i="4" s="1"/>
  <c r="U10" i="6"/>
  <c r="U10" i="4" s="1"/>
  <c r="K13" i="6"/>
  <c r="K13" i="4"/>
  <c r="F7" i="6"/>
  <c r="F7" i="4" s="1"/>
  <c r="T14" i="6"/>
  <c r="T14" i="4"/>
  <c r="U14" i="6"/>
  <c r="U14" i="4" s="1"/>
  <c r="O8" i="6"/>
  <c r="O8" i="4" s="1"/>
  <c r="Z13" i="6"/>
  <c r="Z13" i="4" s="1"/>
  <c r="O13" i="6"/>
  <c r="O13" i="4" s="1"/>
  <c r="T7" i="6"/>
  <c r="T7" i="4" s="1"/>
  <c r="E9" i="6"/>
  <c r="E9" i="4" s="1"/>
  <c r="J7" i="6"/>
  <c r="J7" i="4" s="1"/>
  <c r="F12" i="6"/>
  <c r="F12" i="4" s="1"/>
  <c r="C12" i="6"/>
  <c r="C12" i="4" s="1"/>
  <c r="E13" i="6"/>
  <c r="E13" i="4" s="1"/>
  <c r="F14" i="6"/>
  <c r="F14" i="4" s="1"/>
  <c r="R4" i="6"/>
  <c r="R4" i="4" s="1"/>
  <c r="C4" i="6"/>
  <c r="Y4" i="6"/>
  <c r="K8" i="6"/>
  <c r="K8" i="4" s="1"/>
  <c r="E8" i="6"/>
  <c r="E8" i="4" s="1"/>
  <c r="Z8" i="6"/>
  <c r="Z8" i="4" s="1"/>
  <c r="F11" i="6"/>
  <c r="F11" i="4" s="1"/>
  <c r="P6" i="6"/>
  <c r="P6" i="4"/>
  <c r="U6" i="6"/>
  <c r="U6" i="4" s="1"/>
  <c r="E7" i="6"/>
  <c r="E7" i="4" s="1"/>
  <c r="Y13" i="6"/>
  <c r="Y13" i="4" s="1"/>
  <c r="P11" i="6"/>
  <c r="P11" i="4"/>
  <c r="K6" i="6"/>
  <c r="K6" i="4" s="1"/>
  <c r="F10" i="6"/>
  <c r="F10" i="4" s="1"/>
  <c r="T10" i="6"/>
  <c r="T10" i="4" s="1"/>
  <c r="T9" i="6"/>
  <c r="T9" i="4" s="1"/>
  <c r="O5" i="6"/>
  <c r="O5" i="4" s="1"/>
  <c r="T6" i="6"/>
  <c r="T6" i="4" s="1"/>
  <c r="O12" i="6"/>
  <c r="O12" i="4" s="1"/>
  <c r="Y14" i="6"/>
  <c r="Y14" i="4"/>
  <c r="Z12" i="6"/>
  <c r="Z12" i="4" s="1"/>
  <c r="Y11" i="6"/>
  <c r="Y11" i="4" s="1"/>
  <c r="O6" i="6"/>
  <c r="O6" i="4" s="1"/>
  <c r="D5" i="6"/>
  <c r="D5" i="4" s="1"/>
  <c r="D6" i="6"/>
  <c r="D6" i="4" s="1"/>
  <c r="E12" i="6"/>
  <c r="E12" i="4" s="1"/>
  <c r="F6" i="6"/>
  <c r="F6" i="4" s="1"/>
  <c r="I13" i="6"/>
  <c r="I13" i="4" s="1"/>
  <c r="I9" i="6"/>
  <c r="I9" i="4" s="1"/>
  <c r="F4" i="6"/>
  <c r="F4" i="4" s="1"/>
  <c r="X11" i="6"/>
  <c r="X11" i="4" s="1"/>
  <c r="N6" i="6"/>
  <c r="N6" i="4" s="1"/>
  <c r="E4" i="6"/>
  <c r="I10" i="6"/>
  <c r="I10" i="4" s="1"/>
  <c r="I6" i="6"/>
  <c r="I6" i="4" s="1"/>
  <c r="P4" i="6"/>
  <c r="X14" i="6"/>
  <c r="X14" i="4" s="1"/>
  <c r="N9" i="6"/>
  <c r="N9" i="4" s="1"/>
  <c r="N5" i="6"/>
  <c r="N5" i="4" s="1"/>
  <c r="S4" i="6"/>
  <c r="O4" i="6"/>
  <c r="O4" i="4" s="1"/>
  <c r="K4" i="6"/>
  <c r="J5" i="6"/>
  <c r="J5" i="4" s="1"/>
  <c r="J8" i="6"/>
  <c r="J8" i="4" s="1"/>
  <c r="Z5" i="6"/>
  <c r="Z5" i="4" s="1"/>
  <c r="U12" i="6"/>
  <c r="U12" i="4" s="1"/>
  <c r="J13" i="6"/>
  <c r="J13" i="4" s="1"/>
  <c r="C13" i="6"/>
  <c r="C13" i="4" s="1"/>
  <c r="S10" i="6"/>
  <c r="S10" i="4" s="1"/>
  <c r="I5" i="6"/>
  <c r="I5" i="4" s="1"/>
  <c r="N12" i="6"/>
  <c r="N12" i="4" s="1"/>
  <c r="X7" i="6"/>
  <c r="X7" i="4" s="1"/>
  <c r="I4" i="6"/>
  <c r="S11" i="6"/>
  <c r="S11" i="4" s="1"/>
  <c r="T4" i="6"/>
  <c r="T4" i="4" s="1"/>
  <c r="D4" i="6"/>
  <c r="D4" i="4" s="1"/>
  <c r="X10" i="6"/>
  <c r="X10" i="4" s="1"/>
  <c r="M6" i="6"/>
  <c r="M6" i="4" s="1"/>
  <c r="M7" i="6"/>
  <c r="M7" i="4" s="1"/>
  <c r="H8" i="6"/>
  <c r="H8" i="4" s="1"/>
  <c r="C9" i="6"/>
  <c r="C9" i="4" s="1"/>
  <c r="C10" i="6"/>
  <c r="C10" i="4" s="1"/>
  <c r="W10" i="6"/>
  <c r="W10" i="4" s="1"/>
  <c r="H12" i="6"/>
  <c r="H12" i="4" s="1"/>
  <c r="H13" i="6"/>
  <c r="H13" i="4" s="1"/>
  <c r="M14" i="6"/>
  <c r="M14" i="4" s="1"/>
  <c r="Y12" i="6"/>
  <c r="Y12" i="4" s="1"/>
  <c r="R6" i="6"/>
  <c r="R6" i="4"/>
  <c r="T13" i="6"/>
  <c r="T13" i="4" s="1"/>
  <c r="O11" i="6"/>
  <c r="O11" i="4"/>
  <c r="O10" i="6"/>
  <c r="O10" i="4" s="1"/>
  <c r="S12" i="6"/>
  <c r="S12" i="4" s="1"/>
  <c r="S6" i="6"/>
  <c r="S6" i="4" s="1"/>
  <c r="J4" i="6"/>
  <c r="W4" i="6"/>
  <c r="W4" i="4" s="1"/>
  <c r="C7" i="6"/>
  <c r="C7" i="4" s="1"/>
  <c r="R8" i="6"/>
  <c r="R8" i="4" s="1"/>
  <c r="M10" i="6"/>
  <c r="M10" i="4" s="1"/>
  <c r="R11" i="6"/>
  <c r="R11" i="4" s="1"/>
  <c r="R13" i="6"/>
  <c r="R13" i="4" s="1"/>
  <c r="C11" i="6"/>
  <c r="C11" i="4" s="1"/>
  <c r="Y5" i="6"/>
  <c r="Y5" i="4" s="1"/>
  <c r="P7" i="6"/>
  <c r="P7" i="4" s="1"/>
  <c r="H14" i="6"/>
  <c r="H14" i="4" s="1"/>
  <c r="P5" i="6"/>
  <c r="P5" i="4" s="1"/>
  <c r="Y9" i="6"/>
  <c r="Y9" i="4" s="1"/>
  <c r="D13" i="6"/>
  <c r="D13" i="4" s="1"/>
  <c r="F5" i="6"/>
  <c r="F5" i="4" s="1"/>
  <c r="N10" i="6"/>
  <c r="N10" i="4" s="1"/>
  <c r="X5" i="6"/>
  <c r="X5" i="4" s="1"/>
  <c r="I14" i="6"/>
  <c r="I14" i="4"/>
  <c r="S9" i="6"/>
  <c r="S9" i="4" s="1"/>
  <c r="X4" i="6"/>
  <c r="X4" i="4" s="1"/>
  <c r="N13" i="6"/>
  <c r="N13" i="4"/>
  <c r="X8" i="6"/>
  <c r="X8" i="4"/>
  <c r="W6" i="6"/>
  <c r="W6" i="4"/>
  <c r="M8" i="6"/>
  <c r="M8" i="4"/>
  <c r="H10" i="6"/>
  <c r="H10" i="4"/>
  <c r="M12" i="6"/>
  <c r="M12" i="4"/>
  <c r="M13" i="6"/>
  <c r="M13" i="4"/>
  <c r="M4" i="6"/>
  <c r="M4" i="4"/>
  <c r="D10" i="6"/>
  <c r="D10" i="4" s="1"/>
  <c r="E11" i="6"/>
  <c r="E11" i="4" s="1"/>
  <c r="D11" i="6"/>
  <c r="D11" i="4" s="1"/>
  <c r="O9" i="6"/>
  <c r="O9" i="4" s="1"/>
  <c r="F8" i="6"/>
  <c r="F8" i="4" s="1"/>
  <c r="K5" i="6"/>
  <c r="K5" i="4" s="1"/>
  <c r="D9" i="6"/>
  <c r="D9" i="4"/>
  <c r="K9" i="6"/>
  <c r="K9" i="4" s="1"/>
  <c r="P12" i="6"/>
  <c r="P12" i="4" s="1"/>
  <c r="Z7" i="6"/>
  <c r="Z7" i="4" s="1"/>
  <c r="T12" i="6"/>
  <c r="T12" i="4" s="1"/>
  <c r="E14" i="6"/>
  <c r="E14" i="4"/>
  <c r="C5" i="6"/>
  <c r="C5" i="4" s="1"/>
  <c r="S14" i="6"/>
  <c r="S14" i="4"/>
  <c r="I7" i="6"/>
  <c r="I7" i="4" s="1"/>
  <c r="N4" i="6"/>
  <c r="N14" i="6"/>
  <c r="N14" i="4"/>
  <c r="X9" i="6"/>
  <c r="X9" i="4" s="1"/>
  <c r="S13" i="6"/>
  <c r="S13" i="4" s="1"/>
  <c r="I8" i="6"/>
  <c r="I8" i="4" s="1"/>
  <c r="S5" i="6"/>
  <c r="S5" i="4" s="1"/>
  <c r="X12" i="6"/>
  <c r="X12" i="4" s="1"/>
  <c r="N7" i="6"/>
  <c r="N7" i="4" s="1"/>
  <c r="H6" i="6"/>
  <c r="H6" i="4" s="1"/>
  <c r="H7" i="6"/>
  <c r="H7" i="4"/>
  <c r="C8" i="6"/>
  <c r="C8" i="4" s="1"/>
  <c r="W8" i="6"/>
  <c r="W8" i="4"/>
  <c r="R9" i="6"/>
  <c r="R9" i="4" s="1"/>
  <c r="R10" i="6"/>
  <c r="R10" i="4" s="1"/>
  <c r="W11" i="6"/>
  <c r="W11" i="4" s="1"/>
  <c r="W12" i="6"/>
  <c r="W12" i="4"/>
  <c r="W13" i="6"/>
  <c r="W13" i="4" s="1"/>
  <c r="T5" i="6"/>
  <c r="T5" i="4"/>
  <c r="Y7" i="6"/>
  <c r="Y7" i="4" s="1"/>
  <c r="Y8" i="6"/>
  <c r="Y8" i="4" s="1"/>
  <c r="Z4" i="6"/>
  <c r="S7" i="6"/>
  <c r="S7" i="4" s="1"/>
  <c r="N11" i="6"/>
  <c r="N11" i="4" s="1"/>
  <c r="X6" i="6"/>
  <c r="X6" i="4" s="1"/>
  <c r="R5" i="6"/>
  <c r="R5" i="4" s="1"/>
  <c r="W7" i="6"/>
  <c r="W7" i="4" s="1"/>
  <c r="M9" i="6"/>
  <c r="M9" i="4" s="1"/>
  <c r="R12" i="6"/>
  <c r="R12" i="4" s="1"/>
  <c r="W14" i="6"/>
  <c r="W14" i="4"/>
  <c r="H4" i="6"/>
  <c r="T11" i="6"/>
  <c r="T11" i="4" s="1"/>
  <c r="U11" i="6"/>
  <c r="U11" i="4" s="1"/>
  <c r="Z14" i="6"/>
  <c r="Z14" i="4" s="1"/>
  <c r="E5" i="6"/>
  <c r="E5" i="4" s="1"/>
  <c r="S8" i="6"/>
  <c r="S8" i="4" s="1"/>
  <c r="X13" i="6"/>
  <c r="X13" i="4" s="1"/>
  <c r="N8" i="6"/>
  <c r="N8" i="4" s="1"/>
  <c r="U4" i="6"/>
  <c r="I12" i="6"/>
  <c r="I12" i="4" s="1"/>
  <c r="R7" i="6"/>
  <c r="R7" i="4" s="1"/>
  <c r="H9" i="6"/>
  <c r="H9" i="4" s="1"/>
  <c r="H11" i="6"/>
  <c r="H11" i="4" s="1"/>
  <c r="R14" i="6"/>
  <c r="R14" i="4" s="1"/>
  <c r="M15" i="4" l="1"/>
  <c r="H15" i="6"/>
  <c r="Z15" i="6"/>
  <c r="Z4" i="4"/>
  <c r="Z15" i="4" s="1"/>
  <c r="N15" i="6"/>
  <c r="N4" i="4"/>
  <c r="N15" i="4" s="1"/>
  <c r="X15" i="4"/>
  <c r="W15" i="6"/>
  <c r="F15" i="4"/>
  <c r="D15" i="4"/>
  <c r="U15" i="6"/>
  <c r="U4" i="4"/>
  <c r="U15" i="4" s="1"/>
  <c r="H4" i="4"/>
  <c r="H15" i="4" s="1"/>
  <c r="C15" i="6"/>
  <c r="R15" i="4"/>
  <c r="W15" i="4"/>
  <c r="K15" i="6"/>
  <c r="M15" i="6"/>
  <c r="J15" i="6"/>
  <c r="T15" i="4"/>
  <c r="C4" i="4"/>
  <c r="C15" i="4" s="1"/>
  <c r="F15" i="6"/>
  <c r="T15" i="6"/>
  <c r="K4" i="4"/>
  <c r="K15" i="4" s="1"/>
  <c r="O15" i="4"/>
  <c r="P15" i="6"/>
  <c r="P4" i="4"/>
  <c r="P15" i="4" s="1"/>
  <c r="R15" i="6"/>
  <c r="O15" i="6"/>
  <c r="X15" i="6"/>
  <c r="D15" i="6"/>
  <c r="I15" i="6"/>
  <c r="I4" i="4"/>
  <c r="I15" i="4" s="1"/>
  <c r="S15" i="6"/>
  <c r="E4" i="4"/>
  <c r="E15" i="4" s="1"/>
  <c r="E15" i="6"/>
  <c r="Y15" i="6"/>
  <c r="Y4" i="4"/>
  <c r="Y15" i="4" s="1"/>
  <c r="S4" i="4"/>
  <c r="S15" i="4" s="1"/>
  <c r="J4" i="4"/>
  <c r="J15" i="4" s="1"/>
  <c r="E23" i="6" l="1"/>
  <c r="E23" i="4" s="1"/>
  <c r="W21" i="6"/>
  <c r="W21" i="4" s="1"/>
  <c r="O23" i="6"/>
  <c r="O23" i="4" s="1"/>
  <c r="F24" i="6"/>
  <c r="F24" i="4"/>
  <c r="T28" i="6"/>
  <c r="T28" i="4"/>
  <c r="J30" i="6"/>
  <c r="J30" i="4"/>
  <c r="H21" i="6"/>
  <c r="H21" i="4" s="1"/>
  <c r="Y21" i="6"/>
  <c r="Y21" i="4" s="1"/>
  <c r="T25" i="6"/>
  <c r="T25" i="4" s="1"/>
  <c r="K23" i="6"/>
  <c r="K23" i="4" s="1"/>
  <c r="P21" i="6"/>
  <c r="P21" i="4" s="1"/>
  <c r="K28" i="6"/>
  <c r="K28" i="4" s="1"/>
  <c r="J29" i="6"/>
  <c r="J29" i="4" s="1"/>
  <c r="K30" i="6"/>
  <c r="K30" i="4" s="1"/>
  <c r="Z30" i="6"/>
  <c r="Z30" i="4" s="1"/>
  <c r="Y22" i="6"/>
  <c r="Y22" i="4" s="1"/>
  <c r="T30" i="6"/>
  <c r="T30" i="4"/>
  <c r="Z22" i="6"/>
  <c r="Z22" i="4" s="1"/>
  <c r="Y28" i="6"/>
  <c r="Y28" i="4" s="1"/>
  <c r="E27" i="6"/>
  <c r="E27" i="4" s="1"/>
  <c r="U28" i="6"/>
  <c r="U28" i="4" s="1"/>
  <c r="P24" i="6"/>
  <c r="P24" i="4"/>
  <c r="Z26" i="6"/>
  <c r="Z26" i="4"/>
  <c r="K27" i="6"/>
  <c r="K27" i="4"/>
  <c r="K29" i="6"/>
  <c r="K29" i="4"/>
  <c r="O21" i="6"/>
  <c r="O21" i="4"/>
  <c r="D24" i="6"/>
  <c r="D24" i="4" s="1"/>
  <c r="D27" i="6"/>
  <c r="D27" i="4" s="1"/>
  <c r="Y24" i="6"/>
  <c r="Y24" i="4" s="1"/>
  <c r="O29" i="6"/>
  <c r="O29" i="4" s="1"/>
  <c r="O22" i="6"/>
  <c r="O22" i="4" s="1"/>
  <c r="C21" i="6"/>
  <c r="C21" i="4" s="1"/>
  <c r="C28" i="6"/>
  <c r="C28" i="4"/>
  <c r="D22" i="6"/>
  <c r="D22" i="4" s="1"/>
  <c r="J21" i="6"/>
  <c r="J21" i="4" s="1"/>
  <c r="O25" i="6"/>
  <c r="O25" i="4" s="1"/>
  <c r="J22" i="6"/>
  <c r="J22" i="4" s="1"/>
  <c r="D25" i="6"/>
  <c r="D25" i="4" s="1"/>
  <c r="U23" i="6"/>
  <c r="U23" i="4" s="1"/>
  <c r="T24" i="6"/>
  <c r="T24" i="4" s="1"/>
  <c r="F27" i="6"/>
  <c r="F27" i="4" s="1"/>
  <c r="E25" i="6"/>
  <c r="E25" i="4" s="1"/>
  <c r="F23" i="6"/>
  <c r="F23" i="4" s="1"/>
  <c r="K21" i="6"/>
  <c r="K21" i="4" s="1"/>
  <c r="F26" i="6"/>
  <c r="F26" i="4" s="1"/>
  <c r="F25" i="6"/>
  <c r="F25" i="4" s="1"/>
  <c r="F22" i="6"/>
  <c r="F22" i="4" s="1"/>
  <c r="D28" i="6"/>
  <c r="D28" i="4" s="1"/>
  <c r="R20" i="6"/>
  <c r="C20" i="6"/>
  <c r="C20" i="4" s="1"/>
  <c r="D23" i="6"/>
  <c r="D23" i="4" s="1"/>
  <c r="U21" i="6"/>
  <c r="U21" i="4" s="1"/>
  <c r="E26" i="6"/>
  <c r="E26" i="4"/>
  <c r="T21" i="6"/>
  <c r="T21" i="4" s="1"/>
  <c r="J23" i="6"/>
  <c r="J23" i="4" s="1"/>
  <c r="O26" i="6"/>
  <c r="O26" i="4"/>
  <c r="U26" i="6"/>
  <c r="U26" i="4" s="1"/>
  <c r="U24" i="6"/>
  <c r="U24" i="4" s="1"/>
  <c r="Y25" i="6"/>
  <c r="Y25" i="4" s="1"/>
  <c r="O27" i="6"/>
  <c r="O27" i="4" s="1"/>
  <c r="Z29" i="6"/>
  <c r="Z29" i="4" s="1"/>
  <c r="U22" i="6"/>
  <c r="U22" i="4" s="1"/>
  <c r="O30" i="6"/>
  <c r="O30" i="4" s="1"/>
  <c r="F21" i="6"/>
  <c r="F21" i="4" s="1"/>
  <c r="C22" i="6"/>
  <c r="C22" i="4" s="1"/>
  <c r="S23" i="6"/>
  <c r="S23" i="4" s="1"/>
  <c r="N27" i="6"/>
  <c r="N27" i="4" s="1"/>
  <c r="N23" i="6"/>
  <c r="N23" i="4" s="1"/>
  <c r="N30" i="6"/>
  <c r="N30" i="4" s="1"/>
  <c r="S28" i="6"/>
  <c r="S28" i="4" s="1"/>
  <c r="S24" i="6"/>
  <c r="S24" i="4" s="1"/>
  <c r="F20" i="6"/>
  <c r="X20" i="6"/>
  <c r="M20" i="6"/>
  <c r="H22" i="6"/>
  <c r="H22" i="4" s="1"/>
  <c r="C23" i="6"/>
  <c r="C23" i="4" s="1"/>
  <c r="W23" i="6"/>
  <c r="W23" i="4" s="1"/>
  <c r="H26" i="6"/>
  <c r="H26" i="4" s="1"/>
  <c r="M25" i="6"/>
  <c r="M25" i="4" s="1"/>
  <c r="M26" i="6"/>
  <c r="M26" i="4" s="1"/>
  <c r="H27" i="6"/>
  <c r="H27" i="4" s="1"/>
  <c r="R28" i="6"/>
  <c r="R28" i="4" s="1"/>
  <c r="R29" i="6"/>
  <c r="R29" i="4" s="1"/>
  <c r="R30" i="6"/>
  <c r="R30" i="4"/>
  <c r="M28" i="6"/>
  <c r="M28" i="4" s="1"/>
  <c r="M29" i="6"/>
  <c r="M29" i="4" s="1"/>
  <c r="H20" i="6"/>
  <c r="J26" i="6"/>
  <c r="J26" i="4" s="1"/>
  <c r="Y23" i="6"/>
  <c r="Y23" i="4" s="1"/>
  <c r="Z28" i="6"/>
  <c r="Z28" i="4" s="1"/>
  <c r="Z24" i="6"/>
  <c r="Z24" i="4" s="1"/>
  <c r="U29" i="6"/>
  <c r="U29" i="4" s="1"/>
  <c r="T26" i="6"/>
  <c r="T26" i="4" s="1"/>
  <c r="U25" i="6"/>
  <c r="U25" i="4" s="1"/>
  <c r="J28" i="6"/>
  <c r="J28" i="4" s="1"/>
  <c r="O28" i="6"/>
  <c r="O28" i="4" s="1"/>
  <c r="R21" i="6"/>
  <c r="R21" i="4" s="1"/>
  <c r="D21" i="6"/>
  <c r="D21" i="4" s="1"/>
  <c r="F28" i="6"/>
  <c r="F28" i="4" s="1"/>
  <c r="F29" i="6"/>
  <c r="F29" i="4" s="1"/>
  <c r="F30" i="6"/>
  <c r="F30" i="4" s="1"/>
  <c r="X26" i="6"/>
  <c r="X26" i="4" s="1"/>
  <c r="E30" i="6"/>
  <c r="E30" i="4" s="1"/>
  <c r="I23" i="6"/>
  <c r="I23" i="4" s="1"/>
  <c r="X30" i="6"/>
  <c r="X30" i="4" s="1"/>
  <c r="O20" i="6"/>
  <c r="W20" i="6"/>
  <c r="P28" i="6"/>
  <c r="P28" i="4" s="1"/>
  <c r="O24" i="6"/>
  <c r="O24" i="4" s="1"/>
  <c r="K22" i="6"/>
  <c r="K22" i="4" s="1"/>
  <c r="E24" i="6"/>
  <c r="E24" i="4" s="1"/>
  <c r="P25" i="6"/>
  <c r="P25" i="4" s="1"/>
  <c r="C24" i="6"/>
  <c r="C24" i="4" s="1"/>
  <c r="P22" i="6"/>
  <c r="P22" i="4" s="1"/>
  <c r="Y30" i="6"/>
  <c r="Y30" i="4" s="1"/>
  <c r="J24" i="6"/>
  <c r="J24" i="4" s="1"/>
  <c r="T23" i="6"/>
  <c r="T23" i="4" s="1"/>
  <c r="Y26" i="6"/>
  <c r="Y26" i="4" s="1"/>
  <c r="K25" i="6"/>
  <c r="K25" i="4" s="1"/>
  <c r="Z23" i="6"/>
  <c r="Z23" i="4" s="1"/>
  <c r="D26" i="6"/>
  <c r="D26" i="4" s="1"/>
  <c r="U30" i="6"/>
  <c r="U30" i="4" s="1"/>
  <c r="Z25" i="6"/>
  <c r="Z25" i="4" s="1"/>
  <c r="P23" i="6"/>
  <c r="P23" i="4" s="1"/>
  <c r="P26" i="6"/>
  <c r="P26" i="4" s="1"/>
  <c r="T29" i="6"/>
  <c r="T29" i="4" s="1"/>
  <c r="E21" i="6"/>
  <c r="E21" i="4" s="1"/>
  <c r="E28" i="6"/>
  <c r="E28" i="4" s="1"/>
  <c r="S25" i="6"/>
  <c r="S25" i="4" s="1"/>
  <c r="E29" i="6"/>
  <c r="E29" i="4" s="1"/>
  <c r="X28" i="6"/>
  <c r="X28" i="4" s="1"/>
  <c r="X24" i="6"/>
  <c r="X24" i="4" s="1"/>
  <c r="N21" i="6"/>
  <c r="N21" i="4" s="1"/>
  <c r="S20" i="6"/>
  <c r="S20" i="4" s="1"/>
  <c r="D29" i="6"/>
  <c r="D29" i="4" s="1"/>
  <c r="S26" i="6"/>
  <c r="S26" i="4" s="1"/>
  <c r="I25" i="6"/>
  <c r="I25" i="4" s="1"/>
  <c r="I21" i="6"/>
  <c r="I21" i="4" s="1"/>
  <c r="Z20" i="6"/>
  <c r="Z20" i="4" s="1"/>
  <c r="J20" i="6"/>
  <c r="C30" i="6"/>
  <c r="C30" i="4" s="1"/>
  <c r="I22" i="6"/>
  <c r="I22" i="4" s="1"/>
  <c r="S30" i="6"/>
  <c r="S30" i="4" s="1"/>
  <c r="N29" i="6"/>
  <c r="N29" i="4" s="1"/>
  <c r="K20" i="6"/>
  <c r="I30" i="6"/>
  <c r="I30" i="4" s="1"/>
  <c r="D30" i="6"/>
  <c r="D30" i="4" s="1"/>
  <c r="X29" i="6"/>
  <c r="X29" i="4" s="1"/>
  <c r="N26" i="6"/>
  <c r="N26" i="4" s="1"/>
  <c r="X25" i="6"/>
  <c r="X25" i="4" s="1"/>
  <c r="X21" i="6"/>
  <c r="X21" i="4" s="1"/>
  <c r="I20" i="6"/>
  <c r="M21" i="6"/>
  <c r="M21" i="4" s="1"/>
  <c r="W22" i="6"/>
  <c r="W22" i="4" s="1"/>
  <c r="R23" i="6"/>
  <c r="R23" i="4" s="1"/>
  <c r="C25" i="6"/>
  <c r="C25" i="4" s="1"/>
  <c r="H25" i="6"/>
  <c r="H25" i="4" s="1"/>
  <c r="C26" i="6"/>
  <c r="C26" i="4" s="1"/>
  <c r="C27" i="6"/>
  <c r="C27" i="4"/>
  <c r="M30" i="6"/>
  <c r="M30" i="4" s="1"/>
  <c r="N20" i="6"/>
  <c r="N20" i="4" s="1"/>
  <c r="T20" i="6"/>
  <c r="T20" i="4" s="1"/>
  <c r="E20" i="6"/>
  <c r="J27" i="6"/>
  <c r="J27" i="4"/>
  <c r="T22" i="6"/>
  <c r="T22" i="4" s="1"/>
  <c r="Y29" i="6"/>
  <c r="Y29" i="4" s="1"/>
  <c r="Z21" i="6"/>
  <c r="Z21" i="4" s="1"/>
  <c r="K26" i="6"/>
  <c r="K26" i="4" s="1"/>
  <c r="P29" i="6"/>
  <c r="P29" i="4"/>
  <c r="J25" i="6"/>
  <c r="J25" i="4" s="1"/>
  <c r="P30" i="6"/>
  <c r="P30" i="4" s="1"/>
  <c r="K24" i="6"/>
  <c r="K24" i="4" s="1"/>
  <c r="E22" i="6"/>
  <c r="E22" i="4" s="1"/>
  <c r="I28" i="6"/>
  <c r="I28" i="4" s="1"/>
  <c r="S21" i="6"/>
  <c r="S21" i="4" s="1"/>
  <c r="P20" i="6"/>
  <c r="N25" i="6"/>
  <c r="N25" i="4" s="1"/>
  <c r="X22" i="6"/>
  <c r="X22" i="4" s="1"/>
  <c r="I29" i="6"/>
  <c r="I29" i="4" s="1"/>
  <c r="I27" i="6"/>
  <c r="I27" i="4" s="1"/>
  <c r="S22" i="6"/>
  <c r="S22" i="4" s="1"/>
  <c r="I24" i="6"/>
  <c r="I24" i="4" s="1"/>
  <c r="I26" i="6"/>
  <c r="I26" i="4" s="1"/>
  <c r="M22" i="6"/>
  <c r="M22" i="4" s="1"/>
  <c r="H24" i="6"/>
  <c r="H24" i="4" s="1"/>
  <c r="R25" i="6"/>
  <c r="R25" i="4"/>
  <c r="M27" i="6"/>
  <c r="M27" i="4" s="1"/>
  <c r="W29" i="6"/>
  <c r="W29" i="4" s="1"/>
  <c r="R24" i="6"/>
  <c r="R24" i="4" s="1"/>
  <c r="W25" i="6"/>
  <c r="W25" i="4" s="1"/>
  <c r="H28" i="6"/>
  <c r="H28" i="4" s="1"/>
  <c r="H30" i="6"/>
  <c r="H30" i="4" s="1"/>
  <c r="C29" i="6"/>
  <c r="C29" i="4" s="1"/>
  <c r="X23" i="6"/>
  <c r="X23" i="4" s="1"/>
  <c r="W28" i="6"/>
  <c r="W28" i="4" s="1"/>
  <c r="W30" i="6"/>
  <c r="W30" i="4" s="1"/>
  <c r="D20" i="6"/>
  <c r="D31" i="6" s="1"/>
  <c r="N28" i="6"/>
  <c r="N28" i="4" s="1"/>
  <c r="Y20" i="6"/>
  <c r="M23" i="6"/>
  <c r="M23" i="4" s="1"/>
  <c r="W26" i="6"/>
  <c r="W26" i="4" s="1"/>
  <c r="H29" i="6"/>
  <c r="H29" i="4"/>
  <c r="N24" i="6"/>
  <c r="N24" i="4" s="1"/>
  <c r="U20" i="6"/>
  <c r="R22" i="6"/>
  <c r="R22" i="4"/>
  <c r="H23" i="6"/>
  <c r="H23" i="4" s="1"/>
  <c r="M24" i="6"/>
  <c r="M24" i="4" s="1"/>
  <c r="R26" i="6"/>
  <c r="R26" i="4" s="1"/>
  <c r="S29" i="6"/>
  <c r="S29" i="4" s="1"/>
  <c r="N22" i="6"/>
  <c r="N22" i="4" s="1"/>
  <c r="W24" i="6"/>
  <c r="W24" i="4" s="1"/>
  <c r="E31" i="6" l="1"/>
  <c r="N31" i="4"/>
  <c r="N3" i="10" s="1"/>
  <c r="T31" i="4"/>
  <c r="T3" i="10" s="1"/>
  <c r="Z31" i="4"/>
  <c r="Z3" i="10" s="1"/>
  <c r="S31" i="4"/>
  <c r="S3" i="10" s="1"/>
  <c r="Y20" i="4"/>
  <c r="Y31" i="4" s="1"/>
  <c r="Y3" i="10" s="1"/>
  <c r="Y31" i="6"/>
  <c r="E20" i="4"/>
  <c r="E31" i="4" s="1"/>
  <c r="I31" i="6"/>
  <c r="W31" i="6"/>
  <c r="H31" i="6"/>
  <c r="D20" i="4"/>
  <c r="D31" i="4" s="1"/>
  <c r="M20" i="4"/>
  <c r="M31" i="4" s="1"/>
  <c r="M3" i="10" s="1"/>
  <c r="M31" i="6"/>
  <c r="F20" i="4"/>
  <c r="F31" i="4" s="1"/>
  <c r="F31" i="6"/>
  <c r="C31" i="4"/>
  <c r="T31" i="6"/>
  <c r="K31" i="6"/>
  <c r="K20" i="4"/>
  <c r="K31" i="4" s="1"/>
  <c r="K3" i="10" s="1"/>
  <c r="J31" i="6"/>
  <c r="I20" i="4"/>
  <c r="I31" i="4" s="1"/>
  <c r="I3" i="10" s="1"/>
  <c r="R31" i="6"/>
  <c r="U20" i="4"/>
  <c r="U31" i="4" s="1"/>
  <c r="U3" i="10" s="1"/>
  <c r="U31" i="6"/>
  <c r="P31" i="6"/>
  <c r="P20" i="4"/>
  <c r="P31" i="4" s="1"/>
  <c r="P3" i="10" s="1"/>
  <c r="N31" i="6"/>
  <c r="Z31" i="6"/>
  <c r="S31" i="6"/>
  <c r="W20" i="4"/>
  <c r="W31" i="4" s="1"/>
  <c r="W3" i="10" s="1"/>
  <c r="O31" i="6"/>
  <c r="O20" i="4"/>
  <c r="O31" i="4" s="1"/>
  <c r="O3" i="10" s="1"/>
  <c r="J20" i="4"/>
  <c r="J31" i="4" s="1"/>
  <c r="J3" i="10" s="1"/>
  <c r="H20" i="4"/>
  <c r="H31" i="4" s="1"/>
  <c r="H3" i="10" s="1"/>
  <c r="X20" i="4"/>
  <c r="X31" i="4" s="1"/>
  <c r="X3" i="10" s="1"/>
  <c r="X31" i="6"/>
  <c r="R20" i="4"/>
  <c r="R31" i="4" s="1"/>
  <c r="R3" i="10" s="1"/>
  <c r="C31" i="6"/>
  <c r="M43" i="6" l="1"/>
  <c r="M43" i="4" s="1"/>
  <c r="H44" i="6"/>
  <c r="H44" i="4" s="1"/>
  <c r="W46" i="6"/>
  <c r="W46" i="4" s="1"/>
  <c r="R41" i="6"/>
  <c r="R41" i="4" s="1"/>
  <c r="R44" i="6"/>
  <c r="R44" i="4" s="1"/>
  <c r="M46" i="6"/>
  <c r="M46" i="4" s="1"/>
  <c r="W40" i="6"/>
  <c r="W40" i="4" s="1"/>
  <c r="C40" i="6"/>
  <c r="C40" i="4" s="1"/>
  <c r="W45" i="6"/>
  <c r="W45" i="4" s="1"/>
  <c r="M45" i="6"/>
  <c r="M45" i="4" s="1"/>
  <c r="W42" i="6"/>
  <c r="W42" i="4" s="1"/>
  <c r="M42" i="6"/>
  <c r="M42" i="4" s="1"/>
  <c r="H41" i="6"/>
  <c r="H41" i="4" s="1"/>
  <c r="M40" i="6"/>
  <c r="M40" i="4" s="1"/>
  <c r="R39" i="6"/>
  <c r="R39" i="4" s="1"/>
  <c r="H39" i="6"/>
  <c r="H39" i="4" s="1"/>
  <c r="R38" i="6"/>
  <c r="R38" i="4" s="1"/>
  <c r="H38" i="6"/>
  <c r="H38" i="4" s="1"/>
  <c r="S39" i="6"/>
  <c r="S39" i="4" s="1"/>
  <c r="I38" i="6"/>
  <c r="I38" i="4"/>
  <c r="N42" i="6"/>
  <c r="N42" i="4" s="1"/>
  <c r="E45" i="6"/>
  <c r="E45" i="4"/>
  <c r="I41" i="6"/>
  <c r="I41" i="4" s="1"/>
  <c r="E46" i="6"/>
  <c r="E46" i="4" s="1"/>
  <c r="S38" i="6"/>
  <c r="S38" i="4" s="1"/>
  <c r="S42" i="6"/>
  <c r="S42" i="4" s="1"/>
  <c r="F45" i="6"/>
  <c r="F45" i="4" s="1"/>
  <c r="I46" i="6"/>
  <c r="I46" i="4" s="1"/>
  <c r="X38" i="6"/>
  <c r="X38" i="4" s="1"/>
  <c r="C45" i="6"/>
  <c r="C45" i="4" s="1"/>
  <c r="F43" i="6"/>
  <c r="F43" i="4"/>
  <c r="D37" i="6"/>
  <c r="D37" i="4" s="1"/>
  <c r="R46" i="6"/>
  <c r="R46" i="4" s="1"/>
  <c r="H46" i="6"/>
  <c r="H46" i="4" s="1"/>
  <c r="H45" i="6"/>
  <c r="H45" i="4" s="1"/>
  <c r="M44" i="6"/>
  <c r="M44" i="4" s="1"/>
  <c r="W43" i="6"/>
  <c r="W43" i="4" s="1"/>
  <c r="H43" i="6"/>
  <c r="H43" i="4" s="1"/>
  <c r="H42" i="6"/>
  <c r="H42" i="4" s="1"/>
  <c r="M41" i="6"/>
  <c r="M41" i="4" s="1"/>
  <c r="C41" i="6"/>
  <c r="C41" i="4" s="1"/>
  <c r="R40" i="6"/>
  <c r="R40" i="4" s="1"/>
  <c r="M39" i="6"/>
  <c r="M39" i="4" s="1"/>
  <c r="N43" i="6"/>
  <c r="N43" i="4"/>
  <c r="W37" i="6"/>
  <c r="W37" i="4" s="1"/>
  <c r="N37" i="6"/>
  <c r="N37" i="4" s="1"/>
  <c r="N41" i="6"/>
  <c r="N41" i="4" s="1"/>
  <c r="I44" i="6"/>
  <c r="I44" i="4" s="1"/>
  <c r="X46" i="6"/>
  <c r="X46" i="4" s="1"/>
  <c r="X44" i="6"/>
  <c r="X44" i="4" s="1"/>
  <c r="I37" i="6"/>
  <c r="I37" i="4" s="1"/>
  <c r="S37" i="6"/>
  <c r="S37" i="4" s="1"/>
  <c r="W39" i="6"/>
  <c r="W39" i="4" s="1"/>
  <c r="S41" i="6"/>
  <c r="S41" i="4" s="1"/>
  <c r="N44" i="6"/>
  <c r="N44" i="4" s="1"/>
  <c r="R45" i="6"/>
  <c r="R45" i="4" s="1"/>
  <c r="C46" i="6"/>
  <c r="C46" i="4" s="1"/>
  <c r="M38" i="6"/>
  <c r="M38" i="4" s="1"/>
  <c r="X41" i="6"/>
  <c r="X41" i="4"/>
  <c r="S44" i="6"/>
  <c r="S44" i="4" s="1"/>
  <c r="N46" i="6"/>
  <c r="N46" i="4" s="1"/>
  <c r="H40" i="6"/>
  <c r="H40" i="4" s="1"/>
  <c r="X40" i="6"/>
  <c r="X40" i="4" s="1"/>
  <c r="D43" i="6"/>
  <c r="D43" i="4" s="1"/>
  <c r="C43" i="6"/>
  <c r="C43" i="4" s="1"/>
  <c r="J43" i="6"/>
  <c r="J43" i="4" s="1"/>
  <c r="Z39" i="6"/>
  <c r="Z39" i="4" s="1"/>
  <c r="D41" i="6"/>
  <c r="D41" i="4" s="1"/>
  <c r="T38" i="6"/>
  <c r="T38" i="4" s="1"/>
  <c r="Y43" i="6"/>
  <c r="Y43" i="4" s="1"/>
  <c r="N45" i="6"/>
  <c r="N45" i="4" s="1"/>
  <c r="R42" i="6"/>
  <c r="R42" i="4" s="1"/>
  <c r="S45" i="6"/>
  <c r="S45" i="4" s="1"/>
  <c r="F44" i="6"/>
  <c r="F44" i="4" s="1"/>
  <c r="K46" i="6"/>
  <c r="K46" i="4" s="1"/>
  <c r="W44" i="6"/>
  <c r="W44" i="4" s="1"/>
  <c r="I43" i="6"/>
  <c r="I43" i="4" s="1"/>
  <c r="F46" i="6"/>
  <c r="F46" i="4" s="1"/>
  <c r="I42" i="6"/>
  <c r="I42" i="4" s="1"/>
  <c r="S43" i="6"/>
  <c r="S43" i="4" s="1"/>
  <c r="W38" i="6"/>
  <c r="W38" i="4" s="1"/>
  <c r="I40" i="6"/>
  <c r="I40" i="4" s="1"/>
  <c r="C37" i="6"/>
  <c r="C37" i="4" s="1"/>
  <c r="Z41" i="6"/>
  <c r="Z41" i="4" s="1"/>
  <c r="J46" i="6"/>
  <c r="J46" i="4" s="1"/>
  <c r="U43" i="6"/>
  <c r="U43" i="4" s="1"/>
  <c r="O39" i="6"/>
  <c r="O39" i="4" s="1"/>
  <c r="Y42" i="6"/>
  <c r="Y42" i="4" s="1"/>
  <c r="T43" i="6"/>
  <c r="T43" i="4" s="1"/>
  <c r="W41" i="6"/>
  <c r="W41" i="4" s="1"/>
  <c r="U40" i="6"/>
  <c r="U40" i="4" s="1"/>
  <c r="Z42" i="6"/>
  <c r="Z42" i="4"/>
  <c r="Z46" i="6"/>
  <c r="Z46" i="4" s="1"/>
  <c r="K43" i="6"/>
  <c r="K43" i="4" s="1"/>
  <c r="Y45" i="6"/>
  <c r="Y45" i="4" s="1"/>
  <c r="O38" i="6"/>
  <c r="O38" i="4" s="1"/>
  <c r="F39" i="6"/>
  <c r="F39" i="4" s="1"/>
  <c r="J44" i="6"/>
  <c r="J44" i="4" s="1"/>
  <c r="T46" i="6"/>
  <c r="T46" i="4" s="1"/>
  <c r="P42" i="6"/>
  <c r="P42" i="4" s="1"/>
  <c r="Y40" i="6"/>
  <c r="Y40" i="4"/>
  <c r="R43" i="6"/>
  <c r="R43" i="4" s="1"/>
  <c r="O44" i="6"/>
  <c r="O44" i="4" s="1"/>
  <c r="O40" i="6"/>
  <c r="O40" i="4" s="1"/>
  <c r="C42" i="6"/>
  <c r="C42" i="4" s="1"/>
  <c r="D44" i="6"/>
  <c r="D44" i="4"/>
  <c r="N39" i="6"/>
  <c r="N39" i="4" s="1"/>
  <c r="E44" i="6"/>
  <c r="E44" i="4" s="1"/>
  <c r="X42" i="6"/>
  <c r="X42" i="4" s="1"/>
  <c r="D45" i="6"/>
  <c r="D45" i="4" s="1"/>
  <c r="F37" i="6"/>
  <c r="F37" i="4" s="1"/>
  <c r="D40" i="6"/>
  <c r="D40" i="4" s="1"/>
  <c r="T42" i="6"/>
  <c r="T42" i="4" s="1"/>
  <c r="Z43" i="6"/>
  <c r="Z43" i="4" s="1"/>
  <c r="P45" i="6"/>
  <c r="P45" i="4" s="1"/>
  <c r="O46" i="6"/>
  <c r="O46" i="4" s="1"/>
  <c r="T45" i="6"/>
  <c r="T45" i="4" s="1"/>
  <c r="U46" i="6"/>
  <c r="U46" i="4" s="1"/>
  <c r="Y46" i="6"/>
  <c r="Y46" i="4" s="1"/>
  <c r="U44" i="6"/>
  <c r="U44" i="4" s="1"/>
  <c r="F42" i="6"/>
  <c r="F42" i="4" s="1"/>
  <c r="M37" i="6"/>
  <c r="M37" i="4" s="1"/>
  <c r="O41" i="6"/>
  <c r="O41" i="4" s="1"/>
  <c r="E38" i="6"/>
  <c r="E38" i="4" s="1"/>
  <c r="Z37" i="6"/>
  <c r="Z37" i="4" s="1"/>
  <c r="X37" i="6"/>
  <c r="X37" i="4" s="1"/>
  <c r="X43" i="6"/>
  <c r="X43" i="4" s="1"/>
  <c r="S46" i="6"/>
  <c r="S46" i="4" s="1"/>
  <c r="J42" i="6"/>
  <c r="J42" i="4" s="1"/>
  <c r="C39" i="6"/>
  <c r="C39" i="4"/>
  <c r="U39" i="6"/>
  <c r="U39" i="4" s="1"/>
  <c r="Y44" i="6"/>
  <c r="Y44" i="4" s="1"/>
  <c r="K37" i="6"/>
  <c r="K37" i="4" s="1"/>
  <c r="P43" i="6"/>
  <c r="P43" i="4" s="1"/>
  <c r="E42" i="6"/>
  <c r="E42" i="4" s="1"/>
  <c r="E39" i="6"/>
  <c r="E39" i="4" s="1"/>
  <c r="U45" i="6"/>
  <c r="U45" i="4" s="1"/>
  <c r="T41" i="6"/>
  <c r="T41" i="4" s="1"/>
  <c r="F41" i="6"/>
  <c r="F41" i="4" s="1"/>
  <c r="Z38" i="6"/>
  <c r="Z38" i="4" s="1"/>
  <c r="K44" i="6"/>
  <c r="K44" i="4" s="1"/>
  <c r="U42" i="6"/>
  <c r="U42" i="4" s="1"/>
  <c r="T37" i="6"/>
  <c r="T37" i="4" s="1"/>
  <c r="P46" i="6"/>
  <c r="P46" i="4" s="1"/>
  <c r="O43" i="6"/>
  <c r="O43" i="4" s="1"/>
  <c r="R37" i="6"/>
  <c r="R37" i="4" s="1"/>
  <c r="O37" i="6"/>
  <c r="O37" i="4" s="1"/>
  <c r="C36" i="6"/>
  <c r="C36" i="4" s="1"/>
  <c r="I39" i="6"/>
  <c r="I39" i="4" s="1"/>
  <c r="X39" i="6"/>
  <c r="X39" i="4" s="1"/>
  <c r="N38" i="6"/>
  <c r="N38" i="4" s="1"/>
  <c r="X45" i="6"/>
  <c r="X45" i="4" s="1"/>
  <c r="E43" i="6"/>
  <c r="E43" i="4" s="1"/>
  <c r="F40" i="6"/>
  <c r="F40" i="4" s="1"/>
  <c r="Z44" i="6"/>
  <c r="Z44" i="4" s="1"/>
  <c r="K42" i="6"/>
  <c r="K42" i="4" s="1"/>
  <c r="D38" i="6"/>
  <c r="D38" i="4" s="1"/>
  <c r="P37" i="6"/>
  <c r="P37" i="4" s="1"/>
  <c r="Y38" i="6"/>
  <c r="Y38" i="4" s="1"/>
  <c r="P40" i="6"/>
  <c r="P40" i="4" s="1"/>
  <c r="O45" i="6"/>
  <c r="O45" i="4" s="1"/>
  <c r="P38" i="6"/>
  <c r="P38" i="4" s="1"/>
  <c r="Z40" i="6"/>
  <c r="Z40" i="4" s="1"/>
  <c r="J38" i="6"/>
  <c r="J38" i="4" s="1"/>
  <c r="Z45" i="6"/>
  <c r="Z45" i="4" s="1"/>
  <c r="J40" i="6"/>
  <c r="J40" i="4" s="1"/>
  <c r="O42" i="6"/>
  <c r="O42" i="4" s="1"/>
  <c r="P44" i="6"/>
  <c r="P44" i="4" s="1"/>
  <c r="K41" i="6"/>
  <c r="K41" i="4" s="1"/>
  <c r="P41" i="6"/>
  <c r="P41" i="4" s="1"/>
  <c r="T44" i="6"/>
  <c r="T44" i="4" s="1"/>
  <c r="D36" i="6"/>
  <c r="D36" i="4" s="1"/>
  <c r="F36" i="6"/>
  <c r="F36" i="4"/>
  <c r="J37" i="6"/>
  <c r="J37" i="4" s="1"/>
  <c r="F38" i="6"/>
  <c r="F38" i="4" s="1"/>
  <c r="H37" i="6"/>
  <c r="H37" i="4" s="1"/>
  <c r="S40" i="6"/>
  <c r="S40" i="4" s="1"/>
  <c r="Y39" i="6"/>
  <c r="Y39" i="4"/>
  <c r="U37" i="6"/>
  <c r="U37" i="4" s="1"/>
  <c r="P39" i="6"/>
  <c r="P39" i="4" s="1"/>
  <c r="E41" i="6"/>
  <c r="E41" i="4" s="1"/>
  <c r="C38" i="6"/>
  <c r="C38" i="4" s="1"/>
  <c r="W36" i="6"/>
  <c r="I45" i="6"/>
  <c r="I45" i="4"/>
  <c r="J41" i="6"/>
  <c r="J41" i="4" s="1"/>
  <c r="T40" i="6"/>
  <c r="T40" i="4" s="1"/>
  <c r="D39" i="6"/>
  <c r="D39" i="4" s="1"/>
  <c r="D42" i="6"/>
  <c r="D42" i="4" s="1"/>
  <c r="N40" i="6"/>
  <c r="N40" i="4" s="1"/>
  <c r="D46" i="6"/>
  <c r="D46" i="4" s="1"/>
  <c r="K40" i="6"/>
  <c r="K40" i="4" s="1"/>
  <c r="E40" i="6"/>
  <c r="E40" i="4" s="1"/>
  <c r="Y41" i="6"/>
  <c r="Y41" i="4" s="1"/>
  <c r="U41" i="6"/>
  <c r="U41" i="4" s="1"/>
  <c r="J39" i="6"/>
  <c r="J39" i="4" s="1"/>
  <c r="U38" i="6"/>
  <c r="U38" i="4" s="1"/>
  <c r="Y37" i="6"/>
  <c r="Y37" i="4" s="1"/>
  <c r="E36" i="6"/>
  <c r="H36" i="6"/>
  <c r="H36" i="4" s="1"/>
  <c r="M36" i="6"/>
  <c r="M47" i="6" s="1"/>
  <c r="X36" i="6"/>
  <c r="X47" i="6" s="1"/>
  <c r="C44" i="6"/>
  <c r="C44" i="4" s="1"/>
  <c r="E37" i="6"/>
  <c r="E37" i="4" s="1"/>
  <c r="K38" i="6"/>
  <c r="K38" i="4" s="1"/>
  <c r="K45" i="6"/>
  <c r="K45" i="4" s="1"/>
  <c r="T39" i="6"/>
  <c r="T39" i="4" s="1"/>
  <c r="J45" i="6"/>
  <c r="J45" i="4" s="1"/>
  <c r="K39" i="6"/>
  <c r="K39" i="4" s="1"/>
  <c r="N36" i="6"/>
  <c r="N36" i="4" s="1"/>
  <c r="S36" i="6"/>
  <c r="S47" i="6" s="1"/>
  <c r="O36" i="6"/>
  <c r="O47" i="6" s="1"/>
  <c r="Z36" i="6"/>
  <c r="Z47" i="6" s="1"/>
  <c r="T36" i="6"/>
  <c r="T47" i="6" s="1"/>
  <c r="J36" i="6"/>
  <c r="J36" i="4" s="1"/>
  <c r="I36" i="6"/>
  <c r="I47" i="6" s="1"/>
  <c r="R36" i="6"/>
  <c r="R47" i="6" s="1"/>
  <c r="Y36" i="6"/>
  <c r="Y47" i="6" s="1"/>
  <c r="Y36" i="4"/>
  <c r="U36" i="6"/>
  <c r="U47" i="6" s="1"/>
  <c r="U36" i="4"/>
  <c r="P36" i="6"/>
  <c r="P47" i="6" s="1"/>
  <c r="K36" i="6"/>
  <c r="U47" i="4" l="1"/>
  <c r="E47" i="6"/>
  <c r="N47" i="4"/>
  <c r="F47" i="4"/>
  <c r="H47" i="4"/>
  <c r="F47" i="6"/>
  <c r="Y47" i="4"/>
  <c r="J47" i="4"/>
  <c r="K47" i="6"/>
  <c r="P36" i="4"/>
  <c r="P47" i="4" s="1"/>
  <c r="I36" i="4"/>
  <c r="I47" i="4" s="1"/>
  <c r="M36" i="4"/>
  <c r="M47" i="4" s="1"/>
  <c r="W36" i="4"/>
  <c r="W47" i="4" s="1"/>
  <c r="W47" i="6"/>
  <c r="D47" i="4"/>
  <c r="C47" i="4"/>
  <c r="T36" i="4"/>
  <c r="T47" i="4" s="1"/>
  <c r="Z36" i="4"/>
  <c r="Z47" i="4" s="1"/>
  <c r="O36" i="4"/>
  <c r="O47" i="4" s="1"/>
  <c r="E36" i="4"/>
  <c r="E47" i="4" s="1"/>
  <c r="H47" i="6"/>
  <c r="K36" i="4"/>
  <c r="K47" i="4" s="1"/>
  <c r="R36" i="4"/>
  <c r="R47" i="4" s="1"/>
  <c r="J47" i="6"/>
  <c r="S36" i="4"/>
  <c r="S47" i="4" s="1"/>
  <c r="N47" i="6"/>
  <c r="X36" i="4"/>
  <c r="X47" i="4" s="1"/>
  <c r="C47" i="6"/>
  <c r="D47" i="6"/>
  <c r="F52" i="6" l="1"/>
  <c r="F52" i="4" s="1"/>
  <c r="J53" i="6"/>
  <c r="J53" i="4" s="1"/>
  <c r="E55" i="6"/>
  <c r="E55" i="4" s="1"/>
  <c r="P55" i="6"/>
  <c r="P55" i="4" s="1"/>
  <c r="D53" i="6"/>
  <c r="D53" i="4" s="1"/>
  <c r="K61" i="6"/>
  <c r="K61" i="4" s="1"/>
  <c r="Z52" i="6"/>
  <c r="J52" i="6"/>
  <c r="M52" i="6"/>
  <c r="M52" i="4"/>
  <c r="H52" i="6"/>
  <c r="H52" i="4" s="1"/>
  <c r="O60" i="6"/>
  <c r="O60" i="4" s="1"/>
  <c r="Y61" i="6"/>
  <c r="Y61" i="4" s="1"/>
  <c r="Y57" i="6"/>
  <c r="Y57" i="4" s="1"/>
  <c r="P53" i="6"/>
  <c r="P53" i="4" s="1"/>
  <c r="K59" i="6"/>
  <c r="K59" i="4" s="1"/>
  <c r="E54" i="6"/>
  <c r="E54" i="4" s="1"/>
  <c r="Z55" i="6"/>
  <c r="Z55" i="4" s="1"/>
  <c r="U62" i="6"/>
  <c r="U62" i="4" s="1"/>
  <c r="K58" i="6"/>
  <c r="K58" i="4" s="1"/>
  <c r="U53" i="6"/>
  <c r="U53" i="4" s="1"/>
  <c r="F53" i="6"/>
  <c r="F53" i="4" s="1"/>
  <c r="O56" i="6"/>
  <c r="O56" i="4" s="1"/>
  <c r="D52" i="6"/>
  <c r="P61" i="6"/>
  <c r="P61" i="4" s="1"/>
  <c r="J57" i="6"/>
  <c r="J57" i="4" s="1"/>
  <c r="E57" i="6"/>
  <c r="E57" i="4"/>
  <c r="Z60" i="6"/>
  <c r="Z60" i="4" s="1"/>
  <c r="W52" i="6"/>
  <c r="W52" i="4"/>
  <c r="P52" i="6"/>
  <c r="D54" i="6"/>
  <c r="D54" i="4" s="1"/>
  <c r="O62" i="6"/>
  <c r="O62" i="4" s="1"/>
  <c r="P58" i="6"/>
  <c r="P58" i="4" s="1"/>
  <c r="U57" i="6"/>
  <c r="U57" i="4" s="1"/>
  <c r="K53" i="6"/>
  <c r="K53" i="4" s="1"/>
  <c r="D57" i="6"/>
  <c r="D57" i="4"/>
  <c r="T60" i="6"/>
  <c r="T60" i="4" s="1"/>
  <c r="P54" i="6"/>
  <c r="P54" i="4" s="1"/>
  <c r="C59" i="6"/>
  <c r="C59" i="4" s="1"/>
  <c r="R53" i="6"/>
  <c r="R53" i="4" s="1"/>
  <c r="M54" i="6"/>
  <c r="M54" i="4" s="1"/>
  <c r="H55" i="6"/>
  <c r="H55" i="4" s="1"/>
  <c r="C56" i="6"/>
  <c r="C56" i="4" s="1"/>
  <c r="W56" i="6"/>
  <c r="W56" i="4" s="1"/>
  <c r="M58" i="6"/>
  <c r="M58" i="4" s="1"/>
  <c r="M59" i="6"/>
  <c r="M59" i="4" s="1"/>
  <c r="M60" i="6"/>
  <c r="M60" i="4" s="1"/>
  <c r="M62" i="6"/>
  <c r="M62" i="4" s="1"/>
  <c r="E52" i="6"/>
  <c r="P62" i="6"/>
  <c r="P62" i="4" s="1"/>
  <c r="D58" i="6"/>
  <c r="D58" i="4" s="1"/>
  <c r="E56" i="6"/>
  <c r="E56" i="4" s="1"/>
  <c r="J56" i="6"/>
  <c r="J56" i="4" s="1"/>
  <c r="U59" i="6"/>
  <c r="U59" i="4" s="1"/>
  <c r="O57" i="6"/>
  <c r="O57" i="4" s="1"/>
  <c r="O58" i="6"/>
  <c r="O58" i="4" s="1"/>
  <c r="U61" i="6"/>
  <c r="U61" i="4" s="1"/>
  <c r="R57" i="6"/>
  <c r="R57" i="4" s="1"/>
  <c r="J61" i="6"/>
  <c r="J61" i="4" s="1"/>
  <c r="O54" i="6"/>
  <c r="O54" i="4" s="1"/>
  <c r="T61" i="6"/>
  <c r="T61" i="4" s="1"/>
  <c r="P59" i="6"/>
  <c r="P59" i="4" s="1"/>
  <c r="M61" i="6"/>
  <c r="M61" i="4" s="1"/>
  <c r="P57" i="6"/>
  <c r="P57" i="4" s="1"/>
  <c r="J58" i="6"/>
  <c r="J58" i="4" s="1"/>
  <c r="Z61" i="6"/>
  <c r="Z61" i="4" s="1"/>
  <c r="D56" i="6"/>
  <c r="D56" i="4" s="1"/>
  <c r="E58" i="6"/>
  <c r="E58" i="4" s="1"/>
  <c r="T56" i="6"/>
  <c r="T56" i="4" s="1"/>
  <c r="J59" i="6"/>
  <c r="J59" i="4" s="1"/>
  <c r="J54" i="6"/>
  <c r="J54" i="4"/>
  <c r="Y62" i="6"/>
  <c r="Y62" i="4" s="1"/>
  <c r="T59" i="6"/>
  <c r="T59" i="4" s="1"/>
  <c r="U60" i="6"/>
  <c r="U60" i="4" s="1"/>
  <c r="K54" i="6"/>
  <c r="K54" i="4" s="1"/>
  <c r="F62" i="6"/>
  <c r="F62" i="4" s="1"/>
  <c r="I56" i="6"/>
  <c r="I56" i="4" s="1"/>
  <c r="I61" i="6"/>
  <c r="I61" i="4" s="1"/>
  <c r="X54" i="6"/>
  <c r="X54" i="4" s="1"/>
  <c r="X61" i="6"/>
  <c r="X61" i="4" s="1"/>
  <c r="F60" i="6"/>
  <c r="F60" i="4" s="1"/>
  <c r="S56" i="6"/>
  <c r="S56" i="4" s="1"/>
  <c r="N61" i="6"/>
  <c r="N61" i="4" s="1"/>
  <c r="I54" i="6"/>
  <c r="I54" i="4" s="1"/>
  <c r="N59" i="6"/>
  <c r="N59" i="4" s="1"/>
  <c r="X62" i="6"/>
  <c r="X62" i="4" s="1"/>
  <c r="E60" i="6"/>
  <c r="E60" i="4" s="1"/>
  <c r="X59" i="6"/>
  <c r="X59" i="4" s="1"/>
  <c r="X55" i="6"/>
  <c r="X55" i="4" s="1"/>
  <c r="M53" i="6"/>
  <c r="M53" i="4" s="1"/>
  <c r="H54" i="6"/>
  <c r="H54" i="4" s="1"/>
  <c r="C55" i="6"/>
  <c r="C55" i="4" s="1"/>
  <c r="W55" i="6"/>
  <c r="W55" i="4" s="1"/>
  <c r="R56" i="6"/>
  <c r="R56" i="4" s="1"/>
  <c r="M57" i="6"/>
  <c r="M57" i="4" s="1"/>
  <c r="H58" i="6"/>
  <c r="H58" i="4" s="1"/>
  <c r="H59" i="6"/>
  <c r="H59" i="4" s="1"/>
  <c r="H60" i="6"/>
  <c r="H60" i="4" s="1"/>
  <c r="H61" i="6"/>
  <c r="H61" i="4" s="1"/>
  <c r="H62" i="6"/>
  <c r="H62" i="4" s="1"/>
  <c r="O52" i="6"/>
  <c r="O52" i="4"/>
  <c r="K52" i="6"/>
  <c r="K52" i="4" s="1"/>
  <c r="Y52" i="6"/>
  <c r="Y52" i="4" s="1"/>
  <c r="U52" i="6"/>
  <c r="U52" i="4" s="1"/>
  <c r="C52" i="6"/>
  <c r="C52" i="4"/>
  <c r="Y56" i="6"/>
  <c r="Y56" i="4" s="1"/>
  <c r="Y58" i="6"/>
  <c r="Y58" i="4" s="1"/>
  <c r="T58" i="6"/>
  <c r="T58" i="4" s="1"/>
  <c r="Z57" i="6"/>
  <c r="Z57" i="4" s="1"/>
  <c r="K60" i="6"/>
  <c r="K60" i="4" s="1"/>
  <c r="Y53" i="6"/>
  <c r="Y53" i="4" s="1"/>
  <c r="P56" i="6"/>
  <c r="P56" i="4" s="1"/>
  <c r="Y55" i="6"/>
  <c r="Y55" i="4" s="1"/>
  <c r="S62" i="6"/>
  <c r="S62" i="4" s="1"/>
  <c r="I57" i="6"/>
  <c r="I57" i="4" s="1"/>
  <c r="S52" i="6"/>
  <c r="X60" i="6"/>
  <c r="X60" i="4" s="1"/>
  <c r="F61" i="6"/>
  <c r="F61" i="4" s="1"/>
  <c r="H53" i="6"/>
  <c r="H53" i="4" s="1"/>
  <c r="W54" i="6"/>
  <c r="W54" i="4" s="1"/>
  <c r="M56" i="6"/>
  <c r="M56" i="4" s="1"/>
  <c r="C58" i="6"/>
  <c r="C58" i="4" s="1"/>
  <c r="W59" i="6"/>
  <c r="W59" i="4" s="1"/>
  <c r="W61" i="6"/>
  <c r="W61" i="4" s="1"/>
  <c r="I58" i="6"/>
  <c r="I58" i="4" s="1"/>
  <c r="C54" i="6"/>
  <c r="C54" i="4" s="1"/>
  <c r="R55" i="6"/>
  <c r="R55" i="4" s="1"/>
  <c r="W58" i="6"/>
  <c r="W58" i="4" s="1"/>
  <c r="W60" i="6"/>
  <c r="W60" i="4" s="1"/>
  <c r="W62" i="6"/>
  <c r="W62" i="4" s="1"/>
  <c r="Y54" i="6"/>
  <c r="Y54" i="4" s="1"/>
  <c r="Z62" i="6"/>
  <c r="Z62" i="4" s="1"/>
  <c r="J60" i="6"/>
  <c r="J60" i="4" s="1"/>
  <c r="T57" i="6"/>
  <c r="T57" i="4" s="1"/>
  <c r="E61" i="6"/>
  <c r="E61" i="4" s="1"/>
  <c r="I55" i="6"/>
  <c r="I55" i="4" s="1"/>
  <c r="I60" i="6"/>
  <c r="I60" i="4" s="1"/>
  <c r="N57" i="6"/>
  <c r="N57" i="4" s="1"/>
  <c r="S61" i="6"/>
  <c r="S61" i="4" s="1"/>
  <c r="N58" i="6"/>
  <c r="N58" i="4" s="1"/>
  <c r="C53" i="6"/>
  <c r="C53" i="4" s="1"/>
  <c r="H56" i="6"/>
  <c r="H56" i="4" s="1"/>
  <c r="R59" i="6"/>
  <c r="R59" i="4" s="1"/>
  <c r="T52" i="6"/>
  <c r="T52" i="4" s="1"/>
  <c r="R52" i="6"/>
  <c r="R52" i="4" s="1"/>
  <c r="K62" i="6"/>
  <c r="K62" i="4" s="1"/>
  <c r="T62" i="6"/>
  <c r="T62" i="4" s="1"/>
  <c r="Z56" i="6"/>
  <c r="Z56" i="4" s="1"/>
  <c r="Z59" i="6"/>
  <c r="Z59" i="4" s="1"/>
  <c r="F57" i="6"/>
  <c r="F57" i="4" s="1"/>
  <c r="J62" i="6"/>
  <c r="J62" i="4" s="1"/>
  <c r="Z58" i="6"/>
  <c r="Z58" i="4" s="1"/>
  <c r="O61" i="6"/>
  <c r="O61" i="4" s="1"/>
  <c r="K56" i="6"/>
  <c r="K56" i="4" s="1"/>
  <c r="U55" i="6"/>
  <c r="U55" i="4" s="1"/>
  <c r="F54" i="6"/>
  <c r="F54" i="4" s="1"/>
  <c r="F58" i="6"/>
  <c r="F58" i="4" s="1"/>
  <c r="O55" i="6"/>
  <c r="O55" i="4" s="1"/>
  <c r="Z53" i="6"/>
  <c r="Z53" i="4" s="1"/>
  <c r="Y60" i="6"/>
  <c r="Y60" i="4" s="1"/>
  <c r="D59" i="6"/>
  <c r="D59" i="4" s="1"/>
  <c r="D60" i="6"/>
  <c r="D60" i="4" s="1"/>
  <c r="S55" i="6"/>
  <c r="S55" i="4"/>
  <c r="I52" i="6"/>
  <c r="C60" i="6"/>
  <c r="C60" i="4" s="1"/>
  <c r="N53" i="6"/>
  <c r="N53" i="4" s="1"/>
  <c r="I62" i="6"/>
  <c r="I62" i="4" s="1"/>
  <c r="C61" i="6"/>
  <c r="C61" i="4"/>
  <c r="I59" i="6"/>
  <c r="I59" i="4"/>
  <c r="S54" i="6"/>
  <c r="S54" i="4" s="1"/>
  <c r="S59" i="6"/>
  <c r="S59" i="4" s="1"/>
  <c r="N62" i="6"/>
  <c r="N62" i="4"/>
  <c r="X56" i="6"/>
  <c r="X56" i="4" s="1"/>
  <c r="C62" i="6"/>
  <c r="C62" i="4" s="1"/>
  <c r="X57" i="6"/>
  <c r="X57" i="4" s="1"/>
  <c r="N54" i="6"/>
  <c r="N54" i="4" s="1"/>
  <c r="N52" i="6"/>
  <c r="W53" i="6"/>
  <c r="W53" i="4" s="1"/>
  <c r="M55" i="6"/>
  <c r="M55" i="4" s="1"/>
  <c r="C57" i="6"/>
  <c r="C57" i="4" s="1"/>
  <c r="R58" i="6"/>
  <c r="R58" i="4" s="1"/>
  <c r="R60" i="6"/>
  <c r="R60" i="4" s="1"/>
  <c r="R62" i="6"/>
  <c r="R62" i="4" s="1"/>
  <c r="X52" i="6"/>
  <c r="K57" i="6"/>
  <c r="K57" i="4" s="1"/>
  <c r="T55" i="6"/>
  <c r="T55" i="4" s="1"/>
  <c r="J55" i="6"/>
  <c r="J55" i="4" s="1"/>
  <c r="U54" i="6"/>
  <c r="U54" i="4" s="1"/>
  <c r="T53" i="6"/>
  <c r="T53" i="4" s="1"/>
  <c r="F56" i="6"/>
  <c r="F56" i="4" s="1"/>
  <c r="U56" i="6"/>
  <c r="U56" i="4" s="1"/>
  <c r="Y59" i="6"/>
  <c r="Y59" i="4" s="1"/>
  <c r="P60" i="6"/>
  <c r="P60" i="4" s="1"/>
  <c r="T54" i="6"/>
  <c r="T54" i="4" s="1"/>
  <c r="O59" i="6"/>
  <c r="O59" i="4" s="1"/>
  <c r="K55" i="6"/>
  <c r="K55" i="4" s="1"/>
  <c r="F59" i="6"/>
  <c r="F59" i="4" s="1"/>
  <c r="E59" i="6"/>
  <c r="E59" i="4" s="1"/>
  <c r="S57" i="6"/>
  <c r="S57" i="4" s="1"/>
  <c r="E62" i="6"/>
  <c r="E62" i="4" s="1"/>
  <c r="X58" i="6"/>
  <c r="X58" i="4" s="1"/>
  <c r="D62" i="6"/>
  <c r="D62" i="4" s="1"/>
  <c r="S60" i="6"/>
  <c r="S60" i="4" s="1"/>
  <c r="I53" i="6"/>
  <c r="I53" i="4" s="1"/>
  <c r="N55" i="6"/>
  <c r="N55" i="4" s="1"/>
  <c r="N60" i="6"/>
  <c r="N60" i="4" s="1"/>
  <c r="N56" i="6"/>
  <c r="N56" i="4" s="1"/>
  <c r="H57" i="6"/>
  <c r="H57" i="4" s="1"/>
  <c r="U58" i="6"/>
  <c r="U58" i="4" s="1"/>
  <c r="E53" i="6"/>
  <c r="E53" i="4" s="1"/>
  <c r="F55" i="6"/>
  <c r="F55" i="4" s="1"/>
  <c r="D55" i="6"/>
  <c r="D55" i="4" s="1"/>
  <c r="Z54" i="6"/>
  <c r="Z54" i="4" s="1"/>
  <c r="O53" i="6"/>
  <c r="O53" i="4" s="1"/>
  <c r="S53" i="6"/>
  <c r="S53" i="4" s="1"/>
  <c r="S58" i="6"/>
  <c r="S58" i="4" s="1"/>
  <c r="D61" i="6"/>
  <c r="D61" i="4" s="1"/>
  <c r="X53" i="6"/>
  <c r="X53" i="4" s="1"/>
  <c r="R54" i="6"/>
  <c r="R54" i="4" s="1"/>
  <c r="W57" i="6"/>
  <c r="W57" i="4"/>
  <c r="R61" i="6"/>
  <c r="R61" i="4" s="1"/>
  <c r="X63" i="6" l="1"/>
  <c r="O63" i="4"/>
  <c r="T63" i="4"/>
  <c r="K63" i="4"/>
  <c r="U63" i="4"/>
  <c r="R63" i="4"/>
  <c r="H63" i="4"/>
  <c r="Y63" i="4"/>
  <c r="C63" i="4"/>
  <c r="M63" i="4"/>
  <c r="N52" i="4"/>
  <c r="N63" i="4" s="1"/>
  <c r="N63" i="6"/>
  <c r="I52" i="4"/>
  <c r="I63" i="4" s="1"/>
  <c r="I63" i="6"/>
  <c r="R63" i="6"/>
  <c r="J63" i="6"/>
  <c r="T63" i="6"/>
  <c r="S63" i="6"/>
  <c r="S52" i="4"/>
  <c r="S63" i="4" s="1"/>
  <c r="U63" i="6"/>
  <c r="K63" i="6"/>
  <c r="P63" i="6"/>
  <c r="H63" i="6"/>
  <c r="Z63" i="6"/>
  <c r="X52" i="4"/>
  <c r="X63" i="4" s="1"/>
  <c r="W63" i="4"/>
  <c r="C63" i="6"/>
  <c r="Y63" i="6"/>
  <c r="O63" i="6"/>
  <c r="E63" i="6"/>
  <c r="W63" i="6"/>
  <c r="D63" i="6"/>
  <c r="M63" i="6"/>
  <c r="F63" i="4"/>
  <c r="J52" i="4"/>
  <c r="J63" i="4" s="1"/>
  <c r="D52" i="4"/>
  <c r="D63" i="4" s="1"/>
  <c r="Z52" i="4"/>
  <c r="Z63" i="4" s="1"/>
  <c r="E52" i="4"/>
  <c r="E63" i="4" s="1"/>
  <c r="F63" i="6"/>
  <c r="P52" i="4"/>
  <c r="P63" i="4" s="1"/>
  <c r="R78" i="6" l="1"/>
  <c r="R78" i="4" s="1"/>
  <c r="W77" i="6"/>
  <c r="W77" i="4" s="1"/>
  <c r="M77" i="6"/>
  <c r="M77" i="4" s="1"/>
  <c r="W76" i="6"/>
  <c r="W76" i="4" s="1"/>
  <c r="M76" i="6"/>
  <c r="M76" i="4" s="1"/>
  <c r="W75" i="6"/>
  <c r="W75" i="4" s="1"/>
  <c r="M75" i="6"/>
  <c r="M75" i="4" s="1"/>
  <c r="C75" i="6"/>
  <c r="C75" i="4" s="1"/>
  <c r="R74" i="6"/>
  <c r="R74" i="4" s="1"/>
  <c r="H74" i="6"/>
  <c r="H74" i="4" s="1"/>
  <c r="W73" i="6"/>
  <c r="W73" i="4" s="1"/>
  <c r="M73" i="6"/>
  <c r="M73" i="4" s="1"/>
  <c r="C73" i="6"/>
  <c r="C73" i="4" s="1"/>
  <c r="R72" i="6"/>
  <c r="R72" i="4" s="1"/>
  <c r="H72" i="6"/>
  <c r="H72" i="4" s="1"/>
  <c r="W71" i="6"/>
  <c r="W71" i="4" s="1"/>
  <c r="M71" i="6"/>
  <c r="M71" i="4" s="1"/>
  <c r="W70" i="6"/>
  <c r="W70" i="4" s="1"/>
  <c r="M70" i="6"/>
  <c r="M70" i="4" s="1"/>
  <c r="R69" i="6"/>
  <c r="R69" i="4" s="1"/>
  <c r="X69" i="6"/>
  <c r="X69" i="4" s="1"/>
  <c r="X73" i="6"/>
  <c r="X73" i="4" s="1"/>
  <c r="N76" i="6"/>
  <c r="N76" i="4" s="1"/>
  <c r="C78" i="6"/>
  <c r="C78" i="4" s="1"/>
  <c r="M78" i="6"/>
  <c r="M78" i="4" s="1"/>
  <c r="R77" i="6"/>
  <c r="R77" i="4" s="1"/>
  <c r="R76" i="6"/>
  <c r="R76" i="4"/>
  <c r="H75" i="6"/>
  <c r="H75" i="4" s="1"/>
  <c r="H73" i="6"/>
  <c r="H73" i="4"/>
  <c r="M72" i="6"/>
  <c r="M72" i="4" s="1"/>
  <c r="H70" i="6"/>
  <c r="H70" i="4" s="1"/>
  <c r="N72" i="6"/>
  <c r="N72" i="4" s="1"/>
  <c r="M74" i="6"/>
  <c r="M74" i="4" s="1"/>
  <c r="E76" i="6"/>
  <c r="E76" i="4" s="1"/>
  <c r="C77" i="6"/>
  <c r="C77" i="4" s="1"/>
  <c r="S69" i="6"/>
  <c r="S69" i="4" s="1"/>
  <c r="S70" i="6"/>
  <c r="S70" i="4" s="1"/>
  <c r="S74" i="6"/>
  <c r="S74" i="4" s="1"/>
  <c r="I78" i="6"/>
  <c r="I78" i="4" s="1"/>
  <c r="I72" i="6"/>
  <c r="I72" i="4" s="1"/>
  <c r="H76" i="6"/>
  <c r="H76" i="4" s="1"/>
  <c r="X70" i="6"/>
  <c r="X70" i="4" s="1"/>
  <c r="W72" i="6"/>
  <c r="W72" i="4" s="1"/>
  <c r="X74" i="6"/>
  <c r="X74" i="4"/>
  <c r="X76" i="6"/>
  <c r="X76" i="4" s="1"/>
  <c r="H77" i="6"/>
  <c r="H77" i="4" s="1"/>
  <c r="S71" i="6"/>
  <c r="S71" i="4" s="1"/>
  <c r="E69" i="6"/>
  <c r="E69" i="4" s="1"/>
  <c r="F69" i="6"/>
  <c r="F69" i="4" s="1"/>
  <c r="R73" i="6"/>
  <c r="R73" i="4" s="1"/>
  <c r="R75" i="6"/>
  <c r="R75" i="4" s="1"/>
  <c r="C74" i="6"/>
  <c r="C74" i="4" s="1"/>
  <c r="R70" i="6"/>
  <c r="R70" i="4" s="1"/>
  <c r="N70" i="6"/>
  <c r="N70" i="4" s="1"/>
  <c r="X75" i="6"/>
  <c r="X75" i="4" s="1"/>
  <c r="H71" i="6"/>
  <c r="H71" i="4" s="1"/>
  <c r="I73" i="6"/>
  <c r="I73" i="4" s="1"/>
  <c r="F78" i="6"/>
  <c r="F78" i="4"/>
  <c r="N69" i="6"/>
  <c r="N69" i="4" s="1"/>
  <c r="F70" i="6"/>
  <c r="F70" i="4"/>
  <c r="C70" i="6"/>
  <c r="C70" i="4" s="1"/>
  <c r="J78" i="6"/>
  <c r="J78" i="4" s="1"/>
  <c r="D72" i="6"/>
  <c r="D72" i="4" s="1"/>
  <c r="U73" i="6"/>
  <c r="U73" i="4" s="1"/>
  <c r="Z78" i="6"/>
  <c r="Z78" i="4" s="1"/>
  <c r="Y69" i="6"/>
  <c r="Y69" i="4" s="1"/>
  <c r="W74" i="6"/>
  <c r="W74" i="4" s="1"/>
  <c r="C72" i="6"/>
  <c r="C72" i="4" s="1"/>
  <c r="H78" i="6"/>
  <c r="H78" i="4" s="1"/>
  <c r="X71" i="6"/>
  <c r="X71" i="4" s="1"/>
  <c r="X78" i="6"/>
  <c r="X78" i="4" s="1"/>
  <c r="S73" i="6"/>
  <c r="S73" i="4" s="1"/>
  <c r="I71" i="6"/>
  <c r="I71" i="4" s="1"/>
  <c r="F76" i="6"/>
  <c r="F76" i="4"/>
  <c r="X77" i="6"/>
  <c r="X77" i="4" s="1"/>
  <c r="S75" i="6"/>
  <c r="S75" i="4" s="1"/>
  <c r="X72" i="6"/>
  <c r="X72" i="4" s="1"/>
  <c r="N75" i="6"/>
  <c r="N75" i="4" s="1"/>
  <c r="D77" i="6"/>
  <c r="D77" i="4" s="1"/>
  <c r="E78" i="6"/>
  <c r="E78" i="4" s="1"/>
  <c r="I74" i="6"/>
  <c r="I74" i="4" s="1"/>
  <c r="E77" i="6"/>
  <c r="E77" i="4" s="1"/>
  <c r="C69" i="6"/>
  <c r="C69" i="4" s="1"/>
  <c r="O75" i="6"/>
  <c r="O75" i="4" s="1"/>
  <c r="T75" i="6"/>
  <c r="T75" i="4" s="1"/>
  <c r="J72" i="6"/>
  <c r="J72" i="4" s="1"/>
  <c r="Y75" i="6"/>
  <c r="Y75" i="4" s="1"/>
  <c r="Z71" i="6"/>
  <c r="Z71" i="4" s="1"/>
  <c r="O78" i="6"/>
  <c r="O78" i="4" s="1"/>
  <c r="P73" i="6"/>
  <c r="P73" i="4" s="1"/>
  <c r="T73" i="6"/>
  <c r="T73" i="4" s="1"/>
  <c r="J74" i="6"/>
  <c r="J74" i="4" s="1"/>
  <c r="T72" i="6"/>
  <c r="T72" i="4" s="1"/>
  <c r="Z74" i="6"/>
  <c r="Z74" i="4" s="1"/>
  <c r="T78" i="6"/>
  <c r="T78" i="4" s="1"/>
  <c r="R71" i="6"/>
  <c r="R71" i="4" s="1"/>
  <c r="F77" i="6"/>
  <c r="F77" i="4" s="1"/>
  <c r="S76" i="6"/>
  <c r="S76" i="4" s="1"/>
  <c r="I70" i="6"/>
  <c r="I70" i="4" s="1"/>
  <c r="N73" i="6"/>
  <c r="N73" i="4" s="1"/>
  <c r="T76" i="6"/>
  <c r="T76" i="4" s="1"/>
  <c r="J73" i="6"/>
  <c r="J73" i="4" s="1"/>
  <c r="J77" i="6"/>
  <c r="J77" i="4" s="1"/>
  <c r="F75" i="6"/>
  <c r="F75" i="4" s="1"/>
  <c r="J70" i="6"/>
  <c r="J70" i="4" s="1"/>
  <c r="Y72" i="6"/>
  <c r="Y72" i="4" s="1"/>
  <c r="U72" i="6"/>
  <c r="U72" i="4" s="1"/>
  <c r="Y71" i="6"/>
  <c r="Y71" i="4" s="1"/>
  <c r="E74" i="6"/>
  <c r="E74" i="4" s="1"/>
  <c r="D73" i="6"/>
  <c r="D73" i="4"/>
  <c r="P74" i="6"/>
  <c r="P74" i="4" s="1"/>
  <c r="J76" i="6"/>
  <c r="J76" i="4" s="1"/>
  <c r="E75" i="6"/>
  <c r="E75" i="4" s="1"/>
  <c r="W78" i="6"/>
  <c r="W78" i="4" s="1"/>
  <c r="K73" i="6"/>
  <c r="K73" i="4" s="1"/>
  <c r="J71" i="6"/>
  <c r="J71" i="4" s="1"/>
  <c r="S77" i="6"/>
  <c r="S77" i="4" s="1"/>
  <c r="N77" i="6"/>
  <c r="N77" i="4" s="1"/>
  <c r="S72" i="6"/>
  <c r="S72" i="4" s="1"/>
  <c r="I77" i="6"/>
  <c r="I77" i="4"/>
  <c r="D76" i="6"/>
  <c r="D76" i="4" s="1"/>
  <c r="D70" i="6"/>
  <c r="D70" i="4" s="1"/>
  <c r="D69" i="6"/>
  <c r="D69" i="4"/>
  <c r="J75" i="6"/>
  <c r="J75" i="4" s="1"/>
  <c r="P78" i="6"/>
  <c r="P78" i="4"/>
  <c r="K72" i="6"/>
  <c r="K72" i="4" s="1"/>
  <c r="O73" i="6"/>
  <c r="O73" i="4" s="1"/>
  <c r="Y70" i="6"/>
  <c r="Y70" i="4" s="1"/>
  <c r="K77" i="6"/>
  <c r="K77" i="4" s="1"/>
  <c r="Y77" i="6"/>
  <c r="Y77" i="4" s="1"/>
  <c r="O71" i="6"/>
  <c r="O71" i="4" s="1"/>
  <c r="D75" i="6"/>
  <c r="D75" i="4" s="1"/>
  <c r="E73" i="6"/>
  <c r="E73" i="4" s="1"/>
  <c r="K70" i="6"/>
  <c r="K70" i="4" s="1"/>
  <c r="P70" i="6"/>
  <c r="P70" i="4" s="1"/>
  <c r="T77" i="6"/>
  <c r="T77" i="4" s="1"/>
  <c r="T69" i="6"/>
  <c r="T69" i="4" s="1"/>
  <c r="K69" i="6"/>
  <c r="K69" i="4" s="1"/>
  <c r="C71" i="6"/>
  <c r="C71" i="4" s="1"/>
  <c r="F71" i="6"/>
  <c r="F71" i="4" s="1"/>
  <c r="J69" i="6"/>
  <c r="J69" i="4" s="1"/>
  <c r="P69" i="6"/>
  <c r="P69" i="4" s="1"/>
  <c r="C68" i="6"/>
  <c r="C68" i="4" s="1"/>
  <c r="E71" i="6"/>
  <c r="E71" i="4" s="1"/>
  <c r="I69" i="6"/>
  <c r="I69" i="4" s="1"/>
  <c r="D78" i="6"/>
  <c r="D78" i="4" s="1"/>
  <c r="C76" i="6"/>
  <c r="C76" i="4" s="1"/>
  <c r="N78" i="6"/>
  <c r="N78" i="4" s="1"/>
  <c r="E70" i="6"/>
  <c r="E70" i="4" s="1"/>
  <c r="F74" i="6"/>
  <c r="F74" i="4" s="1"/>
  <c r="Z69" i="6"/>
  <c r="Z69" i="4" s="1"/>
  <c r="Z75" i="6"/>
  <c r="Z75" i="4" s="1"/>
  <c r="T71" i="6"/>
  <c r="T71" i="4" s="1"/>
  <c r="O77" i="6"/>
  <c r="O77" i="4" s="1"/>
  <c r="P72" i="6"/>
  <c r="P72" i="4" s="1"/>
  <c r="K76" i="6"/>
  <c r="K76" i="4" s="1"/>
  <c r="K78" i="6"/>
  <c r="K78" i="4" s="1"/>
  <c r="F72" i="6"/>
  <c r="F72" i="4" s="1"/>
  <c r="M69" i="6"/>
  <c r="M69" i="4" s="1"/>
  <c r="Z73" i="6"/>
  <c r="Z73" i="4" s="1"/>
  <c r="E72" i="6"/>
  <c r="E72" i="4" s="1"/>
  <c r="T70" i="6"/>
  <c r="T70" i="4" s="1"/>
  <c r="Z76" i="6"/>
  <c r="Z76" i="4" s="1"/>
  <c r="U74" i="6"/>
  <c r="U74" i="4" s="1"/>
  <c r="N71" i="6"/>
  <c r="N71" i="4" s="1"/>
  <c r="U77" i="6"/>
  <c r="U77" i="4" s="1"/>
  <c r="Y74" i="6"/>
  <c r="Y74" i="4" s="1"/>
  <c r="O69" i="6"/>
  <c r="O69" i="4" s="1"/>
  <c r="U75" i="6"/>
  <c r="U75" i="4" s="1"/>
  <c r="F73" i="6"/>
  <c r="F73" i="4" s="1"/>
  <c r="O70" i="6"/>
  <c r="O70" i="4" s="1"/>
  <c r="K71" i="6"/>
  <c r="K71" i="4" s="1"/>
  <c r="U71" i="6"/>
  <c r="U71" i="4" s="1"/>
  <c r="D71" i="6"/>
  <c r="D71" i="4" s="1"/>
  <c r="I75" i="6"/>
  <c r="I75" i="4" s="1"/>
  <c r="Y76" i="6"/>
  <c r="Y76" i="4" s="1"/>
  <c r="P76" i="6"/>
  <c r="P76" i="4" s="1"/>
  <c r="O72" i="6"/>
  <c r="O72" i="4" s="1"/>
  <c r="T74" i="6"/>
  <c r="T74" i="4" s="1"/>
  <c r="P71" i="6"/>
  <c r="P71" i="4" s="1"/>
  <c r="O76" i="6"/>
  <c r="O76" i="4" s="1"/>
  <c r="O74" i="6"/>
  <c r="O74" i="4" s="1"/>
  <c r="U70" i="6"/>
  <c r="U70" i="4" s="1"/>
  <c r="N74" i="6"/>
  <c r="N74" i="4" s="1"/>
  <c r="K74" i="6"/>
  <c r="K74" i="4" s="1"/>
  <c r="U69" i="6"/>
  <c r="U69" i="4" s="1"/>
  <c r="P77" i="6"/>
  <c r="P77" i="4"/>
  <c r="P75" i="6"/>
  <c r="P75" i="4" s="1"/>
  <c r="Z70" i="6"/>
  <c r="Z70" i="4" s="1"/>
  <c r="Z77" i="6"/>
  <c r="Z77" i="4" s="1"/>
  <c r="W69" i="6"/>
  <c r="W69" i="4" s="1"/>
  <c r="D68" i="6"/>
  <c r="D68" i="4" s="1"/>
  <c r="E68" i="6"/>
  <c r="I76" i="6"/>
  <c r="I76" i="4" s="1"/>
  <c r="S78" i="6"/>
  <c r="S78" i="4" s="1"/>
  <c r="U76" i="6"/>
  <c r="U76" i="4" s="1"/>
  <c r="Y78" i="6"/>
  <c r="Y78" i="4" s="1"/>
  <c r="Y73" i="6"/>
  <c r="Y73" i="4" s="1"/>
  <c r="U78" i="6"/>
  <c r="U78" i="4"/>
  <c r="H69" i="6"/>
  <c r="H69" i="4" s="1"/>
  <c r="M68" i="6"/>
  <c r="M68" i="4"/>
  <c r="M79" i="4" s="1"/>
  <c r="M4" i="10" s="1"/>
  <c r="M9" i="10" s="1"/>
  <c r="N3" i="12" s="1"/>
  <c r="W68" i="6"/>
  <c r="W79" i="6" s="1"/>
  <c r="I68" i="6"/>
  <c r="D74" i="6"/>
  <c r="D74" i="4" s="1"/>
  <c r="O68" i="6"/>
  <c r="X68" i="6"/>
  <c r="X79" i="6" s="1"/>
  <c r="P68" i="6"/>
  <c r="T68" i="6"/>
  <c r="T79" i="6" s="1"/>
  <c r="T68" i="4"/>
  <c r="N68" i="6"/>
  <c r="N79" i="6" s="1"/>
  <c r="K75" i="6"/>
  <c r="K75" i="4" s="1"/>
  <c r="F68" i="6"/>
  <c r="F79" i="6" s="1"/>
  <c r="F68" i="4"/>
  <c r="K68" i="6"/>
  <c r="H68" i="6"/>
  <c r="H79" i="6" s="1"/>
  <c r="Y68" i="6"/>
  <c r="Y79" i="6" s="1"/>
  <c r="Z72" i="6"/>
  <c r="Z72" i="4" s="1"/>
  <c r="Z68" i="6"/>
  <c r="Z68" i="4"/>
  <c r="R68" i="6"/>
  <c r="R79" i="6" s="1"/>
  <c r="S68" i="6"/>
  <c r="S79" i="6" s="1"/>
  <c r="J68" i="6"/>
  <c r="J79" i="6" s="1"/>
  <c r="U68" i="6"/>
  <c r="U79" i="6" l="1"/>
  <c r="M79" i="6"/>
  <c r="O79" i="6"/>
  <c r="K79" i="6"/>
  <c r="Y68" i="4"/>
  <c r="Y79" i="4" s="1"/>
  <c r="Y4" i="10" s="1"/>
  <c r="Y9" i="10" s="1"/>
  <c r="Z3" i="12" s="1"/>
  <c r="P79" i="6"/>
  <c r="I79" i="6"/>
  <c r="F79" i="4"/>
  <c r="X68" i="4"/>
  <c r="X79" i="4" s="1"/>
  <c r="X4" i="10" s="1"/>
  <c r="X9" i="10" s="1"/>
  <c r="Y3" i="12" s="1"/>
  <c r="Y27" i="12" s="1"/>
  <c r="I68" i="4"/>
  <c r="W68" i="4"/>
  <c r="W79" i="4" s="1"/>
  <c r="W4" i="10" s="1"/>
  <c r="W9" i="10" s="1"/>
  <c r="X3" i="12" s="1"/>
  <c r="X19" i="12" s="1"/>
  <c r="P68" i="4"/>
  <c r="P79" i="4" s="1"/>
  <c r="P4" i="10" s="1"/>
  <c r="P9" i="10" s="1"/>
  <c r="Q3" i="12" s="1"/>
  <c r="Z79" i="4"/>
  <c r="Z4" i="10" s="1"/>
  <c r="Z9" i="10" s="1"/>
  <c r="AA19" i="12" s="1"/>
  <c r="J68" i="4"/>
  <c r="J79" i="4" s="1"/>
  <c r="J4" i="10" s="1"/>
  <c r="J9" i="10" s="1"/>
  <c r="K3" i="12" s="1"/>
  <c r="K21" i="12" s="1"/>
  <c r="R68" i="4"/>
  <c r="R79" i="4" s="1"/>
  <c r="R4" i="10" s="1"/>
  <c r="R9" i="10" s="1"/>
  <c r="S3" i="12" s="1"/>
  <c r="S19" i="12" s="1"/>
  <c r="H68" i="4"/>
  <c r="H79" i="4" s="1"/>
  <c r="H4" i="10" s="1"/>
  <c r="H9" i="10" s="1"/>
  <c r="I3" i="12" s="1"/>
  <c r="I27" i="12" s="1"/>
  <c r="K68" i="4"/>
  <c r="K79" i="4" s="1"/>
  <c r="K4" i="10" s="1"/>
  <c r="K9" i="10" s="1"/>
  <c r="L3" i="12" s="1"/>
  <c r="L27" i="12" s="1"/>
  <c r="T79" i="4"/>
  <c r="T4" i="10" s="1"/>
  <c r="T9" i="10" s="1"/>
  <c r="U3" i="12" s="1"/>
  <c r="U27" i="12" s="1"/>
  <c r="D79" i="4"/>
  <c r="K4" i="12"/>
  <c r="I79" i="4"/>
  <c r="I4" i="10" s="1"/>
  <c r="I9" i="10" s="1"/>
  <c r="J3" i="12" s="1"/>
  <c r="N27" i="12"/>
  <c r="N4" i="12"/>
  <c r="N21" i="12"/>
  <c r="N25" i="12"/>
  <c r="N19" i="12"/>
  <c r="S27" i="12"/>
  <c r="X21" i="12"/>
  <c r="X25" i="12"/>
  <c r="U4" i="12"/>
  <c r="U68" i="4"/>
  <c r="U79" i="4" s="1"/>
  <c r="U4" i="10" s="1"/>
  <c r="U9" i="10" s="1"/>
  <c r="V3" i="12" s="1"/>
  <c r="S68" i="4"/>
  <c r="S79" i="4" s="1"/>
  <c r="S4" i="10" s="1"/>
  <c r="S9" i="10" s="1"/>
  <c r="T3" i="12" s="1"/>
  <c r="Z79" i="6"/>
  <c r="N68" i="4"/>
  <c r="N79" i="4" s="1"/>
  <c r="N4" i="10" s="1"/>
  <c r="N9" i="10" s="1"/>
  <c r="O3" i="12" s="1"/>
  <c r="O68" i="4"/>
  <c r="O79" i="4" s="1"/>
  <c r="O4" i="10" s="1"/>
  <c r="O9" i="10" s="1"/>
  <c r="P3" i="12" s="1"/>
  <c r="E79" i="6"/>
  <c r="E68" i="4"/>
  <c r="E79" i="4" s="1"/>
  <c r="D79" i="6"/>
  <c r="C79" i="4"/>
  <c r="C79" i="6"/>
  <c r="X4" i="12" l="1"/>
  <c r="X27" i="12"/>
  <c r="S25" i="12"/>
  <c r="S4" i="12"/>
  <c r="S6" i="12" s="1"/>
  <c r="I25" i="12"/>
  <c r="U25" i="12"/>
  <c r="L19" i="12"/>
  <c r="U19" i="12"/>
  <c r="AA27" i="12"/>
  <c r="K27" i="12"/>
  <c r="K19" i="12"/>
  <c r="U21" i="12"/>
  <c r="K25" i="12"/>
  <c r="AA4" i="12"/>
  <c r="AA6" i="12" s="1"/>
  <c r="Y19" i="12"/>
  <c r="AA21" i="12"/>
  <c r="AA25" i="12"/>
  <c r="L4" i="12"/>
  <c r="L5" i="12" s="1"/>
  <c r="L21" i="12"/>
  <c r="L25" i="12"/>
  <c r="Z21" i="12"/>
  <c r="Z27" i="12"/>
  <c r="Z19" i="12"/>
  <c r="Z4" i="12"/>
  <c r="Z8" i="12" s="1"/>
  <c r="I4" i="12"/>
  <c r="I5" i="12" s="1"/>
  <c r="I21" i="12"/>
  <c r="Y4" i="12"/>
  <c r="Y5" i="12" s="1"/>
  <c r="Y25" i="12"/>
  <c r="S21" i="12"/>
  <c r="Z25" i="12"/>
  <c r="I19" i="12"/>
  <c r="Y21" i="12"/>
  <c r="Q25" i="12"/>
  <c r="Q27" i="12"/>
  <c r="Q19" i="12"/>
  <c r="Q21" i="12"/>
  <c r="Q4" i="12"/>
  <c r="Q8" i="12" s="1"/>
  <c r="P25" i="12"/>
  <c r="P21" i="12"/>
  <c r="P19" i="12"/>
  <c r="P27" i="12"/>
  <c r="P4" i="12"/>
  <c r="V19" i="12"/>
  <c r="V27" i="12"/>
  <c r="V25" i="12"/>
  <c r="V21" i="12"/>
  <c r="V4" i="12"/>
  <c r="N6" i="12"/>
  <c r="N9" i="12"/>
  <c r="N8" i="12"/>
  <c r="N5" i="12"/>
  <c r="J25" i="12"/>
  <c r="J19" i="12"/>
  <c r="J27" i="12"/>
  <c r="J21" i="12"/>
  <c r="J4" i="12"/>
  <c r="X9" i="12"/>
  <c r="X8" i="12"/>
  <c r="X6" i="12"/>
  <c r="X5" i="12"/>
  <c r="K6" i="12"/>
  <c r="K5" i="12"/>
  <c r="K9" i="12"/>
  <c r="K8" i="12"/>
  <c r="I8" i="12"/>
  <c r="O27" i="12"/>
  <c r="O21" i="12"/>
  <c r="O19" i="12"/>
  <c r="O25" i="12"/>
  <c r="O4" i="12"/>
  <c r="T27" i="12"/>
  <c r="T19" i="12"/>
  <c r="T21" i="12"/>
  <c r="T25" i="12"/>
  <c r="T4" i="12"/>
  <c r="U5" i="12"/>
  <c r="U8" i="12"/>
  <c r="U9" i="12"/>
  <c r="U6" i="12"/>
  <c r="Y8" i="12" l="1"/>
  <c r="Y6" i="12"/>
  <c r="S8" i="12"/>
  <c r="S5" i="12"/>
  <c r="S9" i="12"/>
  <c r="Y9" i="12"/>
  <c r="Z5" i="12"/>
  <c r="AA5" i="12"/>
  <c r="AA8" i="12"/>
  <c r="L9" i="12"/>
  <c r="L8" i="12"/>
  <c r="Z6" i="12"/>
  <c r="Z9" i="12"/>
  <c r="L6" i="12"/>
  <c r="AA9" i="12"/>
  <c r="Q6" i="12"/>
  <c r="I6" i="12"/>
  <c r="Q5" i="12"/>
  <c r="I9" i="12"/>
  <c r="Q9" i="12"/>
  <c r="AB27" i="12"/>
  <c r="AC27" i="12" s="1"/>
  <c r="AB19" i="12"/>
  <c r="AC19" i="12" s="1"/>
  <c r="AB21" i="12"/>
  <c r="AC21" i="12" s="1"/>
  <c r="AB25" i="12"/>
  <c r="AC25" i="12" s="1"/>
  <c r="T5" i="12"/>
  <c r="T6" i="12"/>
  <c r="T9" i="12"/>
  <c r="T8" i="12"/>
  <c r="V6" i="12"/>
  <c r="V5" i="12"/>
  <c r="V9" i="12"/>
  <c r="V8" i="12"/>
  <c r="O8" i="12"/>
  <c r="O9" i="12"/>
  <c r="O5" i="12"/>
  <c r="O6" i="12"/>
  <c r="C14" i="12"/>
  <c r="B7" i="12" s="1"/>
  <c r="F7" i="12" s="1"/>
  <c r="J5" i="12"/>
  <c r="J8" i="12"/>
  <c r="J9" i="12"/>
  <c r="J6" i="12"/>
  <c r="P9" i="12"/>
  <c r="P8" i="12"/>
  <c r="P6" i="12"/>
  <c r="P5" i="12"/>
  <c r="AB6" i="12" l="1"/>
  <c r="AB5" i="12"/>
  <c r="AB9" i="12"/>
  <c r="AB8" i="12"/>
  <c r="F23" i="12"/>
  <c r="H7" i="12"/>
  <c r="Z24" i="12"/>
  <c r="D24" i="12"/>
  <c r="W24" i="12"/>
  <c r="E7" i="12"/>
  <c r="H23" i="12"/>
  <c r="G24" i="12"/>
  <c r="J24" i="12"/>
  <c r="R7" i="12"/>
  <c r="I24" i="12"/>
  <c r="M24" i="12"/>
  <c r="C24" i="12"/>
  <c r="M23" i="12"/>
  <c r="Q24" i="12"/>
  <c r="Y24" i="12"/>
  <c r="P24" i="12"/>
  <c r="W7" i="12"/>
  <c r="G23" i="12"/>
  <c r="X24" i="12"/>
  <c r="G7" i="12"/>
  <c r="O24" i="12"/>
  <c r="W23" i="12"/>
  <c r="N24" i="12"/>
  <c r="V24" i="12"/>
  <c r="U24" i="12"/>
  <c r="H24" i="12"/>
  <c r="C23" i="12"/>
  <c r="E24" i="12"/>
  <c r="E23" i="12"/>
  <c r="C7" i="12"/>
  <c r="L24" i="12"/>
  <c r="D7" i="12"/>
  <c r="R24" i="12"/>
  <c r="R23" i="12"/>
  <c r="S24" i="12"/>
  <c r="T24" i="12"/>
  <c r="AA24" i="12"/>
  <c r="F24" i="12"/>
  <c r="K24" i="12"/>
  <c r="M7" i="12"/>
  <c r="D23" i="12"/>
  <c r="I23" i="12"/>
  <c r="L23" i="12"/>
  <c r="K23" i="12"/>
  <c r="Z23" i="12"/>
  <c r="Q23" i="12"/>
  <c r="U23" i="12"/>
  <c r="S23" i="12"/>
  <c r="N23" i="12"/>
  <c r="X23" i="12"/>
  <c r="AA23" i="12"/>
  <c r="Y23" i="12"/>
  <c r="X7" i="12"/>
  <c r="P23" i="12"/>
  <c r="N7" i="12"/>
  <c r="Y7" i="12"/>
  <c r="T23" i="12"/>
  <c r="U7" i="12"/>
  <c r="S7" i="12"/>
  <c r="L7" i="12"/>
  <c r="Q7" i="12"/>
  <c r="AA7" i="12"/>
  <c r="V23" i="12"/>
  <c r="J23" i="12"/>
  <c r="K7" i="12"/>
  <c r="I7" i="12"/>
  <c r="O23" i="12"/>
  <c r="Z7" i="12"/>
  <c r="T7" i="12"/>
  <c r="V7" i="12"/>
  <c r="P7" i="12"/>
  <c r="O7" i="12"/>
  <c r="J7" i="12"/>
  <c r="AB23" i="12" l="1"/>
  <c r="AB7" i="12"/>
  <c r="AB24" i="12"/>
  <c r="AC23" i="12" l="1"/>
</calcChain>
</file>

<file path=xl/sharedStrings.xml><?xml version="1.0" encoding="utf-8"?>
<sst xmlns="http://schemas.openxmlformats.org/spreadsheetml/2006/main" count="293" uniqueCount="92">
  <si>
    <t>Praca eksploatacyjna - [mln pojkm/rok] w klasach prędkości</t>
  </si>
  <si>
    <t>osobowe</t>
  </si>
  <si>
    <t>[km/h]</t>
  </si>
  <si>
    <t>dostawcze</t>
  </si>
  <si>
    <t>ciężarowe</t>
  </si>
  <si>
    <t>cięż. z przycz.</t>
  </si>
  <si>
    <t>Koszty jednostkowe exploatacji</t>
  </si>
  <si>
    <t>Nawierzchnia zdegradowana</t>
  </si>
  <si>
    <t>Nawierzchnia nowa</t>
  </si>
  <si>
    <t>% Nawierzchni nowej</t>
  </si>
  <si>
    <t>% Nawierzchni zdegradowanej</t>
  </si>
  <si>
    <t>ROK</t>
  </si>
  <si>
    <t>praca</t>
  </si>
  <si>
    <t>commuting</t>
  </si>
  <si>
    <t>pozostałe</t>
  </si>
  <si>
    <t>towary</t>
  </si>
  <si>
    <t>Motywacja p.osobowych i autobusów DROGI MIEJSKIE</t>
  </si>
  <si>
    <t>kategoria drogi</t>
  </si>
  <si>
    <t>dom-praca-dom</t>
  </si>
  <si>
    <t>służbowe</t>
  </si>
  <si>
    <t>inne</t>
  </si>
  <si>
    <t>P.OSOBOWE</t>
  </si>
  <si>
    <t>AUTOBUSY</t>
  </si>
  <si>
    <t>Motywacja</t>
  </si>
  <si>
    <t>Napełnienie p.osobowych</t>
  </si>
  <si>
    <t>Miejski</t>
  </si>
  <si>
    <t>Praca eksploatacyjna - [pojkm/doba] w klasach prędkości</t>
  </si>
  <si>
    <t>autobusy</t>
  </si>
  <si>
    <t>Suma</t>
  </si>
  <si>
    <t>liczba wypadków</t>
  </si>
  <si>
    <t>koszt wypadków</t>
  </si>
  <si>
    <t>liczba zabitych</t>
  </si>
  <si>
    <t>koszt zabitych</t>
  </si>
  <si>
    <t>liczba rannych</t>
  </si>
  <si>
    <t>koszt rannych</t>
  </si>
  <si>
    <t>RAZEM</t>
  </si>
  <si>
    <t>Fhp</t>
  </si>
  <si>
    <t>WR</t>
  </si>
  <si>
    <t>WCR</t>
  </si>
  <si>
    <t>WZ</t>
  </si>
  <si>
    <t>Fldw</t>
  </si>
  <si>
    <t>RAI</t>
  </si>
  <si>
    <t>SDR</t>
  </si>
  <si>
    <t>Średnia odległość przejazdu</t>
  </si>
  <si>
    <t>Autobusy</t>
  </si>
  <si>
    <t>Koszty jednostkowe</t>
  </si>
  <si>
    <t>rok</t>
  </si>
  <si>
    <t>ofiar śmiertelnych</t>
  </si>
  <si>
    <t>Ciężko rannych</t>
  </si>
  <si>
    <t>RANNYCH</t>
  </si>
  <si>
    <t>straty materialne</t>
  </si>
  <si>
    <t>Koszty jednostkowe Zan pow</t>
  </si>
  <si>
    <t>Wzrost kosztów jednostkowych</t>
  </si>
  <si>
    <t>PLN/tCO2</t>
  </si>
  <si>
    <t>Jednostkowe koszty hałasu</t>
  </si>
  <si>
    <t xml:space="preserve">Dzień </t>
  </si>
  <si>
    <t>Noc</t>
  </si>
  <si>
    <t>Udział %</t>
  </si>
  <si>
    <t>Exploatacja</t>
  </si>
  <si>
    <t>Samochody os.</t>
  </si>
  <si>
    <t>Kierowcy zawodowi</t>
  </si>
  <si>
    <t>wypadki</t>
  </si>
  <si>
    <t>Zanieczyszczenia powietrza</t>
  </si>
  <si>
    <t>Zmiany klimatyczne</t>
  </si>
  <si>
    <t>Hałas</t>
  </si>
  <si>
    <t>Koszty infrastruktury</t>
  </si>
  <si>
    <t>Nawierzchnia zdegradowana zamiejski</t>
  </si>
  <si>
    <t>Nawierzchnia nowa zamiejski</t>
  </si>
  <si>
    <t>Nawierzchnia zdegradowana miejski</t>
  </si>
  <si>
    <t>Nawierzchnia nowa miejski</t>
  </si>
  <si>
    <t xml:space="preserve">% nawierzchni miejskiej </t>
  </si>
  <si>
    <t>W0</t>
  </si>
  <si>
    <t>nakłady drogowe</t>
  </si>
  <si>
    <t>oszczędności użytkowników</t>
  </si>
  <si>
    <t>korzyści netto</t>
  </si>
  <si>
    <t>ENPV</t>
  </si>
  <si>
    <t>Roczne zdyskontowane korzyści netto przy stopie dyskontowej r:</t>
  </si>
  <si>
    <t>Koszty Inwestycji</t>
  </si>
  <si>
    <t>ERR</t>
  </si>
  <si>
    <t>BCR</t>
  </si>
  <si>
    <t>suma</t>
  </si>
  <si>
    <t>Czas przejazdu - [mln  h/rok] w klasach prędkości</t>
  </si>
  <si>
    <t>ilosc dni</t>
  </si>
  <si>
    <t>Koszty Ekspolatacji</t>
  </si>
  <si>
    <t>Pas-Godz</t>
  </si>
  <si>
    <t>Koszty czasu</t>
  </si>
  <si>
    <t>Koszty wypadków</t>
  </si>
  <si>
    <t>Ilosc dni</t>
  </si>
  <si>
    <t>Koszty zanieczyszczenia powietrza</t>
  </si>
  <si>
    <t>Koszty zmian klimatycznych</t>
  </si>
  <si>
    <t>Koszty hałasu</t>
  </si>
  <si>
    <t>Praca eksploatacyjna - [mln. pojkm/rok] w klasach prędkości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</si>
</sst>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0.000"/>
    <numFmt numFmtId="165" formatCode="#,##0.000"/>
    <numFmt numFmtId="166" formatCode="0.0"/>
    <numFmt numFmtId="167" formatCode="0.00000"/>
    <numFmt numFmtId="168" formatCode="0.000000"/>
    <numFmt numFmtId="169" formatCode="0.0000;0.0000;"/>
    <numFmt numFmtId="170" formatCode="0.00;0.00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9" fontId="0" fillId="0" borderId="0" xfId="0" applyNumberFormat="1"/>
    <xf numFmtId="0" fontId="0" fillId="0" borderId="0" xfId="0" applyFill="1" applyBorder="1" applyAlignment="1"/>
    <xf numFmtId="0" fontId="0" fillId="0" borderId="0" xfId="0" applyFill="1" applyBorder="1"/>
    <xf numFmtId="9" fontId="0" fillId="0" borderId="0" xfId="0" applyNumberFormat="1" applyFill="1" applyBorder="1"/>
    <xf numFmtId="0" fontId="4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3" fontId="6" fillId="0" borderId="1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166" fontId="0" fillId="0" borderId="1" xfId="0" applyNumberFormat="1" applyBorder="1"/>
    <xf numFmtId="164" fontId="0" fillId="0" borderId="1" xfId="0" applyNumberFormat="1" applyBorder="1"/>
    <xf numFmtId="3" fontId="0" fillId="0" borderId="0" xfId="0" applyNumberFormat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3" fontId="6" fillId="0" borderId="0" xfId="1" applyNumberFormat="1" applyFont="1" applyFill="1" applyBorder="1" applyAlignment="1">
      <alignment horizontal="right"/>
    </xf>
    <xf numFmtId="3" fontId="0" fillId="0" borderId="0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0" xfId="0" applyAlignment="1"/>
    <xf numFmtId="9" fontId="0" fillId="4" borderId="0" xfId="0" applyNumberFormat="1" applyFill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/>
    <xf numFmtId="3" fontId="0" fillId="0" borderId="1" xfId="0" applyNumberFormat="1" applyBorder="1"/>
    <xf numFmtId="3" fontId="0" fillId="0" borderId="0" xfId="0" applyNumberFormat="1"/>
    <xf numFmtId="10" fontId="0" fillId="0" borderId="1" xfId="0" applyNumberFormat="1" applyBorder="1"/>
    <xf numFmtId="2" fontId="0" fillId="0" borderId="8" xfId="0" applyNumberFormat="1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Fill="1" applyBorder="1"/>
    <xf numFmtId="1" fontId="0" fillId="4" borderId="0" xfId="0" applyNumberFormat="1" applyFill="1"/>
    <xf numFmtId="0" fontId="5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9" fontId="0" fillId="0" borderId="1" xfId="0" applyNumberFormat="1" applyFill="1" applyBorder="1"/>
    <xf numFmtId="170" fontId="8" fillId="0" borderId="1" xfId="0" applyNumberFormat="1" applyFont="1" applyFill="1" applyBorder="1" applyAlignment="1">
      <alignment horizontal="center"/>
    </xf>
    <xf numFmtId="170" fontId="0" fillId="0" borderId="1" xfId="0" applyNumberFormat="1" applyFill="1" applyBorder="1" applyAlignment="1">
      <alignment horizontal="center"/>
    </xf>
    <xf numFmtId="170" fontId="0" fillId="0" borderId="1" xfId="0" applyNumberFormat="1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0" fillId="0" borderId="1" xfId="0" applyFill="1" applyBorder="1"/>
    <xf numFmtId="2" fontId="7" fillId="0" borderId="1" xfId="0" applyNumberFormat="1" applyFont="1" applyFill="1" applyBorder="1"/>
    <xf numFmtId="0" fontId="0" fillId="0" borderId="0" xfId="0" applyFill="1"/>
    <xf numFmtId="1" fontId="0" fillId="0" borderId="1" xfId="0" applyNumberFormat="1" applyFill="1" applyBorder="1"/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3" fontId="9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opLeftCell="A46" workbookViewId="0">
      <selection activeCell="M76" sqref="M76"/>
    </sheetView>
  </sheetViews>
  <sheetFormatPr defaultRowHeight="15" x14ac:dyDescent="0.25"/>
  <cols>
    <col min="1" max="1" width="12" customWidth="1"/>
  </cols>
  <sheetData>
    <row r="1" spans="1:26" x14ac:dyDescent="0.25">
      <c r="A1" t="s">
        <v>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5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14.188100000000002</v>
      </c>
      <c r="C7" s="4">
        <v>14.374220000000001</v>
      </c>
      <c r="D7" s="4">
        <v>14.560340000000002</v>
      </c>
      <c r="E7" s="4">
        <v>14.746460000000001</v>
      </c>
      <c r="F7" s="4">
        <v>14.932580000000002</v>
      </c>
      <c r="G7" s="4">
        <v>15.1187</v>
      </c>
      <c r="H7" s="4">
        <v>15.651</v>
      </c>
      <c r="I7" s="4">
        <v>16.183299999999999</v>
      </c>
      <c r="J7" s="4">
        <v>16.715599999999998</v>
      </c>
      <c r="K7" s="4">
        <v>17.247899999999998</v>
      </c>
      <c r="L7" s="4">
        <v>16.849599999999999</v>
      </c>
      <c r="M7" s="4">
        <v>17.906119999999998</v>
      </c>
      <c r="N7" s="4">
        <v>18.96264</v>
      </c>
      <c r="O7" s="4">
        <v>20.019159999999999</v>
      </c>
      <c r="P7" s="4">
        <v>21.075679999999998</v>
      </c>
      <c r="Q7" s="4">
        <v>19.470700000000004</v>
      </c>
      <c r="R7" s="4">
        <v>20.760420000000003</v>
      </c>
      <c r="S7" s="4">
        <v>22.050140000000003</v>
      </c>
      <c r="T7" s="4">
        <v>23.339860000000002</v>
      </c>
      <c r="U7" s="4">
        <v>24.629580000000004</v>
      </c>
      <c r="V7" s="4">
        <v>20.636700000000001</v>
      </c>
      <c r="W7" s="4">
        <v>23.529820000000001</v>
      </c>
      <c r="X7" s="4">
        <v>26.422939999999997</v>
      </c>
      <c r="Y7" s="4">
        <v>29.316059999999997</v>
      </c>
      <c r="Z7" s="4">
        <v>32.209179999999996</v>
      </c>
    </row>
    <row r="8" spans="1:26" x14ac:dyDescent="0.25">
      <c r="A8" s="38">
        <v>50</v>
      </c>
      <c r="B8" s="4">
        <v>20.886400000000002</v>
      </c>
      <c r="C8" s="4">
        <v>21.327200000000001</v>
      </c>
      <c r="D8" s="4">
        <v>21.768000000000001</v>
      </c>
      <c r="E8" s="4">
        <v>22.208800000000004</v>
      </c>
      <c r="F8" s="4">
        <v>22.649600000000003</v>
      </c>
      <c r="G8" s="4">
        <v>23.090400000000002</v>
      </c>
      <c r="H8" s="4">
        <v>25.083500000000001</v>
      </c>
      <c r="I8" s="4">
        <v>27.076599999999999</v>
      </c>
      <c r="J8" s="4">
        <v>29.069699999999997</v>
      </c>
      <c r="K8" s="4">
        <v>31.062799999999999</v>
      </c>
      <c r="L8" s="4">
        <v>30.851899999999997</v>
      </c>
      <c r="M8" s="4">
        <v>32.744779999999992</v>
      </c>
      <c r="N8" s="4">
        <v>34.637659999999997</v>
      </c>
      <c r="O8" s="4">
        <v>36.530539999999988</v>
      </c>
      <c r="P8" s="4">
        <v>38.423419999999993</v>
      </c>
      <c r="Q8" s="4">
        <v>30.350799999999992</v>
      </c>
      <c r="R8" s="4">
        <v>32.457119999999989</v>
      </c>
      <c r="S8" s="4">
        <v>34.563439999999993</v>
      </c>
      <c r="T8" s="4">
        <v>36.669759999999989</v>
      </c>
      <c r="U8" s="4">
        <v>38.776079999999986</v>
      </c>
      <c r="V8" s="4">
        <v>31.417999999999996</v>
      </c>
      <c r="W8" s="4">
        <v>34.956539999999997</v>
      </c>
      <c r="X8" s="4">
        <v>38.495079999999994</v>
      </c>
      <c r="Y8" s="4">
        <v>42.033619999999992</v>
      </c>
      <c r="Z8" s="4">
        <v>45.57215999999999</v>
      </c>
    </row>
    <row r="9" spans="1:26" x14ac:dyDescent="0.25">
      <c r="A9" s="38">
        <v>60</v>
      </c>
      <c r="B9" s="4">
        <v>7.5516000000000005</v>
      </c>
      <c r="C9" s="4">
        <v>7.4987400000000006</v>
      </c>
      <c r="D9" s="4">
        <v>7.4458800000000007</v>
      </c>
      <c r="E9" s="4">
        <v>7.3930199999999999</v>
      </c>
      <c r="F9" s="4">
        <v>7.34016</v>
      </c>
      <c r="G9" s="4">
        <v>7.2873000000000001</v>
      </c>
      <c r="H9" s="4">
        <v>9.7209000000000003</v>
      </c>
      <c r="I9" s="4">
        <v>12.154499999999999</v>
      </c>
      <c r="J9" s="4">
        <v>14.588099999999999</v>
      </c>
      <c r="K9" s="4">
        <v>17.021699999999999</v>
      </c>
      <c r="L9" s="4">
        <v>19.7196</v>
      </c>
      <c r="M9" s="4">
        <v>22.540780000000002</v>
      </c>
      <c r="N9" s="4">
        <v>25.36196</v>
      </c>
      <c r="O9" s="4">
        <v>28.183140000000002</v>
      </c>
      <c r="P9" s="4">
        <v>31.00432</v>
      </c>
      <c r="Q9" s="4">
        <v>21.657500000000002</v>
      </c>
      <c r="R9" s="4">
        <v>26.936080000000004</v>
      </c>
      <c r="S9" s="4">
        <v>32.214660000000002</v>
      </c>
      <c r="T9" s="4">
        <v>37.49324</v>
      </c>
      <c r="U9" s="4">
        <v>42.771820000000005</v>
      </c>
      <c r="V9" s="4">
        <v>33.944500000000005</v>
      </c>
      <c r="W9" s="4">
        <v>37.220360000000007</v>
      </c>
      <c r="X9" s="4">
        <v>40.496220000000008</v>
      </c>
      <c r="Y9" s="4">
        <v>43.772080000000003</v>
      </c>
      <c r="Z9" s="4">
        <v>47.047940000000004</v>
      </c>
    </row>
    <row r="10" spans="1:26" x14ac:dyDescent="0.25">
      <c r="A10" s="1">
        <v>70</v>
      </c>
      <c r="B10" s="4">
        <v>28.848399999999998</v>
      </c>
      <c r="C10" s="4">
        <v>29.305799999999998</v>
      </c>
      <c r="D10" s="4">
        <v>29.763200000000001</v>
      </c>
      <c r="E10" s="4">
        <v>30.220600000000001</v>
      </c>
      <c r="F10" s="4">
        <v>30.678000000000004</v>
      </c>
      <c r="G10" s="4">
        <v>31.135400000000004</v>
      </c>
      <c r="H10" s="4">
        <v>28.804080000000006</v>
      </c>
      <c r="I10" s="4">
        <v>26.472760000000005</v>
      </c>
      <c r="J10" s="4">
        <v>24.141440000000006</v>
      </c>
      <c r="K10" s="4">
        <v>21.810120000000005</v>
      </c>
      <c r="L10" s="4">
        <v>17.191800000000001</v>
      </c>
      <c r="M10" s="4">
        <v>18.252600000000001</v>
      </c>
      <c r="N10" s="4">
        <v>19.313400000000001</v>
      </c>
      <c r="O10" s="4">
        <v>20.374200000000002</v>
      </c>
      <c r="P10" s="4">
        <v>21.435000000000002</v>
      </c>
      <c r="Q10" s="4">
        <v>34.1524</v>
      </c>
      <c r="R10" s="4">
        <v>33.245480000000001</v>
      </c>
      <c r="S10" s="4">
        <v>32.338560000000001</v>
      </c>
      <c r="T10" s="4">
        <v>31.431640000000002</v>
      </c>
      <c r="U10" s="4">
        <v>30.524720000000002</v>
      </c>
      <c r="V10" s="4">
        <v>24.313800000000001</v>
      </c>
      <c r="W10" s="4">
        <v>23.020440000000001</v>
      </c>
      <c r="X10" s="4">
        <v>21.727080000000001</v>
      </c>
      <c r="Y10" s="4">
        <v>20.433720000000001</v>
      </c>
      <c r="Z10" s="4">
        <v>19.140360000000001</v>
      </c>
    </row>
    <row r="11" spans="1:26" x14ac:dyDescent="0.25">
      <c r="A11" s="1">
        <v>80</v>
      </c>
      <c r="B11" s="4">
        <v>26.369821000000002</v>
      </c>
      <c r="C11" s="4">
        <v>26.829794200000002</v>
      </c>
      <c r="D11" s="4">
        <v>27.289767399999999</v>
      </c>
      <c r="E11" s="4">
        <v>27.749740599999999</v>
      </c>
      <c r="F11" s="4">
        <v>28.209713799999996</v>
      </c>
      <c r="G11" s="4">
        <v>28.669686999999996</v>
      </c>
      <c r="H11" s="4">
        <v>28.768912199999995</v>
      </c>
      <c r="I11" s="4">
        <v>28.868137399999998</v>
      </c>
      <c r="J11" s="4">
        <v>28.967362599999998</v>
      </c>
      <c r="K11" s="4">
        <v>29.066587800000001</v>
      </c>
      <c r="L11" s="4">
        <v>26.865947000000006</v>
      </c>
      <c r="M11" s="4">
        <v>23.899845800000005</v>
      </c>
      <c r="N11" s="4">
        <v>20.933744600000004</v>
      </c>
      <c r="O11" s="4">
        <v>17.967643400000007</v>
      </c>
      <c r="P11" s="4">
        <v>15.001542200000005</v>
      </c>
      <c r="Q11" s="4">
        <v>11.539315</v>
      </c>
      <c r="R11" s="4">
        <v>8.7002626000000003</v>
      </c>
      <c r="S11" s="4">
        <v>5.8612101999999995</v>
      </c>
      <c r="T11" s="4">
        <v>3.0221577999999987</v>
      </c>
      <c r="U11" s="4">
        <v>0.18310539999999875</v>
      </c>
      <c r="V11" s="4">
        <v>12.174559</v>
      </c>
      <c r="W11" s="4">
        <v>9.5049326000000001</v>
      </c>
      <c r="X11" s="4">
        <v>6.8353061999999989</v>
      </c>
      <c r="Y11" s="4">
        <v>4.1656797999999977</v>
      </c>
      <c r="Z11" s="4">
        <v>1.4960533999999974</v>
      </c>
    </row>
    <row r="12" spans="1:26" x14ac:dyDescent="0.25">
      <c r="A12" s="1">
        <v>90</v>
      </c>
      <c r="B12" s="4">
        <v>18.3779</v>
      </c>
      <c r="C12" s="4">
        <v>18.59366</v>
      </c>
      <c r="D12" s="4">
        <v>18.809419999999999</v>
      </c>
      <c r="E12" s="4">
        <v>19.025180000000002</v>
      </c>
      <c r="F12" s="4">
        <v>19.240940000000002</v>
      </c>
      <c r="G12" s="4">
        <v>19.456700000000001</v>
      </c>
      <c r="H12" s="4">
        <v>19.768880000000003</v>
      </c>
      <c r="I12" s="4">
        <v>20.081060000000001</v>
      </c>
      <c r="J12" s="4">
        <v>20.393240000000002</v>
      </c>
      <c r="K12" s="4">
        <v>20.70542</v>
      </c>
      <c r="L12" s="4">
        <v>19.938800000000001</v>
      </c>
      <c r="M12" s="4">
        <v>20.41732</v>
      </c>
      <c r="N12" s="4">
        <v>20.89584</v>
      </c>
      <c r="O12" s="4">
        <v>21.374360000000003</v>
      </c>
      <c r="P12" s="4">
        <v>21.852880000000003</v>
      </c>
      <c r="Q12" s="4">
        <v>20.770500000000002</v>
      </c>
      <c r="R12" s="4">
        <v>22.084320000000002</v>
      </c>
      <c r="S12" s="4">
        <v>23.398140000000001</v>
      </c>
      <c r="T12" s="4">
        <v>24.711960000000001</v>
      </c>
      <c r="U12" s="4">
        <v>26.025780000000001</v>
      </c>
      <c r="V12" s="4">
        <v>24.946999999999999</v>
      </c>
      <c r="W12" s="4">
        <v>26.648339999999997</v>
      </c>
      <c r="X12" s="4">
        <v>28.349679999999999</v>
      </c>
      <c r="Y12" s="4">
        <v>30.051019999999998</v>
      </c>
      <c r="Z12" s="4">
        <v>31.752359999999996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91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5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5.4E-6</v>
      </c>
      <c r="D21" s="4">
        <v>1.08E-5</v>
      </c>
      <c r="E21" s="4">
        <v>1.6200000000000001E-5</v>
      </c>
      <c r="F21" s="4">
        <v>2.16E-5</v>
      </c>
      <c r="G21" s="4">
        <v>2.6999999999999999E-5</v>
      </c>
      <c r="H21" s="4">
        <v>3.1399999999999998E-5</v>
      </c>
      <c r="I21" s="4">
        <v>3.5800000000000003E-5</v>
      </c>
      <c r="J21" s="4">
        <v>4.0200000000000001E-5</v>
      </c>
      <c r="K21" s="4">
        <v>4.46E-5</v>
      </c>
      <c r="L21" s="4">
        <v>2.1999999999999999E-5</v>
      </c>
      <c r="M21" s="4">
        <v>2.1999999999999999E-5</v>
      </c>
      <c r="N21" s="4">
        <v>2.1999999999999999E-5</v>
      </c>
      <c r="O21" s="4">
        <v>2.1999999999999999E-5</v>
      </c>
      <c r="P21" s="4">
        <v>2.1999999999999999E-5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</row>
    <row r="22" spans="1:26" x14ac:dyDescent="0.25">
      <c r="A22" s="1">
        <v>40</v>
      </c>
      <c r="B22" s="4">
        <v>3.7074999999999997E-2</v>
      </c>
      <c r="C22" s="4">
        <v>3.7037399999999998E-2</v>
      </c>
      <c r="D22" s="4">
        <v>3.6999799999999999E-2</v>
      </c>
      <c r="E22" s="4">
        <v>3.6962199999999994E-2</v>
      </c>
      <c r="F22" s="4">
        <v>3.6924599999999995E-2</v>
      </c>
      <c r="G22" s="4">
        <v>3.6886999999999996E-2</v>
      </c>
      <c r="H22" s="4">
        <v>3.7896599999999996E-2</v>
      </c>
      <c r="I22" s="4">
        <v>3.8906200000000002E-2</v>
      </c>
      <c r="J22" s="4">
        <v>3.9915800000000001E-2</v>
      </c>
      <c r="K22" s="4">
        <v>4.0925400000000008E-2</v>
      </c>
      <c r="L22" s="4">
        <v>4.2123000000000008E-2</v>
      </c>
      <c r="M22" s="4">
        <v>4.5857800000000004E-2</v>
      </c>
      <c r="N22" s="4">
        <v>4.9592600000000008E-2</v>
      </c>
      <c r="O22" s="4">
        <v>5.3327400000000004E-2</v>
      </c>
      <c r="P22" s="4">
        <v>5.7062200000000007E-2</v>
      </c>
      <c r="Q22" s="4">
        <v>5.5748999999999993E-2</v>
      </c>
      <c r="R22" s="4">
        <v>6.0251799999999987E-2</v>
      </c>
      <c r="S22" s="4">
        <v>6.4754599999999982E-2</v>
      </c>
      <c r="T22" s="4">
        <v>6.9257399999999983E-2</v>
      </c>
      <c r="U22" s="4">
        <v>7.3760199999999984E-2</v>
      </c>
      <c r="V22" s="4">
        <v>5.9588999999999982E-2</v>
      </c>
      <c r="W22" s="4">
        <v>0.1158672</v>
      </c>
      <c r="X22" s="4">
        <v>0.1721454</v>
      </c>
      <c r="Y22" s="4">
        <v>0.22842360000000003</v>
      </c>
      <c r="Z22" s="4">
        <v>0.28470180000000006</v>
      </c>
    </row>
    <row r="23" spans="1:26" x14ac:dyDescent="0.25">
      <c r="A23" s="1">
        <v>50</v>
      </c>
      <c r="B23" s="4">
        <v>0.21734200000000004</v>
      </c>
      <c r="C23" s="4">
        <v>0.21730020000000003</v>
      </c>
      <c r="D23" s="4">
        <v>0.21725840000000002</v>
      </c>
      <c r="E23" s="4">
        <v>0.21721660000000001</v>
      </c>
      <c r="F23" s="4">
        <v>0.2171748</v>
      </c>
      <c r="G23" s="4">
        <v>0.21713299999999999</v>
      </c>
      <c r="H23" s="4">
        <v>0.25267599999999996</v>
      </c>
      <c r="I23" s="4">
        <v>0.28821899999999995</v>
      </c>
      <c r="J23" s="4">
        <v>0.32376199999999994</v>
      </c>
      <c r="K23" s="4">
        <v>0.35930499999999987</v>
      </c>
      <c r="L23" s="4">
        <v>0.39505699999999994</v>
      </c>
      <c r="M23" s="4">
        <v>0.45672039999999992</v>
      </c>
      <c r="N23" s="4">
        <v>0.51838379999999995</v>
      </c>
      <c r="O23" s="4">
        <v>0.58004719999999987</v>
      </c>
      <c r="P23" s="4">
        <v>0.64171059999999991</v>
      </c>
      <c r="Q23" s="4">
        <v>0.52565899999999999</v>
      </c>
      <c r="R23" s="4">
        <v>0.56921120000000003</v>
      </c>
      <c r="S23" s="4">
        <v>0.61276339999999996</v>
      </c>
      <c r="T23" s="4">
        <v>0.6563156</v>
      </c>
      <c r="U23" s="4">
        <v>0.69986780000000004</v>
      </c>
      <c r="V23" s="4">
        <v>0.43510300000000002</v>
      </c>
      <c r="W23" s="4">
        <v>0.53725500000000004</v>
      </c>
      <c r="X23" s="4">
        <v>0.63940700000000006</v>
      </c>
      <c r="Y23" s="4">
        <v>0.74155899999999997</v>
      </c>
      <c r="Z23" s="4">
        <v>0.84371099999999999</v>
      </c>
    </row>
    <row r="24" spans="1:26" x14ac:dyDescent="0.25">
      <c r="A24" s="1">
        <v>60</v>
      </c>
      <c r="B24" s="4">
        <v>0.50777099999999997</v>
      </c>
      <c r="C24" s="4">
        <v>0.50721300000000002</v>
      </c>
      <c r="D24" s="4">
        <v>0.50665499999999997</v>
      </c>
      <c r="E24" s="4">
        <v>0.50609700000000002</v>
      </c>
      <c r="F24" s="4">
        <v>0.50553899999999996</v>
      </c>
      <c r="G24" s="4">
        <v>0.50498100000000001</v>
      </c>
      <c r="H24" s="4">
        <v>0.61942079999999999</v>
      </c>
      <c r="I24" s="4">
        <v>0.73386060000000009</v>
      </c>
      <c r="J24" s="4">
        <v>0.84830040000000007</v>
      </c>
      <c r="K24" s="4">
        <v>0.96274020000000005</v>
      </c>
      <c r="L24" s="4">
        <v>1.0799700000000001</v>
      </c>
      <c r="M24" s="4">
        <v>1.2278798000000002</v>
      </c>
      <c r="N24" s="4">
        <v>1.3757896000000001</v>
      </c>
      <c r="O24" s="4">
        <v>1.5236994000000001</v>
      </c>
      <c r="P24" s="4">
        <v>1.6716092000000002</v>
      </c>
      <c r="Q24" s="4">
        <v>1.2473200000000002</v>
      </c>
      <c r="R24" s="4">
        <v>1.4537586000000002</v>
      </c>
      <c r="S24" s="4">
        <v>1.6601972000000003</v>
      </c>
      <c r="T24" s="4">
        <v>1.8666358000000003</v>
      </c>
      <c r="U24" s="4">
        <v>2.0730744000000003</v>
      </c>
      <c r="V24" s="4">
        <v>1.5399640000000001</v>
      </c>
      <c r="W24" s="4">
        <v>1.6738016</v>
      </c>
      <c r="X24" s="4">
        <v>1.8076392000000001</v>
      </c>
      <c r="Y24" s="4">
        <v>1.9414768</v>
      </c>
      <c r="Z24" s="4">
        <v>2.0753143999999999</v>
      </c>
    </row>
    <row r="25" spans="1:26" x14ac:dyDescent="0.25">
      <c r="A25" s="1">
        <v>70</v>
      </c>
      <c r="B25" s="4">
        <v>1.075523</v>
      </c>
      <c r="C25" s="4">
        <v>1.0748660000000001</v>
      </c>
      <c r="D25" s="4">
        <v>1.074209</v>
      </c>
      <c r="E25" s="4">
        <v>1.0735520000000001</v>
      </c>
      <c r="F25" s="4">
        <v>1.0728949999999999</v>
      </c>
      <c r="G25" s="4">
        <v>1.072238</v>
      </c>
      <c r="H25" s="4">
        <v>0.95545820000000004</v>
      </c>
      <c r="I25" s="4">
        <v>0.83867840000000005</v>
      </c>
      <c r="J25" s="4">
        <v>0.72189860000000006</v>
      </c>
      <c r="K25" s="4">
        <v>0.60511880000000007</v>
      </c>
      <c r="L25" s="4">
        <v>0.49162400000000001</v>
      </c>
      <c r="M25" s="4">
        <v>0.51472300000000004</v>
      </c>
      <c r="N25" s="4">
        <v>0.53782200000000002</v>
      </c>
      <c r="O25" s="4">
        <v>0.560921</v>
      </c>
      <c r="P25" s="4">
        <v>0.58401999999999998</v>
      </c>
      <c r="Q25" s="4">
        <v>1.1910179999999999</v>
      </c>
      <c r="R25" s="4">
        <v>1.1412865999999999</v>
      </c>
      <c r="S25" s="4">
        <v>1.0915551999999999</v>
      </c>
      <c r="T25" s="4">
        <v>1.0418238</v>
      </c>
      <c r="U25" s="4">
        <v>0.99209239999999987</v>
      </c>
      <c r="V25" s="4">
        <v>0.82686599999999999</v>
      </c>
      <c r="W25" s="4">
        <v>0.78438259999999993</v>
      </c>
      <c r="X25" s="4">
        <v>0.74189919999999998</v>
      </c>
      <c r="Y25" s="4">
        <v>0.69941579999999992</v>
      </c>
      <c r="Z25" s="4">
        <v>0.65693239999999986</v>
      </c>
    </row>
    <row r="26" spans="1:26" x14ac:dyDescent="0.25">
      <c r="A26" s="1">
        <v>80</v>
      </c>
      <c r="B26" s="4">
        <v>0.79477200000000003</v>
      </c>
      <c r="C26" s="4">
        <v>0.79541620000000002</v>
      </c>
      <c r="D26" s="4">
        <v>0.7960604</v>
      </c>
      <c r="E26" s="4">
        <v>0.79670459999999999</v>
      </c>
      <c r="F26" s="4">
        <v>0.79734879999999997</v>
      </c>
      <c r="G26" s="4">
        <v>0.79799299999999995</v>
      </c>
      <c r="H26" s="4">
        <v>0.74560959999999998</v>
      </c>
      <c r="I26" s="4">
        <v>0.6932261999999999</v>
      </c>
      <c r="J26" s="4">
        <v>0.64084279999999993</v>
      </c>
      <c r="K26" s="4">
        <v>0.58845939999999985</v>
      </c>
      <c r="L26" s="4">
        <v>0.53285499999999997</v>
      </c>
      <c r="M26" s="4">
        <v>0.37390059999999997</v>
      </c>
      <c r="N26" s="4">
        <v>0.21494619999999998</v>
      </c>
      <c r="O26" s="4">
        <v>5.599179999999998E-2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0.35483199999999998</v>
      </c>
      <c r="C27" s="4">
        <v>0.3503444</v>
      </c>
      <c r="D27" s="4">
        <v>0.34585679999999996</v>
      </c>
      <c r="E27" s="4">
        <v>0.34136919999999998</v>
      </c>
      <c r="F27" s="4">
        <v>0.33688159999999995</v>
      </c>
      <c r="G27" s="4">
        <v>0.33239399999999997</v>
      </c>
      <c r="H27" s="4">
        <v>0.3270882</v>
      </c>
      <c r="I27" s="4">
        <v>0.32178239999999997</v>
      </c>
      <c r="J27" s="4">
        <v>0.3164766</v>
      </c>
      <c r="K27" s="4">
        <v>0.31117079999999997</v>
      </c>
      <c r="L27" s="4">
        <v>0.32830300000000001</v>
      </c>
      <c r="M27" s="4">
        <v>0.35616420000000004</v>
      </c>
      <c r="N27" s="4">
        <v>0.38402540000000002</v>
      </c>
      <c r="O27" s="4">
        <v>0.41188660000000005</v>
      </c>
      <c r="P27" s="4">
        <v>0.43974780000000002</v>
      </c>
      <c r="Q27" s="4">
        <v>0.49413800000000002</v>
      </c>
      <c r="R27" s="4">
        <v>0.51704879999999998</v>
      </c>
      <c r="S27" s="4">
        <v>0.53995959999999998</v>
      </c>
      <c r="T27" s="4">
        <v>0.56287039999999999</v>
      </c>
      <c r="U27" s="4">
        <v>0.5857812</v>
      </c>
      <c r="V27" s="4">
        <v>0.46938600000000003</v>
      </c>
      <c r="W27" s="4">
        <v>0.53062260000000006</v>
      </c>
      <c r="X27" s="4">
        <v>0.59185920000000003</v>
      </c>
      <c r="Y27" s="4">
        <v>0.6530958</v>
      </c>
      <c r="Z27" s="4">
        <v>0.71433240000000009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91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5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3.6000000000000003E-6</v>
      </c>
      <c r="I35" s="4">
        <v>7.2000000000000005E-6</v>
      </c>
      <c r="J35" s="4">
        <v>1.0800000000000002E-5</v>
      </c>
      <c r="K35" s="4">
        <v>1.4400000000000001E-5</v>
      </c>
      <c r="L35" s="4">
        <v>1.8E-5</v>
      </c>
      <c r="M35" s="4">
        <v>1.8E-5</v>
      </c>
      <c r="N35" s="4">
        <v>1.8E-5</v>
      </c>
      <c r="O35" s="4">
        <v>1.8E-5</v>
      </c>
      <c r="P35" s="4">
        <v>1.8E-5</v>
      </c>
      <c r="Q35" s="4">
        <v>0</v>
      </c>
      <c r="R35" s="4">
        <v>1.1E-5</v>
      </c>
      <c r="S35" s="4">
        <v>2.1999999999999999E-5</v>
      </c>
      <c r="T35" s="4">
        <v>3.3000000000000003E-5</v>
      </c>
      <c r="U35" s="4">
        <v>4.3999999999999999E-5</v>
      </c>
      <c r="V35" s="4">
        <v>5.4999999999999995E-5</v>
      </c>
      <c r="W35" s="4">
        <v>6.2399999999999999E-5</v>
      </c>
      <c r="X35" s="4">
        <v>6.9800000000000003E-5</v>
      </c>
      <c r="Y35" s="4">
        <v>7.7200000000000006E-5</v>
      </c>
      <c r="Z35" s="4">
        <v>8.4599999999999996E-5</v>
      </c>
    </row>
    <row r="36" spans="1:26" x14ac:dyDescent="0.25">
      <c r="A36" s="1">
        <v>30</v>
      </c>
      <c r="B36" s="4">
        <v>0.16069699999999998</v>
      </c>
      <c r="C36" s="4">
        <v>0.16451599999999997</v>
      </c>
      <c r="D36" s="4">
        <v>0.16833499999999998</v>
      </c>
      <c r="E36" s="4">
        <v>0.17215399999999997</v>
      </c>
      <c r="F36" s="4">
        <v>0.17597299999999999</v>
      </c>
      <c r="G36" s="4">
        <v>0.17979199999999998</v>
      </c>
      <c r="H36" s="4">
        <v>0.18431399999999998</v>
      </c>
      <c r="I36" s="4">
        <v>0.18883599999999998</v>
      </c>
      <c r="J36" s="4">
        <v>0.193358</v>
      </c>
      <c r="K36" s="4">
        <v>0.19788</v>
      </c>
      <c r="L36" s="4">
        <v>0.183307</v>
      </c>
      <c r="M36" s="4">
        <v>0.1884352</v>
      </c>
      <c r="N36" s="4">
        <v>0.1935634</v>
      </c>
      <c r="O36" s="4">
        <v>0.19869160000000002</v>
      </c>
      <c r="P36" s="4">
        <v>0.20381980000000002</v>
      </c>
      <c r="Q36" s="4">
        <v>0.186338</v>
      </c>
      <c r="R36" s="4">
        <v>0.193437</v>
      </c>
      <c r="S36" s="4">
        <v>0.20053600000000002</v>
      </c>
      <c r="T36" s="4">
        <v>0.20763500000000001</v>
      </c>
      <c r="U36" s="4">
        <v>0.21473400000000004</v>
      </c>
      <c r="V36" s="4">
        <v>0.19619200000000001</v>
      </c>
      <c r="W36" s="4">
        <v>0.20206060000000001</v>
      </c>
      <c r="X36" s="4">
        <v>0.20792920000000001</v>
      </c>
      <c r="Y36" s="4">
        <v>0.21379780000000001</v>
      </c>
      <c r="Z36" s="4">
        <v>0.21966640000000001</v>
      </c>
    </row>
    <row r="37" spans="1:26" x14ac:dyDescent="0.25">
      <c r="A37" s="1">
        <v>40</v>
      </c>
      <c r="B37" s="4">
        <v>0.55360100000000012</v>
      </c>
      <c r="C37" s="4">
        <v>0.5520790000000001</v>
      </c>
      <c r="D37" s="4">
        <v>0.55055700000000007</v>
      </c>
      <c r="E37" s="4">
        <v>0.54903500000000016</v>
      </c>
      <c r="F37" s="4">
        <v>0.54751300000000014</v>
      </c>
      <c r="G37" s="4">
        <v>0.54599100000000012</v>
      </c>
      <c r="H37" s="4">
        <v>0.55396900000000004</v>
      </c>
      <c r="I37" s="4">
        <v>0.56194699999999997</v>
      </c>
      <c r="J37" s="4">
        <v>0.5699249999999999</v>
      </c>
      <c r="K37" s="4">
        <v>0.57790299999999983</v>
      </c>
      <c r="L37" s="4">
        <v>0.59349099999999977</v>
      </c>
      <c r="M37" s="4">
        <v>0.60633099999999973</v>
      </c>
      <c r="N37" s="4">
        <v>0.61917099999999969</v>
      </c>
      <c r="O37" s="4">
        <v>0.63201099999999977</v>
      </c>
      <c r="P37" s="4">
        <v>0.64485099999999973</v>
      </c>
      <c r="Q37" s="4">
        <v>0.61780100000000004</v>
      </c>
      <c r="R37" s="4">
        <v>0.63330580000000003</v>
      </c>
      <c r="S37" s="4">
        <v>0.6488105999999999</v>
      </c>
      <c r="T37" s="4">
        <v>0.66431539999999989</v>
      </c>
      <c r="U37" s="4">
        <v>0.67982019999999976</v>
      </c>
      <c r="V37" s="4">
        <v>0.63112499999999983</v>
      </c>
      <c r="W37" s="4">
        <v>0.68810499999999986</v>
      </c>
      <c r="X37" s="4">
        <v>0.74508499999999978</v>
      </c>
      <c r="Y37" s="4">
        <v>0.80206499999999981</v>
      </c>
      <c r="Z37" s="4">
        <v>0.85904499999999984</v>
      </c>
    </row>
    <row r="38" spans="1:26" x14ac:dyDescent="0.25">
      <c r="A38" s="1">
        <v>50</v>
      </c>
      <c r="B38" s="4">
        <v>0.24205000000000002</v>
      </c>
      <c r="C38" s="4">
        <v>0.2428428</v>
      </c>
      <c r="D38" s="4">
        <v>0.24363560000000001</v>
      </c>
      <c r="E38" s="4">
        <v>0.24442839999999999</v>
      </c>
      <c r="F38" s="4">
        <v>0.2452212</v>
      </c>
      <c r="G38" s="4">
        <v>0.24601399999999998</v>
      </c>
      <c r="H38" s="4">
        <v>0.28926759999999996</v>
      </c>
      <c r="I38" s="4">
        <v>0.33252119999999996</v>
      </c>
      <c r="J38" s="4">
        <v>0.37577479999999996</v>
      </c>
      <c r="K38" s="4">
        <v>0.41902839999999997</v>
      </c>
      <c r="L38" s="4">
        <v>0.458318</v>
      </c>
      <c r="M38" s="4">
        <v>0.50584200000000001</v>
      </c>
      <c r="N38" s="4">
        <v>0.55336600000000002</v>
      </c>
      <c r="O38" s="4">
        <v>0.60089000000000004</v>
      </c>
      <c r="P38" s="4">
        <v>0.64841400000000005</v>
      </c>
      <c r="Q38" s="4">
        <v>0.47967000000000004</v>
      </c>
      <c r="R38" s="4">
        <v>0.5287174</v>
      </c>
      <c r="S38" s="4">
        <v>0.57776479999999997</v>
      </c>
      <c r="T38" s="4">
        <v>0.62681220000000004</v>
      </c>
      <c r="U38" s="4">
        <v>0.6758596</v>
      </c>
      <c r="V38" s="4">
        <v>0.48728699999999997</v>
      </c>
      <c r="W38" s="4">
        <v>0.58148999999999995</v>
      </c>
      <c r="X38" s="4">
        <v>0.67569299999999999</v>
      </c>
      <c r="Y38" s="4">
        <v>0.76989599999999991</v>
      </c>
      <c r="Z38" s="4">
        <v>0.86409899999999995</v>
      </c>
    </row>
    <row r="39" spans="1:26" x14ac:dyDescent="0.25">
      <c r="A39" s="1">
        <v>60</v>
      </c>
      <c r="B39" s="4">
        <v>0.193797</v>
      </c>
      <c r="C39" s="4">
        <v>0.19504299999999999</v>
      </c>
      <c r="D39" s="4">
        <v>0.19628899999999999</v>
      </c>
      <c r="E39" s="4">
        <v>0.19753499999999999</v>
      </c>
      <c r="F39" s="4">
        <v>0.19878099999999999</v>
      </c>
      <c r="G39" s="4">
        <v>0.20002699999999998</v>
      </c>
      <c r="H39" s="4">
        <v>0.28873159999999998</v>
      </c>
      <c r="I39" s="4">
        <v>0.3774362</v>
      </c>
      <c r="J39" s="4">
        <v>0.46614079999999991</v>
      </c>
      <c r="K39" s="4">
        <v>0.55484539999999993</v>
      </c>
      <c r="L39" s="4">
        <v>0.63732</v>
      </c>
      <c r="M39" s="4">
        <v>0.73544560000000003</v>
      </c>
      <c r="N39" s="4">
        <v>0.83357120000000007</v>
      </c>
      <c r="O39" s="4">
        <v>0.9316968000000001</v>
      </c>
      <c r="P39" s="4">
        <v>1.0298224</v>
      </c>
      <c r="Q39" s="4">
        <v>0.68442500000000017</v>
      </c>
      <c r="R39" s="4">
        <v>0.82035860000000016</v>
      </c>
      <c r="S39" s="4">
        <v>0.95629220000000026</v>
      </c>
      <c r="T39" s="4">
        <v>1.0922258000000002</v>
      </c>
      <c r="U39" s="4">
        <v>1.2281594000000002</v>
      </c>
      <c r="V39" s="4">
        <v>0.87346500000000005</v>
      </c>
      <c r="W39" s="4">
        <v>0.92206440000000001</v>
      </c>
      <c r="X39" s="4">
        <v>0.97066380000000008</v>
      </c>
      <c r="Y39" s="4">
        <v>1.0192632000000001</v>
      </c>
      <c r="Z39" s="4">
        <v>1.0678626000000002</v>
      </c>
    </row>
    <row r="40" spans="1:26" x14ac:dyDescent="0.25">
      <c r="A40" s="1">
        <v>70</v>
      </c>
      <c r="B40" s="4">
        <v>1.4171569999999998</v>
      </c>
      <c r="C40" s="4">
        <v>1.4304223999999999</v>
      </c>
      <c r="D40" s="4">
        <v>1.4436878</v>
      </c>
      <c r="E40" s="4">
        <v>1.4569532000000001</v>
      </c>
      <c r="F40" s="4">
        <v>1.4702186000000002</v>
      </c>
      <c r="G40" s="4">
        <v>1.4834840000000002</v>
      </c>
      <c r="H40" s="4">
        <v>1.3713764000000004</v>
      </c>
      <c r="I40" s="4">
        <v>1.2592688000000003</v>
      </c>
      <c r="J40" s="4">
        <v>1.1471612000000004</v>
      </c>
      <c r="K40" s="4">
        <v>1.0350536000000004</v>
      </c>
      <c r="L40" s="4">
        <v>0.85661900000000002</v>
      </c>
      <c r="M40" s="4">
        <v>0.74616900000000008</v>
      </c>
      <c r="N40" s="4">
        <v>0.63571900000000015</v>
      </c>
      <c r="O40" s="4">
        <v>0.5252690000000001</v>
      </c>
      <c r="P40" s="4">
        <v>0.41481900000000016</v>
      </c>
      <c r="Q40" s="4">
        <v>0.86490699999999998</v>
      </c>
      <c r="R40" s="4">
        <v>0.70446960000000003</v>
      </c>
      <c r="S40" s="4">
        <v>0.54403220000000008</v>
      </c>
      <c r="T40" s="4">
        <v>0.38359480000000012</v>
      </c>
      <c r="U40" s="4">
        <v>0.22315740000000017</v>
      </c>
      <c r="V40" s="4">
        <v>0.61497000000000002</v>
      </c>
      <c r="W40" s="4">
        <v>0.45692460000000007</v>
      </c>
      <c r="X40" s="4">
        <v>0.29887920000000012</v>
      </c>
      <c r="Y40" s="4">
        <v>0.14083380000000018</v>
      </c>
      <c r="Z40" s="4">
        <v>-1.7211599999999772E-2</v>
      </c>
    </row>
    <row r="41" spans="1:26" x14ac:dyDescent="0.25">
      <c r="A41" s="1">
        <v>80</v>
      </c>
      <c r="B41" s="4">
        <v>1.22421</v>
      </c>
      <c r="C41" s="4">
        <v>1.2309924000000001</v>
      </c>
      <c r="D41" s="4">
        <v>1.2377748</v>
      </c>
      <c r="E41" s="4">
        <v>1.2445572</v>
      </c>
      <c r="F41" s="4">
        <v>1.2513395999999999</v>
      </c>
      <c r="G41" s="4">
        <v>1.258122</v>
      </c>
      <c r="H41" s="4">
        <v>1.2727936</v>
      </c>
      <c r="I41" s="4">
        <v>1.2874652</v>
      </c>
      <c r="J41" s="4">
        <v>1.3021368</v>
      </c>
      <c r="K41" s="4">
        <v>1.3168084</v>
      </c>
      <c r="L41" s="4">
        <v>1.2975680000000001</v>
      </c>
      <c r="M41" s="4">
        <v>1.3221026</v>
      </c>
      <c r="N41" s="4">
        <v>1.3466372</v>
      </c>
      <c r="O41" s="4">
        <v>1.3711718000000002</v>
      </c>
      <c r="P41" s="4">
        <v>1.3957064000000001</v>
      </c>
      <c r="Q41" s="4">
        <v>1.3468830000000001</v>
      </c>
      <c r="R41" s="4">
        <v>1.3784944000000001</v>
      </c>
      <c r="S41" s="4">
        <v>1.4101058000000002</v>
      </c>
      <c r="T41" s="4">
        <v>1.4417172</v>
      </c>
      <c r="U41" s="4">
        <v>1.4733286000000001</v>
      </c>
      <c r="V41" s="4">
        <v>1.3822670000000001</v>
      </c>
      <c r="W41" s="4">
        <v>1.4202832000000001</v>
      </c>
      <c r="X41" s="4">
        <v>1.4582994</v>
      </c>
      <c r="Y41" s="4">
        <v>1.4963156000000002</v>
      </c>
      <c r="Z41" s="4">
        <v>1.5343318000000001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91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5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57">
        <v>0</v>
      </c>
      <c r="C49" s="56">
        <v>0</v>
      </c>
      <c r="D49" s="56">
        <v>0</v>
      </c>
      <c r="E49" s="56">
        <v>0</v>
      </c>
      <c r="F49" s="56">
        <v>0</v>
      </c>
      <c r="G49" s="58">
        <v>0</v>
      </c>
      <c r="H49" s="56">
        <v>0</v>
      </c>
      <c r="I49" s="56">
        <v>0</v>
      </c>
      <c r="J49" s="56">
        <v>0</v>
      </c>
      <c r="K49" s="56">
        <v>0</v>
      </c>
      <c r="L49" s="59">
        <v>0</v>
      </c>
      <c r="M49" s="56">
        <v>0</v>
      </c>
      <c r="N49" s="56">
        <v>0</v>
      </c>
      <c r="O49" s="56">
        <v>0</v>
      </c>
      <c r="P49" s="56">
        <v>0</v>
      </c>
      <c r="Q49" s="60">
        <v>0</v>
      </c>
      <c r="R49" s="56">
        <v>0</v>
      </c>
      <c r="S49" s="56">
        <v>0</v>
      </c>
      <c r="T49" s="56">
        <v>0</v>
      </c>
      <c r="U49" s="56">
        <v>0</v>
      </c>
      <c r="V49" s="59">
        <v>0</v>
      </c>
      <c r="W49" s="56">
        <v>0</v>
      </c>
      <c r="X49" s="56">
        <v>0</v>
      </c>
      <c r="Y49" s="56">
        <v>0</v>
      </c>
      <c r="Z49" s="56">
        <v>0</v>
      </c>
    </row>
    <row r="50" spans="1:26" x14ac:dyDescent="0.25">
      <c r="A50" s="38">
        <v>20</v>
      </c>
      <c r="B50" s="57">
        <v>0</v>
      </c>
      <c r="C50" s="56">
        <v>0</v>
      </c>
      <c r="D50" s="56">
        <v>0</v>
      </c>
      <c r="E50" s="56">
        <v>0</v>
      </c>
      <c r="F50" s="56">
        <v>0</v>
      </c>
      <c r="G50" s="58">
        <v>0</v>
      </c>
      <c r="H50" s="56">
        <v>0</v>
      </c>
      <c r="I50" s="56">
        <v>0</v>
      </c>
      <c r="J50" s="56">
        <v>0</v>
      </c>
      <c r="K50" s="56">
        <v>0</v>
      </c>
      <c r="L50" s="59">
        <v>0</v>
      </c>
      <c r="M50" s="56">
        <v>0</v>
      </c>
      <c r="N50" s="56">
        <v>0</v>
      </c>
      <c r="O50" s="56">
        <v>0</v>
      </c>
      <c r="P50" s="56">
        <v>0</v>
      </c>
      <c r="Q50" s="60">
        <v>0</v>
      </c>
      <c r="R50" s="56">
        <v>4.0000000000000007E-6</v>
      </c>
      <c r="S50" s="56">
        <v>8.0000000000000013E-6</v>
      </c>
      <c r="T50" s="56">
        <v>1.2000000000000002E-5</v>
      </c>
      <c r="U50" s="56">
        <v>1.6000000000000003E-5</v>
      </c>
      <c r="V50" s="59">
        <v>2.0000000000000002E-5</v>
      </c>
      <c r="W50" s="56">
        <v>2.0000000000000002E-5</v>
      </c>
      <c r="X50" s="56">
        <v>2.0000000000000002E-5</v>
      </c>
      <c r="Y50" s="56">
        <v>2.0000000000000002E-5</v>
      </c>
      <c r="Z50" s="56">
        <v>2.0000000000000002E-5</v>
      </c>
    </row>
    <row r="51" spans="1:26" x14ac:dyDescent="0.25">
      <c r="A51" s="38">
        <v>30</v>
      </c>
      <c r="B51" s="57">
        <v>0.45021700000000003</v>
      </c>
      <c r="C51" s="56">
        <v>0.46816720000000001</v>
      </c>
      <c r="D51" s="56">
        <v>0.48611740000000003</v>
      </c>
      <c r="E51" s="56">
        <v>0.50406760000000006</v>
      </c>
      <c r="F51" s="56">
        <v>0.52201779999999998</v>
      </c>
      <c r="G51" s="58">
        <v>0.539968</v>
      </c>
      <c r="H51" s="56">
        <v>0.56605919999999998</v>
      </c>
      <c r="I51" s="56">
        <v>0.59215039999999997</v>
      </c>
      <c r="J51" s="56">
        <v>0.61824159999999995</v>
      </c>
      <c r="K51" s="56">
        <v>0.64433279999999993</v>
      </c>
      <c r="L51" s="59">
        <v>0.58067299999999999</v>
      </c>
      <c r="M51" s="56">
        <v>0.62628220000000001</v>
      </c>
      <c r="N51" s="56">
        <v>0.67189139999999992</v>
      </c>
      <c r="O51" s="56">
        <v>0.71750059999999993</v>
      </c>
      <c r="P51" s="56">
        <v>0.76310979999999995</v>
      </c>
      <c r="Q51" s="60">
        <v>0.67826299999999995</v>
      </c>
      <c r="R51" s="56">
        <v>0.63634779999999991</v>
      </c>
      <c r="S51" s="56">
        <v>0.59443259999999998</v>
      </c>
      <c r="T51" s="56">
        <v>0.55251739999999994</v>
      </c>
      <c r="U51" s="56">
        <v>0.5106021999999999</v>
      </c>
      <c r="V51" s="59">
        <v>0.24064099999999999</v>
      </c>
      <c r="W51" s="56">
        <v>0.2023354</v>
      </c>
      <c r="X51" s="56">
        <v>0.16402979999999998</v>
      </c>
      <c r="Y51" s="56">
        <v>0.12572419999999995</v>
      </c>
      <c r="Z51" s="56">
        <v>8.7418599999999957E-2</v>
      </c>
    </row>
    <row r="52" spans="1:26" x14ac:dyDescent="0.25">
      <c r="A52" s="38">
        <v>40</v>
      </c>
      <c r="B52" s="57">
        <v>0.32310299999999981</v>
      </c>
      <c r="C52" s="56">
        <v>0.32861799999999985</v>
      </c>
      <c r="D52" s="56">
        <v>0.3341329999999999</v>
      </c>
      <c r="E52" s="56">
        <v>0.33964799999999989</v>
      </c>
      <c r="F52" s="56">
        <v>0.34516299999999994</v>
      </c>
      <c r="G52" s="58">
        <v>0.35067799999999999</v>
      </c>
      <c r="H52" s="56">
        <v>0.36797660000000004</v>
      </c>
      <c r="I52" s="56">
        <v>0.38527520000000004</v>
      </c>
      <c r="J52" s="56">
        <v>0.40257380000000009</v>
      </c>
      <c r="K52" s="56">
        <v>0.41987240000000015</v>
      </c>
      <c r="L52" s="59">
        <v>0.40959599999999996</v>
      </c>
      <c r="M52" s="56">
        <v>0.42999880000000001</v>
      </c>
      <c r="N52" s="56">
        <v>0.45040160000000007</v>
      </c>
      <c r="O52" s="56">
        <v>0.47080440000000012</v>
      </c>
      <c r="P52" s="56">
        <v>0.49120720000000023</v>
      </c>
      <c r="Q52" s="60">
        <v>0.42511700000000013</v>
      </c>
      <c r="R52" s="56">
        <v>0.45073640000000015</v>
      </c>
      <c r="S52" s="56">
        <v>0.47635580000000016</v>
      </c>
      <c r="T52" s="56">
        <v>0.50197520000000018</v>
      </c>
      <c r="U52" s="56">
        <v>0.52759460000000025</v>
      </c>
      <c r="V52" s="59">
        <v>0.45119999999999993</v>
      </c>
      <c r="W52" s="56">
        <v>0.73714939999999984</v>
      </c>
      <c r="X52" s="56">
        <v>1.0230987999999999</v>
      </c>
      <c r="Y52" s="56">
        <v>1.3090481999999999</v>
      </c>
      <c r="Z52" s="56">
        <v>1.5949975999999997</v>
      </c>
    </row>
    <row r="53" spans="1:26" x14ac:dyDescent="0.25">
      <c r="A53" s="38">
        <v>50</v>
      </c>
      <c r="B53" s="57">
        <v>1.1382240000000001</v>
      </c>
      <c r="C53" s="56">
        <v>1.1817168</v>
      </c>
      <c r="D53" s="56">
        <v>1.2252096000000001</v>
      </c>
      <c r="E53" s="56">
        <v>1.2687024</v>
      </c>
      <c r="F53" s="56">
        <v>1.3121952000000001</v>
      </c>
      <c r="G53" s="58">
        <v>1.355688</v>
      </c>
      <c r="H53" s="56">
        <v>1.653254</v>
      </c>
      <c r="I53" s="56">
        <v>1.9508199999999998</v>
      </c>
      <c r="J53" s="56">
        <v>2.248386</v>
      </c>
      <c r="K53" s="56">
        <v>2.5459519999999998</v>
      </c>
      <c r="L53" s="59">
        <v>2.6260539999999999</v>
      </c>
      <c r="M53" s="56">
        <v>2.9983021999999999</v>
      </c>
      <c r="N53" s="56">
        <v>3.3705503999999999</v>
      </c>
      <c r="O53" s="56">
        <v>3.7427985999999995</v>
      </c>
      <c r="P53" s="56">
        <v>4.1150468</v>
      </c>
      <c r="Q53" s="60">
        <v>2.9994649999999998</v>
      </c>
      <c r="R53" s="56">
        <v>3.3652541999999999</v>
      </c>
      <c r="S53" s="56">
        <v>3.7310433999999995</v>
      </c>
      <c r="T53" s="56">
        <v>4.096832599999999</v>
      </c>
      <c r="U53" s="56">
        <v>4.4626217999999991</v>
      </c>
      <c r="V53" s="59">
        <v>2.9671699999999994</v>
      </c>
      <c r="W53" s="56">
        <v>3.6665073999999995</v>
      </c>
      <c r="X53" s="56">
        <v>4.3658447999999996</v>
      </c>
      <c r="Y53" s="56">
        <v>5.0651821999999997</v>
      </c>
      <c r="Z53" s="56">
        <v>5.7645195999999999</v>
      </c>
    </row>
    <row r="54" spans="1:26" x14ac:dyDescent="0.25">
      <c r="A54" s="38">
        <v>60</v>
      </c>
      <c r="B54" s="57">
        <v>0.78081</v>
      </c>
      <c r="C54" s="56">
        <v>0.82386840000000006</v>
      </c>
      <c r="D54" s="56">
        <v>0.8669268</v>
      </c>
      <c r="E54" s="56">
        <v>0.90998520000000005</v>
      </c>
      <c r="F54" s="56">
        <v>0.95304359999999999</v>
      </c>
      <c r="G54" s="58">
        <v>0.99610200000000004</v>
      </c>
      <c r="H54" s="56">
        <v>1.6329492000000001</v>
      </c>
      <c r="I54" s="56">
        <v>2.2697964000000002</v>
      </c>
      <c r="J54" s="56">
        <v>2.9066436000000002</v>
      </c>
      <c r="K54" s="56">
        <v>3.5434908000000003</v>
      </c>
      <c r="L54" s="59">
        <v>3.9650460000000001</v>
      </c>
      <c r="M54" s="56">
        <v>4.7442403999999998</v>
      </c>
      <c r="N54" s="56">
        <v>5.5234348000000004</v>
      </c>
      <c r="O54" s="56">
        <v>6.3026292000000002</v>
      </c>
      <c r="P54" s="56">
        <v>7.0818235999999999</v>
      </c>
      <c r="Q54" s="60">
        <v>4.6767819999999993</v>
      </c>
      <c r="R54" s="56">
        <v>5.661121399999999</v>
      </c>
      <c r="S54" s="56">
        <v>6.6454607999999986</v>
      </c>
      <c r="T54" s="56">
        <v>7.6298001999999991</v>
      </c>
      <c r="U54" s="56">
        <v>8.6141395999999979</v>
      </c>
      <c r="V54" s="59">
        <v>5.7025069999999989</v>
      </c>
      <c r="W54" s="56">
        <v>6.1874823999999986</v>
      </c>
      <c r="X54" s="56">
        <v>6.6724577999999992</v>
      </c>
      <c r="Y54" s="56">
        <v>7.1574331999999989</v>
      </c>
      <c r="Z54" s="56">
        <v>7.6424085999999996</v>
      </c>
    </row>
    <row r="55" spans="1:26" x14ac:dyDescent="0.25">
      <c r="A55" s="38">
        <v>70</v>
      </c>
      <c r="B55" s="57">
        <v>6.0239729999999998</v>
      </c>
      <c r="C55" s="56">
        <v>6.3606799999999994</v>
      </c>
      <c r="D55" s="56">
        <v>6.697387</v>
      </c>
      <c r="E55" s="56">
        <v>7.0340939999999996</v>
      </c>
      <c r="F55" s="56">
        <v>7.3708010000000002</v>
      </c>
      <c r="G55" s="58">
        <v>7.7075079999999998</v>
      </c>
      <c r="H55" s="56">
        <v>7.3787725999999996</v>
      </c>
      <c r="I55" s="56">
        <v>7.0500371999999993</v>
      </c>
      <c r="J55" s="56">
        <v>6.7213017999999991</v>
      </c>
      <c r="K55" s="56">
        <v>6.3925663999999998</v>
      </c>
      <c r="L55" s="59">
        <v>4.3802959999999995</v>
      </c>
      <c r="M55" s="56">
        <v>4.1450717999999993</v>
      </c>
      <c r="N55" s="56">
        <v>3.9098475999999995</v>
      </c>
      <c r="O55" s="56">
        <v>3.6746233999999993</v>
      </c>
      <c r="P55" s="56">
        <v>3.4393991999999995</v>
      </c>
      <c r="Q55" s="60">
        <v>4.8478519999999996</v>
      </c>
      <c r="R55" s="56">
        <v>4.4041991999999999</v>
      </c>
      <c r="S55" s="56">
        <v>3.9605463999999997</v>
      </c>
      <c r="T55" s="56">
        <v>3.5168936</v>
      </c>
      <c r="U55" s="56">
        <v>3.0732407999999998</v>
      </c>
      <c r="V55" s="59">
        <v>3.8057090000000002</v>
      </c>
      <c r="W55" s="56">
        <v>3.4166132000000005</v>
      </c>
      <c r="X55" s="56">
        <v>3.0275174000000002</v>
      </c>
      <c r="Y55" s="56">
        <v>2.6384216000000005</v>
      </c>
      <c r="Z55" s="56">
        <v>2.2493258000000003</v>
      </c>
    </row>
    <row r="56" spans="1:26" x14ac:dyDescent="0.25">
      <c r="A56" s="1">
        <v>80</v>
      </c>
      <c r="B56" s="57">
        <v>1.6364739999999998</v>
      </c>
      <c r="C56" s="56">
        <v>1.6701077999999998</v>
      </c>
      <c r="D56" s="56">
        <v>1.7037415999999999</v>
      </c>
      <c r="E56" s="56">
        <v>1.7373753999999999</v>
      </c>
      <c r="F56" s="56">
        <v>1.7710092</v>
      </c>
      <c r="G56" s="58">
        <v>1.804643</v>
      </c>
      <c r="H56" s="56">
        <v>1.8731059999999999</v>
      </c>
      <c r="I56" s="56">
        <v>1.9415690000000001</v>
      </c>
      <c r="J56" s="56">
        <v>2.0100320000000003</v>
      </c>
      <c r="K56" s="56">
        <v>2.0784950000000002</v>
      </c>
      <c r="L56" s="59">
        <v>1.9787889999999999</v>
      </c>
      <c r="M56" s="56">
        <v>2.0847878</v>
      </c>
      <c r="N56" s="56">
        <v>2.1907866</v>
      </c>
      <c r="O56" s="56">
        <v>2.2967854000000001</v>
      </c>
      <c r="P56" s="56">
        <v>2.4027842000000001</v>
      </c>
      <c r="Q56" s="60">
        <v>2.1664680000000001</v>
      </c>
      <c r="R56" s="56">
        <v>2.3997144000000001</v>
      </c>
      <c r="S56" s="56">
        <v>2.6329608000000002</v>
      </c>
      <c r="T56" s="56">
        <v>2.8662072000000003</v>
      </c>
      <c r="U56" s="56">
        <v>3.0994536000000004</v>
      </c>
      <c r="V56" s="59">
        <v>2.8027060000000001</v>
      </c>
      <c r="W56" s="56">
        <v>3.0651510000000002</v>
      </c>
      <c r="X56" s="56">
        <v>3.3275960000000002</v>
      </c>
      <c r="Y56" s="56">
        <v>3.5900410000000003</v>
      </c>
      <c r="Z56" s="56">
        <v>3.8524860000000003</v>
      </c>
    </row>
    <row r="57" spans="1:26" x14ac:dyDescent="0.25">
      <c r="A57" s="1">
        <v>90</v>
      </c>
      <c r="B57" s="57">
        <v>0</v>
      </c>
      <c r="C57" s="56">
        <v>0</v>
      </c>
      <c r="D57" s="56">
        <v>0</v>
      </c>
      <c r="E57" s="56">
        <v>0</v>
      </c>
      <c r="F57" s="56">
        <v>0</v>
      </c>
      <c r="G57" s="58">
        <v>0</v>
      </c>
      <c r="H57" s="56">
        <v>0</v>
      </c>
      <c r="I57" s="56">
        <v>0</v>
      </c>
      <c r="J57" s="56">
        <v>0</v>
      </c>
      <c r="K57" s="56">
        <v>0</v>
      </c>
      <c r="L57" s="59">
        <v>0</v>
      </c>
      <c r="M57" s="56">
        <v>0</v>
      </c>
      <c r="N57" s="56">
        <v>0</v>
      </c>
      <c r="O57" s="56">
        <v>0</v>
      </c>
      <c r="P57" s="56">
        <v>0</v>
      </c>
      <c r="Q57" s="60">
        <v>0</v>
      </c>
      <c r="R57" s="56">
        <v>0</v>
      </c>
      <c r="S57" s="56">
        <v>0</v>
      </c>
      <c r="T57" s="56">
        <v>0</v>
      </c>
      <c r="U57" s="56">
        <v>0</v>
      </c>
      <c r="V57" s="59">
        <v>0</v>
      </c>
      <c r="W57" s="56">
        <v>0</v>
      </c>
      <c r="X57" s="56">
        <v>0</v>
      </c>
      <c r="Y57" s="56">
        <v>0</v>
      </c>
      <c r="Z57" s="56">
        <v>0</v>
      </c>
    </row>
    <row r="58" spans="1:26" x14ac:dyDescent="0.25">
      <c r="A58" s="1">
        <v>100</v>
      </c>
      <c r="B58" s="57">
        <v>0</v>
      </c>
      <c r="C58" s="56">
        <v>0</v>
      </c>
      <c r="D58" s="56">
        <v>0</v>
      </c>
      <c r="E58" s="56">
        <v>0</v>
      </c>
      <c r="F58" s="56">
        <v>0</v>
      </c>
      <c r="G58" s="58">
        <v>0</v>
      </c>
      <c r="H58" s="56">
        <v>0</v>
      </c>
      <c r="I58" s="56">
        <v>0</v>
      </c>
      <c r="J58" s="56">
        <v>0</v>
      </c>
      <c r="K58" s="56">
        <v>0</v>
      </c>
      <c r="L58" s="59">
        <v>0</v>
      </c>
      <c r="M58" s="56">
        <v>0</v>
      </c>
      <c r="N58" s="56">
        <v>0</v>
      </c>
      <c r="O58" s="56">
        <v>0</v>
      </c>
      <c r="P58" s="56">
        <v>0</v>
      </c>
      <c r="Q58" s="60">
        <v>0</v>
      </c>
      <c r="R58" s="56">
        <v>0</v>
      </c>
      <c r="S58" s="56">
        <v>0</v>
      </c>
      <c r="T58" s="56">
        <v>0</v>
      </c>
      <c r="U58" s="56">
        <v>0</v>
      </c>
      <c r="V58" s="59">
        <v>0</v>
      </c>
      <c r="W58" s="56">
        <v>0</v>
      </c>
      <c r="X58" s="56">
        <v>0</v>
      </c>
      <c r="Y58" s="56">
        <v>0</v>
      </c>
      <c r="Z58" s="56">
        <v>0</v>
      </c>
    </row>
    <row r="59" spans="1:26" x14ac:dyDescent="0.25">
      <c r="A59" s="1">
        <v>110</v>
      </c>
      <c r="B59" s="57">
        <v>0</v>
      </c>
      <c r="C59" s="56">
        <v>0</v>
      </c>
      <c r="D59" s="56">
        <v>0</v>
      </c>
      <c r="E59" s="56">
        <v>0</v>
      </c>
      <c r="F59" s="56">
        <v>0</v>
      </c>
      <c r="G59" s="58">
        <v>0</v>
      </c>
      <c r="H59" s="56">
        <v>0</v>
      </c>
      <c r="I59" s="56">
        <v>0</v>
      </c>
      <c r="J59" s="56">
        <v>0</v>
      </c>
      <c r="K59" s="56">
        <v>0</v>
      </c>
      <c r="L59" s="59">
        <v>0</v>
      </c>
      <c r="M59" s="56">
        <v>0</v>
      </c>
      <c r="N59" s="56">
        <v>0</v>
      </c>
      <c r="O59" s="56">
        <v>0</v>
      </c>
      <c r="P59" s="56">
        <v>0</v>
      </c>
      <c r="Q59" s="60">
        <v>0</v>
      </c>
      <c r="R59" s="56">
        <v>0</v>
      </c>
      <c r="S59" s="56">
        <v>0</v>
      </c>
      <c r="T59" s="56">
        <v>0</v>
      </c>
      <c r="U59" s="56">
        <v>0</v>
      </c>
      <c r="V59" s="59">
        <v>0</v>
      </c>
      <c r="W59" s="56">
        <v>0</v>
      </c>
      <c r="X59" s="56">
        <v>0</v>
      </c>
      <c r="Y59" s="56">
        <v>0</v>
      </c>
      <c r="Z59" s="56">
        <v>0</v>
      </c>
    </row>
    <row r="61" spans="1:26" x14ac:dyDescent="0.25">
      <c r="A61" t="s">
        <v>91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5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7.0940500000000017E-2</v>
      </c>
      <c r="C67" s="4">
        <v>7.1871100000000021E-2</v>
      </c>
      <c r="D67" s="4">
        <v>7.2801700000000011E-2</v>
      </c>
      <c r="E67" s="4">
        <v>7.3732300000000014E-2</v>
      </c>
      <c r="F67" s="4">
        <v>7.4662900000000004E-2</v>
      </c>
      <c r="G67" s="4">
        <v>7.5593500000000008E-2</v>
      </c>
      <c r="H67" s="4">
        <v>7.8255000000000005E-2</v>
      </c>
      <c r="I67" s="4">
        <v>8.0916500000000002E-2</v>
      </c>
      <c r="J67" s="4">
        <v>8.3577999999999986E-2</v>
      </c>
      <c r="K67" s="4">
        <v>8.6239499999999983E-2</v>
      </c>
      <c r="L67" s="4">
        <v>8.424799999999999E-2</v>
      </c>
      <c r="M67" s="4">
        <v>8.9530599999999988E-2</v>
      </c>
      <c r="N67" s="4">
        <v>9.4813199999999986E-2</v>
      </c>
      <c r="O67" s="4">
        <v>0.10009579999999998</v>
      </c>
      <c r="P67" s="4">
        <v>0.1053784</v>
      </c>
      <c r="Q67" s="4">
        <v>9.7353500000000023E-2</v>
      </c>
      <c r="R67" s="4">
        <v>0.10380210000000002</v>
      </c>
      <c r="S67" s="4">
        <v>0.11025070000000002</v>
      </c>
      <c r="T67" s="4">
        <v>0.11669930000000002</v>
      </c>
      <c r="U67" s="4">
        <v>0.12314790000000002</v>
      </c>
      <c r="V67" s="4">
        <v>0.10318350000000001</v>
      </c>
      <c r="W67" s="4">
        <v>0.11764910000000001</v>
      </c>
      <c r="X67" s="4">
        <v>0.1321147</v>
      </c>
      <c r="Y67" s="4">
        <v>0.1465803</v>
      </c>
      <c r="Z67" s="4">
        <v>0.16104589999999999</v>
      </c>
    </row>
    <row r="68" spans="1:26" x14ac:dyDescent="0.25">
      <c r="A68" s="1">
        <v>50</v>
      </c>
      <c r="B68" s="4">
        <v>0.10443200000000001</v>
      </c>
      <c r="C68" s="4">
        <v>0.10663600000000001</v>
      </c>
      <c r="D68" s="4">
        <v>0.10884000000000001</v>
      </c>
      <c r="E68" s="4">
        <v>0.11104400000000002</v>
      </c>
      <c r="F68" s="4">
        <v>0.11324800000000002</v>
      </c>
      <c r="G68" s="4">
        <v>0.11545200000000001</v>
      </c>
      <c r="H68" s="4">
        <v>0.12541750000000002</v>
      </c>
      <c r="I68" s="4">
        <v>0.135383</v>
      </c>
      <c r="J68" s="4">
        <v>0.14534849999999999</v>
      </c>
      <c r="K68" s="4">
        <v>0.15531400000000001</v>
      </c>
      <c r="L68" s="4">
        <v>0.15425949999999999</v>
      </c>
      <c r="M68" s="4">
        <v>0.16372389999999998</v>
      </c>
      <c r="N68" s="4">
        <v>0.17318829999999999</v>
      </c>
      <c r="O68" s="4">
        <v>0.18265269999999997</v>
      </c>
      <c r="P68" s="4">
        <v>0.19211709999999996</v>
      </c>
      <c r="Q68" s="4">
        <v>0.15175399999999997</v>
      </c>
      <c r="R68" s="4">
        <v>0.16228559999999997</v>
      </c>
      <c r="S68" s="4">
        <v>0.17281719999999995</v>
      </c>
      <c r="T68" s="4">
        <v>0.18334879999999995</v>
      </c>
      <c r="U68" s="4">
        <v>0.19388039999999995</v>
      </c>
      <c r="V68" s="4">
        <v>0.15708999999999998</v>
      </c>
      <c r="W68" s="4">
        <v>0.17478269999999999</v>
      </c>
      <c r="X68" s="4">
        <v>0.19247539999999996</v>
      </c>
      <c r="Y68" s="4">
        <v>0.21016809999999997</v>
      </c>
      <c r="Z68" s="4">
        <v>0.22786079999999997</v>
      </c>
    </row>
    <row r="69" spans="1:26" x14ac:dyDescent="0.25">
      <c r="A69" s="1">
        <v>60</v>
      </c>
      <c r="B69" s="4">
        <v>3.7758000000000007E-2</v>
      </c>
      <c r="C69" s="4">
        <v>3.7493700000000005E-2</v>
      </c>
      <c r="D69" s="4">
        <v>3.7229400000000003E-2</v>
      </c>
      <c r="E69" s="4">
        <v>3.6965100000000008E-2</v>
      </c>
      <c r="F69" s="4">
        <v>3.6700800000000006E-2</v>
      </c>
      <c r="G69" s="4">
        <v>3.6436500000000004E-2</v>
      </c>
      <c r="H69" s="4">
        <v>4.8604500000000002E-2</v>
      </c>
      <c r="I69" s="4">
        <v>6.0772500000000007E-2</v>
      </c>
      <c r="J69" s="4">
        <v>7.2940500000000005E-2</v>
      </c>
      <c r="K69" s="4">
        <v>8.5108500000000004E-2</v>
      </c>
      <c r="L69" s="4">
        <v>9.8598000000000005E-2</v>
      </c>
      <c r="M69" s="4">
        <v>0.11270390000000001</v>
      </c>
      <c r="N69" s="4">
        <v>0.1268098</v>
      </c>
      <c r="O69" s="4">
        <v>0.1409157</v>
      </c>
      <c r="P69" s="4">
        <v>0.15502160000000001</v>
      </c>
      <c r="Q69" s="4">
        <v>0.10828750000000001</v>
      </c>
      <c r="R69" s="4">
        <v>0.13468040000000001</v>
      </c>
      <c r="S69" s="4">
        <v>0.16107330000000003</v>
      </c>
      <c r="T69" s="4">
        <v>0.18746620000000003</v>
      </c>
      <c r="U69" s="4">
        <v>0.21385910000000002</v>
      </c>
      <c r="V69" s="4">
        <v>0.16972250000000003</v>
      </c>
      <c r="W69" s="4">
        <v>0.18610180000000004</v>
      </c>
      <c r="X69" s="4">
        <v>0.20248110000000002</v>
      </c>
      <c r="Y69" s="4">
        <v>0.21886040000000004</v>
      </c>
      <c r="Z69" s="4">
        <v>0.23523970000000005</v>
      </c>
    </row>
    <row r="70" spans="1:26" x14ac:dyDescent="0.25">
      <c r="A70" s="1">
        <v>70</v>
      </c>
      <c r="B70" s="4">
        <v>0.14424199999999998</v>
      </c>
      <c r="C70" s="4">
        <v>0.14652899999999999</v>
      </c>
      <c r="D70" s="4">
        <v>0.148816</v>
      </c>
      <c r="E70" s="4">
        <v>0.15110300000000002</v>
      </c>
      <c r="F70" s="4">
        <v>0.15339000000000003</v>
      </c>
      <c r="G70" s="4">
        <v>0.15567700000000004</v>
      </c>
      <c r="H70" s="4">
        <v>0.14402040000000005</v>
      </c>
      <c r="I70" s="4">
        <v>0.13236380000000006</v>
      </c>
      <c r="J70" s="4">
        <v>0.12070720000000006</v>
      </c>
      <c r="K70" s="4">
        <v>0.10905060000000005</v>
      </c>
      <c r="L70" s="4">
        <v>8.5959000000000008E-2</v>
      </c>
      <c r="M70" s="4">
        <v>9.1263000000000011E-2</v>
      </c>
      <c r="N70" s="4">
        <v>9.6567000000000014E-2</v>
      </c>
      <c r="O70" s="4">
        <v>0.10187100000000002</v>
      </c>
      <c r="P70" s="4">
        <v>0.10717500000000002</v>
      </c>
      <c r="Q70" s="4">
        <v>0.170762</v>
      </c>
      <c r="R70" s="4">
        <v>0.1662274</v>
      </c>
      <c r="S70" s="4">
        <v>0.1616928</v>
      </c>
      <c r="T70" s="4">
        <v>0.15715820000000003</v>
      </c>
      <c r="U70" s="4">
        <v>0.15262360000000003</v>
      </c>
      <c r="V70" s="4">
        <v>0.12156900000000001</v>
      </c>
      <c r="W70" s="4">
        <v>0.11510220000000002</v>
      </c>
      <c r="X70" s="4">
        <v>0.10863540000000002</v>
      </c>
      <c r="Y70" s="4">
        <v>0.10216860000000003</v>
      </c>
      <c r="Z70" s="4">
        <v>9.5701800000000017E-2</v>
      </c>
    </row>
    <row r="71" spans="1:26" x14ac:dyDescent="0.25">
      <c r="A71" s="1">
        <v>80</v>
      </c>
      <c r="B71" s="4">
        <v>0.13184910500000002</v>
      </c>
      <c r="C71" s="4">
        <v>0.13414897100000001</v>
      </c>
      <c r="D71" s="4">
        <v>0.13644883700000002</v>
      </c>
      <c r="E71" s="4">
        <v>0.138748703</v>
      </c>
      <c r="F71" s="4">
        <v>0.14104856900000001</v>
      </c>
      <c r="G71" s="4">
        <v>0.143348435</v>
      </c>
      <c r="H71" s="4">
        <v>0.14384456100000001</v>
      </c>
      <c r="I71" s="4">
        <v>0.144340687</v>
      </c>
      <c r="J71" s="4">
        <v>0.14483681300000001</v>
      </c>
      <c r="K71" s="4">
        <v>0.14533293899999999</v>
      </c>
      <c r="L71" s="4">
        <v>0.13432973500000003</v>
      </c>
      <c r="M71" s="4">
        <v>0.11949922900000003</v>
      </c>
      <c r="N71" s="4">
        <v>0.10466872300000002</v>
      </c>
      <c r="O71" s="4">
        <v>8.9838217000000026E-2</v>
      </c>
      <c r="P71" s="4">
        <v>7.5007711000000019E-2</v>
      </c>
      <c r="Q71" s="4">
        <v>5.7696575E-2</v>
      </c>
      <c r="R71" s="4">
        <v>4.3501313E-2</v>
      </c>
      <c r="S71" s="4">
        <v>2.9306050999999993E-2</v>
      </c>
      <c r="T71" s="4">
        <v>1.5110788999999986E-2</v>
      </c>
      <c r="U71" s="4">
        <v>9.1552699999998544E-4</v>
      </c>
      <c r="V71" s="4">
        <v>6.0872795E-2</v>
      </c>
      <c r="W71" s="4">
        <v>4.7524662999999995E-2</v>
      </c>
      <c r="X71" s="4">
        <v>3.4176530999999982E-2</v>
      </c>
      <c r="Y71" s="4">
        <v>2.0828398999999977E-2</v>
      </c>
      <c r="Z71" s="4">
        <v>7.480266999999971E-3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topLeftCell="G7" workbookViewId="0">
      <selection activeCell="AB25" sqref="AB25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90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eksploatacyjna'!B4*$M$85*$I$85*B$82</f>
        <v>0</v>
      </c>
      <c r="C4" s="5">
        <f>'Praca eksploatacyjna'!C4*$M$85*$I$85*C$82</f>
        <v>0</v>
      </c>
      <c r="D4" s="5">
        <f>'Praca eksploatacyjna'!D4*$M$85*$I$85*D$82</f>
        <v>0</v>
      </c>
      <c r="E4" s="5">
        <f>'Praca eksploatacyjna'!E4*$M$85*$I$85*E$82</f>
        <v>0</v>
      </c>
      <c r="F4" s="5">
        <f>'Praca eksploatacyjna'!F4*$M$85*$I$85*F$82</f>
        <v>0</v>
      </c>
      <c r="G4" s="5">
        <f>'Praca eksploatacyjna'!G4*$M$85*$I$85*G$82</f>
        <v>0</v>
      </c>
      <c r="H4" s="5">
        <f>'Praca eksploatacyjna'!H4*$M$85*$I$85*H$82</f>
        <v>0</v>
      </c>
      <c r="I4" s="5">
        <f>'Praca eksploatacyjna'!I4*$M$85*$I$85*I$82</f>
        <v>0</v>
      </c>
      <c r="J4" s="5">
        <f>'Praca eksploatacyjna'!J4*$M$85*$I$85*J$82</f>
        <v>0</v>
      </c>
      <c r="K4" s="5">
        <f>'Praca eksploatacyjna'!K4*$M$85*$I$85*K$82</f>
        <v>0</v>
      </c>
      <c r="L4" s="5">
        <f>'Praca eksploatacyjna'!L4*$M$85*$I$85*L$82</f>
        <v>0</v>
      </c>
      <c r="M4" s="5">
        <f>'Praca eksploatacyjna'!M4*$M$85*$I$85*M$82</f>
        <v>0</v>
      </c>
      <c r="N4" s="5">
        <f>'Praca eksploatacyjna'!N4*$M$85*$I$85*N$82</f>
        <v>0</v>
      </c>
      <c r="O4" s="5">
        <f>'Praca eksploatacyjna'!O4*$M$85*$I$85*O$82</f>
        <v>0</v>
      </c>
      <c r="P4" s="5">
        <f>'Praca eksploatacyjna'!P4*$M$85*$I$85*P$82</f>
        <v>0</v>
      </c>
      <c r="Q4" s="5">
        <f>'Praca eksploatacyjna'!Q4*$M$85*$I$85*Q$82</f>
        <v>0</v>
      </c>
      <c r="R4" s="5">
        <f>'Praca eksploatacyjna'!R4*$M$85*$I$85*R$82</f>
        <v>0</v>
      </c>
      <c r="S4" s="5">
        <f>'Praca eksploatacyjna'!S4*$M$85*$I$85*S$82</f>
        <v>0</v>
      </c>
      <c r="T4" s="5">
        <f>'Praca eksploatacyjna'!T4*$M$85*$I$85*T$82</f>
        <v>0</v>
      </c>
      <c r="U4" s="5">
        <f>'Praca eksploatacyjna'!U4*$M$85*$I$85*U$82</f>
        <v>0</v>
      </c>
      <c r="V4" s="5">
        <f>'Praca eksploatacyjna'!V4*$M$85*$I$85*V$82</f>
        <v>0</v>
      </c>
      <c r="W4" s="5">
        <f>'Praca eksploatacyjna'!W4*$M$85*$I$85*W$82</f>
        <v>0</v>
      </c>
      <c r="X4" s="5">
        <f>'Praca eksploatacyjna'!X4*$M$85*$I$85*X$82</f>
        <v>0</v>
      </c>
      <c r="Y4" s="5">
        <f>'Praca eksploatacyjna'!Y4*$M$85*$I$85*Y$82</f>
        <v>0</v>
      </c>
      <c r="Z4" s="5">
        <f>'Praca eksploatacyjna'!Z4*$M$85*$I$85*Z$82</f>
        <v>0</v>
      </c>
    </row>
    <row r="5" spans="1:26" x14ac:dyDescent="0.25">
      <c r="A5" s="1">
        <v>20</v>
      </c>
      <c r="B5" s="5">
        <f>'Praca eksploatacyjna'!B5*$M$85*$I$85*B$82</f>
        <v>0</v>
      </c>
      <c r="C5" s="5">
        <f>'Praca eksploatacyjna'!C5*$M$85*$I$85*C$82</f>
        <v>0</v>
      </c>
      <c r="D5" s="5">
        <f>'Praca eksploatacyjna'!D5*$M$85*$I$85*D$82</f>
        <v>0</v>
      </c>
      <c r="E5" s="5">
        <f>'Praca eksploatacyjna'!E5*$M$85*$I$85*E$82</f>
        <v>0</v>
      </c>
      <c r="F5" s="5">
        <f>'Praca eksploatacyjna'!F5*$M$85*$I$85*F$82</f>
        <v>0</v>
      </c>
      <c r="G5" s="5">
        <f>'Praca eksploatacyjna'!G5*$M$85*$I$85*G$82</f>
        <v>0</v>
      </c>
      <c r="H5" s="5">
        <f>'Praca eksploatacyjna'!H5*$M$85*$I$85*H$82</f>
        <v>0</v>
      </c>
      <c r="I5" s="5">
        <f>'Praca eksploatacyjna'!I5*$M$85*$I$85*I$82</f>
        <v>0</v>
      </c>
      <c r="J5" s="5">
        <f>'Praca eksploatacyjna'!J5*$M$85*$I$85*J$82</f>
        <v>0</v>
      </c>
      <c r="K5" s="5">
        <f>'Praca eksploatacyjna'!K5*$M$85*$I$85*K$82</f>
        <v>0</v>
      </c>
      <c r="L5" s="5">
        <f>'Praca eksploatacyjna'!L5*$M$85*$I$85*L$82</f>
        <v>0</v>
      </c>
      <c r="M5" s="5">
        <f>'Praca eksploatacyjna'!M5*$M$85*$I$85*M$82</f>
        <v>0</v>
      </c>
      <c r="N5" s="5">
        <f>'Praca eksploatacyjna'!N5*$M$85*$I$85*N$82</f>
        <v>0</v>
      </c>
      <c r="O5" s="5">
        <f>'Praca eksploatacyjna'!O5*$M$85*$I$85*O$82</f>
        <v>0</v>
      </c>
      <c r="P5" s="5">
        <f>'Praca eksploatacyjna'!P5*$M$85*$I$85*P$82</f>
        <v>0</v>
      </c>
      <c r="Q5" s="5">
        <f>'Praca eksploatacyjna'!Q5*$M$85*$I$85*Q$82</f>
        <v>0</v>
      </c>
      <c r="R5" s="5">
        <f>'Praca eksploatacyjna'!R5*$M$85*$I$85*R$82</f>
        <v>0</v>
      </c>
      <c r="S5" s="5">
        <f>'Praca eksploatacyjna'!S5*$M$85*$I$85*S$82</f>
        <v>0</v>
      </c>
      <c r="T5" s="5">
        <f>'Praca eksploatacyjna'!T5*$M$85*$I$85*T$82</f>
        <v>0</v>
      </c>
      <c r="U5" s="5">
        <f>'Praca eksploatacyjna'!U5*$M$85*$I$85*U$82</f>
        <v>0</v>
      </c>
      <c r="V5" s="5">
        <f>'Praca eksploatacyjna'!V5*$M$85*$I$85*V$82</f>
        <v>0</v>
      </c>
      <c r="W5" s="5">
        <f>'Praca eksploatacyjna'!W5*$M$85*$I$85*W$82</f>
        <v>0</v>
      </c>
      <c r="X5" s="5">
        <f>'Praca eksploatacyjna'!X5*$M$85*$I$85*X$82</f>
        <v>0</v>
      </c>
      <c r="Y5" s="5">
        <f>'Praca eksploatacyjna'!Y5*$M$85*$I$85*Y$82</f>
        <v>0</v>
      </c>
      <c r="Z5" s="5">
        <f>'Praca eksploatacyjna'!Z5*$M$85*$I$85*Z$82</f>
        <v>0</v>
      </c>
    </row>
    <row r="6" spans="1:26" x14ac:dyDescent="0.25">
      <c r="A6" s="1">
        <v>30</v>
      </c>
      <c r="B6" s="5">
        <f>'Praca eksploatacyjna'!B6*$M$85*$I$85*B$82</f>
        <v>0</v>
      </c>
      <c r="C6" s="5">
        <f>'Praca eksploatacyjna'!C6*$M$85*$I$85*C$82</f>
        <v>0</v>
      </c>
      <c r="D6" s="5">
        <f>'Praca eksploatacyjna'!D6*$M$85*$I$85*D$82</f>
        <v>0</v>
      </c>
      <c r="E6" s="5">
        <f>'Praca eksploatacyjna'!E6*$M$85*$I$85*E$82</f>
        <v>0</v>
      </c>
      <c r="F6" s="5">
        <f>'Praca eksploatacyjna'!F6*$M$85*$I$85*F$82</f>
        <v>0</v>
      </c>
      <c r="G6" s="5">
        <f>'Praca eksploatacyjna'!G6*$M$85*$I$85*G$82</f>
        <v>0</v>
      </c>
      <c r="H6" s="5">
        <f>'Praca eksploatacyjna'!H6*$M$85*$I$85*H$82</f>
        <v>0</v>
      </c>
      <c r="I6" s="5">
        <f>'Praca eksploatacyjna'!I6*$M$85*$I$85*I$82</f>
        <v>0</v>
      </c>
      <c r="J6" s="5">
        <f>'Praca eksploatacyjna'!J6*$M$85*$I$85*J$82</f>
        <v>0</v>
      </c>
      <c r="K6" s="5">
        <f>'Praca eksploatacyjna'!K6*$M$85*$I$85*K$82</f>
        <v>0</v>
      </c>
      <c r="L6" s="5">
        <f>'Praca eksploatacyjna'!L6*$M$85*$I$85*L$82</f>
        <v>0</v>
      </c>
      <c r="M6" s="5">
        <f>'Praca eksploatacyjna'!M6*$M$85*$I$85*M$82</f>
        <v>0</v>
      </c>
      <c r="N6" s="5">
        <f>'Praca eksploatacyjna'!N6*$M$85*$I$85*N$82</f>
        <v>0</v>
      </c>
      <c r="O6" s="5">
        <f>'Praca eksploatacyjna'!O6*$M$85*$I$85*O$82</f>
        <v>0</v>
      </c>
      <c r="P6" s="5">
        <f>'Praca eksploatacyjna'!P6*$M$85*$I$85*P$82</f>
        <v>0</v>
      </c>
      <c r="Q6" s="5">
        <f>'Praca eksploatacyjna'!Q6*$M$85*$I$85*Q$82</f>
        <v>0</v>
      </c>
      <c r="R6" s="5">
        <f>'Praca eksploatacyjna'!R6*$M$85*$I$85*R$82</f>
        <v>0</v>
      </c>
      <c r="S6" s="5">
        <f>'Praca eksploatacyjna'!S6*$M$85*$I$85*S$82</f>
        <v>0</v>
      </c>
      <c r="T6" s="5">
        <f>'Praca eksploatacyjna'!T6*$M$85*$I$85*T$82</f>
        <v>0</v>
      </c>
      <c r="U6" s="5">
        <f>'Praca eksploatacyjna'!U6*$M$85*$I$85*U$82</f>
        <v>0</v>
      </c>
      <c r="V6" s="5">
        <f>'Praca eksploatacyjna'!V6*$M$85*$I$85*V$82</f>
        <v>0</v>
      </c>
      <c r="W6" s="5">
        <f>'Praca eksploatacyjna'!W6*$M$85*$I$85*W$82</f>
        <v>0</v>
      </c>
      <c r="X6" s="5">
        <f>'Praca eksploatacyjna'!X6*$M$85*$I$85*X$82</f>
        <v>0</v>
      </c>
      <c r="Y6" s="5">
        <f>'Praca eksploatacyjna'!Y6*$M$85*$I$85*Y$82</f>
        <v>0</v>
      </c>
      <c r="Z6" s="5">
        <f>'Praca eksploatacyjna'!Z6*$M$85*$I$85*Z$82</f>
        <v>0</v>
      </c>
    </row>
    <row r="7" spans="1:26" x14ac:dyDescent="0.25">
      <c r="A7" s="1">
        <v>40</v>
      </c>
      <c r="B7" s="5">
        <f>'Praca eksploatacyjna'!B7*$M$85*$I$85*B$82</f>
        <v>574326.51369863015</v>
      </c>
      <c r="C7" s="5">
        <f>'Praca eksploatacyjna'!C7*$M$85*$I$85*C$82</f>
        <v>701553.63154471538</v>
      </c>
      <c r="D7" s="5">
        <f>'Praca eksploatacyjna'!D7*$M$85*$I$85*D$82</f>
        <v>728261.28421112371</v>
      </c>
      <c r="E7" s="5">
        <f>'Praca eksploatacyjna'!E7*$M$85*$I$85*E$82</f>
        <v>755272.09657878871</v>
      </c>
      <c r="F7" s="5">
        <f>'Praca eksploatacyjna'!F7*$M$85*$I$85*F$82</f>
        <v>782548.10572989553</v>
      </c>
      <c r="G7" s="5">
        <f>'Praca eksploatacyjna'!G7*$M$85*$I$85*G$82</f>
        <v>810049.36261055886</v>
      </c>
      <c r="H7" s="5">
        <f>'Praca eksploatacyjna'!H7*$M$85*$I$85*H$82</f>
        <v>857353.58356739255</v>
      </c>
      <c r="I7" s="5">
        <f>'Praca eksploatacyjna'!I7*$M$85*$I$85*I$82</f>
        <v>905661.37309586734</v>
      </c>
      <c r="J7" s="5">
        <f>'Praca eksploatacyjna'!J7*$M$85*$I$85*J$82</f>
        <v>954907.69198384765</v>
      </c>
      <c r="K7" s="5">
        <f>'Praca eksploatacyjna'!K7*$M$85*$I$85*K$82</f>
        <v>1005810.8324011116</v>
      </c>
      <c r="L7" s="5">
        <f>'Praca eksploatacyjna'!L7*$M$85*$I$85*L$82</f>
        <v>1003021.7251850711</v>
      </c>
      <c r="M7" s="5">
        <f>'Praca eksploatacyjna'!M7*$M$85*$I$85*M$82</f>
        <v>1087232.4518829123</v>
      </c>
      <c r="N7" s="5">
        <f>'Praca eksploatacyjna'!N7*$M$85*$I$85*N$82</f>
        <v>1174410.3989585936</v>
      </c>
      <c r="O7" s="5">
        <f>'Praca eksploatacyjna'!O7*$M$85*$I$85*O$82</f>
        <v>1264640.5709365488</v>
      </c>
      <c r="P7" s="5">
        <f>'Praca eksploatacyjna'!P7*$M$85*$I$85*P$82</f>
        <v>1358010.1856340386</v>
      </c>
      <c r="Q7" s="5">
        <f>'Praca eksploatacyjna'!Q7*$M$85*$I$85*Q$82</f>
        <v>1279685.2628172936</v>
      </c>
      <c r="R7" s="5">
        <f>'Praca eksploatacyjna'!R7*$M$85*$I$85*R$82</f>
        <v>1390647.8016484375</v>
      </c>
      <c r="S7" s="5">
        <f>'Praca eksploatacyjna'!S7*$M$85*$I$85*S$82</f>
        <v>1505399.5587954123</v>
      </c>
      <c r="T7" s="5">
        <f>'Praca eksploatacyjna'!T7*$M$85*$I$85*T$82</f>
        <v>1622770.3743087102</v>
      </c>
      <c r="U7" s="5">
        <f>'Praca eksploatacyjna'!U7*$M$85*$I$85*U$82</f>
        <v>1742580.8142879202</v>
      </c>
      <c r="V7" s="5">
        <f>'Praca eksploatacyjna'!V7*$M$85*$I$85*V$82</f>
        <v>1484607.7060206118</v>
      </c>
      <c r="W7" s="5">
        <f>'Praca eksploatacyjna'!W7*$M$85*$I$85*W$82</f>
        <v>1721177.2700308175</v>
      </c>
      <c r="X7" s="5">
        <f>'Praca eksploatacyjna'!X7*$M$85*$I$85*X$82</f>
        <v>1965276.5557128189</v>
      </c>
      <c r="Y7" s="5">
        <f>'Praca eksploatacyjna'!Y7*$M$85*$I$85*Y$82</f>
        <v>2215347.4242704352</v>
      </c>
      <c r="Z7" s="5">
        <f>'Praca eksploatacyjna'!Z7*$M$85*$I$85*Z$82</f>
        <v>2472917.4498236338</v>
      </c>
    </row>
    <row r="8" spans="1:26" x14ac:dyDescent="0.25">
      <c r="A8" s="1">
        <v>50</v>
      </c>
      <c r="B8" s="5">
        <f>'Praca eksploatacyjna'!B8*$M$85*$I$85*B$82</f>
        <v>845470.02739726019</v>
      </c>
      <c r="C8" s="5">
        <f>'Praca eksploatacyjna'!C8*$M$85*$I$85*C$82</f>
        <v>1040903.4097627872</v>
      </c>
      <c r="D8" s="5">
        <f>'Praca eksploatacyjna'!D8*$M$85*$I$85*D$82</f>
        <v>1088765.2097895888</v>
      </c>
      <c r="E8" s="5">
        <f>'Praca eksploatacyjna'!E8*$M$85*$I$85*E$82</f>
        <v>1137472.107780376</v>
      </c>
      <c r="F8" s="5">
        <f>'Praca eksploatacyjna'!F8*$M$85*$I$85*F$82</f>
        <v>1186961.7692012931</v>
      </c>
      <c r="G8" s="5">
        <f>'Praca eksploatacyjna'!G8*$M$85*$I$85*G$82</f>
        <v>1237167.4682626715</v>
      </c>
      <c r="H8" s="5">
        <f>'Praca eksploatacyjna'!H8*$M$85*$I$85*H$82</f>
        <v>1374060.9937647874</v>
      </c>
      <c r="I8" s="5">
        <f>'Praca eksploatacyjna'!I8*$M$85*$I$85*I$82</f>
        <v>1515279.9944861408</v>
      </c>
      <c r="J8" s="5">
        <f>'Praca eksploatacyjna'!J8*$M$85*$I$85*J$82</f>
        <v>1660657.1187192113</v>
      </c>
      <c r="K8" s="5">
        <f>'Praca eksploatacyjna'!K8*$M$85*$I$85*K$82</f>
        <v>1811426.3605835643</v>
      </c>
      <c r="L8" s="5">
        <f>'Praca eksploatacyjna'!L8*$M$85*$I$85*L$82</f>
        <v>1836549.5894998866</v>
      </c>
      <c r="M8" s="5">
        <f>'Praca eksploatacyjna'!M8*$M$85*$I$85*M$82</f>
        <v>1988213.3843494037</v>
      </c>
      <c r="N8" s="5">
        <f>'Praca eksploatacyjna'!N8*$M$85*$I$85*N$82</f>
        <v>2145209.1111571025</v>
      </c>
      <c r="O8" s="5">
        <f>'Praca eksploatacyjna'!O8*$M$85*$I$85*O$82</f>
        <v>2307689.3816833682</v>
      </c>
      <c r="P8" s="5">
        <f>'Praca eksploatacyjna'!P8*$M$85*$I$85*P$82</f>
        <v>2475810.7793862228</v>
      </c>
      <c r="Q8" s="5">
        <f>'Praca eksploatacyjna'!Q8*$M$85*$I$85*Q$82</f>
        <v>1994765.0302616288</v>
      </c>
      <c r="R8" s="5">
        <f>'Praca eksploatacyjna'!R8*$M$85*$I$85*R$82</f>
        <v>2174157.4869795274</v>
      </c>
      <c r="S8" s="5">
        <f>'Praca eksploatacyjna'!S8*$M$85*$I$85*S$82</f>
        <v>2359703.2638546368</v>
      </c>
      <c r="T8" s="5">
        <f>'Praca eksploatacyjna'!T8*$M$85*$I$85*T$82</f>
        <v>2549569.7129721669</v>
      </c>
      <c r="U8" s="5">
        <f>'Praca eksploatacyjna'!U8*$M$85*$I$85*U$82</f>
        <v>2743467.5321825831</v>
      </c>
      <c r="V8" s="5">
        <f>'Praca eksploatacyjna'!V8*$M$85*$I$85*V$82</f>
        <v>2260216.2607275182</v>
      </c>
      <c r="W8" s="5">
        <f>'Praca eksploatacyjna'!W8*$M$85*$I$85*W$82</f>
        <v>2557027.7242632145</v>
      </c>
      <c r="X8" s="5">
        <f>'Praca eksploatacyjna'!X8*$M$85*$I$85*X$82</f>
        <v>2863174.1295362823</v>
      </c>
      <c r="Y8" s="5">
        <f>'Praca eksploatacyjna'!Y8*$M$85*$I$85*Y$82</f>
        <v>3176384.2685463964</v>
      </c>
      <c r="Z8" s="5">
        <f>'Praca eksploatacyjna'!Z8*$M$85*$I$85*Z$82</f>
        <v>3498884.1594276726</v>
      </c>
    </row>
    <row r="9" spans="1:26" x14ac:dyDescent="0.25">
      <c r="A9" s="1">
        <v>60</v>
      </c>
      <c r="B9" s="5">
        <f>'Praca eksploatacyjna'!B9*$M$85*$I$85*B$82</f>
        <v>305684.63013698632</v>
      </c>
      <c r="C9" s="5">
        <f>'Praca eksploatacyjna'!C9*$M$85*$I$85*C$82</f>
        <v>365986.34771205805</v>
      </c>
      <c r="D9" s="5">
        <f>'Praca eksploatacyjna'!D9*$M$85*$I$85*D$82</f>
        <v>372418.92228354025</v>
      </c>
      <c r="E9" s="5">
        <f>'Praca eksploatacyjna'!E9*$M$85*$I$85*E$82</f>
        <v>378649.63628212566</v>
      </c>
      <c r="F9" s="5">
        <f>'Praca eksploatacyjna'!F9*$M$85*$I$85*F$82</f>
        <v>384664.15741649136</v>
      </c>
      <c r="G9" s="5">
        <f>'Praca eksploatacyjna'!G9*$M$85*$I$85*G$82</f>
        <v>390448.43274566764</v>
      </c>
      <c r="H9" s="5">
        <f>'Praca eksploatacyjna'!H9*$M$85*$I$85*H$82</f>
        <v>532505.81116224302</v>
      </c>
      <c r="I9" s="5">
        <f>'Praca eksploatacyjna'!I9*$M$85*$I$85*I$82</f>
        <v>680198.79501051817</v>
      </c>
      <c r="J9" s="5">
        <f>'Praca eksploatacyjna'!J9*$M$85*$I$85*J$82</f>
        <v>833370.5581271128</v>
      </c>
      <c r="K9" s="5">
        <f>'Praca eksploatacyjna'!K9*$M$85*$I$85*K$82</f>
        <v>992619.98538268462</v>
      </c>
      <c r="L9" s="5">
        <f>'Praca eksploatacyjna'!L9*$M$85*$I$85*L$82</f>
        <v>1173866.8699529679</v>
      </c>
      <c r="M9" s="5">
        <f>'Praca eksploatacyjna'!M9*$M$85*$I$85*M$82</f>
        <v>1368641.9786505015</v>
      </c>
      <c r="N9" s="5">
        <f>'Praca eksploatacyjna'!N9*$M$85*$I$85*N$82</f>
        <v>1570738.5449479551</v>
      </c>
      <c r="O9" s="5">
        <f>'Praca eksploatacyjna'!O9*$M$85*$I$85*O$82</f>
        <v>1780371.5171058467</v>
      </c>
      <c r="P9" s="5">
        <f>'Praca eksploatacyjna'!P9*$M$85*$I$85*P$82</f>
        <v>1997761.5127320748</v>
      </c>
      <c r="Q9" s="5">
        <f>'Praca eksploatacyjna'!Q9*$M$85*$I$85*Q$82</f>
        <v>1423409.717137316</v>
      </c>
      <c r="R9" s="5">
        <f>'Praca eksploatacyjna'!R9*$M$85*$I$85*R$82</f>
        <v>1804327.6791619069</v>
      </c>
      <c r="S9" s="5">
        <f>'Praca eksploatacyjna'!S9*$M$85*$I$85*S$82</f>
        <v>2199348.1651701173</v>
      </c>
      <c r="T9" s="5">
        <f>'Praca eksploatacyjna'!T9*$M$85*$I$85*T$82</f>
        <v>2606824.5100376057</v>
      </c>
      <c r="U9" s="5">
        <f>'Praca eksploatacyjna'!U9*$M$85*$I$85*U$82</f>
        <v>3026172.3068024851</v>
      </c>
      <c r="V9" s="5">
        <f>'Praca eksploatacyjna'!V9*$M$85*$I$85*V$82</f>
        <v>2441973.1002057819</v>
      </c>
      <c r="W9" s="5">
        <f>'Praca eksploatacyjna'!W9*$M$85*$I$85*W$82</f>
        <v>2722623.3610951658</v>
      </c>
      <c r="X9" s="5">
        <f>'Praca eksploatacyjna'!X9*$M$85*$I$85*X$82</f>
        <v>3012014.2482626308</v>
      </c>
      <c r="Y9" s="5">
        <f>'Praca eksploatacyjna'!Y9*$M$85*$I$85*Y$82</f>
        <v>3307755.7039711154</v>
      </c>
      <c r="Z9" s="5">
        <f>'Praca eksploatacyjna'!Z9*$M$85*$I$85*Z$82</f>
        <v>3612189.8106147181</v>
      </c>
    </row>
    <row r="10" spans="1:26" x14ac:dyDescent="0.25">
      <c r="A10" s="1">
        <v>70</v>
      </c>
      <c r="B10" s="5">
        <f>'Praca eksploatacyjna'!B10*$M$85*$I$85*B$82</f>
        <v>1167767.4246575341</v>
      </c>
      <c r="C10" s="5">
        <f>'Praca eksploatacyjna'!C10*$M$85*$I$85*C$82</f>
        <v>1430309.9865817493</v>
      </c>
      <c r="D10" s="5">
        <f>'Praca eksploatacyjna'!D10*$M$85*$I$85*D$82</f>
        <v>1488659.3482180028</v>
      </c>
      <c r="E10" s="5">
        <f>'Praca eksploatacyjna'!E10*$M$85*$I$85*E$82</f>
        <v>1547813.9107195176</v>
      </c>
      <c r="F10" s="5">
        <f>'Praca eksploatacyjna'!F10*$M$85*$I$85*F$82</f>
        <v>1607693.4319174408</v>
      </c>
      <c r="G10" s="5">
        <f>'Praca eksploatacyjna'!G10*$M$85*$I$85*G$82</f>
        <v>1668212.9366033322</v>
      </c>
      <c r="H10" s="5">
        <f>'Praca eksploatacyjna'!H10*$M$85*$I$85*H$82</f>
        <v>1577872.4176961132</v>
      </c>
      <c r="I10" s="5">
        <f>'Praca eksploatacyjna'!I10*$M$85*$I$85*I$82</f>
        <v>1481487.4698755729</v>
      </c>
      <c r="J10" s="5">
        <f>'Praca eksploatacyjna'!J10*$M$85*$I$85*J$82</f>
        <v>1379121.703771719</v>
      </c>
      <c r="K10" s="5">
        <f>'Praca eksploatacyjna'!K10*$M$85*$I$85*K$82</f>
        <v>1271856.5710589776</v>
      </c>
      <c r="L10" s="5">
        <f>'Praca eksploatacyjna'!L10*$M$85*$I$85*L$82</f>
        <v>1023392.181122205</v>
      </c>
      <c r="M10" s="5">
        <f>'Praca eksploatacyjna'!M10*$M$85*$I$85*M$82</f>
        <v>1108270.1920481962</v>
      </c>
      <c r="N10" s="5">
        <f>'Praca eksploatacyjna'!N10*$M$85*$I$85*N$82</f>
        <v>1196133.9665387785</v>
      </c>
      <c r="O10" s="5">
        <f>'Praca eksploatacyjna'!O10*$M$85*$I$85*O$82</f>
        <v>1287068.983932165</v>
      </c>
      <c r="P10" s="5">
        <f>'Praca eksploatacyjna'!P10*$M$85*$I$85*P$82</f>
        <v>1381162.9484346709</v>
      </c>
      <c r="Q10" s="5">
        <f>'Praca eksploatacyjna'!Q10*$M$85*$I$85*Q$82</f>
        <v>2244620.017248549</v>
      </c>
      <c r="R10" s="5">
        <f>'Praca eksploatacyjna'!R10*$M$85*$I$85*R$82</f>
        <v>2226966.2018758333</v>
      </c>
      <c r="S10" s="5">
        <f>'Praca eksploatacyjna'!S10*$M$85*$I$85*S$82</f>
        <v>2207807.0232696463</v>
      </c>
      <c r="T10" s="5">
        <f>'Praca eksploatacyjna'!T10*$M$85*$I$85*T$82</f>
        <v>2185374.4713094519</v>
      </c>
      <c r="U10" s="5">
        <f>'Praca eksploatacyjna'!U10*$M$85*$I$85*U$82</f>
        <v>2159671.071675228</v>
      </c>
      <c r="V10" s="5">
        <f>'Praca eksploatacyjna'!V10*$M$85*$I$85*V$82</f>
        <v>1749138.9050886985</v>
      </c>
      <c r="W10" s="5">
        <f>'Praca eksploatacyjna'!W10*$M$85*$I$85*W$82</f>
        <v>1683916.7521939492</v>
      </c>
      <c r="X10" s="5">
        <f>'Praca eksploatacyjna'!X10*$M$85*$I$85*X$82</f>
        <v>1616009.4579973645</v>
      </c>
      <c r="Y10" s="5">
        <f>'Praca eksploatacyjna'!Y10*$M$85*$I$85*Y$82</f>
        <v>1544129.3601617441</v>
      </c>
      <c r="Z10" s="5">
        <f>'Praca eksploatacyjna'!Z10*$M$85*$I$85*Z$82</f>
        <v>1469535.4007741362</v>
      </c>
    </row>
    <row r="11" spans="1:26" x14ac:dyDescent="0.25">
      <c r="A11" s="1">
        <v>80</v>
      </c>
      <c r="B11" s="5">
        <f>'Praca eksploatacyjna'!B11*$M$85*$I$85*B$82</f>
        <v>1067435.9048630137</v>
      </c>
      <c r="C11" s="5">
        <f>'Praca eksploatacyjna'!C11*$M$85*$I$85*C$82</f>
        <v>1309465.1086881475</v>
      </c>
      <c r="D11" s="5">
        <f>'Praca eksploatacyjna'!D11*$M$85*$I$85*D$82</f>
        <v>1364946.2205241674</v>
      </c>
      <c r="E11" s="5">
        <f>'Praca eksploatacyjna'!E11*$M$85*$I$85*E$82</f>
        <v>1421263.4600086752</v>
      </c>
      <c r="F11" s="5">
        <f>'Praca eksploatacyjna'!F11*$M$85*$I$85*F$82</f>
        <v>1478341.860373257</v>
      </c>
      <c r="G11" s="5">
        <f>'Praca eksploatacyjna'!G11*$M$85*$I$85*G$82</f>
        <v>1536101.7601112677</v>
      </c>
      <c r="H11" s="5">
        <f>'Praca eksploatacyjna'!H11*$M$85*$I$85*H$82</f>
        <v>1575945.9440294979</v>
      </c>
      <c r="I11" s="5">
        <f>'Praca eksploatacyjna'!I11*$M$85*$I$85*I$82</f>
        <v>1615539.2878092946</v>
      </c>
      <c r="J11" s="5">
        <f>'Praca eksploatacyjna'!J11*$M$85*$I$85*J$82</f>
        <v>1654810.9169413736</v>
      </c>
      <c r="K11" s="5">
        <f>'Praca eksploatacyjna'!K11*$M$85*$I$85*K$82</f>
        <v>1695017.2989278696</v>
      </c>
      <c r="L11" s="5">
        <f>'Praca eksploatacyjna'!L11*$M$85*$I$85*L$82</f>
        <v>1599274.0782375063</v>
      </c>
      <c r="M11" s="5">
        <f>'Praca eksploatacyjna'!M11*$M$85*$I$85*M$82</f>
        <v>1451162.3930118603</v>
      </c>
      <c r="N11" s="5">
        <f>'Praca eksploatacyjna'!N11*$M$85*$I$85*N$82</f>
        <v>1296486.5307458935</v>
      </c>
      <c r="O11" s="5">
        <f>'Praca eksploatacyjna'!O11*$M$85*$I$85*O$82</f>
        <v>1135043.1690320831</v>
      </c>
      <c r="P11" s="5">
        <f>'Praca eksploatacyjna'!P11*$M$85*$I$85*P$82</f>
        <v>966623.47823742218</v>
      </c>
      <c r="Q11" s="5">
        <f>'Praca eksploatacyjna'!Q11*$M$85*$I$85*Q$82</f>
        <v>758405.77629497333</v>
      </c>
      <c r="R11" s="5">
        <f>'Praca eksploatacyjna'!R11*$M$85*$I$85*R$82</f>
        <v>582791.72860925342</v>
      </c>
      <c r="S11" s="5">
        <f>'Praca eksploatacyjna'!S11*$M$85*$I$85*S$82</f>
        <v>400154.52278702852</v>
      </c>
      <c r="T11" s="5">
        <f>'Praca eksploatacyjna'!T11*$M$85*$I$85*T$82</f>
        <v>210124.14574577511</v>
      </c>
      <c r="U11" s="5">
        <f>'Praca eksploatacyjna'!U11*$M$85*$I$85*U$82</f>
        <v>12954.98977378068</v>
      </c>
      <c r="V11" s="5">
        <f>'Praca eksploatacyjna'!V11*$M$85*$I$85*V$82</f>
        <v>875839.84400619252</v>
      </c>
      <c r="W11" s="5">
        <f>'Praca eksploatacyjna'!W11*$M$85*$I$85*W$82</f>
        <v>695274.07962725253</v>
      </c>
      <c r="X11" s="5">
        <f>'Praca eksploatacyjna'!X11*$M$85*$I$85*X$82</f>
        <v>508394.10852760804</v>
      </c>
      <c r="Y11" s="5">
        <f>'Praca eksploatacyjna'!Y11*$M$85*$I$85*Y$82</f>
        <v>314790.86941646936</v>
      </c>
      <c r="Z11" s="5">
        <f>'Praca eksploatacyjna'!Z11*$M$85*$I$85*Z$82</f>
        <v>114862.17776199114</v>
      </c>
    </row>
    <row r="12" spans="1:26" x14ac:dyDescent="0.25">
      <c r="A12" s="1">
        <v>90</v>
      </c>
      <c r="B12" s="5">
        <f>'Praca eksploatacyjna'!B12*$M$85*$I$85*B$82</f>
        <v>743927.32191780815</v>
      </c>
      <c r="C12" s="5">
        <f>'Praca eksploatacyjna'!C12*$M$85*$I$85*C$82</f>
        <v>907489.22005560726</v>
      </c>
      <c r="D12" s="5">
        <f>'Praca eksploatacyjna'!D12*$M$85*$I$85*D$82</f>
        <v>940786.57259833172</v>
      </c>
      <c r="E12" s="5">
        <f>'Praca eksploatacyjna'!E12*$M$85*$I$85*E$82</f>
        <v>974416.06910328567</v>
      </c>
      <c r="F12" s="5">
        <f>'Praca eksploatacyjna'!F12*$M$85*$I$85*F$82</f>
        <v>1008329.5150243682</v>
      </c>
      <c r="G12" s="5">
        <f>'Praca eksploatacyjna'!G12*$M$85*$I$85*G$82</f>
        <v>1042476.3659246404</v>
      </c>
      <c r="H12" s="5">
        <f>'Praca eksploatacyjna'!H12*$M$85*$I$85*H$82</f>
        <v>1082928.8934326086</v>
      </c>
      <c r="I12" s="5">
        <f>'Praca eksploatacyjna'!I12*$M$85*$I$85*I$82</f>
        <v>1123790.5972712918</v>
      </c>
      <c r="J12" s="5">
        <f>'Praca eksploatacyjna'!J12*$M$85*$I$85*J$82</f>
        <v>1164999.2665816774</v>
      </c>
      <c r="K12" s="5">
        <f>'Praca eksploatacyjna'!K12*$M$85*$I$85*K$82</f>
        <v>1207436.0197713708</v>
      </c>
      <c r="L12" s="5">
        <f>'Praca eksploatacyjna'!L12*$M$85*$I$85*L$82</f>
        <v>1186915.3911143348</v>
      </c>
      <c r="M12" s="5">
        <f>'Praca eksploatacyjna'!M12*$M$85*$I$85*M$82</f>
        <v>1239708.7076640851</v>
      </c>
      <c r="N12" s="5">
        <f>'Praca eksploatacyjna'!N12*$M$85*$I$85*N$82</f>
        <v>1294138.9907193796</v>
      </c>
      <c r="O12" s="5">
        <f>'Praca eksploatacyjna'!O12*$M$85*$I$85*O$82</f>
        <v>1350250.6016138208</v>
      </c>
      <c r="P12" s="5">
        <f>'Praca eksploatacyjna'!P12*$M$85*$I$85*P$82</f>
        <v>1408089.0213477514</v>
      </c>
      <c r="Q12" s="5">
        <f>'Praca eksploatacyjna'!Q12*$M$85*$I$85*Q$82</f>
        <v>1365112.8491192712</v>
      </c>
      <c r="R12" s="5">
        <f>'Praca eksploatacyjna'!R12*$M$85*$I$85*R$82</f>
        <v>1479329.9489557829</v>
      </c>
      <c r="S12" s="5">
        <f>'Praca eksploatacyjna'!S12*$M$85*$I$85*S$82</f>
        <v>1597429.7502253174</v>
      </c>
      <c r="T12" s="5">
        <f>'Praca eksploatacyjna'!T12*$M$85*$I$85*T$82</f>
        <v>1718169.5425380389</v>
      </c>
      <c r="U12" s="5">
        <f>'Praca eksploatacyjna'!U12*$M$85*$I$85*U$82</f>
        <v>1841364.1200896753</v>
      </c>
      <c r="V12" s="5">
        <f>'Praca eksploatacyjna'!V12*$M$85*$I$85*V$82</f>
        <v>1794691.4207259978</v>
      </c>
      <c r="W12" s="5">
        <f>'Praca eksploatacyjna'!W12*$M$85*$I$85*W$82</f>
        <v>1949293.1561759938</v>
      </c>
      <c r="X12" s="5">
        <f>'Praca eksploatacyjna'!X12*$M$85*$I$85*X$82</f>
        <v>2108582.9762305249</v>
      </c>
      <c r="Y12" s="5">
        <f>'Praca eksploatacyjna'!Y12*$M$85*$I$85*Y$82</f>
        <v>2270886.6660014801</v>
      </c>
      <c r="Z12" s="5">
        <f>'Praca eksploatacyjna'!Z12*$M$85*$I$85*Z$82</f>
        <v>2437844.2766031902</v>
      </c>
    </row>
    <row r="13" spans="1:26" x14ac:dyDescent="0.25">
      <c r="A13" s="1">
        <v>100</v>
      </c>
      <c r="B13" s="5">
        <f>'Praca eksploatacyjna'!B13*$M$85*$I$85*B$82</f>
        <v>0</v>
      </c>
      <c r="C13" s="5">
        <f>'Praca eksploatacyjna'!C13*$M$85*$I$85*C$82</f>
        <v>0</v>
      </c>
      <c r="D13" s="5">
        <f>'Praca eksploatacyjna'!D13*$M$85*$I$85*D$82</f>
        <v>0</v>
      </c>
      <c r="E13" s="5">
        <f>'Praca eksploatacyjna'!E13*$M$85*$I$85*E$82</f>
        <v>0</v>
      </c>
      <c r="F13" s="5">
        <f>'Praca eksploatacyjna'!F13*$M$85*$I$85*F$82</f>
        <v>0</v>
      </c>
      <c r="G13" s="5">
        <f>'Praca eksploatacyjna'!G13*$M$85*$I$85*G$82</f>
        <v>0</v>
      </c>
      <c r="H13" s="5">
        <f>'Praca eksploatacyjna'!H13*$M$85*$I$85*H$82</f>
        <v>0</v>
      </c>
      <c r="I13" s="5">
        <f>'Praca eksploatacyjna'!I13*$M$85*$I$85*I$82</f>
        <v>0</v>
      </c>
      <c r="J13" s="5">
        <f>'Praca eksploatacyjna'!J13*$M$85*$I$85*J$82</f>
        <v>0</v>
      </c>
      <c r="K13" s="5">
        <f>'Praca eksploatacyjna'!K13*$M$85*$I$85*K$82</f>
        <v>0</v>
      </c>
      <c r="L13" s="5">
        <f>'Praca eksploatacyjna'!L13*$M$85*$I$85*L$82</f>
        <v>0</v>
      </c>
      <c r="M13" s="5">
        <f>'Praca eksploatacyjna'!M13*$M$85*$I$85*M$82</f>
        <v>0</v>
      </c>
      <c r="N13" s="5">
        <f>'Praca eksploatacyjna'!N13*$M$85*$I$85*N$82</f>
        <v>0</v>
      </c>
      <c r="O13" s="5">
        <f>'Praca eksploatacyjna'!O13*$M$85*$I$85*O$82</f>
        <v>0</v>
      </c>
      <c r="P13" s="5">
        <f>'Praca eksploatacyjna'!P13*$M$85*$I$85*P$82</f>
        <v>0</v>
      </c>
      <c r="Q13" s="5">
        <f>'Praca eksploatacyjna'!Q13*$M$85*$I$85*Q$82</f>
        <v>0</v>
      </c>
      <c r="R13" s="5">
        <f>'Praca eksploatacyjna'!R13*$M$85*$I$85*R$82</f>
        <v>0</v>
      </c>
      <c r="S13" s="5">
        <f>'Praca eksploatacyjna'!S13*$M$85*$I$85*S$82</f>
        <v>0</v>
      </c>
      <c r="T13" s="5">
        <f>'Praca eksploatacyjna'!T13*$M$85*$I$85*T$82</f>
        <v>0</v>
      </c>
      <c r="U13" s="5">
        <f>'Praca eksploatacyjna'!U13*$M$85*$I$85*U$82</f>
        <v>0</v>
      </c>
      <c r="V13" s="5">
        <f>'Praca eksploatacyjna'!V13*$M$85*$I$85*V$82</f>
        <v>0</v>
      </c>
      <c r="W13" s="5">
        <f>'Praca eksploatacyjna'!W13*$M$85*$I$85*W$82</f>
        <v>0</v>
      </c>
      <c r="X13" s="5">
        <f>'Praca eksploatacyjna'!X13*$M$85*$I$85*X$82</f>
        <v>0</v>
      </c>
      <c r="Y13" s="5">
        <f>'Praca eksploatacyjna'!Y13*$M$85*$I$85*Y$82</f>
        <v>0</v>
      </c>
      <c r="Z13" s="5">
        <f>'Praca eksploatacyjna'!Z13*$M$85*$I$85*Z$82</f>
        <v>0</v>
      </c>
    </row>
    <row r="14" spans="1:26" x14ac:dyDescent="0.25">
      <c r="A14" s="1">
        <v>110</v>
      </c>
      <c r="B14" s="5">
        <f>'Praca eksploatacyjna'!B14*$M$85*$I$85*B$82</f>
        <v>0</v>
      </c>
      <c r="C14" s="5">
        <f>'Praca eksploatacyjna'!C14*$M$85*$I$85*C$82</f>
        <v>0</v>
      </c>
      <c r="D14" s="5">
        <f>'Praca eksploatacyjna'!D14*$M$85*$I$85*D$82</f>
        <v>0</v>
      </c>
      <c r="E14" s="5">
        <f>'Praca eksploatacyjna'!E14*$M$85*$I$85*E$82</f>
        <v>0</v>
      </c>
      <c r="F14" s="5">
        <f>'Praca eksploatacyjna'!F14*$M$85*$I$85*F$82</f>
        <v>0</v>
      </c>
      <c r="G14" s="5">
        <f>'Praca eksploatacyjna'!G14*$M$85*$I$85*G$82</f>
        <v>0</v>
      </c>
      <c r="H14" s="5">
        <f>'Praca eksploatacyjna'!H14*$M$85*$I$85*H$82</f>
        <v>0</v>
      </c>
      <c r="I14" s="5">
        <f>'Praca eksploatacyjna'!I14*$M$85*$I$85*I$82</f>
        <v>0</v>
      </c>
      <c r="J14" s="5">
        <f>'Praca eksploatacyjna'!J14*$M$85*$I$85*J$82</f>
        <v>0</v>
      </c>
      <c r="K14" s="5">
        <f>'Praca eksploatacyjna'!K14*$M$85*$I$85*K$82</f>
        <v>0</v>
      </c>
      <c r="L14" s="5">
        <f>'Praca eksploatacyjna'!L14*$M$85*$I$85*L$82</f>
        <v>0</v>
      </c>
      <c r="M14" s="5">
        <f>'Praca eksploatacyjna'!M14*$M$85*$I$85*M$82</f>
        <v>0</v>
      </c>
      <c r="N14" s="5">
        <f>'Praca eksploatacyjna'!N14*$M$85*$I$85*N$82</f>
        <v>0</v>
      </c>
      <c r="O14" s="5">
        <f>'Praca eksploatacyjna'!O14*$M$85*$I$85*O$82</f>
        <v>0</v>
      </c>
      <c r="P14" s="5">
        <f>'Praca eksploatacyjna'!P14*$M$85*$I$85*P$82</f>
        <v>0</v>
      </c>
      <c r="Q14" s="5">
        <f>'Praca eksploatacyjna'!Q14*$M$85*$I$85*Q$82</f>
        <v>0</v>
      </c>
      <c r="R14" s="5">
        <f>'Praca eksploatacyjna'!R14*$M$85*$I$85*R$82</f>
        <v>0</v>
      </c>
      <c r="S14" s="5">
        <f>'Praca eksploatacyjna'!S14*$M$85*$I$85*S$82</f>
        <v>0</v>
      </c>
      <c r="T14" s="5">
        <f>'Praca eksploatacyjna'!T14*$M$85*$I$85*T$82</f>
        <v>0</v>
      </c>
      <c r="U14" s="5">
        <f>'Praca eksploatacyjna'!U14*$M$85*$I$85*U$82</f>
        <v>0</v>
      </c>
      <c r="V14" s="5">
        <f>'Praca eksploatacyjna'!V14*$M$85*$I$85*V$82</f>
        <v>0</v>
      </c>
      <c r="W14" s="5">
        <f>'Praca eksploatacyjna'!W14*$M$85*$I$85*W$82</f>
        <v>0</v>
      </c>
      <c r="X14" s="5">
        <f>'Praca eksploatacyjna'!X14*$M$85*$I$85*X$82</f>
        <v>0</v>
      </c>
      <c r="Y14" s="5">
        <f>'Praca eksploatacyjna'!Y14*$M$85*$I$85*Y$82</f>
        <v>0</v>
      </c>
      <c r="Z14" s="5">
        <f>'Praca eksploatacyjna'!Z14*$M$85*$I$85*Z$82</f>
        <v>0</v>
      </c>
    </row>
    <row r="15" spans="1:26" x14ac:dyDescent="0.25">
      <c r="A15" s="1" t="s">
        <v>28</v>
      </c>
      <c r="B15" s="5">
        <f>SUM(B4:B14)</f>
        <v>4704611.8226712327</v>
      </c>
      <c r="C15" s="5">
        <f t="shared" ref="C15:Z15" si="1">SUM(C4:C14)</f>
        <v>5755707.7043450642</v>
      </c>
      <c r="D15" s="5">
        <f t="shared" si="1"/>
        <v>5983837.5576247545</v>
      </c>
      <c r="E15" s="5">
        <f t="shared" si="1"/>
        <v>6214887.2804727685</v>
      </c>
      <c r="F15" s="5">
        <f t="shared" si="1"/>
        <v>6448538.8396627456</v>
      </c>
      <c r="G15" s="5">
        <f t="shared" si="1"/>
        <v>6684456.3262581388</v>
      </c>
      <c r="H15" s="5">
        <f t="shared" si="1"/>
        <v>7000667.6436526431</v>
      </c>
      <c r="I15" s="5">
        <f t="shared" si="1"/>
        <v>7321957.5175486859</v>
      </c>
      <c r="J15" s="5">
        <f t="shared" si="1"/>
        <v>7647867.2561249416</v>
      </c>
      <c r="K15" s="5">
        <f t="shared" si="1"/>
        <v>7984167.0681255786</v>
      </c>
      <c r="L15" s="5">
        <f t="shared" si="1"/>
        <v>7823019.8351119719</v>
      </c>
      <c r="M15" s="5">
        <f t="shared" si="1"/>
        <v>8243229.1076069586</v>
      </c>
      <c r="N15" s="5">
        <f t="shared" si="1"/>
        <v>8677117.543067703</v>
      </c>
      <c r="O15" s="5">
        <f t="shared" si="1"/>
        <v>9125064.2243038323</v>
      </c>
      <c r="P15" s="5">
        <f t="shared" si="1"/>
        <v>9587457.9257721808</v>
      </c>
      <c r="Q15" s="5">
        <f t="shared" si="1"/>
        <v>9065998.6528790332</v>
      </c>
      <c r="R15" s="5">
        <f t="shared" si="1"/>
        <v>9658220.8472307418</v>
      </c>
      <c r="S15" s="5">
        <f t="shared" si="1"/>
        <v>10269842.284102159</v>
      </c>
      <c r="T15" s="5">
        <f t="shared" si="1"/>
        <v>10892832.756911749</v>
      </c>
      <c r="U15" s="5">
        <f t="shared" si="1"/>
        <v>11526210.834811673</v>
      </c>
      <c r="V15" s="5">
        <f t="shared" si="1"/>
        <v>10606467.2367748</v>
      </c>
      <c r="W15" s="5">
        <f t="shared" si="1"/>
        <v>11329312.343386393</v>
      </c>
      <c r="X15" s="5">
        <f t="shared" si="1"/>
        <v>12073451.47626723</v>
      </c>
      <c r="Y15" s="5">
        <f t="shared" si="1"/>
        <v>12829294.292367641</v>
      </c>
      <c r="Z15" s="5">
        <f t="shared" si="1"/>
        <v>13606233.275005342</v>
      </c>
    </row>
    <row r="17" spans="1:26" x14ac:dyDescent="0.25">
      <c r="A17" t="s">
        <v>90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eksploatacyjna'!B20*$M$85*$I$85*B$82</f>
        <v>0</v>
      </c>
      <c r="C20" s="5">
        <f>'Praca eksploatacyjna'!C20*$M$85*$I$85*C$82</f>
        <v>0</v>
      </c>
      <c r="D20" s="5">
        <f>'Praca eksploatacyjna'!D20*$M$85*$I$85*D$82</f>
        <v>0</v>
      </c>
      <c r="E20" s="5">
        <f>'Praca eksploatacyjna'!E20*$M$85*$I$85*E$82</f>
        <v>0</v>
      </c>
      <c r="F20" s="5">
        <f>'Praca eksploatacyjna'!F20*$M$85*$I$85*F$82</f>
        <v>0</v>
      </c>
      <c r="G20" s="5">
        <f>'Praca eksploatacyjna'!G20*$M$85*$I$85*G$82</f>
        <v>0</v>
      </c>
      <c r="H20" s="5">
        <f>'Praca eksploatacyjna'!H20*$M$85*$I$85*H$82</f>
        <v>0</v>
      </c>
      <c r="I20" s="5">
        <f>'Praca eksploatacyjna'!I20*$M$85*$I$85*I$82</f>
        <v>0</v>
      </c>
      <c r="J20" s="5">
        <f>'Praca eksploatacyjna'!J20*$M$85*$I$85*J$82</f>
        <v>0</v>
      </c>
      <c r="K20" s="5">
        <f>'Praca eksploatacyjna'!K20*$M$85*$I$85*K$82</f>
        <v>0</v>
      </c>
      <c r="L20" s="5">
        <f>'Praca eksploatacyjna'!L20*$M$85*$I$85*L$82</f>
        <v>0</v>
      </c>
      <c r="M20" s="5">
        <f>'Praca eksploatacyjna'!M20*$M$85*$I$85*M$82</f>
        <v>0</v>
      </c>
      <c r="N20" s="5">
        <f>'Praca eksploatacyjna'!N20*$M$85*$I$85*N$82</f>
        <v>0</v>
      </c>
      <c r="O20" s="5">
        <f>'Praca eksploatacyjna'!O20*$M$85*$I$85*O$82</f>
        <v>0</v>
      </c>
      <c r="P20" s="5">
        <f>'Praca eksploatacyjna'!P20*$M$85*$I$85*P$82</f>
        <v>0</v>
      </c>
      <c r="Q20" s="5">
        <f>'Praca eksploatacyjna'!Q20*$M$85*$I$85*Q$82</f>
        <v>0</v>
      </c>
      <c r="R20" s="5">
        <f>'Praca eksploatacyjna'!R20*$M$85*$I$85*R$82</f>
        <v>0</v>
      </c>
      <c r="S20" s="5">
        <f>'Praca eksploatacyjna'!S20*$M$85*$I$85*S$82</f>
        <v>0</v>
      </c>
      <c r="T20" s="5">
        <f>'Praca eksploatacyjna'!T20*$M$85*$I$85*T$82</f>
        <v>0</v>
      </c>
      <c r="U20" s="5">
        <f>'Praca eksploatacyjna'!U20*$M$85*$I$85*U$82</f>
        <v>0</v>
      </c>
      <c r="V20" s="5">
        <f>'Praca eksploatacyjna'!V20*$M$85*$I$85*V$82</f>
        <v>0</v>
      </c>
      <c r="W20" s="5">
        <f>'Praca eksploatacyjna'!W20*$M$85*$I$85*W$82</f>
        <v>0</v>
      </c>
      <c r="X20" s="5">
        <f>'Praca eksploatacyjna'!X20*$M$85*$I$85*X$82</f>
        <v>0</v>
      </c>
      <c r="Y20" s="5">
        <f>'Praca eksploatacyjna'!Y20*$M$85*$I$85*Y$82</f>
        <v>0</v>
      </c>
      <c r="Z20" s="5">
        <f>'Praca eksploatacyjna'!Z20*$M$85*$I$85*Z$82</f>
        <v>0</v>
      </c>
    </row>
    <row r="21" spans="1:26" x14ac:dyDescent="0.25">
      <c r="A21" s="1">
        <v>20</v>
      </c>
      <c r="B21" s="5">
        <f>'Praca eksploatacyjna'!B21*$M$85*$I$85*B$82</f>
        <v>0</v>
      </c>
      <c r="C21" s="5">
        <f>'Praca eksploatacyjna'!C21*$M$85*$I$85*C$82</f>
        <v>0</v>
      </c>
      <c r="D21" s="5">
        <f>'Praca eksploatacyjna'!D21*$M$85*$I$85*D$82</f>
        <v>0</v>
      </c>
      <c r="E21" s="5">
        <f>'Praca eksploatacyjna'!E21*$M$85*$I$85*E$82</f>
        <v>0</v>
      </c>
      <c r="F21" s="5">
        <f>'Praca eksploatacyjna'!F21*$M$85*$I$85*F$82</f>
        <v>0</v>
      </c>
      <c r="G21" s="5">
        <f>'Praca eksploatacyjna'!G21*$M$85*$I$85*G$82</f>
        <v>0</v>
      </c>
      <c r="H21" s="5">
        <f>'Praca eksploatacyjna'!H21*$M$85*$I$85*H$82</f>
        <v>0</v>
      </c>
      <c r="I21" s="5">
        <f>'Praca eksploatacyjna'!I21*$M$85*$I$85*I$82</f>
        <v>0</v>
      </c>
      <c r="J21" s="5">
        <f>'Praca eksploatacyjna'!J21*$M$85*$I$85*J$82</f>
        <v>0</v>
      </c>
      <c r="K21" s="5">
        <f>'Praca eksploatacyjna'!K21*$M$85*$I$85*K$82</f>
        <v>0</v>
      </c>
      <c r="L21" s="5">
        <f>'Praca eksploatacyjna'!L21*$M$85*$I$85*L$82</f>
        <v>0</v>
      </c>
      <c r="M21" s="5">
        <f>'Praca eksploatacyjna'!M21*$M$85*$I$85*M$82</f>
        <v>0</v>
      </c>
      <c r="N21" s="5">
        <f>'Praca eksploatacyjna'!N21*$M$85*$I$85*N$82</f>
        <v>0</v>
      </c>
      <c r="O21" s="5">
        <f>'Praca eksploatacyjna'!O21*$M$85*$I$85*O$82</f>
        <v>0</v>
      </c>
      <c r="P21" s="5">
        <f>'Praca eksploatacyjna'!P21*$M$85*$I$85*P$82</f>
        <v>0</v>
      </c>
      <c r="Q21" s="5">
        <f>'Praca eksploatacyjna'!Q21*$M$85*$I$85*Q$82</f>
        <v>0</v>
      </c>
      <c r="R21" s="5">
        <f>'Praca eksploatacyjna'!R21*$M$85*$I$85*R$82</f>
        <v>0</v>
      </c>
      <c r="S21" s="5">
        <f>'Praca eksploatacyjna'!S21*$M$85*$I$85*S$82</f>
        <v>0</v>
      </c>
      <c r="T21" s="5">
        <f>'Praca eksploatacyjna'!T21*$M$85*$I$85*T$82</f>
        <v>0</v>
      </c>
      <c r="U21" s="5">
        <f>'Praca eksploatacyjna'!U21*$M$85*$I$85*U$82</f>
        <v>0</v>
      </c>
      <c r="V21" s="5">
        <f>'Praca eksploatacyjna'!V21*$M$85*$I$85*V$82</f>
        <v>0</v>
      </c>
      <c r="W21" s="5">
        <f>'Praca eksploatacyjna'!W21*$M$85*$I$85*W$82</f>
        <v>0</v>
      </c>
      <c r="X21" s="5">
        <f>'Praca eksploatacyjna'!X21*$M$85*$I$85*X$82</f>
        <v>0</v>
      </c>
      <c r="Y21" s="5">
        <f>'Praca eksploatacyjna'!Y21*$M$85*$I$85*Y$82</f>
        <v>0</v>
      </c>
      <c r="Z21" s="5">
        <f>'Praca eksploatacyjna'!Z21*$M$85*$I$85*Z$82</f>
        <v>0</v>
      </c>
    </row>
    <row r="22" spans="1:26" x14ac:dyDescent="0.25">
      <c r="A22" s="1">
        <v>30</v>
      </c>
      <c r="B22" s="5">
        <f>'Praca eksploatacyjna'!B22*$M$85*$I$85*B$82</f>
        <v>0</v>
      </c>
      <c r="C22" s="5">
        <f>'Praca eksploatacyjna'!C22*$M$85*$I$85*C$82</f>
        <v>0.26355444749986173</v>
      </c>
      <c r="D22" s="5">
        <f>'Praca eksploatacyjna'!D22*$M$85*$I$85*D$82</f>
        <v>0.54018119559571653</v>
      </c>
      <c r="E22" s="5">
        <f>'Praca eksploatacyjna'!E22*$M$85*$I$85*E$82</f>
        <v>0.82971831643502048</v>
      </c>
      <c r="F22" s="5">
        <f>'Praca eksploatacyjna'!F22*$M$85*$I$85*F$82</f>
        <v>1.1319570418350844</v>
      </c>
      <c r="G22" s="5">
        <f>'Praca eksploatacyjna'!G22*$M$85*$I$85*G$82</f>
        <v>1.4466410994652377</v>
      </c>
      <c r="H22" s="5">
        <f>'Praca eksploatacyjna'!H22*$M$85*$I$85*H$82</f>
        <v>1.7200755558121605</v>
      </c>
      <c r="I22" s="5">
        <f>'Praca eksploatacyjna'!I22*$M$85*$I$85*I$82</f>
        <v>2.0034651249641331</v>
      </c>
      <c r="J22" s="5">
        <f>'Praca eksploatacyjna'!J22*$M$85*$I$85*J$82</f>
        <v>2.2964948442024622</v>
      </c>
      <c r="K22" s="5">
        <f>'Praca eksploatacyjna'!K22*$M$85*$I$85*K$82</f>
        <v>2.6008478206094416</v>
      </c>
      <c r="L22" s="5">
        <f>'Praca eksploatacyjna'!L22*$M$85*$I$85*L$82</f>
        <v>1.309614350137188</v>
      </c>
      <c r="M22" s="5">
        <f>'Praca eksploatacyjna'!M22*$M$85*$I$85*M$82</f>
        <v>1.3358066371399318</v>
      </c>
      <c r="N22" s="5">
        <f>'Praca eksploatacyjna'!N22*$M$85*$I$85*N$82</f>
        <v>1.3625227698827305</v>
      </c>
      <c r="O22" s="5">
        <f>'Praca eksploatacyjna'!O22*$M$85*$I$85*O$82</f>
        <v>1.3897732252803852</v>
      </c>
      <c r="P22" s="5">
        <f>'Praca eksploatacyjna'!P22*$M$85*$I$85*P$82</f>
        <v>1.4175686897859929</v>
      </c>
      <c r="Q22" s="5">
        <f>'Praca eksploatacyjna'!Q22*$M$85*$I$85*Q$82</f>
        <v>0</v>
      </c>
      <c r="R22" s="5">
        <f>'Praca eksploatacyjna'!R22*$M$85*$I$85*R$82</f>
        <v>0</v>
      </c>
      <c r="S22" s="5">
        <f>'Praca eksploatacyjna'!S22*$M$85*$I$85*S$82</f>
        <v>0</v>
      </c>
      <c r="T22" s="5">
        <f>'Praca eksploatacyjna'!T22*$M$85*$I$85*T$82</f>
        <v>0</v>
      </c>
      <c r="U22" s="5">
        <f>'Praca eksploatacyjna'!U22*$M$85*$I$85*U$82</f>
        <v>0</v>
      </c>
      <c r="V22" s="5">
        <f>'Praca eksploatacyjna'!V22*$M$85*$I$85*V$82</f>
        <v>0</v>
      </c>
      <c r="W22" s="5">
        <f>'Praca eksploatacyjna'!W22*$M$85*$I$85*W$82</f>
        <v>0</v>
      </c>
      <c r="X22" s="5">
        <f>'Praca eksploatacyjna'!X22*$M$85*$I$85*X$82</f>
        <v>0</v>
      </c>
      <c r="Y22" s="5">
        <f>'Praca eksploatacyjna'!Y22*$M$85*$I$85*Y$82</f>
        <v>0</v>
      </c>
      <c r="Z22" s="5">
        <f>'Praca eksploatacyjna'!Z22*$M$85*$I$85*Z$82</f>
        <v>0</v>
      </c>
    </row>
    <row r="23" spans="1:26" x14ac:dyDescent="0.25">
      <c r="A23" s="1">
        <v>40</v>
      </c>
      <c r="B23" s="5">
        <f>'Praca eksploatacyjna'!B23*$M$85*$I$85*B$82</f>
        <v>1500.7756849315067</v>
      </c>
      <c r="C23" s="5">
        <f>'Praca eksploatacyjna'!C23*$M$85*$I$85*C$82</f>
        <v>1807.6613877465516</v>
      </c>
      <c r="D23" s="5">
        <f>'Praca eksploatacyjna'!D23*$M$85*$I$85*D$82</f>
        <v>1850.6107593335551</v>
      </c>
      <c r="E23" s="5">
        <f>'Praca eksploatacyjna'!E23*$M$85*$I$85*E$82</f>
        <v>1893.0996515885506</v>
      </c>
      <c r="F23" s="5">
        <f>'Praca eksploatacyjna'!F23*$M$85*$I$85*F$82</f>
        <v>1935.0491197659146</v>
      </c>
      <c r="G23" s="5">
        <f>'Praca eksploatacyjna'!G23*$M$85*$I$85*G$82</f>
        <v>1976.3796383694153</v>
      </c>
      <c r="H23" s="5">
        <f>'Praca eksploatacyjna'!H23*$M$85*$I$85*H$82</f>
        <v>2075.9559015411182</v>
      </c>
      <c r="I23" s="5">
        <f>'Praca eksploatacyjna'!I23*$M$85*$I$85*I$82</f>
        <v>2177.2965040469148</v>
      </c>
      <c r="J23" s="5">
        <f>'Praca eksploatacyjna'!J23*$M$85*$I$85*J$82</f>
        <v>2280.2594254282744</v>
      </c>
      <c r="K23" s="5">
        <f>'Praca eksploatacyjna'!K23*$M$85*$I$85*K$82</f>
        <v>2386.5636187795881</v>
      </c>
      <c r="L23" s="5">
        <f>'Praca eksploatacyjna'!L23*$M$85*$I$85*L$82</f>
        <v>2507.4947850376716</v>
      </c>
      <c r="M23" s="5">
        <f>'Praca eksploatacyjna'!M23*$M$85*$I$85*M$82</f>
        <v>2784.4160729379801</v>
      </c>
      <c r="N23" s="5">
        <f>'Praca eksploatacyjna'!N23*$M$85*$I$85*N$82</f>
        <v>3071.4112144402866</v>
      </c>
      <c r="O23" s="5">
        <f>'Praca eksploatacyjna'!O23*$M$85*$I$85*O$82</f>
        <v>3368.7723951735093</v>
      </c>
      <c r="P23" s="5">
        <f>'Praca eksploatacyjna'!P23*$M$85*$I$85*P$82</f>
        <v>3676.7994586502855</v>
      </c>
      <c r="Q23" s="5">
        <f>'Praca eksploatacyjna'!Q23*$M$85*$I$85*Q$82</f>
        <v>3664.0271647553136</v>
      </c>
      <c r="R23" s="5">
        <f>'Praca eksploatacyjna'!R23*$M$85*$I$85*R$82</f>
        <v>4035.9989448846072</v>
      </c>
      <c r="S23" s="5">
        <f>'Praca eksploatacyjna'!S23*$M$85*$I$85*S$82</f>
        <v>4420.9037343968503</v>
      </c>
      <c r="T23" s="5">
        <f>'Praca eksploatacyjna'!T23*$M$85*$I$85*T$82</f>
        <v>4815.3183832999866</v>
      </c>
      <c r="U23" s="5">
        <f>'Praca eksploatacyjna'!U23*$M$85*$I$85*U$82</f>
        <v>5218.6480393916499</v>
      </c>
      <c r="V23" s="5">
        <f>'Praca eksploatacyjna'!V23*$M$85*$I$85*V$82</f>
        <v>4286.8427894993956</v>
      </c>
      <c r="W23" s="5">
        <f>'Praca eksploatacyjna'!W23*$M$85*$I$85*W$82</f>
        <v>8475.542566076354</v>
      </c>
      <c r="X23" s="5">
        <f>'Praca eksploatacyjna'!X23*$M$85*$I$85*X$82</f>
        <v>12803.772736637389</v>
      </c>
      <c r="Y23" s="5">
        <f>'Praca eksploatacyjna'!Y23*$M$85*$I$85*Y$82</f>
        <v>17261.447612761756</v>
      </c>
      <c r="Z23" s="5">
        <f>'Praca eksploatacyjna'!Z23*$M$85*$I$85*Z$82</f>
        <v>21858.490319101526</v>
      </c>
    </row>
    <row r="24" spans="1:26" x14ac:dyDescent="0.25">
      <c r="A24" s="1">
        <v>50</v>
      </c>
      <c r="B24" s="5">
        <f>'Praca eksploatacyjna'!B24*$M$85*$I$85*B$82</f>
        <v>8797.8850684931494</v>
      </c>
      <c r="C24" s="5">
        <f>'Praca eksploatacyjna'!C24*$M$85*$I$85*C$82</f>
        <v>10605.635954186935</v>
      </c>
      <c r="D24" s="5">
        <f>'Praca eksploatacyjna'!D24*$M$85*$I$85*D$82</f>
        <v>10866.565024556707</v>
      </c>
      <c r="E24" s="5">
        <f>'Praca eksploatacyjna'!E24*$M$85*$I$85*E$82</f>
        <v>11125.221707020944</v>
      </c>
      <c r="F24" s="5">
        <f>'Praca eksploatacyjna'!F24*$M$85*$I$85*F$82</f>
        <v>11381.136304126207</v>
      </c>
      <c r="G24" s="5">
        <f>'Praca eksploatacyjna'!G24*$M$85*$I$85*G$82</f>
        <v>11633.83414259946</v>
      </c>
      <c r="H24" s="5">
        <f>'Praca eksploatacyjna'!H24*$M$85*$I$85*H$82</f>
        <v>13841.458953515714</v>
      </c>
      <c r="I24" s="5">
        <f>'Praca eksploatacyjna'!I24*$M$85*$I$85*I$82</f>
        <v>16129.517174637915</v>
      </c>
      <c r="J24" s="5">
        <f>'Praca eksploatacyjna'!J24*$M$85*$I$85*J$82</f>
        <v>18495.466759917352</v>
      </c>
      <c r="K24" s="5">
        <f>'Praca eksploatacyjna'!K24*$M$85*$I$85*K$82</f>
        <v>20952.861573633967</v>
      </c>
      <c r="L24" s="5">
        <f>'Praca eksploatacyjna'!L24*$M$85*$I$85*L$82</f>
        <v>23516.923469188503</v>
      </c>
      <c r="M24" s="5">
        <f>'Praca eksploatacyjna'!M24*$M$85*$I$85*M$82</f>
        <v>27731.370074418381</v>
      </c>
      <c r="N24" s="5">
        <f>'Praca eksploatacyjna'!N24*$M$85*$I$85*N$82</f>
        <v>32104.987774469784</v>
      </c>
      <c r="O24" s="5">
        <f>'Praca eksploatacyjna'!O24*$M$85*$I$85*O$82</f>
        <v>36642.457634493461</v>
      </c>
      <c r="P24" s="5">
        <f>'Praca eksploatacyjna'!P24*$M$85*$I$85*P$82</f>
        <v>41348.58429380833</v>
      </c>
      <c r="Q24" s="5">
        <f>'Praca eksploatacyjna'!Q24*$M$85*$I$85*Q$82</f>
        <v>34548.222486468163</v>
      </c>
      <c r="R24" s="5">
        <f>'Praca eksploatacyjna'!R24*$M$85*$I$85*R$82</f>
        <v>38128.915694078874</v>
      </c>
      <c r="S24" s="5">
        <f>'Praca eksploatacyjna'!S24*$M$85*$I$85*S$82</f>
        <v>41834.371664124417</v>
      </c>
      <c r="T24" s="5">
        <f>'Praca eksploatacyjna'!T24*$M$85*$I$85*T$82</f>
        <v>45632.215097975975</v>
      </c>
      <c r="U24" s="5">
        <f>'Praca eksploatacyjna'!U24*$M$85*$I$85*U$82</f>
        <v>49516.727480448113</v>
      </c>
      <c r="V24" s="5">
        <f>'Praca eksploatacyjna'!V24*$M$85*$I$85*V$82</f>
        <v>31301.383782905512</v>
      </c>
      <c r="W24" s="5">
        <f>'Praca eksploatacyjna'!W24*$M$85*$I$85*W$82</f>
        <v>39299.539656929242</v>
      </c>
      <c r="X24" s="5">
        <f>'Praca eksploatacyjna'!X24*$M$85*$I$85*X$82</f>
        <v>47557.5990657613</v>
      </c>
      <c r="Y24" s="5">
        <f>'Praca eksploatacyjna'!Y24*$M$85*$I$85*Y$82</f>
        <v>56037.913027690636</v>
      </c>
      <c r="Z24" s="5">
        <f>'Praca eksploatacyjna'!Z24*$M$85*$I$85*Z$82</f>
        <v>64777.422291040879</v>
      </c>
    </row>
    <row r="25" spans="1:26" x14ac:dyDescent="0.25">
      <c r="A25" s="1">
        <v>60</v>
      </c>
      <c r="B25" s="5">
        <f>'Praca eksploatacyjna'!B25*$M$85*$I$85*B$82</f>
        <v>20554.291849315068</v>
      </c>
      <c r="C25" s="5">
        <f>'Praca eksploatacyjna'!C25*$M$85*$I$85*C$82</f>
        <v>24755.229996249513</v>
      </c>
      <c r="D25" s="5">
        <f>'Praca eksploatacyjna'!D25*$M$85*$I$85*D$82</f>
        <v>25341.250338384049</v>
      </c>
      <c r="E25" s="5">
        <f>'Praca eksploatacyjna'!E25*$M$85*$I$85*E$82</f>
        <v>25920.861160050281</v>
      </c>
      <c r="F25" s="5">
        <f>'Praca eksploatacyjna'!F25*$M$85*$I$85*F$82</f>
        <v>26492.982915382716</v>
      </c>
      <c r="G25" s="5">
        <f>'Praca eksploatacyjna'!G25*$M$85*$I$85*G$82</f>
        <v>27056.528483298342</v>
      </c>
      <c r="H25" s="5">
        <f>'Praca eksploatacyjna'!H25*$M$85*$I$85*H$82</f>
        <v>33931.547033172392</v>
      </c>
      <c r="I25" s="5">
        <f>'Praca eksploatacyjna'!I25*$M$85*$I$85*I$82</f>
        <v>41068.830130873015</v>
      </c>
      <c r="J25" s="5">
        <f>'Praca eksploatacyjna'!J25*$M$85*$I$85*J$82</f>
        <v>48460.634202360357</v>
      </c>
      <c r="K25" s="5">
        <f>'Praca eksploatacyjna'!K25*$M$85*$I$85*K$82</f>
        <v>56142.169304553769</v>
      </c>
      <c r="L25" s="5">
        <f>'Praca eksploatacyjna'!L25*$M$85*$I$85*L$82</f>
        <v>64288.373168984486</v>
      </c>
      <c r="M25" s="5">
        <f>'Praca eksploatacyjna'!M25*$M$85*$I$85*M$82</f>
        <v>74554.999384093302</v>
      </c>
      <c r="N25" s="5">
        <f>'Praca eksploatacyjna'!N25*$M$85*$I$85*N$82</f>
        <v>85206.575298538824</v>
      </c>
      <c r="O25" s="5">
        <f>'Praca eksploatacyjna'!O25*$M$85*$I$85*O$82</f>
        <v>96254.39224980853</v>
      </c>
      <c r="P25" s="5">
        <f>'Praca eksploatacyjna'!P25*$M$85*$I$85*P$82</f>
        <v>107710.03924900963</v>
      </c>
      <c r="Q25" s="5">
        <f>'Praca eksploatacyjna'!Q25*$M$85*$I$85*Q$82</f>
        <v>81978.409713942834</v>
      </c>
      <c r="R25" s="5">
        <f>'Praca eksploatacyjna'!R25*$M$85*$I$85*R$82</f>
        <v>97380.794859521659</v>
      </c>
      <c r="S25" s="5">
        <f>'Praca eksploatacyjna'!S25*$M$85*$I$85*S$82</f>
        <v>113344.4110737337</v>
      </c>
      <c r="T25" s="5">
        <f>'Praca eksploatacyjna'!T25*$M$85*$I$85*T$82</f>
        <v>129783.1810415332</v>
      </c>
      <c r="U25" s="5">
        <f>'Praca eksploatacyjna'!U25*$M$85*$I$85*U$82</f>
        <v>146673.21472925815</v>
      </c>
      <c r="V25" s="5">
        <f>'Praca eksploatacyjna'!V25*$M$85*$I$85*V$82</f>
        <v>110785.27193758328</v>
      </c>
      <c r="W25" s="5">
        <f>'Praca eksploatacyjna'!W25*$M$85*$I$85*W$82</f>
        <v>122436.51963598595</v>
      </c>
      <c r="X25" s="5">
        <f>'Praca eksploatacyjna'!X25*$M$85*$I$85*X$82</f>
        <v>134447.98122190323</v>
      </c>
      <c r="Y25" s="5">
        <f>'Praca eksploatacyjna'!Y25*$M$85*$I$85*Y$82</f>
        <v>146712.94942638295</v>
      </c>
      <c r="Z25" s="5">
        <f>'Praca eksploatacyjna'!Z25*$M$85*$I$85*Z$82</f>
        <v>159335.97793021324</v>
      </c>
    </row>
    <row r="26" spans="1:26" x14ac:dyDescent="0.25">
      <c r="A26" s="1">
        <v>70</v>
      </c>
      <c r="B26" s="5">
        <f>'Praca eksploatacyjna'!B26*$M$85*$I$85*B$82</f>
        <v>43536.581712328763</v>
      </c>
      <c r="C26" s="5">
        <f>'Praca eksploatacyjna'!C26*$M$85*$I$85*C$82</f>
        <v>52460.317549330815</v>
      </c>
      <c r="D26" s="5">
        <f>'Praca eksploatacyjna'!D26*$M$85*$I$85*D$82</f>
        <v>53728.472401822139</v>
      </c>
      <c r="E26" s="5">
        <f>'Praca eksploatacyjna'!E26*$M$85*$I$85*E$82</f>
        <v>54984.306052188229</v>
      </c>
      <c r="F26" s="5">
        <f>'Praca eksploatacyjna'!F26*$M$85*$I$85*F$82</f>
        <v>56225.511592576513</v>
      </c>
      <c r="G26" s="5">
        <f>'Praca eksploatacyjna'!G26*$M$85*$I$85*G$82</f>
        <v>57449.761452163235</v>
      </c>
      <c r="H26" s="5">
        <f>'Praca eksploatacyjna'!H26*$M$85*$I$85*H$82</f>
        <v>52339.499822302118</v>
      </c>
      <c r="I26" s="5">
        <f>'Praca eksploatacyjna'!I26*$M$85*$I$85*I$82</f>
        <v>46934.71858828824</v>
      </c>
      <c r="J26" s="5">
        <f>'Praca eksploatacyjna'!J26*$M$85*$I$85*J$82</f>
        <v>41239.711764601387</v>
      </c>
      <c r="K26" s="5">
        <f>'Praca eksploatacyjna'!K26*$M$85*$I$85*K$82</f>
        <v>35287.486820399114</v>
      </c>
      <c r="L26" s="5">
        <f>'Praca eksploatacyjna'!L26*$M$85*$I$85*L$82</f>
        <v>29265.356603265678</v>
      </c>
      <c r="M26" s="5">
        <f>'Praca eksploatacyjna'!M26*$M$85*$I$85*M$82</f>
        <v>31253.199985844418</v>
      </c>
      <c r="N26" s="5">
        <f>'Praca eksploatacyjna'!N26*$M$85*$I$85*N$82</f>
        <v>33308.850961084994</v>
      </c>
      <c r="O26" s="5">
        <f>'Praca eksploatacyjna'!O26*$M$85*$I$85*O$82</f>
        <v>35434.226695340854</v>
      </c>
      <c r="P26" s="5">
        <f>'Praca eksploatacyjna'!P26*$M$85*$I$85*P$82</f>
        <v>37631.293918582523</v>
      </c>
      <c r="Q26" s="5">
        <f>'Praca eksploatacyjna'!Q26*$M$85*$I$85*Q$82</f>
        <v>78278.037376680193</v>
      </c>
      <c r="R26" s="5">
        <f>'Praca eksploatacyjna'!R26*$M$85*$I$85*R$82</f>
        <v>76449.691352141192</v>
      </c>
      <c r="S26" s="5">
        <f>'Praca eksploatacyjna'!S26*$M$85*$I$85*S$82</f>
        <v>74522.280424561366</v>
      </c>
      <c r="T26" s="5">
        <f>'Praca eksploatacyjna'!T26*$M$85*$I$85*T$82</f>
        <v>72435.77287480401</v>
      </c>
      <c r="U26" s="5">
        <f>'Praca eksploatacyjna'!U26*$M$85*$I$85*U$82</f>
        <v>70192.069139662824</v>
      </c>
      <c r="V26" s="5">
        <f>'Praca eksploatacyjna'!V26*$M$85*$I$85*V$82</f>
        <v>59484.880598469666</v>
      </c>
      <c r="W26" s="5">
        <f>'Praca eksploatacyjna'!W26*$M$85*$I$85*W$82</f>
        <v>57376.618356097686</v>
      </c>
      <c r="X26" s="5">
        <f>'Praca eksploatacyjna'!X26*$M$85*$I$85*X$82</f>
        <v>55180.729489681908</v>
      </c>
      <c r="Y26" s="5">
        <f>'Praca eksploatacyjna'!Y26*$M$85*$I$85*Y$82</f>
        <v>52853.248049841837</v>
      </c>
      <c r="Z26" s="5">
        <f>'Praca eksploatacyjna'!Z26*$M$85*$I$85*Z$82</f>
        <v>50437.160937177505</v>
      </c>
    </row>
    <row r="27" spans="1:26" x14ac:dyDescent="0.25">
      <c r="A27" s="1">
        <v>80</v>
      </c>
      <c r="B27" s="5">
        <f>'Praca eksploatacyjna'!B27*$M$85*$I$85*B$82</f>
        <v>32171.935068493149</v>
      </c>
      <c r="C27" s="5">
        <f>'Praca eksploatacyjna'!C27*$M$85*$I$85*C$82</f>
        <v>38821.384652488807</v>
      </c>
      <c r="D27" s="5">
        <f>'Praca eksploatacyjna'!D27*$M$85*$I$85*D$82</f>
        <v>39816.375799852256</v>
      </c>
      <c r="E27" s="5">
        <f>'Praca eksploatacyjna'!E27*$M$85*$I$85*E$82</f>
        <v>40804.962926422013</v>
      </c>
      <c r="F27" s="5">
        <f>'Praca eksploatacyjna'!F27*$M$85*$I$85*F$82</f>
        <v>41785.397636979367</v>
      </c>
      <c r="G27" s="5">
        <f>'Praca eksploatacyjna'!G27*$M$85*$I$85*G$82</f>
        <v>42755.906329094942</v>
      </c>
      <c r="H27" s="5">
        <f>'Praca eksploatacyjna'!H27*$M$85*$I$85*H$82</f>
        <v>40844.103412066324</v>
      </c>
      <c r="I27" s="5">
        <f>'Praca eksploatacyjna'!I27*$M$85*$I$85*I$82</f>
        <v>38794.81886624053</v>
      </c>
      <c r="J27" s="5">
        <f>'Praca eksploatacyjna'!J27*$M$85*$I$85*J$82</f>
        <v>36609.258361797751</v>
      </c>
      <c r="K27" s="5">
        <f>'Praca eksploatacyjna'!K27*$M$85*$I$85*K$82</f>
        <v>34315.994349935856</v>
      </c>
      <c r="L27" s="5">
        <f>'Praca eksploatacyjna'!L27*$M$85*$I$85*L$82</f>
        <v>31719.752479197788</v>
      </c>
      <c r="M27" s="5">
        <f>'Praca eksploatacyjna'!M27*$M$85*$I$85*M$82</f>
        <v>22702.677414118309</v>
      </c>
      <c r="N27" s="5">
        <f>'Praca eksploatacyjna'!N27*$M$85*$I$85*N$82</f>
        <v>13312.231445443969</v>
      </c>
      <c r="O27" s="5">
        <f>'Praca eksploatacyjna'!O27*$M$85*$I$85*O$82</f>
        <v>3537.0865670570106</v>
      </c>
      <c r="P27" s="5">
        <f>'Praca eksploatacyjna'!P27*$M$85*$I$85*P$82</f>
        <v>0</v>
      </c>
      <c r="Q27" s="5">
        <f>'Praca eksploatacyjna'!Q27*$M$85*$I$85*Q$82</f>
        <v>0</v>
      </c>
      <c r="R27" s="5">
        <f>'Praca eksploatacyjna'!R27*$M$85*$I$85*R$82</f>
        <v>0</v>
      </c>
      <c r="S27" s="5">
        <f>'Praca eksploatacyjna'!S27*$M$85*$I$85*S$82</f>
        <v>0</v>
      </c>
      <c r="T27" s="5">
        <f>'Praca eksploatacyjna'!T27*$M$85*$I$85*T$82</f>
        <v>0</v>
      </c>
      <c r="U27" s="5">
        <f>'Praca eksploatacyjna'!U27*$M$85*$I$85*U$82</f>
        <v>0</v>
      </c>
      <c r="V27" s="5">
        <f>'Praca eksploatacyjna'!V27*$M$85*$I$85*V$82</f>
        <v>0</v>
      </c>
      <c r="W27" s="5">
        <f>'Praca eksploatacyjna'!W27*$M$85*$I$85*W$82</f>
        <v>0</v>
      </c>
      <c r="X27" s="5">
        <f>'Praca eksploatacyjna'!X27*$M$85*$I$85*X$82</f>
        <v>0</v>
      </c>
      <c r="Y27" s="5">
        <f>'Praca eksploatacyjna'!Y27*$M$85*$I$85*Y$82</f>
        <v>0</v>
      </c>
      <c r="Z27" s="5">
        <f>'Praca eksploatacyjna'!Z27*$M$85*$I$85*Z$82</f>
        <v>0</v>
      </c>
    </row>
    <row r="28" spans="1:26" x14ac:dyDescent="0.25">
      <c r="A28" s="1">
        <v>90</v>
      </c>
      <c r="B28" s="5">
        <f>'Praca eksploatacyjna'!B28*$M$85*$I$85*B$82</f>
        <v>14363.40493150685</v>
      </c>
      <c r="C28" s="5">
        <f>'Praca eksploatacyjna'!C28*$M$85*$I$85*C$82</f>
        <v>17099.041625309364</v>
      </c>
      <c r="D28" s="5">
        <f>'Praca eksploatacyjna'!D28*$M$85*$I$85*D$82</f>
        <v>17298.642567491537</v>
      </c>
      <c r="E28" s="5">
        <f>'Praca eksploatacyjna'!E28*$M$85*$I$85*E$82</f>
        <v>17483.967772022832</v>
      </c>
      <c r="F28" s="5">
        <f>'Praca eksploatacyjna'!F28*$M$85*$I$85*F$82</f>
        <v>17654.421267808804</v>
      </c>
      <c r="G28" s="5">
        <f>'Praca eksploatacyjna'!G28*$M$85*$I$85*G$82</f>
        <v>17809.437837616599</v>
      </c>
      <c r="H28" s="5">
        <f>'Praca eksploatacyjna'!H28*$M$85*$I$85*H$82</f>
        <v>17917.720299827997</v>
      </c>
      <c r="I28" s="5">
        <f>'Praca eksploatacyjna'!I28*$M$85*$I$85*I$82</f>
        <v>18007.816095733477</v>
      </c>
      <c r="J28" s="5">
        <f>'Praca eksploatacyjna'!J28*$M$85*$I$85*J$82</f>
        <v>18079.275627132462</v>
      </c>
      <c r="K28" s="5">
        <f>'Praca eksploatacyjna'!K28*$M$85*$I$85*K$82</f>
        <v>18145.916973481981</v>
      </c>
      <c r="L28" s="5">
        <f>'Praca eksploatacyjna'!L28*$M$85*$I$85*L$82</f>
        <v>19543.19636332224</v>
      </c>
      <c r="M28" s="5">
        <f>'Praca eksploatacyjna'!M28*$M$85*$I$85*M$82</f>
        <v>21625.750103256101</v>
      </c>
      <c r="N28" s="5">
        <f>'Praca eksploatacyjna'!N28*$M$85*$I$85*N$82</f>
        <v>23783.788714241979</v>
      </c>
      <c r="O28" s="5">
        <f>'Praca eksploatacyjna'!O28*$M$85*$I$85*O$82</f>
        <v>26019.49856962599</v>
      </c>
      <c r="P28" s="5">
        <f>'Praca eksploatacyjna'!P28*$M$85*$I$85*P$82</f>
        <v>28335.123303739674</v>
      </c>
      <c r="Q28" s="5">
        <f>'Praca eksploatacyjna'!Q28*$M$85*$I$85*Q$82</f>
        <v>32476.547653551832</v>
      </c>
      <c r="R28" s="5">
        <f>'Praca eksploatacyjna'!R28*$M$85*$I$85*R$82</f>
        <v>34634.789520874932</v>
      </c>
      <c r="S28" s="5">
        <f>'Praca eksploatacyjna'!S28*$M$85*$I$85*S$82</f>
        <v>36863.935721376241</v>
      </c>
      <c r="T28" s="5">
        <f>'Praca eksploatacyjna'!T28*$M$85*$I$85*T$82</f>
        <v>39135.170891997361</v>
      </c>
      <c r="U28" s="5">
        <f>'Praca eksploatacyjna'!U28*$M$85*$I$85*U$82</f>
        <v>41444.924375103219</v>
      </c>
      <c r="V28" s="5">
        <f>'Praca eksploatacyjna'!V28*$M$85*$I$85*V$82</f>
        <v>33767.708630652713</v>
      </c>
      <c r="W28" s="5">
        <f>'Praca eksploatacyjna'!W28*$M$85*$I$85*W$82</f>
        <v>38814.387788969681</v>
      </c>
      <c r="X28" s="5">
        <f>'Praca eksploatacyjna'!X28*$M$85*$I$85*X$82</f>
        <v>44021.104768922181</v>
      </c>
      <c r="Y28" s="5">
        <f>'Praca eksploatacyjna'!Y28*$M$85*$I$85*Y$82</f>
        <v>49352.951874564322</v>
      </c>
      <c r="Z28" s="5">
        <f>'Praca eksploatacyjna'!Z28*$M$85*$I$85*Z$82</f>
        <v>54844.148684766151</v>
      </c>
    </row>
    <row r="29" spans="1:26" x14ac:dyDescent="0.25">
      <c r="A29" s="1">
        <v>100</v>
      </c>
      <c r="B29" s="5">
        <f>'Praca eksploatacyjna'!B29*$M$85*$I$85*B$82</f>
        <v>0</v>
      </c>
      <c r="C29" s="5">
        <f>'Praca eksploatacyjna'!C29*$M$85*$I$85*C$82</f>
        <v>0</v>
      </c>
      <c r="D29" s="5">
        <f>'Praca eksploatacyjna'!D29*$M$85*$I$85*D$82</f>
        <v>0</v>
      </c>
      <c r="E29" s="5">
        <f>'Praca eksploatacyjna'!E29*$M$85*$I$85*E$82</f>
        <v>0</v>
      </c>
      <c r="F29" s="5">
        <f>'Praca eksploatacyjna'!F29*$M$85*$I$85*F$82</f>
        <v>0</v>
      </c>
      <c r="G29" s="5">
        <f>'Praca eksploatacyjna'!G29*$M$85*$I$85*G$82</f>
        <v>0</v>
      </c>
      <c r="H29" s="5">
        <f>'Praca eksploatacyjna'!H29*$M$85*$I$85*H$82</f>
        <v>0</v>
      </c>
      <c r="I29" s="5">
        <f>'Praca eksploatacyjna'!I29*$M$85*$I$85*I$82</f>
        <v>0</v>
      </c>
      <c r="J29" s="5">
        <f>'Praca eksploatacyjna'!J29*$M$85*$I$85*J$82</f>
        <v>0</v>
      </c>
      <c r="K29" s="5">
        <f>'Praca eksploatacyjna'!K29*$M$85*$I$85*K$82</f>
        <v>0</v>
      </c>
      <c r="L29" s="5">
        <f>'Praca eksploatacyjna'!L29*$M$85*$I$85*L$82</f>
        <v>0</v>
      </c>
      <c r="M29" s="5">
        <f>'Praca eksploatacyjna'!M29*$M$85*$I$85*M$82</f>
        <v>0</v>
      </c>
      <c r="N29" s="5">
        <f>'Praca eksploatacyjna'!N29*$M$85*$I$85*N$82</f>
        <v>0</v>
      </c>
      <c r="O29" s="5">
        <f>'Praca eksploatacyjna'!O29*$M$85*$I$85*O$82</f>
        <v>0</v>
      </c>
      <c r="P29" s="5">
        <f>'Praca eksploatacyjna'!P29*$M$85*$I$85*P$82</f>
        <v>0</v>
      </c>
      <c r="Q29" s="5">
        <f>'Praca eksploatacyjna'!Q29*$M$85*$I$85*Q$82</f>
        <v>0</v>
      </c>
      <c r="R29" s="5">
        <f>'Praca eksploatacyjna'!R29*$M$85*$I$85*R$82</f>
        <v>0</v>
      </c>
      <c r="S29" s="5">
        <f>'Praca eksploatacyjna'!S29*$M$85*$I$85*S$82</f>
        <v>0</v>
      </c>
      <c r="T29" s="5">
        <f>'Praca eksploatacyjna'!T29*$M$85*$I$85*T$82</f>
        <v>0</v>
      </c>
      <c r="U29" s="5">
        <f>'Praca eksploatacyjna'!U29*$M$85*$I$85*U$82</f>
        <v>0</v>
      </c>
      <c r="V29" s="5">
        <f>'Praca eksploatacyjna'!V29*$M$85*$I$85*V$82</f>
        <v>0</v>
      </c>
      <c r="W29" s="5">
        <f>'Praca eksploatacyjna'!W29*$M$85*$I$85*W$82</f>
        <v>0</v>
      </c>
      <c r="X29" s="5">
        <f>'Praca eksploatacyjna'!X29*$M$85*$I$85*X$82</f>
        <v>0</v>
      </c>
      <c r="Y29" s="5">
        <f>'Praca eksploatacyjna'!Y29*$M$85*$I$85*Y$82</f>
        <v>0</v>
      </c>
      <c r="Z29" s="5">
        <f>'Praca eksploatacyjna'!Z29*$M$85*$I$85*Z$82</f>
        <v>0</v>
      </c>
    </row>
    <row r="30" spans="1:26" x14ac:dyDescent="0.25">
      <c r="A30" s="1">
        <v>110</v>
      </c>
      <c r="B30" s="5">
        <f>'Praca eksploatacyjna'!B30*$M$85*$I$85*B$82</f>
        <v>0</v>
      </c>
      <c r="C30" s="5">
        <f>'Praca eksploatacyjna'!C30*$M$85*$I$85*C$82</f>
        <v>0</v>
      </c>
      <c r="D30" s="5">
        <f>'Praca eksploatacyjna'!D30*$M$85*$I$85*D$82</f>
        <v>0</v>
      </c>
      <c r="E30" s="5">
        <f>'Praca eksploatacyjna'!E30*$M$85*$I$85*E$82</f>
        <v>0</v>
      </c>
      <c r="F30" s="5">
        <f>'Praca eksploatacyjna'!F30*$M$85*$I$85*F$82</f>
        <v>0</v>
      </c>
      <c r="G30" s="5">
        <f>'Praca eksploatacyjna'!G30*$M$85*$I$85*G$82</f>
        <v>0</v>
      </c>
      <c r="H30" s="5">
        <f>'Praca eksploatacyjna'!H30*$M$85*$I$85*H$82</f>
        <v>0</v>
      </c>
      <c r="I30" s="5">
        <f>'Praca eksploatacyjna'!I30*$M$85*$I$85*I$82</f>
        <v>0</v>
      </c>
      <c r="J30" s="5">
        <f>'Praca eksploatacyjna'!J30*$M$85*$I$85*J$82</f>
        <v>0</v>
      </c>
      <c r="K30" s="5">
        <f>'Praca eksploatacyjna'!K30*$M$85*$I$85*K$82</f>
        <v>0</v>
      </c>
      <c r="L30" s="5">
        <f>'Praca eksploatacyjna'!L30*$M$85*$I$85*L$82</f>
        <v>0</v>
      </c>
      <c r="M30" s="5">
        <f>'Praca eksploatacyjna'!M30*$M$85*$I$85*M$82</f>
        <v>0</v>
      </c>
      <c r="N30" s="5">
        <f>'Praca eksploatacyjna'!N30*$M$85*$I$85*N$82</f>
        <v>0</v>
      </c>
      <c r="O30" s="5">
        <f>'Praca eksploatacyjna'!O30*$M$85*$I$85*O$82</f>
        <v>0</v>
      </c>
      <c r="P30" s="5">
        <f>'Praca eksploatacyjna'!P30*$M$85*$I$85*P$82</f>
        <v>0</v>
      </c>
      <c r="Q30" s="5">
        <f>'Praca eksploatacyjna'!Q30*$M$85*$I$85*Q$82</f>
        <v>0</v>
      </c>
      <c r="R30" s="5">
        <f>'Praca eksploatacyjna'!R30*$M$85*$I$85*R$82</f>
        <v>0</v>
      </c>
      <c r="S30" s="5">
        <f>'Praca eksploatacyjna'!S30*$M$85*$I$85*S$82</f>
        <v>0</v>
      </c>
      <c r="T30" s="5">
        <f>'Praca eksploatacyjna'!T30*$M$85*$I$85*T$82</f>
        <v>0</v>
      </c>
      <c r="U30" s="5">
        <f>'Praca eksploatacyjna'!U30*$M$85*$I$85*U$82</f>
        <v>0</v>
      </c>
      <c r="V30" s="5">
        <f>'Praca eksploatacyjna'!V30*$M$85*$I$85*V$82</f>
        <v>0</v>
      </c>
      <c r="W30" s="5">
        <f>'Praca eksploatacyjna'!W30*$M$85*$I$85*W$82</f>
        <v>0</v>
      </c>
      <c r="X30" s="5">
        <f>'Praca eksploatacyjna'!X30*$M$85*$I$85*X$82</f>
        <v>0</v>
      </c>
      <c r="Y30" s="5">
        <f>'Praca eksploatacyjna'!Y30*$M$85*$I$85*Y$82</f>
        <v>0</v>
      </c>
      <c r="Z30" s="5">
        <f>'Praca eksploatacyjna'!Z30*$M$85*$I$85*Z$82</f>
        <v>0</v>
      </c>
    </row>
    <row r="31" spans="1:26" x14ac:dyDescent="0.25">
      <c r="A31" s="1" t="s">
        <v>28</v>
      </c>
      <c r="B31" s="5">
        <f>SUM(B20:B30)</f>
        <v>120924.87431506849</v>
      </c>
      <c r="C31" s="5">
        <f t="shared" ref="C31:Z31" si="3">SUM(C20:C30)</f>
        <v>145549.53471975948</v>
      </c>
      <c r="D31" s="5">
        <f t="shared" si="3"/>
        <v>148902.45707263582</v>
      </c>
      <c r="E31" s="5">
        <f t="shared" si="3"/>
        <v>152213.24898760929</v>
      </c>
      <c r="F31" s="5">
        <f t="shared" si="3"/>
        <v>155475.63079368134</v>
      </c>
      <c r="G31" s="5">
        <f t="shared" si="3"/>
        <v>158683.29452424147</v>
      </c>
      <c r="H31" s="5">
        <f t="shared" si="3"/>
        <v>160952.00549798144</v>
      </c>
      <c r="I31" s="5">
        <f t="shared" si="3"/>
        <v>163115.00082494505</v>
      </c>
      <c r="J31" s="5">
        <f t="shared" si="3"/>
        <v>165166.9026360818</v>
      </c>
      <c r="K31" s="5">
        <f t="shared" si="3"/>
        <v>167233.59348860488</v>
      </c>
      <c r="L31" s="5">
        <f t="shared" si="3"/>
        <v>170842.40648334651</v>
      </c>
      <c r="M31" s="5">
        <f t="shared" si="3"/>
        <v>180653.74884130564</v>
      </c>
      <c r="N31" s="5">
        <f t="shared" si="3"/>
        <v>190789.20793098974</v>
      </c>
      <c r="O31" s="5">
        <f t="shared" si="3"/>
        <v>201257.82388472464</v>
      </c>
      <c r="P31" s="5">
        <f t="shared" si="3"/>
        <v>218703.25779248023</v>
      </c>
      <c r="Q31" s="5">
        <f t="shared" si="3"/>
        <v>230945.24439539833</v>
      </c>
      <c r="R31" s="5">
        <f t="shared" si="3"/>
        <v>250630.19037150129</v>
      </c>
      <c r="S31" s="5">
        <f t="shared" si="3"/>
        <v>270985.9026181926</v>
      </c>
      <c r="T31" s="5">
        <f t="shared" si="3"/>
        <v>291801.65828961052</v>
      </c>
      <c r="U31" s="5">
        <f t="shared" si="3"/>
        <v>313045.58376386395</v>
      </c>
      <c r="V31" s="5">
        <f t="shared" si="3"/>
        <v>239626.08773911058</v>
      </c>
      <c r="W31" s="5">
        <f t="shared" si="3"/>
        <v>266402.60800405894</v>
      </c>
      <c r="X31" s="5">
        <f t="shared" si="3"/>
        <v>294011.18728290603</v>
      </c>
      <c r="Y31" s="5">
        <f t="shared" si="3"/>
        <v>322218.5099912415</v>
      </c>
      <c r="Z31" s="5">
        <f t="shared" si="3"/>
        <v>351253.20016229927</v>
      </c>
    </row>
    <row r="33" spans="1:26" x14ac:dyDescent="0.25">
      <c r="A33" t="s">
        <v>90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eksploatacyjna'!B36*$M$85*$J$85*B$82</f>
        <v>0</v>
      </c>
      <c r="C36" s="5">
        <f>'Praca eksploatacyjna'!C36*$M$85*$J$85*C$82</f>
        <v>0</v>
      </c>
      <c r="D36" s="5">
        <f>'Praca eksploatacyjna'!D36*$M$85*$J$85*D$82</f>
        <v>0</v>
      </c>
      <c r="E36" s="5">
        <f>'Praca eksploatacyjna'!E36*$M$85*$J$85*E$82</f>
        <v>0</v>
      </c>
      <c r="F36" s="5">
        <f>'Praca eksploatacyjna'!F36*$M$85*$J$85*F$82</f>
        <v>0</v>
      </c>
      <c r="G36" s="5">
        <f>'Praca eksploatacyjna'!G36*$M$85*$J$85*G$82</f>
        <v>0</v>
      </c>
      <c r="H36" s="5">
        <f>'Praca eksploatacyjna'!H36*$M$85*$J$85*H$82</f>
        <v>0</v>
      </c>
      <c r="I36" s="5">
        <f>'Praca eksploatacyjna'!I36*$M$85*$J$85*I$82</f>
        <v>0</v>
      </c>
      <c r="J36" s="5">
        <f>'Praca eksploatacyjna'!J36*$M$85*$J$85*J$82</f>
        <v>0</v>
      </c>
      <c r="K36" s="5">
        <f>'Praca eksploatacyjna'!K36*$M$85*$J$85*K$82</f>
        <v>0</v>
      </c>
      <c r="L36" s="5">
        <f>'Praca eksploatacyjna'!L36*$M$85*$J$85*L$82</f>
        <v>0</v>
      </c>
      <c r="M36" s="5">
        <f>'Praca eksploatacyjna'!M36*$M$85*$J$85*M$82</f>
        <v>0</v>
      </c>
      <c r="N36" s="5">
        <f>'Praca eksploatacyjna'!N36*$M$85*$J$85*N$82</f>
        <v>0</v>
      </c>
      <c r="O36" s="5">
        <f>'Praca eksploatacyjna'!O36*$M$85*$J$85*O$82</f>
        <v>0</v>
      </c>
      <c r="P36" s="5">
        <f>'Praca eksploatacyjna'!P36*$M$85*$J$85*P$82</f>
        <v>0</v>
      </c>
      <c r="Q36" s="5">
        <f>'Praca eksploatacyjna'!Q36*$M$85*$J$85*Q$82</f>
        <v>0</v>
      </c>
      <c r="R36" s="5">
        <f>'Praca eksploatacyjna'!R36*$M$85*$J$85*R$82</f>
        <v>0</v>
      </c>
      <c r="S36" s="5">
        <f>'Praca eksploatacyjna'!S36*$M$85*$J$85*S$82</f>
        <v>0</v>
      </c>
      <c r="T36" s="5">
        <f>'Praca eksploatacyjna'!T36*$M$85*$J$85*T$82</f>
        <v>0</v>
      </c>
      <c r="U36" s="5">
        <f>'Praca eksploatacyjna'!U36*$M$85*$J$85*U$82</f>
        <v>0</v>
      </c>
      <c r="V36" s="5">
        <f>'Praca eksploatacyjna'!V36*$M$85*$J$85*V$82</f>
        <v>0</v>
      </c>
      <c r="W36" s="5">
        <f>'Praca eksploatacyjna'!W36*$M$85*$J$85*W$82</f>
        <v>0</v>
      </c>
      <c r="X36" s="5">
        <f>'Praca eksploatacyjna'!X36*$M$85*$J$85*X$82</f>
        <v>0</v>
      </c>
      <c r="Y36" s="5">
        <f>'Praca eksploatacyjna'!Y36*$M$85*$J$85*Y$82</f>
        <v>0</v>
      </c>
      <c r="Z36" s="5">
        <f>'Praca eksploatacyjna'!Z36*$M$85*$J$85*Z$82</f>
        <v>0</v>
      </c>
    </row>
    <row r="37" spans="1:26" x14ac:dyDescent="0.25">
      <c r="A37" s="1">
        <v>20</v>
      </c>
      <c r="B37" s="5">
        <f>'Praca eksploatacyjna'!B37*$M$85*$J$85*B$82</f>
        <v>0</v>
      </c>
      <c r="C37" s="5">
        <f>'Praca eksploatacyjna'!C37*$M$85*$J$85*C$82</f>
        <v>0</v>
      </c>
      <c r="D37" s="5">
        <f>'Praca eksploatacyjna'!D37*$M$85*$J$85*D$82</f>
        <v>0</v>
      </c>
      <c r="E37" s="5">
        <f>'Praca eksploatacyjna'!E37*$M$85*$J$85*E$82</f>
        <v>0</v>
      </c>
      <c r="F37" s="5">
        <f>'Praca eksploatacyjna'!F37*$M$85*$J$85*F$82</f>
        <v>0</v>
      </c>
      <c r="G37" s="5">
        <f>'Praca eksploatacyjna'!G37*$M$85*$J$85*G$82</f>
        <v>0</v>
      </c>
      <c r="H37" s="5">
        <f>'Praca eksploatacyjna'!H37*$M$85*$J$85*H$82</f>
        <v>1.2144693316176933</v>
      </c>
      <c r="I37" s="5">
        <f>'Praca eksploatacyjna'!I37*$M$85*$J$85*I$82</f>
        <v>2.481403738361271</v>
      </c>
      <c r="J37" s="5">
        <f>'Praca eksploatacyjna'!J37*$M$85*$J$85*J$82</f>
        <v>3.7995254041787794</v>
      </c>
      <c r="K37" s="5">
        <f>'Praca eksploatacyjna'!K37*$M$85*$J$85*K$82</f>
        <v>5.1714073767809285</v>
      </c>
      <c r="L37" s="5">
        <f>'Praca eksploatacyjna'!L37*$M$85*$J$85*L$82</f>
        <v>6.5987158127724639</v>
      </c>
      <c r="M37" s="5">
        <f>'Praca eksploatacyjna'!M37*$M$85*$J$85*M$82</f>
        <v>6.7306901290279129</v>
      </c>
      <c r="N37" s="5">
        <f>'Praca eksploatacyjna'!N37*$M$85*$J$85*N$82</f>
        <v>6.8653039316084712</v>
      </c>
      <c r="O37" s="5">
        <f>'Praca eksploatacyjna'!O37*$M$85*$J$85*O$82</f>
        <v>7.002610010240641</v>
      </c>
      <c r="P37" s="5">
        <f>'Praca eksploatacyjna'!P37*$M$85*$J$85*P$82</f>
        <v>7.1426622104454545</v>
      </c>
      <c r="Q37" s="5">
        <f>'Praca eksploatacyjna'!Q37*$M$85*$J$85*Q$82</f>
        <v>0</v>
      </c>
      <c r="R37" s="5">
        <f>'Praca eksploatacyjna'!R37*$M$85*$J$85*R$82</f>
        <v>4.5377428258456121</v>
      </c>
      <c r="S37" s="5">
        <f>'Praca eksploatacyjna'!S37*$M$85*$J$85*S$82</f>
        <v>9.2497349762036976</v>
      </c>
      <c r="T37" s="5">
        <f>'Praca eksploatacyjna'!T37*$M$85*$J$85*T$82</f>
        <v>14.129895149648767</v>
      </c>
      <c r="U37" s="5">
        <f>'Praca eksploatacyjna'!U37*$M$85*$J$85*U$82</f>
        <v>19.171441739043448</v>
      </c>
      <c r="V37" s="5">
        <f>'Praca eksploatacyjna'!V37*$M$85*$J$85*V$82</f>
        <v>24.366902450324215</v>
      </c>
      <c r="W37" s="5">
        <f>'Praca eksploatacyjna'!W37*$M$85*$J$85*W$82</f>
        <v>28.109800437762818</v>
      </c>
      <c r="X37" s="5">
        <f>'Praca eksploatacyjna'!X37*$M$85*$J$85*X$82</f>
        <v>31.971582483031767</v>
      </c>
      <c r="Y37" s="5">
        <f>'Praca eksploatacyjna'!Y37*$M$85*$J$85*Y$82</f>
        <v>35.926897799041456</v>
      </c>
      <c r="Z37" s="5">
        <f>'Praca eksploatacyjna'!Z37*$M$85*$J$85*Z$82</f>
        <v>40.000598480047799</v>
      </c>
    </row>
    <row r="38" spans="1:26" x14ac:dyDescent="0.25">
      <c r="A38" s="1">
        <v>30</v>
      </c>
      <c r="B38" s="5">
        <f>'Praca eksploatacyjna'!B38*$M$85*$J$85*B$82</f>
        <v>40059.780904109582</v>
      </c>
      <c r="C38" s="5">
        <f>'Praca eksploatacyjna'!C38*$M$85*$J$85*C$82</f>
        <v>49448.247764490698</v>
      </c>
      <c r="D38" s="5">
        <f>'Praca eksploatacyjna'!D38*$M$85*$J$85*D$82</f>
        <v>51850.900720683363</v>
      </c>
      <c r="E38" s="5">
        <f>'Praca eksploatacyjna'!E38*$M$85*$J$85*E$82</f>
        <v>54299.890823492242</v>
      </c>
      <c r="F38" s="5">
        <f>'Praca eksploatacyjna'!F38*$M$85*$J$85*F$82</f>
        <v>56792.162764973677</v>
      </c>
      <c r="G38" s="5">
        <f>'Praca eksploatacyjna'!G38*$M$85*$J$85*G$82</f>
        <v>59324.430009511474</v>
      </c>
      <c r="H38" s="5">
        <f>'Praca eksploatacyjna'!H38*$M$85*$J$85*H$82</f>
        <v>62178.805663273204</v>
      </c>
      <c r="I38" s="5">
        <f>'Praca eksploatacyjna'!I38*$M$85*$J$85*I$82</f>
        <v>65080.327269054018</v>
      </c>
      <c r="J38" s="5">
        <f>'Praca eksploatacyjna'!J38*$M$85*$J$85*J$82</f>
        <v>68024.873435296307</v>
      </c>
      <c r="K38" s="5">
        <f>'Praca eksploatacyjna'!K38*$M$85*$J$85*K$82</f>
        <v>71063.756369264607</v>
      </c>
      <c r="L38" s="5">
        <f>'Praca eksploatacyjna'!L38*$M$85*$J$85*L$82</f>
        <v>67199.488860660131</v>
      </c>
      <c r="M38" s="5">
        <f>'Praca eksploatacyjna'!M38*$M$85*$J$85*M$82</f>
        <v>70461.052255633374</v>
      </c>
      <c r="N38" s="5">
        <f>'Praca eksploatacyjna'!N38*$M$85*$J$85*N$82</f>
        <v>73826.198390861289</v>
      </c>
      <c r="O38" s="5">
        <f>'Praca eksploatacyjna'!O38*$M$85*$J$85*O$82</f>
        <v>77297.765950596106</v>
      </c>
      <c r="P38" s="5">
        <f>'Praca eksploatacyjna'!P38*$M$85*$J$85*P$82</f>
        <v>80878.665733363945</v>
      </c>
      <c r="Q38" s="5">
        <f>'Praca eksploatacyjna'!Q38*$M$85*$J$85*Q$82</f>
        <v>75420.46548829916</v>
      </c>
      <c r="R38" s="5">
        <f>'Praca eksploatacyjna'!R38*$M$85*$J$85*R$82</f>
        <v>79797.032636645235</v>
      </c>
      <c r="S38" s="5">
        <f>'Praca eksploatacyjna'!S38*$M$85*$J$85*S$82</f>
        <v>84313.85696309022</v>
      </c>
      <c r="T38" s="5">
        <f>'Praca eksploatacyjna'!T38*$M$85*$J$85*T$82</f>
        <v>88904.872102949128</v>
      </c>
      <c r="U38" s="5">
        <f>'Praca eksploatacyjna'!U38*$M$85*$J$85*U$82</f>
        <v>93562.735690721733</v>
      </c>
      <c r="V38" s="5">
        <f>'Praca eksploatacyjna'!V38*$M$85*$J$85*V$82</f>
        <v>86919.842282436526</v>
      </c>
      <c r="W38" s="5">
        <f>'Praca eksploatacyjna'!W38*$M$85*$J$85*W$82</f>
        <v>91023.768306644517</v>
      </c>
      <c r="X38" s="5">
        <f>'Praca eksploatacyjna'!X38*$M$85*$J$85*X$82</f>
        <v>95241.053988980086</v>
      </c>
      <c r="Y38" s="5">
        <f>'Praca eksploatacyjna'!Y38*$M$85*$J$85*Y$82</f>
        <v>99496.006609584292</v>
      </c>
      <c r="Z38" s="5">
        <f>'Praca eksploatacyjna'!Z38*$M$85*$J$85*Z$82</f>
        <v>103862.73600422661</v>
      </c>
    </row>
    <row r="39" spans="1:26" x14ac:dyDescent="0.25">
      <c r="A39" s="1">
        <v>40</v>
      </c>
      <c r="B39" s="5">
        <f>'Praca eksploatacyjna'!B39*$M$85*$J$85*B$82</f>
        <v>138005.90408219182</v>
      </c>
      <c r="C39" s="5">
        <f>'Praca eksploatacyjna'!C39*$M$85*$J$85*C$82</f>
        <v>165937.28985370585</v>
      </c>
      <c r="D39" s="5">
        <f>'Praca eksploatacyjna'!D39*$M$85*$J$85*D$82</f>
        <v>169583.72500120164</v>
      </c>
      <c r="E39" s="5">
        <f>'Praca eksploatacyjna'!E39*$M$85*$J$85*E$82</f>
        <v>173173.67332897338</v>
      </c>
      <c r="F39" s="5">
        <f>'Praca eksploatacyjna'!F39*$M$85*$J$85*F$82</f>
        <v>176700.10406107208</v>
      </c>
      <c r="G39" s="5">
        <f>'Praca eksploatacyjna'!G39*$M$85*$J$85*G$82</f>
        <v>180155.98505675001</v>
      </c>
      <c r="H39" s="5">
        <f>'Praca eksploatacyjna'!H39*$M$85*$J$85*H$82</f>
        <v>186882.87810192278</v>
      </c>
      <c r="I39" s="5">
        <f>'Praca eksploatacyjna'!I39*$M$85*$J$85*I$82</f>
        <v>193669.08146679183</v>
      </c>
      <c r="J39" s="5">
        <f>'Praca eksploatacyjna'!J39*$M$85*$J$85*J$82</f>
        <v>200504.12184968425</v>
      </c>
      <c r="K39" s="5">
        <f>'Praca eksploatacyjna'!K39*$M$85*$J$85*K$82</f>
        <v>207539.71092109918</v>
      </c>
      <c r="L39" s="5">
        <f>'Praca eksploatacyjna'!L39*$M$85*$J$85*L$82</f>
        <v>217571.02480211892</v>
      </c>
      <c r="M39" s="5">
        <f>'Praca eksploatacyjna'!M39*$M$85*$J$85*M$82</f>
        <v>226723.67092353461</v>
      </c>
      <c r="N39" s="5">
        <f>'Praca eksploatacyjna'!N39*$M$85*$J$85*N$82</f>
        <v>236155.39447988596</v>
      </c>
      <c r="O39" s="5">
        <f>'Praca eksploatacyjna'!O39*$M$85*$J$85*O$82</f>
        <v>245873.69751012206</v>
      </c>
      <c r="P39" s="5">
        <f>'Praca eksploatacyjna'!P39*$M$85*$J$85*P$82</f>
        <v>255886.27050377557</v>
      </c>
      <c r="Q39" s="5">
        <f>'Praca eksploatacyjna'!Q39*$M$85*$J$85*Q$82</f>
        <v>250055.48518894005</v>
      </c>
      <c r="R39" s="5">
        <f>'Praca eksploatacyjna'!R39*$M$85*$J$85*R$82</f>
        <v>261252.62277421966</v>
      </c>
      <c r="S39" s="5">
        <f>'Praca eksploatacyjna'!S39*$M$85*$J$85*S$82</f>
        <v>272787.54998871381</v>
      </c>
      <c r="T39" s="5">
        <f>'Praca eksploatacyjna'!T39*$M$85*$J$85*T$82</f>
        <v>284445.66509990842</v>
      </c>
      <c r="U39" s="5">
        <f>'Praca eksploatacyjna'!U39*$M$85*$J$85*U$82</f>
        <v>296207.5763028377</v>
      </c>
      <c r="V39" s="5">
        <f>'Praca eksploatacyjna'!V39*$M$85*$J$85*V$82</f>
        <v>279610.20561747032</v>
      </c>
      <c r="W39" s="5">
        <f>'Praca eksploatacyjna'!W39*$M$85*$J$85*W$82</f>
        <v>309975.86907414719</v>
      </c>
      <c r="X39" s="5">
        <f>'Praca eksploatacyjna'!X39*$M$85*$J$85*X$82</f>
        <v>341282.90163853468</v>
      </c>
      <c r="Y39" s="5">
        <f>'Praca eksploatacyjna'!Y39*$M$85*$J$85*Y$82</f>
        <v>373260.45703611634</v>
      </c>
      <c r="Z39" s="5">
        <f>'Praca eksploatacyjna'!Z39*$M$85*$J$85*Z$82</f>
        <v>406173.92578360118</v>
      </c>
    </row>
    <row r="40" spans="1:26" x14ac:dyDescent="0.25">
      <c r="A40" s="1">
        <v>50</v>
      </c>
      <c r="B40" s="5">
        <f>'Praca eksploatacyjna'!B40*$M$85*$J$85*B$82</f>
        <v>60340.080821917814</v>
      </c>
      <c r="C40" s="5">
        <f>'Praca eksploatacyjna'!C40*$M$85*$J$85*C$82</f>
        <v>72990.778661179866</v>
      </c>
      <c r="D40" s="5">
        <f>'Praca eksploatacyjna'!D40*$M$85*$J$85*D$82</f>
        <v>75045.149895292881</v>
      </c>
      <c r="E40" s="5">
        <f>'Praca eksploatacyjna'!E40*$M$85*$J$85*E$82</f>
        <v>77096.294214255235</v>
      </c>
      <c r="F40" s="5">
        <f>'Praca eksploatacyjna'!F40*$M$85*$J$85*F$82</f>
        <v>79140.790370239527</v>
      </c>
      <c r="G40" s="5">
        <f>'Praca eksploatacyjna'!G40*$M$85*$J$85*G$82</f>
        <v>81175.137516463234</v>
      </c>
      <c r="H40" s="5">
        <f>'Praca eksploatacyjna'!H40*$M$85*$J$85*H$82</f>
        <v>97585.174675181726</v>
      </c>
      <c r="I40" s="5">
        <f>'Praca eksploatacyjna'!I40*$M$85*$J$85*I$82</f>
        <v>114599.90955060774</v>
      </c>
      <c r="J40" s="5">
        <f>'Praca eksploatacyjna'!J40*$M$85*$J$85*J$82</f>
        <v>132200.54618983329</v>
      </c>
      <c r="K40" s="5">
        <f>'Praca eksploatacyjna'!K40*$M$85*$J$85*K$82</f>
        <v>150483.78880838261</v>
      </c>
      <c r="L40" s="5">
        <f>'Praca eksploatacyjna'!L40*$M$85*$J$85*L$82</f>
        <v>168017.23521545835</v>
      </c>
      <c r="M40" s="5">
        <f>'Praca eksploatacyjna'!M40*$M$85*$J$85*M$82</f>
        <v>189148.09756931878</v>
      </c>
      <c r="N40" s="5">
        <f>'Praca eksploatacyjna'!N40*$M$85*$J$85*N$82</f>
        <v>211056.98752324746</v>
      </c>
      <c r="O40" s="5">
        <f>'Praca eksploatacyjna'!O40*$M$85*$J$85*O$82</f>
        <v>233766.5738363055</v>
      </c>
      <c r="P40" s="5">
        <f>'Praca eksploatacyjna'!P40*$M$85*$J$85*P$82</f>
        <v>257300.1208068766</v>
      </c>
      <c r="Q40" s="5">
        <f>'Praca eksploatacyjna'!Q40*$M$85*$J$85*Q$82</f>
        <v>194146.84434078107</v>
      </c>
      <c r="R40" s="5">
        <f>'Praca eksploatacyjna'!R40*$M$85*$J$85*R$82</f>
        <v>218107.59897724955</v>
      </c>
      <c r="S40" s="5">
        <f>'Praca eksploatacyjna'!S40*$M$85*$J$85*S$82</f>
        <v>242916.87629906059</v>
      </c>
      <c r="T40" s="5">
        <f>'Praca eksploatacyjna'!T40*$M$85*$J$85*T$82</f>
        <v>268387.59589456586</v>
      </c>
      <c r="U40" s="5">
        <f>'Praca eksploatacyjna'!U40*$M$85*$J$85*U$82</f>
        <v>294481.88511757291</v>
      </c>
      <c r="V40" s="5">
        <f>'Praca eksploatacyjna'!V40*$M$85*$J$85*V$82</f>
        <v>215884.99626020246</v>
      </c>
      <c r="W40" s="5">
        <f>'Praca eksploatacyjna'!W40*$M$85*$J$85*W$82</f>
        <v>261948.20282940226</v>
      </c>
      <c r="X40" s="5">
        <f>'Praca eksploatacyjna'!X40*$M$85*$J$85*X$82</f>
        <v>309498.20175798261</v>
      </c>
      <c r="Y40" s="5">
        <f>'Praca eksploatacyjna'!Y40*$M$85*$J$85*Y$82</f>
        <v>358289.8304130935</v>
      </c>
      <c r="Z40" s="5">
        <f>'Praca eksploatacyjna'!Z40*$M$85*$J$85*Z$82</f>
        <v>408563.55964551802</v>
      </c>
    </row>
    <row r="41" spans="1:26" x14ac:dyDescent="0.25">
      <c r="A41" s="1">
        <v>60</v>
      </c>
      <c r="B41" s="5">
        <f>'Praca eksploatacyjna'!B41*$M$85*$J$85*B$82</f>
        <v>48311.202821917817</v>
      </c>
      <c r="C41" s="5">
        <f>'Praca eksploatacyjna'!C41*$M$85*$J$85*C$82</f>
        <v>58623.687597130753</v>
      </c>
      <c r="D41" s="5">
        <f>'Praca eksploatacyjna'!D41*$M$85*$J$85*D$82</f>
        <v>60461.350589967733</v>
      </c>
      <c r="E41" s="5">
        <f>'Praca eksploatacyjna'!E41*$M$85*$J$85*E$82</f>
        <v>62305.429637525376</v>
      </c>
      <c r="F41" s="5">
        <f>'Praca eksploatacyjna'!F41*$M$85*$J$85*F$82</f>
        <v>64153.039992409242</v>
      </c>
      <c r="G41" s="5">
        <f>'Praca eksploatacyjna'!G41*$M$85*$J$85*G$82</f>
        <v>66001.200061807831</v>
      </c>
      <c r="H41" s="5">
        <f>'Praca eksploatacyjna'!H41*$M$85*$J$85*H$82</f>
        <v>97404.353685807553</v>
      </c>
      <c r="I41" s="5">
        <f>'Praca eksploatacyjna'!I41*$M$85*$J$85*I$82</f>
        <v>130079.38856567675</v>
      </c>
      <c r="J41" s="5">
        <f>'Praca eksploatacyjna'!J41*$M$85*$J$85*J$82</f>
        <v>163992.01958557579</v>
      </c>
      <c r="K41" s="5">
        <f>'Praca eksploatacyjna'!K41*$M$85*$J$85*K$82</f>
        <v>199259.13850923363</v>
      </c>
      <c r="L41" s="5">
        <f>'Praca eksploatacyjna'!L41*$M$85*$J$85*L$82</f>
        <v>233638.53121089705</v>
      </c>
      <c r="M41" s="5">
        <f>'Praca eksploatacyjna'!M41*$M$85*$J$85*M$82</f>
        <v>275003.13557538949</v>
      </c>
      <c r="N41" s="5">
        <f>'Praca eksploatacyjna'!N41*$M$85*$J$85*N$82</f>
        <v>317928.86870197736</v>
      </c>
      <c r="O41" s="5">
        <f>'Praca eksploatacyjna'!O41*$M$85*$J$85*O$82</f>
        <v>362461.62989939854</v>
      </c>
      <c r="P41" s="5">
        <f>'Praca eksploatacyjna'!P41*$M$85*$J$85*P$82</f>
        <v>408648.52999723575</v>
      </c>
      <c r="Q41" s="5">
        <f>'Praca eksploatacyjna'!Q41*$M$85*$J$85*Q$82</f>
        <v>277021.60639176745</v>
      </c>
      <c r="R41" s="5">
        <f>'Praca eksploatacyjna'!R41*$M$85*$J$85*R$82</f>
        <v>338416.03197915922</v>
      </c>
      <c r="S41" s="5">
        <f>'Praca eksploatacyjna'!S41*$M$85*$J$85*S$82</f>
        <v>402065.88226412656</v>
      </c>
      <c r="T41" s="5">
        <f>'Praca eksploatacyjna'!T41*$M$85*$J$85*T$82</f>
        <v>467667.75859821966</v>
      </c>
      <c r="U41" s="5">
        <f>'Praca eksploatacyjna'!U41*$M$85*$J$85*U$82</f>
        <v>535126.9632581491</v>
      </c>
      <c r="V41" s="5">
        <f>'Praca eksploatacyjna'!V41*$M$85*$J$85*V$82</f>
        <v>386975.20815949899</v>
      </c>
      <c r="W41" s="5">
        <f>'Praca eksploatacyjna'!W41*$M$85*$J$85*W$82</f>
        <v>415369.33132637042</v>
      </c>
      <c r="X41" s="5">
        <f>'Praca eksploatacyjna'!X41*$M$85*$J$85*X$82</f>
        <v>444608.2771488977</v>
      </c>
      <c r="Y41" s="5">
        <f>'Praca eksploatacyjna'!Y41*$M$85*$J$85*Y$82</f>
        <v>474338.92249642435</v>
      </c>
      <c r="Z41" s="5">
        <f>'Praca eksploatacyjna'!Z41*$M$85*$J$85*Z$82</f>
        <v>504907.12877612177</v>
      </c>
    </row>
    <row r="42" spans="1:26" x14ac:dyDescent="0.25">
      <c r="A42" s="1">
        <v>70</v>
      </c>
      <c r="B42" s="5">
        <f>'Praca eksploatacyjna'!B42*$M$85*$J$85*B$82</f>
        <v>353279.7683013698</v>
      </c>
      <c r="C42" s="5">
        <f>'Praca eksploatacyjna'!C42*$M$85*$J$85*C$82</f>
        <v>429939.22319456737</v>
      </c>
      <c r="D42" s="5">
        <f>'Praca eksploatacyjna'!D42*$M$85*$J$85*D$82</f>
        <v>444687.75233588851</v>
      </c>
      <c r="E42" s="5">
        <f>'Praca eksploatacyjna'!E42*$M$85*$J$85*E$82</f>
        <v>459544.35967179202</v>
      </c>
      <c r="F42" s="5">
        <f>'Praca eksploatacyjna'!F42*$M$85*$J$85*F$82</f>
        <v>474486.96124571218</v>
      </c>
      <c r="G42" s="5">
        <f>'Praca eksploatacyjna'!G42*$M$85*$J$85*G$82</f>
        <v>489492.53986957233</v>
      </c>
      <c r="H42" s="5">
        <f>'Praca eksploatacyjna'!H42*$M$85*$J$85*H$82</f>
        <v>462637.38330674422</v>
      </c>
      <c r="I42" s="5">
        <f>'Praca eksploatacyjna'!I42*$M$85*$J$85*I$82</f>
        <v>433993.6538780157</v>
      </c>
      <c r="J42" s="5">
        <f>'Praca eksploatacyjna'!J42*$M$85*$J$85*J$82</f>
        <v>403580.38167483459</v>
      </c>
      <c r="K42" s="5">
        <f>'Praca eksploatacyjna'!K42*$M$85*$J$85*K$82</f>
        <v>371714.15433358733</v>
      </c>
      <c r="L42" s="5">
        <f>'Praca eksploatacyjna'!L42*$M$85*$J$85*L$82</f>
        <v>314032.51893451862</v>
      </c>
      <c r="M42" s="5">
        <f>'Praca eksploatacyjna'!M42*$M$85*$J$85*M$82</f>
        <v>279012.90682703501</v>
      </c>
      <c r="N42" s="5">
        <f>'Praca eksploatacyjna'!N42*$M$85*$J$85*N$82</f>
        <v>242466.89722767819</v>
      </c>
      <c r="O42" s="5">
        <f>'Praca eksploatacyjna'!O42*$M$85*$J$85*O$82</f>
        <v>204347.44208161623</v>
      </c>
      <c r="P42" s="5">
        <f>'Praca eksploatacyjna'!P42*$M$85*$J$85*P$82</f>
        <v>164606.2219708208</v>
      </c>
      <c r="Q42" s="5">
        <f>'Praca eksploatacyjna'!Q42*$M$85*$J$85*Q$82</f>
        <v>350071.85085215233</v>
      </c>
      <c r="R42" s="5">
        <f>'Praca eksploatacyjna'!R42*$M$85*$J$85*R$82</f>
        <v>290609.26122057531</v>
      </c>
      <c r="S42" s="5">
        <f>'Praca eksploatacyjna'!S42*$M$85*$J$85*S$82</f>
        <v>228734.2576600475</v>
      </c>
      <c r="T42" s="5">
        <f>'Praca eksploatacyjna'!T42*$M$85*$J$85*T$82</f>
        <v>164247.10011971186</v>
      </c>
      <c r="U42" s="5">
        <f>'Praca eksploatacyjna'!U42*$M$85*$J$85*U$82</f>
        <v>97232.933925827674</v>
      </c>
      <c r="V42" s="5">
        <f>'Praca eksploatacyjna'!V42*$M$85*$J$85*V$82</f>
        <v>272452.98181592516</v>
      </c>
      <c r="W42" s="5">
        <f>'Praca eksploatacyjna'!W42*$M$85*$J$85*W$82</f>
        <v>205834.28399206095</v>
      </c>
      <c r="X42" s="5">
        <f>'Praca eksploatacyjna'!X42*$M$85*$J$85*X$82</f>
        <v>136900.30079172712</v>
      </c>
      <c r="Y42" s="5">
        <f>'Praca eksploatacyjna'!Y42*$M$85*$J$85*Y$82</f>
        <v>65540.434446251951</v>
      </c>
      <c r="Z42" s="5">
        <f>'Praca eksploatacyjna'!Z42*$M$85*$J$85*Z$82</f>
        <v>-8137.9940992811053</v>
      </c>
    </row>
    <row r="43" spans="1:26" x14ac:dyDescent="0.25">
      <c r="A43" s="1">
        <v>80</v>
      </c>
      <c r="B43" s="5">
        <f>'Praca eksploatacyjna'!B43*$M$85*$J$85*B$82</f>
        <v>305180.46000000002</v>
      </c>
      <c r="C43" s="5">
        <f>'Praca eksploatacyjna'!C43*$M$85*$J$85*C$82</f>
        <v>369996.94371006504</v>
      </c>
      <c r="D43" s="5">
        <f>'Praca eksploatacyjna'!D43*$M$85*$J$85*D$82</f>
        <v>381261.99702595256</v>
      </c>
      <c r="E43" s="5">
        <f>'Praca eksploatacyjna'!E43*$M$85*$J$85*E$82</f>
        <v>392551.55316513829</v>
      </c>
      <c r="F43" s="5">
        <f>'Praca eksploatacyjna'!F43*$M$85*$J$85*F$82</f>
        <v>403847.64843161753</v>
      </c>
      <c r="G43" s="5">
        <f>'Praca eksploatacyjna'!G43*$M$85*$J$85*G$82</f>
        <v>415131.76633235411</v>
      </c>
      <c r="H43" s="5">
        <f>'Praca eksploatacyjna'!H43*$M$85*$J$85*H$82</f>
        <v>429380.22018868825</v>
      </c>
      <c r="I43" s="5">
        <f>'Praca eksploatacyjna'!I43*$M$85*$J$85*I$82</f>
        <v>443711.24448472797</v>
      </c>
      <c r="J43" s="5">
        <f>'Praca eksploatacyjna'!J43*$M$85*$J$85*J$82</f>
        <v>458102.02327000571</v>
      </c>
      <c r="K43" s="5">
        <f>'Praca eksploatacyjna'!K43*$M$85*$J$85*K$82</f>
        <v>472899.49121993693</v>
      </c>
      <c r="L43" s="5">
        <f>'Praca eksploatacyjna'!L43*$M$85*$J$85*L$82</f>
        <v>475682.3599859745</v>
      </c>
      <c r="M43" s="5">
        <f>'Praca eksploatacyjna'!M43*$M$85*$J$85*M$82</f>
        <v>494370.16218789667</v>
      </c>
      <c r="N43" s="5">
        <f>'Praca eksploatacyjna'!N43*$M$85*$J$85*N$82</f>
        <v>513615.20353390131</v>
      </c>
      <c r="O43" s="5">
        <f>'Praca eksploatacyjna'!O43*$M$85*$J$85*O$82</f>
        <v>533432.29846887104</v>
      </c>
      <c r="P43" s="5">
        <f>'Praca eksploatacyjna'!P43*$M$85*$J$85*P$82</f>
        <v>553836.63111982611</v>
      </c>
      <c r="Q43" s="5">
        <f>'Praca eksploatacyjna'!Q43*$M$85*$J$85*Q$82</f>
        <v>545152.05067284638</v>
      </c>
      <c r="R43" s="5">
        <f>'Praca eksploatacyjna'!R43*$M$85*$J$85*R$82</f>
        <v>568659.37036985019</v>
      </c>
      <c r="S43" s="5">
        <f>'Praca eksploatacyjna'!S43*$M$85*$J$85*S$82</f>
        <v>592868.40629125899</v>
      </c>
      <c r="T43" s="5">
        <f>'Praca eksploatacyjna'!T43*$M$85*$J$85*T$82</f>
        <v>617312.51125591516</v>
      </c>
      <c r="U43" s="5">
        <f>'Praca eksploatacyjna'!U43*$M$85*$J$85*U$82</f>
        <v>641950.75948560121</v>
      </c>
      <c r="V43" s="5">
        <f>'Praca eksploatacyjna'!V43*$M$85*$J$85*V$82</f>
        <v>612392.09362367832</v>
      </c>
      <c r="W43" s="5">
        <f>'Praca eksploatacyjna'!W43*$M$85*$J$85*W$82</f>
        <v>639805.72623569204</v>
      </c>
      <c r="X43" s="5">
        <f>'Praca eksploatacyjna'!X43*$M$85*$J$85*X$82</f>
        <v>667967.61535896489</v>
      </c>
      <c r="Y43" s="5">
        <f>'Praca eksploatacyjna'!Y43*$M$85*$J$85*Y$82</f>
        <v>696346.86057398201</v>
      </c>
      <c r="Z43" s="5">
        <f>'Praca eksploatacyjna'!Z43*$M$85*$J$85*Z$82</f>
        <v>725463.2419263476</v>
      </c>
    </row>
    <row r="44" spans="1:26" x14ac:dyDescent="0.25">
      <c r="A44" s="1">
        <v>90</v>
      </c>
      <c r="B44" s="5">
        <f>'Praca eksploatacyjna'!B44*$M$85*$J$85*B$82</f>
        <v>0</v>
      </c>
      <c r="C44" s="5">
        <f>'Praca eksploatacyjna'!C44*$M$85*$J$85*C$82</f>
        <v>0</v>
      </c>
      <c r="D44" s="5">
        <f>'Praca eksploatacyjna'!D44*$M$85*$J$85*D$82</f>
        <v>0</v>
      </c>
      <c r="E44" s="5">
        <f>'Praca eksploatacyjna'!E44*$M$85*$J$85*E$82</f>
        <v>0</v>
      </c>
      <c r="F44" s="5">
        <f>'Praca eksploatacyjna'!F44*$M$85*$J$85*F$82</f>
        <v>0</v>
      </c>
      <c r="G44" s="5">
        <f>'Praca eksploatacyjna'!G44*$M$85*$J$85*G$82</f>
        <v>0</v>
      </c>
      <c r="H44" s="5">
        <f>'Praca eksploatacyjna'!H44*$M$85*$J$85*H$82</f>
        <v>0</v>
      </c>
      <c r="I44" s="5">
        <f>'Praca eksploatacyjna'!I44*$M$85*$J$85*I$82</f>
        <v>0</v>
      </c>
      <c r="J44" s="5">
        <f>'Praca eksploatacyjna'!J44*$M$85*$J$85*J$82</f>
        <v>0</v>
      </c>
      <c r="K44" s="5">
        <f>'Praca eksploatacyjna'!K44*$M$85*$J$85*K$82</f>
        <v>0</v>
      </c>
      <c r="L44" s="5">
        <f>'Praca eksploatacyjna'!L44*$M$85*$J$85*L$82</f>
        <v>0</v>
      </c>
      <c r="M44" s="5">
        <f>'Praca eksploatacyjna'!M44*$M$85*$J$85*M$82</f>
        <v>0</v>
      </c>
      <c r="N44" s="5">
        <f>'Praca eksploatacyjna'!N44*$M$85*$J$85*N$82</f>
        <v>0</v>
      </c>
      <c r="O44" s="5">
        <f>'Praca eksploatacyjna'!O44*$M$85*$J$85*O$82</f>
        <v>0</v>
      </c>
      <c r="P44" s="5">
        <f>'Praca eksploatacyjna'!P44*$M$85*$J$85*P$82</f>
        <v>0</v>
      </c>
      <c r="Q44" s="5">
        <f>'Praca eksploatacyjna'!Q44*$M$85*$J$85*Q$82</f>
        <v>0</v>
      </c>
      <c r="R44" s="5">
        <f>'Praca eksploatacyjna'!R44*$M$85*$J$85*R$82</f>
        <v>0</v>
      </c>
      <c r="S44" s="5">
        <f>'Praca eksploatacyjna'!S44*$M$85*$J$85*S$82</f>
        <v>0</v>
      </c>
      <c r="T44" s="5">
        <f>'Praca eksploatacyjna'!T44*$M$85*$J$85*T$82</f>
        <v>0</v>
      </c>
      <c r="U44" s="5">
        <f>'Praca eksploatacyjna'!U44*$M$85*$J$85*U$82</f>
        <v>0</v>
      </c>
      <c r="V44" s="5">
        <f>'Praca eksploatacyjna'!V44*$M$85*$J$85*V$82</f>
        <v>0</v>
      </c>
      <c r="W44" s="5">
        <f>'Praca eksploatacyjna'!W44*$M$85*$J$85*W$82</f>
        <v>0</v>
      </c>
      <c r="X44" s="5">
        <f>'Praca eksploatacyjna'!X44*$M$85*$J$85*X$82</f>
        <v>0</v>
      </c>
      <c r="Y44" s="5">
        <f>'Praca eksploatacyjna'!Y44*$M$85*$J$85*Y$82</f>
        <v>0</v>
      </c>
      <c r="Z44" s="5">
        <f>'Praca eksploatacyjna'!Z44*$M$85*$J$85*Z$82</f>
        <v>0</v>
      </c>
    </row>
    <row r="45" spans="1:26" x14ac:dyDescent="0.25">
      <c r="A45" s="1">
        <v>100</v>
      </c>
      <c r="B45" s="5">
        <f>'Praca eksploatacyjna'!B45*$M$85*$J$85*B$82</f>
        <v>0</v>
      </c>
      <c r="C45" s="5">
        <f>'Praca eksploatacyjna'!C45*$M$85*$J$85*C$82</f>
        <v>0</v>
      </c>
      <c r="D45" s="5">
        <f>'Praca eksploatacyjna'!D45*$M$85*$J$85*D$82</f>
        <v>0</v>
      </c>
      <c r="E45" s="5">
        <f>'Praca eksploatacyjna'!E45*$M$85*$J$85*E$82</f>
        <v>0</v>
      </c>
      <c r="F45" s="5">
        <f>'Praca eksploatacyjna'!F45*$M$85*$J$85*F$82</f>
        <v>0</v>
      </c>
      <c r="G45" s="5">
        <f>'Praca eksploatacyjna'!G45*$M$85*$J$85*G$82</f>
        <v>0</v>
      </c>
      <c r="H45" s="5">
        <f>'Praca eksploatacyjna'!H45*$M$85*$J$85*H$82</f>
        <v>0</v>
      </c>
      <c r="I45" s="5">
        <f>'Praca eksploatacyjna'!I45*$M$85*$J$85*I$82</f>
        <v>0</v>
      </c>
      <c r="J45" s="5">
        <f>'Praca eksploatacyjna'!J45*$M$85*$J$85*J$82</f>
        <v>0</v>
      </c>
      <c r="K45" s="5">
        <f>'Praca eksploatacyjna'!K45*$M$85*$J$85*K$82</f>
        <v>0</v>
      </c>
      <c r="L45" s="5">
        <f>'Praca eksploatacyjna'!L45*$M$85*$J$85*L$82</f>
        <v>0</v>
      </c>
      <c r="M45" s="5">
        <f>'Praca eksploatacyjna'!M45*$M$85*$J$85*M$82</f>
        <v>0</v>
      </c>
      <c r="N45" s="5">
        <f>'Praca eksploatacyjna'!N45*$M$85*$J$85*N$82</f>
        <v>0</v>
      </c>
      <c r="O45" s="5">
        <f>'Praca eksploatacyjna'!O45*$M$85*$J$85*O$82</f>
        <v>0</v>
      </c>
      <c r="P45" s="5">
        <f>'Praca eksploatacyjna'!P45*$M$85*$J$85*P$82</f>
        <v>0</v>
      </c>
      <c r="Q45" s="5">
        <f>'Praca eksploatacyjna'!Q45*$M$85*$J$85*Q$82</f>
        <v>0</v>
      </c>
      <c r="R45" s="5">
        <f>'Praca eksploatacyjna'!R45*$M$85*$J$85*R$82</f>
        <v>0</v>
      </c>
      <c r="S45" s="5">
        <f>'Praca eksploatacyjna'!S45*$M$85*$J$85*S$82</f>
        <v>0</v>
      </c>
      <c r="T45" s="5">
        <f>'Praca eksploatacyjna'!T45*$M$85*$J$85*T$82</f>
        <v>0</v>
      </c>
      <c r="U45" s="5">
        <f>'Praca eksploatacyjna'!U45*$M$85*$J$85*U$82</f>
        <v>0</v>
      </c>
      <c r="V45" s="5">
        <f>'Praca eksploatacyjna'!V45*$M$85*$J$85*V$82</f>
        <v>0</v>
      </c>
      <c r="W45" s="5">
        <f>'Praca eksploatacyjna'!W45*$M$85*$J$85*W$82</f>
        <v>0</v>
      </c>
      <c r="X45" s="5">
        <f>'Praca eksploatacyjna'!X45*$M$85*$J$85*X$82</f>
        <v>0</v>
      </c>
      <c r="Y45" s="5">
        <f>'Praca eksploatacyjna'!Y45*$M$85*$J$85*Y$82</f>
        <v>0</v>
      </c>
      <c r="Z45" s="5">
        <f>'Praca eksploatacyjna'!Z45*$M$85*$J$85*Z$82</f>
        <v>0</v>
      </c>
    </row>
    <row r="46" spans="1:26" x14ac:dyDescent="0.25">
      <c r="A46" s="1">
        <v>110</v>
      </c>
      <c r="B46" s="5">
        <f>'Praca eksploatacyjna'!B46*$M$85*$J$85*B$82</f>
        <v>0</v>
      </c>
      <c r="C46" s="5">
        <f>'Praca eksploatacyjna'!C46*$M$85*$J$85*C$82</f>
        <v>0</v>
      </c>
      <c r="D46" s="5">
        <f>'Praca eksploatacyjna'!D46*$M$85*$J$85*D$82</f>
        <v>0</v>
      </c>
      <c r="E46" s="5">
        <f>'Praca eksploatacyjna'!E46*$M$85*$J$85*E$82</f>
        <v>0</v>
      </c>
      <c r="F46" s="5">
        <f>'Praca eksploatacyjna'!F46*$M$85*$J$85*F$82</f>
        <v>0</v>
      </c>
      <c r="G46" s="5">
        <f>'Praca eksploatacyjna'!G46*$M$85*$J$85*G$82</f>
        <v>0</v>
      </c>
      <c r="H46" s="5">
        <f>'Praca eksploatacyjna'!H46*$M$85*$J$85*H$82</f>
        <v>0</v>
      </c>
      <c r="I46" s="5">
        <f>'Praca eksploatacyjna'!I46*$M$85*$J$85*I$82</f>
        <v>0</v>
      </c>
      <c r="J46" s="5">
        <f>'Praca eksploatacyjna'!J46*$M$85*$J$85*J$82</f>
        <v>0</v>
      </c>
      <c r="K46" s="5">
        <f>'Praca eksploatacyjna'!K46*$M$85*$J$85*K$82</f>
        <v>0</v>
      </c>
      <c r="L46" s="5">
        <f>'Praca eksploatacyjna'!L46*$M$85*$J$85*L$82</f>
        <v>0</v>
      </c>
      <c r="M46" s="5">
        <f>'Praca eksploatacyjna'!M46*$M$85*$J$85*M$82</f>
        <v>0</v>
      </c>
      <c r="N46" s="5">
        <f>'Praca eksploatacyjna'!N46*$M$85*$J$85*N$82</f>
        <v>0</v>
      </c>
      <c r="O46" s="5">
        <f>'Praca eksploatacyjna'!O46*$M$85*$J$85*O$82</f>
        <v>0</v>
      </c>
      <c r="P46" s="5">
        <f>'Praca eksploatacyjna'!P46*$M$85*$J$85*P$82</f>
        <v>0</v>
      </c>
      <c r="Q46" s="5">
        <f>'Praca eksploatacyjna'!Q46*$M$85*$J$85*Q$82</f>
        <v>0</v>
      </c>
      <c r="R46" s="5">
        <f>'Praca eksploatacyjna'!R46*$M$85*$J$85*R$82</f>
        <v>0</v>
      </c>
      <c r="S46" s="5">
        <f>'Praca eksploatacyjna'!S46*$M$85*$J$85*S$82</f>
        <v>0</v>
      </c>
      <c r="T46" s="5">
        <f>'Praca eksploatacyjna'!T46*$M$85*$J$85*T$82</f>
        <v>0</v>
      </c>
      <c r="U46" s="5">
        <f>'Praca eksploatacyjna'!U46*$M$85*$J$85*U$82</f>
        <v>0</v>
      </c>
      <c r="V46" s="5">
        <f>'Praca eksploatacyjna'!V46*$M$85*$J$85*V$82</f>
        <v>0</v>
      </c>
      <c r="W46" s="5">
        <f>'Praca eksploatacyjna'!W46*$M$85*$J$85*W$82</f>
        <v>0</v>
      </c>
      <c r="X46" s="5">
        <f>'Praca eksploatacyjna'!X46*$M$85*$J$85*X$82</f>
        <v>0</v>
      </c>
      <c r="Y46" s="5">
        <f>'Praca eksploatacyjna'!Y46*$M$85*$J$85*Y$82</f>
        <v>0</v>
      </c>
      <c r="Z46" s="5">
        <f>'Praca eksploatacyjna'!Z46*$M$85*$J$85*Z$82</f>
        <v>0</v>
      </c>
    </row>
    <row r="47" spans="1:26" x14ac:dyDescent="0.25">
      <c r="A47" s="1" t="s">
        <v>28</v>
      </c>
      <c r="B47" s="5">
        <f>SUM(B36:B46)</f>
        <v>945177.19693150674</v>
      </c>
      <c r="C47" s="5">
        <f t="shared" ref="C47:Z47" si="5">SUM(C36:C46)</f>
        <v>1146936.1707811395</v>
      </c>
      <c r="D47" s="5">
        <f t="shared" si="5"/>
        <v>1182890.8755689869</v>
      </c>
      <c r="E47" s="5">
        <f t="shared" si="5"/>
        <v>1218971.2008411766</v>
      </c>
      <c r="F47" s="5">
        <f t="shared" si="5"/>
        <v>1255120.7068660243</v>
      </c>
      <c r="G47" s="5">
        <f t="shared" si="5"/>
        <v>1291281.058846459</v>
      </c>
      <c r="H47" s="5">
        <f t="shared" si="5"/>
        <v>1336070.0300909493</v>
      </c>
      <c r="I47" s="5">
        <f t="shared" si="5"/>
        <v>1381136.0866186123</v>
      </c>
      <c r="J47" s="5">
        <f t="shared" si="5"/>
        <v>1426407.7655306342</v>
      </c>
      <c r="K47" s="5">
        <f t="shared" si="5"/>
        <v>1472965.2115688811</v>
      </c>
      <c r="L47" s="5">
        <f t="shared" si="5"/>
        <v>1476147.7577254404</v>
      </c>
      <c r="M47" s="5">
        <f t="shared" si="5"/>
        <v>1534725.7560289369</v>
      </c>
      <c r="N47" s="5">
        <f t="shared" si="5"/>
        <v>1595056.4151614832</v>
      </c>
      <c r="O47" s="5">
        <f t="shared" si="5"/>
        <v>1657186.4103569197</v>
      </c>
      <c r="P47" s="5">
        <f t="shared" si="5"/>
        <v>1721163.5827941091</v>
      </c>
      <c r="Q47" s="5">
        <f t="shared" si="5"/>
        <v>1691868.3029347865</v>
      </c>
      <c r="R47" s="5">
        <f t="shared" si="5"/>
        <v>1756846.4557005251</v>
      </c>
      <c r="S47" s="5">
        <f t="shared" si="5"/>
        <v>1823696.0792012739</v>
      </c>
      <c r="T47" s="5">
        <f t="shared" si="5"/>
        <v>1890979.6329664197</v>
      </c>
      <c r="U47" s="5">
        <f t="shared" si="5"/>
        <v>1958582.0252224496</v>
      </c>
      <c r="V47" s="5">
        <f t="shared" si="5"/>
        <v>1854259.694661662</v>
      </c>
      <c r="W47" s="5">
        <f t="shared" si="5"/>
        <v>1923985.2915647551</v>
      </c>
      <c r="X47" s="5">
        <f t="shared" si="5"/>
        <v>1995530.3222675701</v>
      </c>
      <c r="Y47" s="5">
        <f t="shared" si="5"/>
        <v>2067308.4384732516</v>
      </c>
      <c r="Z47" s="5">
        <f t="shared" si="5"/>
        <v>2140872.5986350141</v>
      </c>
    </row>
    <row r="49" spans="1:26" x14ac:dyDescent="0.25">
      <c r="A49" t="s">
        <v>90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eksploatacyjna'!B52*$M$85*$J$85*B$82</f>
        <v>0</v>
      </c>
      <c r="C52" s="5">
        <f>'Praca eksploatacyjna'!C52*$M$85*$J$85*C$82</f>
        <v>0</v>
      </c>
      <c r="D52" s="5">
        <f>'Praca eksploatacyjna'!D52*$M$85*$J$85*D$82</f>
        <v>0</v>
      </c>
      <c r="E52" s="5">
        <f>'Praca eksploatacyjna'!E52*$M$85*$J$85*E$82</f>
        <v>0</v>
      </c>
      <c r="F52" s="5">
        <f>'Praca eksploatacyjna'!F52*$M$85*$J$85*F$82</f>
        <v>0</v>
      </c>
      <c r="G52" s="5">
        <f>'Praca eksploatacyjna'!G52*$M$85*$J$85*G$82</f>
        <v>0</v>
      </c>
      <c r="H52" s="5">
        <f>'Praca eksploatacyjna'!H52*$M$85*$J$85*H$82</f>
        <v>0</v>
      </c>
      <c r="I52" s="5">
        <f>'Praca eksploatacyjna'!I52*$M$85*$J$85*I$82</f>
        <v>0</v>
      </c>
      <c r="J52" s="5">
        <f>'Praca eksploatacyjna'!J52*$M$85*$J$85*J$82</f>
        <v>0</v>
      </c>
      <c r="K52" s="5">
        <f>'Praca eksploatacyjna'!K52*$M$85*$J$85*K$82</f>
        <v>0</v>
      </c>
      <c r="L52" s="5">
        <f>'Praca eksploatacyjna'!L52*$M$85*$J$85*L$82</f>
        <v>0</v>
      </c>
      <c r="M52" s="5">
        <f>'Praca eksploatacyjna'!M52*$M$85*$J$85*M$82</f>
        <v>0</v>
      </c>
      <c r="N52" s="5">
        <f>'Praca eksploatacyjna'!N52*$M$85*$J$85*N$82</f>
        <v>0</v>
      </c>
      <c r="O52" s="5">
        <f>'Praca eksploatacyjna'!O52*$M$85*$J$85*O$82</f>
        <v>0</v>
      </c>
      <c r="P52" s="5">
        <f>'Praca eksploatacyjna'!P52*$M$85*$J$85*P$82</f>
        <v>0</v>
      </c>
      <c r="Q52" s="5">
        <f>'Praca eksploatacyjna'!Q52*$M$85*$J$85*Q$82</f>
        <v>0</v>
      </c>
      <c r="R52" s="5">
        <f>'Praca eksploatacyjna'!R52*$M$85*$J$85*R$82</f>
        <v>0</v>
      </c>
      <c r="S52" s="5">
        <f>'Praca eksploatacyjna'!S52*$M$85*$J$85*S$82</f>
        <v>0</v>
      </c>
      <c r="T52" s="5">
        <f>'Praca eksploatacyjna'!T52*$M$85*$J$85*T$82</f>
        <v>0</v>
      </c>
      <c r="U52" s="5">
        <f>'Praca eksploatacyjna'!U52*$M$85*$J$85*U$82</f>
        <v>0</v>
      </c>
      <c r="V52" s="5">
        <f>'Praca eksploatacyjna'!V52*$M$85*$J$85*V$82</f>
        <v>0</v>
      </c>
      <c r="W52" s="5">
        <f>'Praca eksploatacyjna'!W52*$M$85*$J$85*W$82</f>
        <v>0</v>
      </c>
      <c r="X52" s="5">
        <f>'Praca eksploatacyjna'!X52*$M$85*$J$85*X$82</f>
        <v>0</v>
      </c>
      <c r="Y52" s="5">
        <f>'Praca eksploatacyjna'!Y52*$M$85*$J$85*Y$82</f>
        <v>0</v>
      </c>
      <c r="Z52" s="5">
        <f>'Praca eksploatacyjna'!Z52*$M$85*$J$85*Z$82</f>
        <v>0</v>
      </c>
    </row>
    <row r="53" spans="1:26" x14ac:dyDescent="0.25">
      <c r="A53" s="1">
        <v>20</v>
      </c>
      <c r="B53" s="5">
        <f>'Praca eksploatacyjna'!B53*$M$85*$J$85*B$82</f>
        <v>0</v>
      </c>
      <c r="C53" s="5">
        <f>'Praca eksploatacyjna'!C53*$M$85*$J$85*C$82</f>
        <v>0</v>
      </c>
      <c r="D53" s="5">
        <f>'Praca eksploatacyjna'!D53*$M$85*$J$85*D$82</f>
        <v>0</v>
      </c>
      <c r="E53" s="5">
        <f>'Praca eksploatacyjna'!E53*$M$85*$J$85*E$82</f>
        <v>0</v>
      </c>
      <c r="F53" s="5">
        <f>'Praca eksploatacyjna'!F53*$M$85*$J$85*F$82</f>
        <v>0</v>
      </c>
      <c r="G53" s="5">
        <f>'Praca eksploatacyjna'!G53*$M$85*$J$85*G$82</f>
        <v>0</v>
      </c>
      <c r="H53" s="5">
        <f>'Praca eksploatacyjna'!H53*$M$85*$J$85*H$82</f>
        <v>0</v>
      </c>
      <c r="I53" s="5">
        <f>'Praca eksploatacyjna'!I53*$M$85*$J$85*I$82</f>
        <v>0</v>
      </c>
      <c r="J53" s="5">
        <f>'Praca eksploatacyjna'!J53*$M$85*$J$85*J$82</f>
        <v>0</v>
      </c>
      <c r="K53" s="5">
        <f>'Praca eksploatacyjna'!K53*$M$85*$J$85*K$82</f>
        <v>0</v>
      </c>
      <c r="L53" s="5">
        <f>'Praca eksploatacyjna'!L53*$M$85*$J$85*L$82</f>
        <v>0</v>
      </c>
      <c r="M53" s="5">
        <f>'Praca eksploatacyjna'!M53*$M$85*$J$85*M$82</f>
        <v>0</v>
      </c>
      <c r="N53" s="5">
        <f>'Praca eksploatacyjna'!N53*$M$85*$J$85*N$82</f>
        <v>0</v>
      </c>
      <c r="O53" s="5">
        <f>'Praca eksploatacyjna'!O53*$M$85*$J$85*O$82</f>
        <v>0</v>
      </c>
      <c r="P53" s="5">
        <f>'Praca eksploatacyjna'!P53*$M$85*$J$85*P$82</f>
        <v>0</v>
      </c>
      <c r="Q53" s="5">
        <f>'Praca eksploatacyjna'!Q53*$M$85*$J$85*Q$82</f>
        <v>0</v>
      </c>
      <c r="R53" s="5">
        <f>'Praca eksploatacyjna'!R53*$M$85*$J$85*R$82</f>
        <v>1.6500883003074958</v>
      </c>
      <c r="S53" s="5">
        <f>'Praca eksploatacyjna'!S53*$M$85*$J$85*S$82</f>
        <v>3.3635399913467996</v>
      </c>
      <c r="T53" s="5">
        <f>'Praca eksploatacyjna'!T53*$M$85*$J$85*T$82</f>
        <v>5.1381436907813693</v>
      </c>
      <c r="U53" s="5">
        <f>'Praca eksploatacyjna'!U53*$M$85*$J$85*U$82</f>
        <v>6.9714333596521643</v>
      </c>
      <c r="V53" s="5">
        <f>'Praca eksploatacyjna'!V53*$M$85*$J$85*V$82</f>
        <v>8.8606918001178965</v>
      </c>
      <c r="W53" s="5">
        <f>'Praca eksploatacyjna'!W53*$M$85*$J$85*W$82</f>
        <v>9.0095514223598769</v>
      </c>
      <c r="X53" s="5">
        <f>'Praca eksploatacyjna'!X53*$M$85*$J$85*X$82</f>
        <v>9.160911886255521</v>
      </c>
      <c r="Y53" s="5">
        <f>'Praca eksploatacyjna'!Y53*$M$85*$J$85*Y$82</f>
        <v>9.30748647643561</v>
      </c>
      <c r="Z53" s="5">
        <f>'Praca eksploatacyjna'!Z53*$M$85*$J$85*Z$82</f>
        <v>9.4564062600585803</v>
      </c>
    </row>
    <row r="54" spans="1:26" x14ac:dyDescent="0.25">
      <c r="A54" s="1">
        <v>30</v>
      </c>
      <c r="B54" s="5">
        <f>'Praca eksploatacyjna'!B54*$M$85*$J$85*B$82</f>
        <v>112233.54747945207</v>
      </c>
      <c r="C54" s="5">
        <f>'Praca eksploatacyjna'!C54*$M$85*$J$85*C$82</f>
        <v>140716.08658615503</v>
      </c>
      <c r="D54" s="5">
        <f>'Praca eksploatacyjna'!D54*$M$85*$J$85*D$82</f>
        <v>149734.90388806089</v>
      </c>
      <c r="E54" s="5">
        <f>'Praca eksploatacyjna'!E54*$M$85*$J$85*E$82</f>
        <v>158990.29733645319</v>
      </c>
      <c r="F54" s="5">
        <f>'Praca eksploatacyjna'!F54*$M$85*$J$85*F$82</f>
        <v>168471.98072325566</v>
      </c>
      <c r="G54" s="5">
        <f>'Praca eksploatacyjna'!G54*$M$85*$J$85*G$82</f>
        <v>178168.62721019788</v>
      </c>
      <c r="H54" s="5">
        <f>'Praca eksploatacyjna'!H54*$M$85*$J$85*H$82</f>
        <v>190961.53841112397</v>
      </c>
      <c r="I54" s="5">
        <f>'Praca eksploatacyjna'!I54*$M$85*$J$85*I$82</f>
        <v>204078.36336557253</v>
      </c>
      <c r="J54" s="5">
        <f>'Praca eksploatacyjna'!J54*$M$85*$J$85*J$82</f>
        <v>217502.28380741985</v>
      </c>
      <c r="K54" s="5">
        <f>'Praca eksploatacyjna'!K54*$M$85*$J$85*K$82</f>
        <v>231396.34687652154</v>
      </c>
      <c r="L54" s="5">
        <f>'Praca eksploatacyjna'!L54*$M$85*$J$85*L$82</f>
        <v>212872.0059527792</v>
      </c>
      <c r="M54" s="5">
        <f>'Praca eksploatacyjna'!M54*$M$85*$J$85*M$82</f>
        <v>234183.96786254921</v>
      </c>
      <c r="N54" s="5">
        <f>'Praca eksploatacyjna'!N54*$M$85*$J$85*N$82</f>
        <v>256263.25944632891</v>
      </c>
      <c r="O54" s="5">
        <f>'Praca eksploatacyjna'!O54*$M$85*$J$85*O$82</f>
        <v>279132.04910631484</v>
      </c>
      <c r="P54" s="5">
        <f>'Praca eksploatacyjna'!P54*$M$85*$J$85*P$82</f>
        <v>302813.08504892158</v>
      </c>
      <c r="Q54" s="5">
        <f>'Praca eksploatacyjna'!Q54*$M$85*$J$85*Q$82</f>
        <v>274527.53160112404</v>
      </c>
      <c r="R54" s="5">
        <f>'Praca eksploatacyjna'!R54*$M$85*$J$85*R$82</f>
        <v>262507.51492660353</v>
      </c>
      <c r="S54" s="5">
        <f>'Praca eksploatacyjna'!S54*$M$85*$J$85*S$82</f>
        <v>249924.72778253193</v>
      </c>
      <c r="T54" s="5">
        <f>'Praca eksploatacyjna'!T54*$M$85*$J$85*T$82</f>
        <v>236576.1494047438</v>
      </c>
      <c r="U54" s="5">
        <f>'Praca eksploatacyjna'!U54*$M$85*$J$85*U$82</f>
        <v>222476.82566198657</v>
      </c>
      <c r="V54" s="5">
        <f>'Praca eksploatacyjna'!V54*$M$85*$J$85*V$82</f>
        <v>106612.28677360855</v>
      </c>
      <c r="W54" s="5">
        <f>'Praca eksploatacyjna'!W54*$M$85*$J$85*W$82</f>
        <v>91147.559543187745</v>
      </c>
      <c r="X54" s="5">
        <f>'Praca eksploatacyjna'!X54*$M$85*$J$85*X$82</f>
        <v>75133.127226005789</v>
      </c>
      <c r="Y54" s="5">
        <f>'Praca eksploatacyjna'!Y54*$M$85*$J$85*Y$82</f>
        <v>58508.814563034284</v>
      </c>
      <c r="Z54" s="5">
        <f>'Praca eksploatacyjna'!Z54*$M$85*$J$85*Z$82</f>
        <v>41333.289814277836</v>
      </c>
    </row>
    <row r="55" spans="1:26" x14ac:dyDescent="0.25">
      <c r="A55" s="1">
        <v>40</v>
      </c>
      <c r="B55" s="5">
        <f>'Praca eksploatacyjna'!B55*$M$85*$J$85*B$82</f>
        <v>80545.594438356115</v>
      </c>
      <c r="C55" s="5">
        <f>'Praca eksploatacyjna'!C55*$M$85*$J$85*C$82</f>
        <v>98772.060370246079</v>
      </c>
      <c r="D55" s="5">
        <f>'Praca eksploatacyjna'!D55*$M$85*$J$85*D$82</f>
        <v>102920.34936587217</v>
      </c>
      <c r="E55" s="5">
        <f>'Praca eksploatacyjna'!E55*$M$85*$J$85*E$82</f>
        <v>107129.94945465974</v>
      </c>
      <c r="F55" s="5">
        <f>'Praca eksploatacyjna'!F55*$M$85*$J$85*F$82</f>
        <v>111395.23265754747</v>
      </c>
      <c r="G55" s="5">
        <f>'Praca eksploatacyjna'!G55*$M$85*$J$85*G$82</f>
        <v>115710.22329622823</v>
      </c>
      <c r="H55" s="5">
        <f>'Praca eksploatacyjna'!H55*$M$85*$J$85*H$82</f>
        <v>124137.85984804205</v>
      </c>
      <c r="I55" s="5">
        <f>'Praca eksploatacyjna'!I55*$M$85*$J$85*I$82</f>
        <v>132781.01688581757</v>
      </c>
      <c r="J55" s="5">
        <f>'Praca eksploatacyjna'!J55*$M$85*$J$85*J$82</f>
        <v>141628.64631081361</v>
      </c>
      <c r="K55" s="5">
        <f>'Praca eksploatacyjna'!K55*$M$85*$J$85*K$82</f>
        <v>150786.89074074401</v>
      </c>
      <c r="L55" s="5">
        <f>'Praca eksploatacyjna'!L55*$M$85*$J$85*L$82</f>
        <v>150155.97789157499</v>
      </c>
      <c r="M55" s="5">
        <f>'Praca eksploatacyjna'!M55*$M$85*$J$85*M$82</f>
        <v>160788.25992521379</v>
      </c>
      <c r="N55" s="5">
        <f>'Praca eksploatacyjna'!N55*$M$85*$J$85*N$82</f>
        <v>171785.7708490415</v>
      </c>
      <c r="O55" s="5">
        <f>'Praca eksploatacyjna'!O55*$M$85*$J$85*O$82</f>
        <v>183158.86690585222</v>
      </c>
      <c r="P55" s="5">
        <f>'Praca eksploatacyjna'!P55*$M$85*$J$85*P$82</f>
        <v>194918.1724965958</v>
      </c>
      <c r="Q55" s="5">
        <f>'Praca eksploatacyjna'!Q55*$M$85*$J$85*Q$82</f>
        <v>172066.47075201667</v>
      </c>
      <c r="R55" s="5">
        <f>'Praca eksploatacyjna'!R55*$M$85*$J$85*R$82</f>
        <v>185938.7150406799</v>
      </c>
      <c r="S55" s="5">
        <f>'Praca eksploatacyjna'!S55*$M$85*$J$85*S$82</f>
        <v>200280.22292624973</v>
      </c>
      <c r="T55" s="5">
        <f>'Praca eksploatacyjna'!T55*$M$85*$J$85*T$82</f>
        <v>214935.05890072644</v>
      </c>
      <c r="U55" s="5">
        <f>'Praca eksploatacyjna'!U55*$M$85*$J$85*U$82</f>
        <v>229880.66217577129</v>
      </c>
      <c r="V55" s="5">
        <f>'Praca eksploatacyjna'!V55*$M$85*$J$85*V$82</f>
        <v>199897.20701065977</v>
      </c>
      <c r="W55" s="5">
        <f>'Praca eksploatacyjna'!W55*$M$85*$J$85*W$82</f>
        <v>332069.27126308641</v>
      </c>
      <c r="X55" s="5">
        <f>'Praca eksploatacyjna'!X55*$M$85*$J$85*X$82</f>
        <v>468625.89788668801</v>
      </c>
      <c r="Y55" s="5">
        <f>'Praca eksploatacyjna'!Y55*$M$85*$J$85*Y$82</f>
        <v>609197.42092511896</v>
      </c>
      <c r="Z55" s="5">
        <f>'Praca eksploatacyjna'!Z55*$M$85*$J$85*Z$82</f>
        <v>754147.26447092055</v>
      </c>
    </row>
    <row r="56" spans="1:26" x14ac:dyDescent="0.25">
      <c r="A56" s="1">
        <v>50</v>
      </c>
      <c r="B56" s="5">
        <f>'Praca eksploatacyjna'!B56*$M$85*$J$85*B$82</f>
        <v>283745.21030136995</v>
      </c>
      <c r="C56" s="5">
        <f>'Praca eksploatacyjna'!C56*$M$85*$J$85*C$82</f>
        <v>355186.27436760627</v>
      </c>
      <c r="D56" s="5">
        <f>'Praca eksploatacyjna'!D56*$M$85*$J$85*D$82</f>
        <v>377391.63769642793</v>
      </c>
      <c r="E56" s="5">
        <f>'Praca eksploatacyjna'!E56*$M$85*$J$85*E$82</f>
        <v>400167.30257503508</v>
      </c>
      <c r="F56" s="5">
        <f>'Praca eksploatacyjna'!F56*$M$85*$J$85*F$82</f>
        <v>423487.71332998353</v>
      </c>
      <c r="G56" s="5">
        <f>'Praca eksploatacyjna'!G56*$M$85*$J$85*G$82</f>
        <v>447324.78570089105</v>
      </c>
      <c r="H56" s="5">
        <f>'Praca eksploatacyjna'!H56*$M$85*$J$85*H$82</f>
        <v>557729.52232618828</v>
      </c>
      <c r="I56" s="5">
        <f>'Praca eksploatacyjna'!I56*$M$85*$J$85*I$82</f>
        <v>672329.45012082427</v>
      </c>
      <c r="J56" s="5">
        <f>'Praca eksploatacyjna'!J56*$M$85*$J$85*J$82</f>
        <v>790999.97457406542</v>
      </c>
      <c r="K56" s="5">
        <f>'Praca eksploatacyjna'!K56*$M$85*$J$85*K$82</f>
        <v>914316.31623126101</v>
      </c>
      <c r="L56" s="5">
        <f>'Praca eksploatacyjna'!L56*$M$85*$J$85*L$82</f>
        <v>962699.11416635464</v>
      </c>
      <c r="M56" s="5">
        <f>'Praca eksploatacyjna'!M56*$M$85*$J$85*M$82</f>
        <v>1121146.8345212596</v>
      </c>
      <c r="N56" s="5">
        <f>'Praca eksploatacyjna'!N56*$M$85*$J$85*N$82</f>
        <v>1285547.3840446947</v>
      </c>
      <c r="O56" s="5">
        <f>'Praca eksploatacyjna'!O56*$M$85*$J$85*O$82</f>
        <v>1456075.4968152586</v>
      </c>
      <c r="P56" s="5">
        <f>'Praca eksploatacyjna'!P56*$M$85*$J$85*P$82</f>
        <v>1632910.5151430273</v>
      </c>
      <c r="Q56" s="5">
        <f>'Praca eksploatacyjna'!Q56*$M$85*$J$85*Q$82</f>
        <v>1214036.0340663809</v>
      </c>
      <c r="R56" s="5">
        <f>'Praca eksploatacyjna'!R56*$M$85*$J$85*R$82</f>
        <v>1388241.6457451649</v>
      </c>
      <c r="S56" s="5">
        <f>'Praca eksploatacyjna'!S56*$M$85*$J$85*S$82</f>
        <v>1568689.210668816</v>
      </c>
      <c r="T56" s="5">
        <f>'Praca eksploatacyjna'!T56*$M$85*$J$85*T$82</f>
        <v>1754176.2146564526</v>
      </c>
      <c r="U56" s="5">
        <f>'Praca eksploatacyjna'!U56*$M$85*$J$85*U$82</f>
        <v>1944429.4055019359</v>
      </c>
      <c r="V56" s="5">
        <f>'Praca eksploatacyjna'!V56*$M$85*$J$85*V$82</f>
        <v>1314558.9444277911</v>
      </c>
      <c r="W56" s="5">
        <f>'Praca eksploatacyjna'!W56*$M$85*$J$85*W$82</f>
        <v>1651679.3480381507</v>
      </c>
      <c r="X56" s="5">
        <f>'Praca eksploatacyjna'!X56*$M$85*$J$85*X$82</f>
        <v>1999755.9760933432</v>
      </c>
      <c r="Y56" s="5">
        <f>'Praca eksploatacyjna'!Y56*$M$85*$J$85*Y$82</f>
        <v>2357205.7413591188</v>
      </c>
      <c r="Z56" s="5">
        <f>'Praca eksploatacyjna'!Z56*$M$85*$J$85*Z$82</f>
        <v>2725581.9615835189</v>
      </c>
    </row>
    <row r="57" spans="1:26" x14ac:dyDescent="0.25">
      <c r="A57" s="1">
        <v>60</v>
      </c>
      <c r="B57" s="5">
        <f>'Praca eksploatacyjna'!B57*$M$85*$J$85*B$82</f>
        <v>194646.30657534249</v>
      </c>
      <c r="C57" s="5">
        <f>'Praca eksploatacyjna'!C57*$M$85*$J$85*C$82</f>
        <v>247628.49065461438</v>
      </c>
      <c r="D57" s="5">
        <f>'Praca eksploatacyjna'!D57*$M$85*$J$85*D$82</f>
        <v>267032.61614577915</v>
      </c>
      <c r="E57" s="5">
        <f>'Praca eksploatacyjna'!E57*$M$85*$J$85*E$82</f>
        <v>287022.64839035849</v>
      </c>
      <c r="F57" s="5">
        <f>'Praca eksploatacyjna'!F57*$M$85*$J$85*F$82</f>
        <v>307577.90827749972</v>
      </c>
      <c r="G57" s="5">
        <f>'Praca eksploatacyjna'!G57*$M$85*$J$85*G$82</f>
        <v>328675.26575895702</v>
      </c>
      <c r="H57" s="5">
        <f>'Praca eksploatacyjna'!H57*$M$85*$J$85*H$82</f>
        <v>550879.64541379106</v>
      </c>
      <c r="I57" s="5">
        <f>'Praca eksploatacyjna'!I57*$M$85*$J$85*I$82</f>
        <v>782261.28781652183</v>
      </c>
      <c r="J57" s="5">
        <f>'Praca eksploatacyjna'!J57*$M$85*$J$85*J$82</f>
        <v>1022580.2036197833</v>
      </c>
      <c r="K57" s="5">
        <f>'Praca eksploatacyjna'!K57*$M$85*$J$85*K$82</f>
        <v>1272557.9487968998</v>
      </c>
      <c r="L57" s="5">
        <f>'Praca eksploatacyjna'!L57*$M$85*$J$85*L$82</f>
        <v>1453567.318809456</v>
      </c>
      <c r="M57" s="5">
        <f>'Praca eksploatacyjna'!M57*$M$85*$J$85*M$82</f>
        <v>1774000.6683341907</v>
      </c>
      <c r="N57" s="5">
        <f>'Praca eksploatacyjna'!N57*$M$85*$J$85*N$82</f>
        <v>2106669.9249123922</v>
      </c>
      <c r="O57" s="5">
        <f>'Praca eksploatacyjna'!O57*$M$85*$J$85*O$82</f>
        <v>2451936.3514863867</v>
      </c>
      <c r="P57" s="5">
        <f>'Praca eksploatacyjna'!P57*$M$85*$J$85*P$82</f>
        <v>2810170.7671533767</v>
      </c>
      <c r="Q57" s="5">
        <f>'Praca eksploatacyjna'!Q57*$M$85*$J$85*Q$82</f>
        <v>1892931.5299471854</v>
      </c>
      <c r="R57" s="5">
        <f>'Praca eksploatacyjna'!R57*$M$85*$J$85*R$82</f>
        <v>2335337.5471900967</v>
      </c>
      <c r="S57" s="5">
        <f>'Praca eksploatacyjna'!S57*$M$85*$J$85*S$82</f>
        <v>2794034.145215936</v>
      </c>
      <c r="T57" s="5">
        <f>'Praca eksploatacyjna'!T57*$M$85*$J$85*T$82</f>
        <v>3266917.4799627028</v>
      </c>
      <c r="U57" s="5">
        <f>'Praca eksploatacyjna'!U57*$M$85*$J$85*U$82</f>
        <v>3753306.2607587944</v>
      </c>
      <c r="V57" s="5">
        <f>'Praca eksploatacyjna'!V57*$M$85*$J$85*V$82</f>
        <v>2526407.8507507457</v>
      </c>
      <c r="W57" s="5">
        <f>'Praca eksploatacyjna'!W57*$M$85*$J$85*W$82</f>
        <v>2787322.0428873347</v>
      </c>
      <c r="X57" s="5">
        <f>'Praca eksploatacyjna'!X57*$M$85*$J$85*X$82</f>
        <v>3056289.8985279179</v>
      </c>
      <c r="Y57" s="5">
        <f>'Praca eksploatacyjna'!Y57*$M$85*$J$85*Y$82</f>
        <v>3330885.6357495626</v>
      </c>
      <c r="Z57" s="5">
        <f>'Praca eksploatacyjna'!Z57*$M$85*$J$85*Z$82</f>
        <v>3613486.0263482765</v>
      </c>
    </row>
    <row r="58" spans="1:26" x14ac:dyDescent="0.25">
      <c r="A58" s="1">
        <v>70</v>
      </c>
      <c r="B58" s="5">
        <f>'Praca eksploatacyjna'!B58*$M$85*$J$85*B$82</f>
        <v>1501702.200739726</v>
      </c>
      <c r="C58" s="5">
        <f>'Praca eksploatacyjna'!C58*$M$85*$J$85*C$82</f>
        <v>1911816.9697211259</v>
      </c>
      <c r="D58" s="5">
        <f>'Praca eksploatacyjna'!D58*$M$85*$J$85*D$82</f>
        <v>2062943.2288293904</v>
      </c>
      <c r="E58" s="5">
        <f>'Praca eksploatacyjna'!E58*$M$85*$J$85*E$82</f>
        <v>2218656.1813386963</v>
      </c>
      <c r="F58" s="5">
        <f>'Praca eksploatacyjna'!F58*$M$85*$J$85*F$82</f>
        <v>2378795.2134715593</v>
      </c>
      <c r="G58" s="5">
        <f>'Praca eksploatacyjna'!G58*$M$85*$J$85*G$82</f>
        <v>2543180.5580545845</v>
      </c>
      <c r="H58" s="5">
        <f>'Praca eksploatacyjna'!H58*$M$85*$J$85*H$82</f>
        <v>2489248.0632447083</v>
      </c>
      <c r="I58" s="5">
        <f>'Praca eksploatacyjna'!I58*$M$85*$J$85*I$82</f>
        <v>2429720.6477313926</v>
      </c>
      <c r="J58" s="5">
        <f>'Praca eksploatacyjna'!J58*$M$85*$J$85*J$82</f>
        <v>2364607.123912273</v>
      </c>
      <c r="K58" s="5">
        <f>'Praca eksploatacyjna'!K58*$M$85*$J$85*K$82</f>
        <v>2295733.6831612433</v>
      </c>
      <c r="L58" s="5">
        <f>'Praca eksploatacyjna'!L58*$M$85*$J$85*L$82</f>
        <v>1605796.0266568873</v>
      </c>
      <c r="M58" s="5">
        <f>'Praca eksploatacyjna'!M58*$M$85*$J$85*M$82</f>
        <v>1549955.2137984424</v>
      </c>
      <c r="N58" s="5">
        <f>'Praca eksploatacyjna'!N58*$M$85*$J$85*N$82</f>
        <v>1491238.450014997</v>
      </c>
      <c r="O58" s="5">
        <f>'Praca eksploatacyjna'!O58*$M$85*$J$85*O$82</f>
        <v>1429553.0335946942</v>
      </c>
      <c r="P58" s="5">
        <f>'Praca eksploatacyjna'!P58*$M$85*$J$85*P$82</f>
        <v>1364803.7051375739</v>
      </c>
      <c r="Q58" s="5">
        <f>'Praca eksploatacyjna'!Q58*$M$85*$J$85*Q$82</f>
        <v>1962172.2593265041</v>
      </c>
      <c r="R58" s="5">
        <f>'Praca eksploatacyjna'!R58*$M$85*$J$85*R$82</f>
        <v>1816829.3930359075</v>
      </c>
      <c r="S58" s="5">
        <f>'Praca eksploatacyjna'!S58*$M$85*$J$85*S$82</f>
        <v>1665182.0254980745</v>
      </c>
      <c r="T58" s="5">
        <f>'Praca eksploatacyjna'!T58*$M$85*$J$85*T$82</f>
        <v>1505858.7218324484</v>
      </c>
      <c r="U58" s="5">
        <f>'Praca eksploatacyjna'!U58*$M$85*$J$85*U$82</f>
        <v>1339055.8397102563</v>
      </c>
      <c r="V58" s="5">
        <f>'Praca eksploatacyjna'!V58*$M$85*$J$85*V$82</f>
        <v>1686060.7264967442</v>
      </c>
      <c r="W58" s="5">
        <f>'Praca eksploatacyjna'!W58*$M$85*$J$85*W$82</f>
        <v>1539107.615785677</v>
      </c>
      <c r="X58" s="5">
        <f>'Praca eksploatacyjna'!X58*$M$85*$J$85*X$82</f>
        <v>1386741.0067752709</v>
      </c>
      <c r="Y58" s="5">
        <f>'Praca eksploatacyjna'!Y58*$M$85*$J$85*Y$82</f>
        <v>1227853.6680567807</v>
      </c>
      <c r="Z58" s="5">
        <f>'Praca eksploatacyjna'!Z58*$M$85*$J$85*Z$82</f>
        <v>1063526.9288015638</v>
      </c>
    </row>
    <row r="59" spans="1:26" x14ac:dyDescent="0.25">
      <c r="A59" s="1">
        <v>80</v>
      </c>
      <c r="B59" s="5">
        <f>'Praca eksploatacyjna'!B59*$M$85*$J$85*B$82</f>
        <v>407952.79249315063</v>
      </c>
      <c r="C59" s="5">
        <f>'Praca eksploatacyjna'!C59*$M$85*$J$85*C$82</f>
        <v>501980.98840117978</v>
      </c>
      <c r="D59" s="5">
        <f>'Praca eksploatacyjna'!D59*$M$85*$J$85*D$82</f>
        <v>524790.07072384376</v>
      </c>
      <c r="E59" s="5">
        <f>'Praca eksploatacyjna'!E59*$M$85*$J$85*E$82</f>
        <v>547993.62512297812</v>
      </c>
      <c r="F59" s="5">
        <f>'Praca eksploatacyjna'!F59*$M$85*$J$85*F$82</f>
        <v>571561.78927827452</v>
      </c>
      <c r="G59" s="5">
        <f>'Praca eksploatacyjna'!G59*$M$85*$J$85*G$82</f>
        <v>595462.6309605256</v>
      </c>
      <c r="H59" s="5">
        <f>'Praca eksploatacyjna'!H59*$M$85*$J$85*H$82</f>
        <v>631897.16440808086</v>
      </c>
      <c r="I59" s="5">
        <f>'Praca eksploatacyjna'!I59*$M$85*$J$85*I$82</f>
        <v>669141.19095643819</v>
      </c>
      <c r="J59" s="5">
        <f>'Praca eksploatacyjna'!J59*$M$85*$J$85*J$82</f>
        <v>707145.15251965541</v>
      </c>
      <c r="K59" s="5">
        <f>'Praca eksploatacyjna'!K59*$M$85*$J$85*K$82</f>
        <v>746440.58163904701</v>
      </c>
      <c r="L59" s="5">
        <f>'Praca eksploatacyjna'!L59*$M$85*$J$85*L$82</f>
        <v>725414.79246890068</v>
      </c>
      <c r="M59" s="5">
        <f>'Praca eksploatacyjna'!M59*$M$85*$J$85*M$82</f>
        <v>779558.92592098995</v>
      </c>
      <c r="N59" s="5">
        <f>'Praca eksploatacyjna'!N59*$M$85*$J$85*N$82</f>
        <v>835578.65879417548</v>
      </c>
      <c r="O59" s="5">
        <f>'Praca eksploatacyjna'!O59*$M$85*$J$85*O$82</f>
        <v>893527.35741191963</v>
      </c>
      <c r="P59" s="5">
        <f>'Praca eksploatacyjna'!P59*$M$85*$J$85*P$82</f>
        <v>953459.77251085639</v>
      </c>
      <c r="Q59" s="5">
        <f>'Praca eksploatacyjna'!Q59*$M$85*$J$85*Q$82</f>
        <v>876879.78311189613</v>
      </c>
      <c r="R59" s="5">
        <f>'Praca eksploatacyjna'!R59*$M$85*$J$85*R$82</f>
        <v>989935.16387985507</v>
      </c>
      <c r="S59" s="5">
        <f>'Praca eksploatacyjna'!S59*$M$85*$J$85*S$82</f>
        <v>1107008.618306058</v>
      </c>
      <c r="T59" s="5">
        <f>'Praca eksploatacyjna'!T59*$M$85*$J$85*T$82</f>
        <v>1227248.7034293446</v>
      </c>
      <c r="U59" s="5">
        <f>'Praca eksploatacyjna'!U59*$M$85*$J$85*U$82</f>
        <v>1350477.1389833745</v>
      </c>
      <c r="V59" s="5">
        <f>'Praca eksploatacyjna'!V59*$M$85*$J$85*V$82</f>
        <v>1241695.7036170615</v>
      </c>
      <c r="W59" s="5">
        <f>'Praca eksploatacyjna'!W59*$M$85*$J$85*W$82</f>
        <v>1380781.7775898902</v>
      </c>
      <c r="X59" s="5">
        <f>'Praca eksploatacyjna'!X59*$M$85*$J$85*X$82</f>
        <v>1524190.6874528166</v>
      </c>
      <c r="Y59" s="5">
        <f>'Praca eksploatacyjna'!Y59*$M$85*$J$85*Y$82</f>
        <v>1670712.9028674692</v>
      </c>
      <c r="Z59" s="5">
        <f>'Praca eksploatacyjna'!Z59*$M$85*$J$85*Z$82</f>
        <v>1821533.6363594024</v>
      </c>
    </row>
    <row r="60" spans="1:26" x14ac:dyDescent="0.25">
      <c r="A60" s="1">
        <v>90</v>
      </c>
      <c r="B60" s="5">
        <f>'Praca eksploatacyjna'!B60*$M$85*$J$85*B$82</f>
        <v>0</v>
      </c>
      <c r="C60" s="5">
        <f>'Praca eksploatacyjna'!C60*$M$85*$J$85*C$82</f>
        <v>0</v>
      </c>
      <c r="D60" s="5">
        <f>'Praca eksploatacyjna'!D60*$M$85*$J$85*D$82</f>
        <v>0</v>
      </c>
      <c r="E60" s="5">
        <f>'Praca eksploatacyjna'!E60*$M$85*$J$85*E$82</f>
        <v>0</v>
      </c>
      <c r="F60" s="5">
        <f>'Praca eksploatacyjna'!F60*$M$85*$J$85*F$82</f>
        <v>0</v>
      </c>
      <c r="G60" s="5">
        <f>'Praca eksploatacyjna'!G60*$M$85*$J$85*G$82</f>
        <v>0</v>
      </c>
      <c r="H60" s="5">
        <f>'Praca eksploatacyjna'!H60*$M$85*$J$85*H$82</f>
        <v>0</v>
      </c>
      <c r="I60" s="5">
        <f>'Praca eksploatacyjna'!I60*$M$85*$J$85*I$82</f>
        <v>0</v>
      </c>
      <c r="J60" s="5">
        <f>'Praca eksploatacyjna'!J60*$M$85*$J$85*J$82</f>
        <v>0</v>
      </c>
      <c r="K60" s="5">
        <f>'Praca eksploatacyjna'!K60*$M$85*$J$85*K$82</f>
        <v>0</v>
      </c>
      <c r="L60" s="5">
        <f>'Praca eksploatacyjna'!L60*$M$85*$J$85*L$82</f>
        <v>0</v>
      </c>
      <c r="M60" s="5">
        <f>'Praca eksploatacyjna'!M60*$M$85*$J$85*M$82</f>
        <v>0</v>
      </c>
      <c r="N60" s="5">
        <f>'Praca eksploatacyjna'!N60*$M$85*$J$85*N$82</f>
        <v>0</v>
      </c>
      <c r="O60" s="5">
        <f>'Praca eksploatacyjna'!O60*$M$85*$J$85*O$82</f>
        <v>0</v>
      </c>
      <c r="P60" s="5">
        <f>'Praca eksploatacyjna'!P60*$M$85*$J$85*P$82</f>
        <v>0</v>
      </c>
      <c r="Q60" s="5">
        <f>'Praca eksploatacyjna'!Q60*$M$85*$J$85*Q$82</f>
        <v>0</v>
      </c>
      <c r="R60" s="5">
        <f>'Praca eksploatacyjna'!R60*$M$85*$J$85*R$82</f>
        <v>0</v>
      </c>
      <c r="S60" s="5">
        <f>'Praca eksploatacyjna'!S60*$M$85*$J$85*S$82</f>
        <v>0</v>
      </c>
      <c r="T60" s="5">
        <f>'Praca eksploatacyjna'!T60*$M$85*$J$85*T$82</f>
        <v>0</v>
      </c>
      <c r="U60" s="5">
        <f>'Praca eksploatacyjna'!U60*$M$85*$J$85*U$82</f>
        <v>0</v>
      </c>
      <c r="V60" s="5">
        <f>'Praca eksploatacyjna'!V60*$M$85*$J$85*V$82</f>
        <v>0</v>
      </c>
      <c r="W60" s="5">
        <f>'Praca eksploatacyjna'!W60*$M$85*$J$85*W$82</f>
        <v>0</v>
      </c>
      <c r="X60" s="5">
        <f>'Praca eksploatacyjna'!X60*$M$85*$J$85*X$82</f>
        <v>0</v>
      </c>
      <c r="Y60" s="5">
        <f>'Praca eksploatacyjna'!Y60*$M$85*$J$85*Y$82</f>
        <v>0</v>
      </c>
      <c r="Z60" s="5">
        <f>'Praca eksploatacyjna'!Z60*$M$85*$J$85*Z$82</f>
        <v>0</v>
      </c>
    </row>
    <row r="61" spans="1:26" x14ac:dyDescent="0.25">
      <c r="A61" s="1">
        <v>100</v>
      </c>
      <c r="B61" s="5">
        <f>'Praca eksploatacyjna'!B61*$M$85*$J$85*B$82</f>
        <v>0</v>
      </c>
      <c r="C61" s="5">
        <f>'Praca eksploatacyjna'!C61*$M$85*$J$85*C$82</f>
        <v>0</v>
      </c>
      <c r="D61" s="5">
        <f>'Praca eksploatacyjna'!D61*$M$85*$J$85*D$82</f>
        <v>0</v>
      </c>
      <c r="E61" s="5">
        <f>'Praca eksploatacyjna'!E61*$M$85*$J$85*E$82</f>
        <v>0</v>
      </c>
      <c r="F61" s="5">
        <f>'Praca eksploatacyjna'!F61*$M$85*$J$85*F$82</f>
        <v>0</v>
      </c>
      <c r="G61" s="5">
        <f>'Praca eksploatacyjna'!G61*$M$85*$J$85*G$82</f>
        <v>0</v>
      </c>
      <c r="H61" s="5">
        <f>'Praca eksploatacyjna'!H61*$M$85*$J$85*H$82</f>
        <v>0</v>
      </c>
      <c r="I61" s="5">
        <f>'Praca eksploatacyjna'!I61*$M$85*$J$85*I$82</f>
        <v>0</v>
      </c>
      <c r="J61" s="5">
        <f>'Praca eksploatacyjna'!J61*$M$85*$J$85*J$82</f>
        <v>0</v>
      </c>
      <c r="K61" s="5">
        <f>'Praca eksploatacyjna'!K61*$M$85*$J$85*K$82</f>
        <v>0</v>
      </c>
      <c r="L61" s="5">
        <f>'Praca eksploatacyjna'!L61*$M$85*$J$85*L$82</f>
        <v>0</v>
      </c>
      <c r="M61" s="5">
        <f>'Praca eksploatacyjna'!M61*$M$85*$J$85*M$82</f>
        <v>0</v>
      </c>
      <c r="N61" s="5">
        <f>'Praca eksploatacyjna'!N61*$M$85*$J$85*N$82</f>
        <v>0</v>
      </c>
      <c r="O61" s="5">
        <f>'Praca eksploatacyjna'!O61*$M$85*$J$85*O$82</f>
        <v>0</v>
      </c>
      <c r="P61" s="5">
        <f>'Praca eksploatacyjna'!P61*$M$85*$J$85*P$82</f>
        <v>0</v>
      </c>
      <c r="Q61" s="5">
        <f>'Praca eksploatacyjna'!Q61*$M$85*$J$85*Q$82</f>
        <v>0</v>
      </c>
      <c r="R61" s="5">
        <f>'Praca eksploatacyjna'!R61*$M$85*$J$85*R$82</f>
        <v>0</v>
      </c>
      <c r="S61" s="5">
        <f>'Praca eksploatacyjna'!S61*$M$85*$J$85*S$82</f>
        <v>0</v>
      </c>
      <c r="T61" s="5">
        <f>'Praca eksploatacyjna'!T61*$M$85*$J$85*T$82</f>
        <v>0</v>
      </c>
      <c r="U61" s="5">
        <f>'Praca eksploatacyjna'!U61*$M$85*$J$85*U$82</f>
        <v>0</v>
      </c>
      <c r="V61" s="5">
        <f>'Praca eksploatacyjna'!V61*$M$85*$J$85*V$82</f>
        <v>0</v>
      </c>
      <c r="W61" s="5">
        <f>'Praca eksploatacyjna'!W61*$M$85*$J$85*W$82</f>
        <v>0</v>
      </c>
      <c r="X61" s="5">
        <f>'Praca eksploatacyjna'!X61*$M$85*$J$85*X$82</f>
        <v>0</v>
      </c>
      <c r="Y61" s="5">
        <f>'Praca eksploatacyjna'!Y61*$M$85*$J$85*Y$82</f>
        <v>0</v>
      </c>
      <c r="Z61" s="5">
        <f>'Praca eksploatacyjna'!Z61*$M$85*$J$85*Z$82</f>
        <v>0</v>
      </c>
    </row>
    <row r="62" spans="1:26" x14ac:dyDescent="0.25">
      <c r="A62" s="1">
        <v>110</v>
      </c>
      <c r="B62" s="5">
        <f>'Praca eksploatacyjna'!B62*$M$85*$J$85*B$82</f>
        <v>0</v>
      </c>
      <c r="C62" s="5">
        <f>'Praca eksploatacyjna'!C62*$M$85*$J$85*C$82</f>
        <v>0</v>
      </c>
      <c r="D62" s="5">
        <f>'Praca eksploatacyjna'!D62*$M$85*$J$85*D$82</f>
        <v>0</v>
      </c>
      <c r="E62" s="5">
        <f>'Praca eksploatacyjna'!E62*$M$85*$J$85*E$82</f>
        <v>0</v>
      </c>
      <c r="F62" s="5">
        <f>'Praca eksploatacyjna'!F62*$M$85*$J$85*F$82</f>
        <v>0</v>
      </c>
      <c r="G62" s="5">
        <f>'Praca eksploatacyjna'!G62*$M$85*$J$85*G$82</f>
        <v>0</v>
      </c>
      <c r="H62" s="5">
        <f>'Praca eksploatacyjna'!H62*$M$85*$J$85*H$82</f>
        <v>0</v>
      </c>
      <c r="I62" s="5">
        <f>'Praca eksploatacyjna'!I62*$M$85*$J$85*I$82</f>
        <v>0</v>
      </c>
      <c r="J62" s="5">
        <f>'Praca eksploatacyjna'!J62*$M$85*$J$85*J$82</f>
        <v>0</v>
      </c>
      <c r="K62" s="5">
        <f>'Praca eksploatacyjna'!K62*$M$85*$J$85*K$82</f>
        <v>0</v>
      </c>
      <c r="L62" s="5">
        <f>'Praca eksploatacyjna'!L62*$M$85*$J$85*L$82</f>
        <v>0</v>
      </c>
      <c r="M62" s="5">
        <f>'Praca eksploatacyjna'!M62*$M$85*$J$85*M$82</f>
        <v>0</v>
      </c>
      <c r="N62" s="5">
        <f>'Praca eksploatacyjna'!N62*$M$85*$J$85*N$82</f>
        <v>0</v>
      </c>
      <c r="O62" s="5">
        <f>'Praca eksploatacyjna'!O62*$M$85*$J$85*O$82</f>
        <v>0</v>
      </c>
      <c r="P62" s="5">
        <f>'Praca eksploatacyjna'!P62*$M$85*$J$85*P$82</f>
        <v>0</v>
      </c>
      <c r="Q62" s="5">
        <f>'Praca eksploatacyjna'!Q62*$M$85*$J$85*Q$82</f>
        <v>0</v>
      </c>
      <c r="R62" s="5">
        <f>'Praca eksploatacyjna'!R62*$M$85*$J$85*R$82</f>
        <v>0</v>
      </c>
      <c r="S62" s="5">
        <f>'Praca eksploatacyjna'!S62*$M$85*$J$85*S$82</f>
        <v>0</v>
      </c>
      <c r="T62" s="5">
        <f>'Praca eksploatacyjna'!T62*$M$85*$J$85*T$82</f>
        <v>0</v>
      </c>
      <c r="U62" s="5">
        <f>'Praca eksploatacyjna'!U62*$M$85*$J$85*U$82</f>
        <v>0</v>
      </c>
      <c r="V62" s="5">
        <f>'Praca eksploatacyjna'!V62*$M$85*$J$85*V$82</f>
        <v>0</v>
      </c>
      <c r="W62" s="5">
        <f>'Praca eksploatacyjna'!W62*$M$85*$J$85*W$82</f>
        <v>0</v>
      </c>
      <c r="X62" s="5">
        <f>'Praca eksploatacyjna'!X62*$M$85*$J$85*X$82</f>
        <v>0</v>
      </c>
      <c r="Y62" s="5">
        <f>'Praca eksploatacyjna'!Y62*$M$85*$J$85*Y$82</f>
        <v>0</v>
      </c>
      <c r="Z62" s="5">
        <f>'Praca eksploatacyjna'!Z62*$M$85*$J$85*Z$82</f>
        <v>0</v>
      </c>
    </row>
    <row r="63" spans="1:26" x14ac:dyDescent="0.25">
      <c r="A63" s="1" t="s">
        <v>28</v>
      </c>
      <c r="B63" s="5">
        <f>SUM(B52:B62)</f>
        <v>2580825.6520273974</v>
      </c>
      <c r="C63" s="5">
        <f t="shared" ref="C63:Z63" si="7">SUM(C52:C62)</f>
        <v>3256100.8701009275</v>
      </c>
      <c r="D63" s="5">
        <f t="shared" si="7"/>
        <v>3484812.8066493743</v>
      </c>
      <c r="E63" s="5">
        <f t="shared" si="7"/>
        <v>3719960.0042181807</v>
      </c>
      <c r="F63" s="5">
        <f t="shared" si="7"/>
        <v>3961289.83773812</v>
      </c>
      <c r="G63" s="5">
        <f t="shared" si="7"/>
        <v>4208522.0909813847</v>
      </c>
      <c r="H63" s="5">
        <f t="shared" si="7"/>
        <v>4544853.7936519347</v>
      </c>
      <c r="I63" s="5">
        <f t="shared" si="7"/>
        <v>4890311.9568765666</v>
      </c>
      <c r="J63" s="5">
        <f t="shared" si="7"/>
        <v>5244463.3847440099</v>
      </c>
      <c r="K63" s="5">
        <f t="shared" si="7"/>
        <v>5611231.7674457161</v>
      </c>
      <c r="L63" s="5">
        <f t="shared" si="7"/>
        <v>5110505.2359459531</v>
      </c>
      <c r="M63" s="5">
        <f t="shared" si="7"/>
        <v>5619633.8703626459</v>
      </c>
      <c r="N63" s="5">
        <f t="shared" si="7"/>
        <v>6147083.4480616301</v>
      </c>
      <c r="O63" s="5">
        <f t="shared" si="7"/>
        <v>6693383.1553204264</v>
      </c>
      <c r="P63" s="5">
        <f t="shared" si="7"/>
        <v>7259076.0174903525</v>
      </c>
      <c r="Q63" s="5">
        <f t="shared" si="7"/>
        <v>6392613.608805107</v>
      </c>
      <c r="R63" s="5">
        <f t="shared" si="7"/>
        <v>6978791.6299066078</v>
      </c>
      <c r="S63" s="5">
        <f t="shared" si="7"/>
        <v>7585122.3139376584</v>
      </c>
      <c r="T63" s="5">
        <f t="shared" si="7"/>
        <v>8205717.4663301092</v>
      </c>
      <c r="U63" s="5">
        <f t="shared" si="7"/>
        <v>8839633.1042254791</v>
      </c>
      <c r="V63" s="5">
        <f t="shared" si="7"/>
        <v>7075241.5797684109</v>
      </c>
      <c r="W63" s="5">
        <f t="shared" si="7"/>
        <v>7782116.6246587494</v>
      </c>
      <c r="X63" s="5">
        <f t="shared" si="7"/>
        <v>8510745.7548739295</v>
      </c>
      <c r="Y63" s="5">
        <f t="shared" si="7"/>
        <v>9254373.4910075609</v>
      </c>
      <c r="Z63" s="5">
        <f t="shared" si="7"/>
        <v>10019618.563784219</v>
      </c>
    </row>
    <row r="65" spans="1:26" x14ac:dyDescent="0.25">
      <c r="A65" t="s">
        <v>90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eksploatacyjna'!B68*$M$85*$J$85*B$82</f>
        <v>0</v>
      </c>
      <c r="C68" s="5">
        <f>'Praca eksploatacyjna'!C68*$M$85*$J$85*C$82</f>
        <v>0</v>
      </c>
      <c r="D68" s="5">
        <f>'Praca eksploatacyjna'!D68*$M$85*$J$85*D$82</f>
        <v>0</v>
      </c>
      <c r="E68" s="5">
        <f>'Praca eksploatacyjna'!E68*$M$85*$J$85*E$82</f>
        <v>0</v>
      </c>
      <c r="F68" s="5">
        <f>'Praca eksploatacyjna'!F68*$M$85*$J$85*F$82</f>
        <v>0</v>
      </c>
      <c r="G68" s="5">
        <f>'Praca eksploatacyjna'!G68*$M$85*$J$85*G$82</f>
        <v>0</v>
      </c>
      <c r="H68" s="5">
        <f>'Praca eksploatacyjna'!H68*$M$85*$J$85*H$82</f>
        <v>0</v>
      </c>
      <c r="I68" s="5">
        <f>'Praca eksploatacyjna'!I68*$M$85*$J$85*I$82</f>
        <v>0</v>
      </c>
      <c r="J68" s="5">
        <f>'Praca eksploatacyjna'!J68*$M$85*$J$85*J$82</f>
        <v>0</v>
      </c>
      <c r="K68" s="5">
        <f>'Praca eksploatacyjna'!K68*$M$85*$J$85*K$82</f>
        <v>0</v>
      </c>
      <c r="L68" s="5">
        <f>'Praca eksploatacyjna'!L68*$M$85*$J$85*L$82</f>
        <v>0</v>
      </c>
      <c r="M68" s="5">
        <f>'Praca eksploatacyjna'!M68*$M$85*$J$85*M$82</f>
        <v>0</v>
      </c>
      <c r="N68" s="5">
        <f>'Praca eksploatacyjna'!N68*$M$85*$J$85*N$82</f>
        <v>0</v>
      </c>
      <c r="O68" s="5">
        <f>'Praca eksploatacyjna'!O68*$M$85*$J$85*O$82</f>
        <v>0</v>
      </c>
      <c r="P68" s="5">
        <f>'Praca eksploatacyjna'!P68*$M$85*$J$85*P$82</f>
        <v>0</v>
      </c>
      <c r="Q68" s="5">
        <f>'Praca eksploatacyjna'!Q68*$M$85*$J$85*Q$82</f>
        <v>0</v>
      </c>
      <c r="R68" s="5">
        <f>'Praca eksploatacyjna'!R68*$M$85*$J$85*R$82</f>
        <v>0</v>
      </c>
      <c r="S68" s="5">
        <f>'Praca eksploatacyjna'!S68*$M$85*$J$85*S$82</f>
        <v>0</v>
      </c>
      <c r="T68" s="5">
        <f>'Praca eksploatacyjna'!T68*$M$85*$J$85*T$82</f>
        <v>0</v>
      </c>
      <c r="U68" s="5">
        <f>'Praca eksploatacyjna'!U68*$M$85*$J$85*U$82</f>
        <v>0</v>
      </c>
      <c r="V68" s="5">
        <f>'Praca eksploatacyjna'!V68*$M$85*$J$85*V$82</f>
        <v>0</v>
      </c>
      <c r="W68" s="5">
        <f>'Praca eksploatacyjna'!W68*$M$85*$J$85*W$82</f>
        <v>0</v>
      </c>
      <c r="X68" s="5">
        <f>'Praca eksploatacyjna'!X68*$M$85*$J$85*X$82</f>
        <v>0</v>
      </c>
      <c r="Y68" s="5">
        <f>'Praca eksploatacyjna'!Y68*$M$85*$J$85*Y$82</f>
        <v>0</v>
      </c>
      <c r="Z68" s="5">
        <f>'Praca eksploatacyjna'!Z68*$M$85*$J$85*Z$82</f>
        <v>0</v>
      </c>
    </row>
    <row r="69" spans="1:26" x14ac:dyDescent="0.25">
      <c r="A69" s="1">
        <v>20</v>
      </c>
      <c r="B69" s="5">
        <f>'Praca eksploatacyjna'!B69*$M$85*$J$85*B$82</f>
        <v>0</v>
      </c>
      <c r="C69" s="5">
        <f>'Praca eksploatacyjna'!C69*$M$85*$J$85*C$82</f>
        <v>0</v>
      </c>
      <c r="D69" s="5">
        <f>'Praca eksploatacyjna'!D69*$M$85*$J$85*D$82</f>
        <v>0</v>
      </c>
      <c r="E69" s="5">
        <f>'Praca eksploatacyjna'!E69*$M$85*$J$85*E$82</f>
        <v>0</v>
      </c>
      <c r="F69" s="5">
        <f>'Praca eksploatacyjna'!F69*$M$85*$J$85*F$82</f>
        <v>0</v>
      </c>
      <c r="G69" s="5">
        <f>'Praca eksploatacyjna'!G69*$M$85*$J$85*G$82</f>
        <v>0</v>
      </c>
      <c r="H69" s="5">
        <f>'Praca eksploatacyjna'!H69*$M$85*$J$85*H$82</f>
        <v>0</v>
      </c>
      <c r="I69" s="5">
        <f>'Praca eksploatacyjna'!I69*$M$85*$J$85*I$82</f>
        <v>0</v>
      </c>
      <c r="J69" s="5">
        <f>'Praca eksploatacyjna'!J69*$M$85*$J$85*J$82</f>
        <v>0</v>
      </c>
      <c r="K69" s="5">
        <f>'Praca eksploatacyjna'!K69*$M$85*$J$85*K$82</f>
        <v>0</v>
      </c>
      <c r="L69" s="5">
        <f>'Praca eksploatacyjna'!L69*$M$85*$J$85*L$82</f>
        <v>0</v>
      </c>
      <c r="M69" s="5">
        <f>'Praca eksploatacyjna'!M69*$M$85*$J$85*M$82</f>
        <v>0</v>
      </c>
      <c r="N69" s="5">
        <f>'Praca eksploatacyjna'!N69*$M$85*$J$85*N$82</f>
        <v>0</v>
      </c>
      <c r="O69" s="5">
        <f>'Praca eksploatacyjna'!O69*$M$85*$J$85*O$82</f>
        <v>0</v>
      </c>
      <c r="P69" s="5">
        <f>'Praca eksploatacyjna'!P69*$M$85*$J$85*P$82</f>
        <v>0</v>
      </c>
      <c r="Q69" s="5">
        <f>'Praca eksploatacyjna'!Q69*$M$85*$J$85*Q$82</f>
        <v>0</v>
      </c>
      <c r="R69" s="5">
        <f>'Praca eksploatacyjna'!R69*$M$85*$J$85*R$82</f>
        <v>0</v>
      </c>
      <c r="S69" s="5">
        <f>'Praca eksploatacyjna'!S69*$M$85*$J$85*S$82</f>
        <v>0</v>
      </c>
      <c r="T69" s="5">
        <f>'Praca eksploatacyjna'!T69*$M$85*$J$85*T$82</f>
        <v>0</v>
      </c>
      <c r="U69" s="5">
        <f>'Praca eksploatacyjna'!U69*$M$85*$J$85*U$82</f>
        <v>0</v>
      </c>
      <c r="V69" s="5">
        <f>'Praca eksploatacyjna'!V69*$M$85*$J$85*V$82</f>
        <v>0</v>
      </c>
      <c r="W69" s="5">
        <f>'Praca eksploatacyjna'!W69*$M$85*$J$85*W$82</f>
        <v>0</v>
      </c>
      <c r="X69" s="5">
        <f>'Praca eksploatacyjna'!X69*$M$85*$J$85*X$82</f>
        <v>0</v>
      </c>
      <c r="Y69" s="5">
        <f>'Praca eksploatacyjna'!Y69*$M$85*$J$85*Y$82</f>
        <v>0</v>
      </c>
      <c r="Z69" s="5">
        <f>'Praca eksploatacyjna'!Z69*$M$85*$J$85*Z$82</f>
        <v>0</v>
      </c>
    </row>
    <row r="70" spans="1:26" x14ac:dyDescent="0.25">
      <c r="A70" s="1">
        <v>30</v>
      </c>
      <c r="B70" s="5">
        <f>'Praca eksploatacyjna'!B70*$M$85*$J$85*B$82</f>
        <v>0</v>
      </c>
      <c r="C70" s="5">
        <f>'Praca eksploatacyjna'!C70*$M$85*$J$85*C$82</f>
        <v>0</v>
      </c>
      <c r="D70" s="5">
        <f>'Praca eksploatacyjna'!D70*$M$85*$J$85*D$82</f>
        <v>0</v>
      </c>
      <c r="E70" s="5">
        <f>'Praca eksploatacyjna'!E70*$M$85*$J$85*E$82</f>
        <v>0</v>
      </c>
      <c r="F70" s="5">
        <f>'Praca eksploatacyjna'!F70*$M$85*$J$85*F$82</f>
        <v>0</v>
      </c>
      <c r="G70" s="5">
        <f>'Praca eksploatacyjna'!G70*$M$85*$J$85*G$82</f>
        <v>0</v>
      </c>
      <c r="H70" s="5">
        <f>'Praca eksploatacyjna'!H70*$M$85*$J$85*H$82</f>
        <v>0</v>
      </c>
      <c r="I70" s="5">
        <f>'Praca eksploatacyjna'!I70*$M$85*$J$85*I$82</f>
        <v>0</v>
      </c>
      <c r="J70" s="5">
        <f>'Praca eksploatacyjna'!J70*$M$85*$J$85*J$82</f>
        <v>0</v>
      </c>
      <c r="K70" s="5">
        <f>'Praca eksploatacyjna'!K70*$M$85*$J$85*K$82</f>
        <v>0</v>
      </c>
      <c r="L70" s="5">
        <f>'Praca eksploatacyjna'!L70*$M$85*$J$85*L$82</f>
        <v>0</v>
      </c>
      <c r="M70" s="5">
        <f>'Praca eksploatacyjna'!M70*$M$85*$J$85*M$82</f>
        <v>0</v>
      </c>
      <c r="N70" s="5">
        <f>'Praca eksploatacyjna'!N70*$M$85*$J$85*N$82</f>
        <v>0</v>
      </c>
      <c r="O70" s="5">
        <f>'Praca eksploatacyjna'!O70*$M$85*$J$85*O$82</f>
        <v>0</v>
      </c>
      <c r="P70" s="5">
        <f>'Praca eksploatacyjna'!P70*$M$85*$J$85*P$82</f>
        <v>0</v>
      </c>
      <c r="Q70" s="5">
        <f>'Praca eksploatacyjna'!Q70*$M$85*$J$85*Q$82</f>
        <v>0</v>
      </c>
      <c r="R70" s="5">
        <f>'Praca eksploatacyjna'!R70*$M$85*$J$85*R$82</f>
        <v>0</v>
      </c>
      <c r="S70" s="5">
        <f>'Praca eksploatacyjna'!S70*$M$85*$J$85*S$82</f>
        <v>0</v>
      </c>
      <c r="T70" s="5">
        <f>'Praca eksploatacyjna'!T70*$M$85*$J$85*T$82</f>
        <v>0</v>
      </c>
      <c r="U70" s="5">
        <f>'Praca eksploatacyjna'!U70*$M$85*$J$85*U$82</f>
        <v>0</v>
      </c>
      <c r="V70" s="5">
        <f>'Praca eksploatacyjna'!V70*$M$85*$J$85*V$82</f>
        <v>0</v>
      </c>
      <c r="W70" s="5">
        <f>'Praca eksploatacyjna'!W70*$M$85*$J$85*W$82</f>
        <v>0</v>
      </c>
      <c r="X70" s="5">
        <f>'Praca eksploatacyjna'!X70*$M$85*$J$85*X$82</f>
        <v>0</v>
      </c>
      <c r="Y70" s="5">
        <f>'Praca eksploatacyjna'!Y70*$M$85*$J$85*Y$82</f>
        <v>0</v>
      </c>
      <c r="Z70" s="5">
        <f>'Praca eksploatacyjna'!Z70*$M$85*$J$85*Z$82</f>
        <v>0</v>
      </c>
    </row>
    <row r="71" spans="1:26" x14ac:dyDescent="0.25">
      <c r="A71" s="1">
        <v>40</v>
      </c>
      <c r="B71" s="5">
        <f>'Praca eksploatacyjna'!B71*$M$85*$J$85*B$82</f>
        <v>17684.592041095893</v>
      </c>
      <c r="C71" s="5">
        <f>'Praca eksploatacyjna'!C71*$M$85*$J$85*C$82</f>
        <v>21602.153954062152</v>
      </c>
      <c r="D71" s="5">
        <f>'Praca eksploatacyjna'!D71*$M$85*$J$85*D$82</f>
        <v>22424.532741242019</v>
      </c>
      <c r="E71" s="5">
        <f>'Praca eksploatacyjna'!E71*$M$85*$J$85*E$82</f>
        <v>23256.24638500981</v>
      </c>
      <c r="F71" s="5">
        <f>'Praca eksploatacyjna'!F71*$M$85*$J$85*F$82</f>
        <v>24096.125935825119</v>
      </c>
      <c r="G71" s="5">
        <f>'Praca eksploatacyjna'!G71*$M$85*$J$85*G$82</f>
        <v>24942.941287287569</v>
      </c>
      <c r="H71" s="5">
        <f>'Praca eksploatacyjna'!H71*$M$85*$J$85*H$82</f>
        <v>26399.527096039608</v>
      </c>
      <c r="I71" s="5">
        <f>'Praca eksploatacyjna'!I71*$M$85*$J$85*I$82</f>
        <v>27887.014665987477</v>
      </c>
      <c r="J71" s="5">
        <f>'Praca eksploatacyjna'!J71*$M$85*$J$85*J$82</f>
        <v>29403.40131763462</v>
      </c>
      <c r="K71" s="5">
        <f>'Praca eksploatacyjna'!K71*$M$85*$J$85*K$82</f>
        <v>30970.804615965193</v>
      </c>
      <c r="L71" s="5">
        <f>'Praca eksploatacyjna'!L71*$M$85*$J$85*L$82</f>
        <v>30884.922766358581</v>
      </c>
      <c r="M71" s="5">
        <f>'Praca eksploatacyjna'!M71*$M$85*$J$85*M$82</f>
        <v>33477.929203663691</v>
      </c>
      <c r="N71" s="5">
        <f>'Praca eksploatacyjna'!N71*$M$85*$J$85*N$82</f>
        <v>36162.301929354464</v>
      </c>
      <c r="O71" s="5">
        <f>'Praca eksploatacyjna'!O71*$M$85*$J$85*O$82</f>
        <v>38940.6583923914</v>
      </c>
      <c r="P71" s="5">
        <f>'Praca eksploatacyjna'!P71*$M$85*$J$85*P$82</f>
        <v>41815.684193178073</v>
      </c>
      <c r="Q71" s="5">
        <f>'Praca eksploatacyjna'!Q71*$M$85*$J$85*Q$82</f>
        <v>39403.912711927434</v>
      </c>
      <c r="R71" s="5">
        <f>'Praca eksploatacyjna'!R71*$M$85*$J$85*R$82</f>
        <v>42820.657689337175</v>
      </c>
      <c r="S71" s="5">
        <f>'Praca eksploatacyjna'!S71*$M$85*$J$85*S$82</f>
        <v>46354.079815497324</v>
      </c>
      <c r="T71" s="5">
        <f>'Praca eksploatacyjna'!T71*$M$85*$J$85*T$82</f>
        <v>49968.1476678002</v>
      </c>
      <c r="U71" s="5">
        <f>'Praca eksploatacyjna'!U71*$M$85*$J$85*U$82</f>
        <v>53657.336139444298</v>
      </c>
      <c r="V71" s="5">
        <f>'Praca eksploatacyjna'!V71*$M$85*$J$85*V$82</f>
        <v>45713.859617873262</v>
      </c>
      <c r="W71" s="5">
        <f>'Praca eksploatacyjna'!W71*$M$85*$J$85*W$82</f>
        <v>52998.28081221797</v>
      </c>
      <c r="X71" s="5">
        <f>'Praca eksploatacyjna'!X71*$M$85*$J$85*X$82</f>
        <v>60514.556278954129</v>
      </c>
      <c r="Y71" s="5">
        <f>'Praca eksploatacyjna'!Y71*$M$85*$J$85*Y$82</f>
        <v>68214.707998093741</v>
      </c>
      <c r="Z71" s="5">
        <f>'Praca eksploatacyjna'!Z71*$M$85*$J$85*Z$82</f>
        <v>76145.772845838408</v>
      </c>
    </row>
    <row r="72" spans="1:26" x14ac:dyDescent="0.25">
      <c r="A72" s="1">
        <v>50</v>
      </c>
      <c r="B72" s="5">
        <f>'Praca eksploatacyjna'!B72*$M$85*$J$85*B$82</f>
        <v>26033.610082191783</v>
      </c>
      <c r="C72" s="5">
        <f>'Praca eksploatacyjna'!C72*$M$85*$J$85*C$82</f>
        <v>32051.370982848068</v>
      </c>
      <c r="D72" s="5">
        <f>'Praca eksploatacyjna'!D72*$M$85*$J$85*D$82</f>
        <v>33525.125698394142</v>
      </c>
      <c r="E72" s="5">
        <f>'Praca eksploatacyjna'!E72*$M$85*$J$85*E$82</f>
        <v>35024.902567491168</v>
      </c>
      <c r="F72" s="5">
        <f>'Praca eksploatacyjna'!F72*$M$85*$J$85*F$82</f>
        <v>36548.782192766717</v>
      </c>
      <c r="G72" s="5">
        <f>'Praca eksploatacyjna'!G72*$M$85*$J$85*G$82</f>
        <v>38094.709961834342</v>
      </c>
      <c r="H72" s="5">
        <f>'Praca eksploatacyjna'!H72*$M$85*$J$85*H$82</f>
        <v>42309.918721711692</v>
      </c>
      <c r="I72" s="5">
        <f>'Praca eksploatacyjna'!I72*$M$85*$J$85*I$82</f>
        <v>46658.316987578328</v>
      </c>
      <c r="J72" s="5">
        <f>'Praca eksploatacyjna'!J72*$M$85*$J$85*J$82</f>
        <v>51134.751686044365</v>
      </c>
      <c r="K72" s="5">
        <f>'Praca eksploatacyjna'!K72*$M$85*$J$85*K$82</f>
        <v>55777.21981370508</v>
      </c>
      <c r="L72" s="5">
        <f>'Praca eksploatacyjna'!L72*$M$85*$J$85*L$82</f>
        <v>56550.811217798553</v>
      </c>
      <c r="M72" s="5">
        <f>'Praca eksploatacyjna'!M72*$M$85*$J$85*M$82</f>
        <v>61220.824311997399</v>
      </c>
      <c r="N72" s="5">
        <f>'Praca eksploatacyjna'!N72*$M$85*$J$85*N$82</f>
        <v>66055.017605477085</v>
      </c>
      <c r="O72" s="5">
        <f>'Praca eksploatacyjna'!O72*$M$85*$J$85*O$82</f>
        <v>71058.090300971147</v>
      </c>
      <c r="P72" s="5">
        <f>'Praca eksploatacyjna'!P72*$M$85*$J$85*P$82</f>
        <v>76234.863897242787</v>
      </c>
      <c r="Q72" s="5">
        <f>'Praca eksploatacyjna'!Q72*$M$85*$J$85*Q$82</f>
        <v>61422.56179475657</v>
      </c>
      <c r="R72" s="5">
        <f>'Praca eksploatacyjna'!R72*$M$85*$J$85*R$82</f>
        <v>66946.392467095502</v>
      </c>
      <c r="S72" s="5">
        <f>'Praca eksploatacyjna'!S72*$M$85*$J$85*S$82</f>
        <v>72659.695424072226</v>
      </c>
      <c r="T72" s="5">
        <f>'Praca eksploatacyjna'!T72*$M$85*$J$85*T$82</f>
        <v>78506.039994361257</v>
      </c>
      <c r="U72" s="5">
        <f>'Praca eksploatacyjna'!U72*$M$85*$J$85*U$82</f>
        <v>84476.518021419062</v>
      </c>
      <c r="V72" s="5">
        <f>'Praca eksploatacyjna'!V72*$M$85*$J$85*V$82</f>
        <v>69596.303744026023</v>
      </c>
      <c r="W72" s="5">
        <f>'Praca eksploatacyjna'!W72*$M$85*$J$85*W$82</f>
        <v>78735.686169444976</v>
      </c>
      <c r="X72" s="5">
        <f>'Praca eksploatacyjna'!X72*$M$85*$J$85*X$82</f>
        <v>88162.508983589272</v>
      </c>
      <c r="Y72" s="5">
        <f>'Praca eksploatacyjna'!Y72*$M$85*$J$85*Y$82</f>
        <v>97806.83742640834</v>
      </c>
      <c r="Z72" s="5">
        <f>'Praca eksploatacyjna'!Z72*$M$85*$J$85*Z$82</f>
        <v>107737.2147770978</v>
      </c>
    </row>
    <row r="73" spans="1:26" x14ac:dyDescent="0.25">
      <c r="A73" s="1">
        <v>60</v>
      </c>
      <c r="B73" s="5">
        <f>'Praca eksploatacyjna'!B73*$M$85*$J$85*B$82</f>
        <v>9412.603890410961</v>
      </c>
      <c r="C73" s="5">
        <f>'Praca eksploatacyjna'!C73*$M$85*$J$85*C$82</f>
        <v>11269.407031580429</v>
      </c>
      <c r="D73" s="5">
        <f>'Praca eksploatacyjna'!D73*$M$85*$J$85*D$82</f>
        <v>11467.4780841216</v>
      </c>
      <c r="E73" s="5">
        <f>'Praca eksploatacyjna'!E73*$M$85*$J$85*E$82</f>
        <v>11659.33347049429</v>
      </c>
      <c r="F73" s="5">
        <f>'Praca eksploatacyjna'!F73*$M$85*$J$85*F$82</f>
        <v>11844.531872530137</v>
      </c>
      <c r="G73" s="5">
        <f>'Praca eksploatacyjna'!G73*$M$85*$J$85*G$82</f>
        <v>12022.640573782845</v>
      </c>
      <c r="H73" s="5">
        <f>'Praca eksploatacyjna'!H73*$M$85*$J$85*H$82</f>
        <v>16396.854063503382</v>
      </c>
      <c r="I73" s="5">
        <f>'Praca eksploatacyjna'!I73*$M$85*$J$85*I$82</f>
        <v>20944.598429105608</v>
      </c>
      <c r="J73" s="5">
        <f>'Praca eksploatacyjna'!J73*$M$85*$J$85*J$82</f>
        <v>25661.044698472426</v>
      </c>
      <c r="K73" s="5">
        <f>'Praca eksploatacyjna'!K73*$M$85*$J$85*K$82</f>
        <v>30564.633661580534</v>
      </c>
      <c r="L73" s="5">
        <f>'Praca eksploatacyjna'!L73*$M$85*$J$85*L$82</f>
        <v>36145.56565042997</v>
      </c>
      <c r="M73" s="5">
        <f>'Praca eksploatacyjna'!M73*$M$85*$J$85*M$82</f>
        <v>42143.057068497175</v>
      </c>
      <c r="N73" s="5">
        <f>'Praca eksploatacyjna'!N73*$M$85*$J$85*N$82</f>
        <v>48365.989917026891</v>
      </c>
      <c r="O73" s="5">
        <f>'Praca eksploatacyjna'!O73*$M$85*$J$85*O$82</f>
        <v>54820.982856670402</v>
      </c>
      <c r="P73" s="5">
        <f>'Praca eksploatacyjna'!P73*$M$85*$J$85*P$82</f>
        <v>61514.829117932837</v>
      </c>
      <c r="Q73" s="5">
        <f>'Praca eksploatacyjna'!Q73*$M$85*$J$85*Q$82</f>
        <v>43829.458599771358</v>
      </c>
      <c r="R73" s="5">
        <f>'Praca eksploatacyjna'!R73*$M$85*$J$85*R$82</f>
        <v>55558.638080183402</v>
      </c>
      <c r="S73" s="5">
        <f>'Praca eksploatacyjna'!S73*$M$85*$J$85*S$82</f>
        <v>67722.060761025044</v>
      </c>
      <c r="T73" s="5">
        <f>'Praca eksploatacyjna'!T73*$M$85*$J$85*T$82</f>
        <v>80269.022730396551</v>
      </c>
      <c r="U73" s="5">
        <f>'Praca eksploatacyjna'!U73*$M$85*$J$85*U$82</f>
        <v>93181.529000324255</v>
      </c>
      <c r="V73" s="5">
        <f>'Praca eksploatacyjna'!V73*$M$85*$J$85*V$82</f>
        <v>75192.938202275502</v>
      </c>
      <c r="W73" s="5">
        <f>'Praca eksploatacyjna'!W73*$M$85*$J$85*W$82</f>
        <v>83834.686844686701</v>
      </c>
      <c r="X73" s="5">
        <f>'Praca eksploatacyjna'!X73*$M$85*$J$85*X$82</f>
        <v>92745.575786604662</v>
      </c>
      <c r="Y73" s="5">
        <f>'Praca eksploatacyjna'!Y73*$M$85*$J$85*Y$82</f>
        <v>101852.01066136443</v>
      </c>
      <c r="Z73" s="5">
        <f>'Praca eksploatacyjna'!Z73*$M$85*$J$85*Z$82</f>
        <v>111226.10858471514</v>
      </c>
    </row>
    <row r="74" spans="1:26" x14ac:dyDescent="0.25">
      <c r="A74" s="1">
        <v>70</v>
      </c>
      <c r="B74" s="5">
        <f>'Praca eksploatacyjna'!B74*$M$85*$J$85*B$82</f>
        <v>35957.752273972597</v>
      </c>
      <c r="C74" s="5">
        <f>'Praca eksploatacyjna'!C74*$M$85*$J$85*C$82</f>
        <v>44041.930855862403</v>
      </c>
      <c r="D74" s="5">
        <f>'Praca eksploatacyjna'!D74*$M$85*$J$85*D$82</f>
        <v>45838.61729081424</v>
      </c>
      <c r="E74" s="5">
        <f>'Praca eksploatacyjna'!E74*$M$85*$J$85*E$82</f>
        <v>47660.097372713688</v>
      </c>
      <c r="F74" s="5">
        <f>'Praca eksploatacyjna'!F74*$M$85*$J$85*F$82</f>
        <v>49503.900294473089</v>
      </c>
      <c r="G74" s="5">
        <f>'Praca eksploatacyjna'!G74*$M$85*$J$85*G$82</f>
        <v>51367.409509826473</v>
      </c>
      <c r="H74" s="5">
        <f>'Praca eksploatacyjna'!H74*$M$85*$J$85*H$82</f>
        <v>48585.655257586921</v>
      </c>
      <c r="I74" s="5">
        <f>'Praca eksploatacyjna'!I74*$M$85*$J$85*I$82</f>
        <v>45617.781686625516</v>
      </c>
      <c r="J74" s="5">
        <f>'Praca eksploatacyjna'!J74*$M$85*$J$85*J$82</f>
        <v>42465.747487711931</v>
      </c>
      <c r="K74" s="5">
        <f>'Praca eksploatacyjna'!K74*$M$85*$J$85*K$82</f>
        <v>39162.85258905463</v>
      </c>
      <c r="L74" s="5">
        <f>'Praca eksploatacyjna'!L74*$M$85*$J$85*L$82</f>
        <v>31512.167363894907</v>
      </c>
      <c r="M74" s="5">
        <f>'Praca eksploatacyjna'!M74*$M$85*$J$85*M$82</f>
        <v>34125.720735859708</v>
      </c>
      <c r="N74" s="5">
        <f>'Praca eksploatacyjna'!N74*$M$85*$J$85*N$82</f>
        <v>36831.211375757528</v>
      </c>
      <c r="O74" s="5">
        <f>'Praca eksploatacyjna'!O74*$M$85*$J$85*O$82</f>
        <v>39631.271352956916</v>
      </c>
      <c r="P74" s="5">
        <f>'Praca eksploatacyjna'!P74*$M$85*$J$85*P$82</f>
        <v>42528.601244693986</v>
      </c>
      <c r="Q74" s="5">
        <f>'Praca eksploatacyjna'!Q74*$M$85*$J$85*Q$82</f>
        <v>69116.066114871574</v>
      </c>
      <c r="R74" s="5">
        <f>'Praca eksploatacyjna'!R74*$M$85*$J$85*R$82</f>
        <v>68572.47198263352</v>
      </c>
      <c r="S74" s="5">
        <f>'Praca eksploatacyjna'!S74*$M$85*$J$85*S$82</f>
        <v>67982.524889104956</v>
      </c>
      <c r="T74" s="5">
        <f>'Praca eksploatacyjna'!T74*$M$85*$J$85*T$82</f>
        <v>67291.784482046394</v>
      </c>
      <c r="U74" s="5">
        <f>'Praca eksploatacyjna'!U74*$M$85*$J$85*U$82</f>
        <v>66500.328531888008</v>
      </c>
      <c r="V74" s="5">
        <f>'Praca eksploatacyjna'!V74*$M$85*$J$85*V$82</f>
        <v>53859.272072426647</v>
      </c>
      <c r="W74" s="5">
        <f>'Praca eksploatacyjna'!W74*$M$85*$J$85*W$82</f>
        <v>51850.959486337568</v>
      </c>
      <c r="X74" s="5">
        <f>'Praca eksploatacyjna'!X74*$M$85*$J$85*X$82</f>
        <v>49759.966356406163</v>
      </c>
      <c r="Y74" s="5">
        <f>'Praca eksploatacyjna'!Y74*$M$85*$J$85*Y$82</f>
        <v>47546.643140817971</v>
      </c>
      <c r="Z74" s="5">
        <f>'Praca eksploatacyjna'!Z74*$M$85*$J$85*Z$82</f>
        <v>45249.755030943728</v>
      </c>
    </row>
    <row r="75" spans="1:26" x14ac:dyDescent="0.25">
      <c r="A75" s="1">
        <v>80</v>
      </c>
      <c r="B75" s="5">
        <f>'Praca eksploatacyjna'!B75*$M$85*$J$85*B$82</f>
        <v>32868.356339589045</v>
      </c>
      <c r="C75" s="5">
        <f>'Praca eksploatacyjna'!C75*$M$85*$J$85*C$82</f>
        <v>40320.890097981232</v>
      </c>
      <c r="D75" s="5">
        <f>'Praca eksploatacyjna'!D75*$M$85*$J$85*D$82</f>
        <v>42029.257734515748</v>
      </c>
      <c r="E75" s="5">
        <f>'Praca eksploatacyjna'!E75*$M$85*$J$85*E$82</f>
        <v>43763.371311739211</v>
      </c>
      <c r="F75" s="5">
        <f>'Praca eksploatacyjna'!F75*$M$85*$J$85*F$82</f>
        <v>45520.922462051676</v>
      </c>
      <c r="G75" s="5">
        <f>'Praca eksploatacyjna'!G75*$M$85*$J$85*G$82</f>
        <v>47299.458258045437</v>
      </c>
      <c r="H75" s="5">
        <f>'Praca eksploatacyjna'!H75*$M$85*$J$85*H$82</f>
        <v>48526.335515141822</v>
      </c>
      <c r="I75" s="5">
        <f>'Praca eksploatacyjna'!I75*$M$85*$J$85*I$82</f>
        <v>49745.488933254739</v>
      </c>
      <c r="J75" s="5">
        <f>'Praca eksploatacyjna'!J75*$M$85*$J$85*J$82</f>
        <v>50954.736153128804</v>
      </c>
      <c r="K75" s="5">
        <f>'Praca eksploatacyjna'!K75*$M$85*$J$85*K$82</f>
        <v>52192.766169017545</v>
      </c>
      <c r="L75" s="5">
        <f>'Praca eksploatacyjna'!L75*$M$85*$J$85*L$82</f>
        <v>49244.652581668612</v>
      </c>
      <c r="M75" s="5">
        <f>'Praca eksploatacyjna'!M75*$M$85*$J$85*M$82</f>
        <v>44684.015614263692</v>
      </c>
      <c r="N75" s="5">
        <f>'Praca eksploatacyjna'!N75*$M$85*$J$85*N$82</f>
        <v>39921.255307129904</v>
      </c>
      <c r="O75" s="5">
        <f>'Praca eksploatacyjna'!O75*$M$85*$J$85*O$82</f>
        <v>34950.110981465063</v>
      </c>
      <c r="P75" s="5">
        <f>'Praca eksploatacyjna'!P75*$M$85*$J$85*P$82</f>
        <v>29764.152380650783</v>
      </c>
      <c r="Q75" s="5">
        <f>'Praca eksploatacyjna'!Q75*$M$85*$J$85*Q$82</f>
        <v>23352.73826906248</v>
      </c>
      <c r="R75" s="5">
        <f>'Praca eksploatacyjna'!R75*$M$85*$J$85*R$82</f>
        <v>17945.251907328588</v>
      </c>
      <c r="S75" s="5">
        <f>'Praca eksploatacyjna'!S75*$M$85*$J$85*S$82</f>
        <v>12321.509315868603</v>
      </c>
      <c r="T75" s="5">
        <f>'Praca eksploatacyjna'!T75*$M$85*$J$85*T$82</f>
        <v>6470.1170969232044</v>
      </c>
      <c r="U75" s="5">
        <f>'Praca eksploatacyjna'!U75*$M$85*$J$85*U$82</f>
        <v>398.90846684138529</v>
      </c>
      <c r="V75" s="5">
        <f>'Praca eksploatacyjna'!V75*$M$85*$J$85*V$82</f>
        <v>26968.753775337889</v>
      </c>
      <c r="W75" s="5">
        <f>'Praca eksploatacyjna'!W75*$M$85*$J$85*W$82</f>
        <v>21408.794756441188</v>
      </c>
      <c r="X75" s="5">
        <f>'Praca eksploatacyjna'!X75*$M$85*$J$85*X$82</f>
        <v>15654.40945344401</v>
      </c>
      <c r="Y75" s="5">
        <f>'Praca eksploatacyjna'!Y75*$M$85*$J$85*Y$82</f>
        <v>9693.0021009152388</v>
      </c>
      <c r="Z75" s="5">
        <f>'Praca eksploatacyjna'!Z75*$M$85*$J$85*Z$82</f>
        <v>3536.8221842854673</v>
      </c>
    </row>
    <row r="76" spans="1:26" x14ac:dyDescent="0.25">
      <c r="A76" s="1">
        <v>90</v>
      </c>
      <c r="B76" s="5">
        <f>'Praca eksploatacyjna'!B76*$M$85*$J$85*B$82</f>
        <v>0</v>
      </c>
      <c r="C76" s="5">
        <f>'Praca eksploatacyjna'!C76*$M$85*$J$85*C$82</f>
        <v>0</v>
      </c>
      <c r="D76" s="5">
        <f>'Praca eksploatacyjna'!D76*$M$85*$J$85*D$82</f>
        <v>0</v>
      </c>
      <c r="E76" s="5">
        <f>'Praca eksploatacyjna'!E76*$M$85*$J$85*E$82</f>
        <v>0</v>
      </c>
      <c r="F76" s="5">
        <f>'Praca eksploatacyjna'!F76*$M$85*$J$85*F$82</f>
        <v>0</v>
      </c>
      <c r="G76" s="5">
        <f>'Praca eksploatacyjna'!G76*$M$85*$J$85*G$82</f>
        <v>0</v>
      </c>
      <c r="H76" s="5">
        <f>'Praca eksploatacyjna'!H76*$M$85*$J$85*H$82</f>
        <v>0</v>
      </c>
      <c r="I76" s="5">
        <f>'Praca eksploatacyjna'!I76*$M$85*$J$85*I$82</f>
        <v>0</v>
      </c>
      <c r="J76" s="5">
        <f>'Praca eksploatacyjna'!J76*$M$85*$J$85*J$82</f>
        <v>0</v>
      </c>
      <c r="K76" s="5">
        <f>'Praca eksploatacyjna'!K76*$M$85*$J$85*K$82</f>
        <v>0</v>
      </c>
      <c r="L76" s="5">
        <f>'Praca eksploatacyjna'!L76*$M$85*$J$85*L$82</f>
        <v>0</v>
      </c>
      <c r="M76" s="5">
        <f>'Praca eksploatacyjna'!M76*$M$85*$J$85*M$82</f>
        <v>0</v>
      </c>
      <c r="N76" s="5">
        <f>'Praca eksploatacyjna'!N76*$M$85*$J$85*N$82</f>
        <v>0</v>
      </c>
      <c r="O76" s="5">
        <f>'Praca eksploatacyjna'!O76*$M$85*$J$85*O$82</f>
        <v>0</v>
      </c>
      <c r="P76" s="5">
        <f>'Praca eksploatacyjna'!P76*$M$85*$J$85*P$82</f>
        <v>0</v>
      </c>
      <c r="Q76" s="5">
        <f>'Praca eksploatacyjna'!Q76*$M$85*$J$85*Q$82</f>
        <v>0</v>
      </c>
      <c r="R76" s="5">
        <f>'Praca eksploatacyjna'!R76*$M$85*$J$85*R$82</f>
        <v>0</v>
      </c>
      <c r="S76" s="5">
        <f>'Praca eksploatacyjna'!S76*$M$85*$J$85*S$82</f>
        <v>0</v>
      </c>
      <c r="T76" s="5">
        <f>'Praca eksploatacyjna'!T76*$M$85*$J$85*T$82</f>
        <v>0</v>
      </c>
      <c r="U76" s="5">
        <f>'Praca eksploatacyjna'!U76*$M$85*$J$85*U$82</f>
        <v>0</v>
      </c>
      <c r="V76" s="5">
        <f>'Praca eksploatacyjna'!V76*$M$85*$J$85*V$82</f>
        <v>0</v>
      </c>
      <c r="W76" s="5">
        <f>'Praca eksploatacyjna'!W76*$M$85*$J$85*W$82</f>
        <v>0</v>
      </c>
      <c r="X76" s="5">
        <f>'Praca eksploatacyjna'!X76*$M$85*$J$85*X$82</f>
        <v>0</v>
      </c>
      <c r="Y76" s="5">
        <f>'Praca eksploatacyjna'!Y76*$M$85*$J$85*Y$82</f>
        <v>0</v>
      </c>
      <c r="Z76" s="5">
        <f>'Praca eksploatacyjna'!Z76*$M$85*$J$85*Z$82</f>
        <v>0</v>
      </c>
    </row>
    <row r="77" spans="1:26" x14ac:dyDescent="0.25">
      <c r="A77" s="1">
        <v>100</v>
      </c>
      <c r="B77" s="5">
        <f>'Praca eksploatacyjna'!B77*$M$85*$J$85*B$82</f>
        <v>0</v>
      </c>
      <c r="C77" s="5">
        <f>'Praca eksploatacyjna'!C77*$M$85*$J$85*C$82</f>
        <v>0</v>
      </c>
      <c r="D77" s="5">
        <f>'Praca eksploatacyjna'!D77*$M$85*$J$85*D$82</f>
        <v>0</v>
      </c>
      <c r="E77" s="5">
        <f>'Praca eksploatacyjna'!E77*$M$85*$J$85*E$82</f>
        <v>0</v>
      </c>
      <c r="F77" s="5">
        <f>'Praca eksploatacyjna'!F77*$M$85*$J$85*F$82</f>
        <v>0</v>
      </c>
      <c r="G77" s="5">
        <f>'Praca eksploatacyjna'!G77*$M$85*$J$85*G$82</f>
        <v>0</v>
      </c>
      <c r="H77" s="5">
        <f>'Praca eksploatacyjna'!H77*$M$85*$J$85*H$82</f>
        <v>0</v>
      </c>
      <c r="I77" s="5">
        <f>'Praca eksploatacyjna'!I77*$M$85*$J$85*I$82</f>
        <v>0</v>
      </c>
      <c r="J77" s="5">
        <f>'Praca eksploatacyjna'!J77*$M$85*$J$85*J$82</f>
        <v>0</v>
      </c>
      <c r="K77" s="5">
        <f>'Praca eksploatacyjna'!K77*$M$85*$J$85*K$82</f>
        <v>0</v>
      </c>
      <c r="L77" s="5">
        <f>'Praca eksploatacyjna'!L77*$M$85*$J$85*L$82</f>
        <v>0</v>
      </c>
      <c r="M77" s="5">
        <f>'Praca eksploatacyjna'!M77*$M$85*$J$85*M$82</f>
        <v>0</v>
      </c>
      <c r="N77" s="5">
        <f>'Praca eksploatacyjna'!N77*$M$85*$J$85*N$82</f>
        <v>0</v>
      </c>
      <c r="O77" s="5">
        <f>'Praca eksploatacyjna'!O77*$M$85*$J$85*O$82</f>
        <v>0</v>
      </c>
      <c r="P77" s="5">
        <f>'Praca eksploatacyjna'!P77*$M$85*$J$85*P$82</f>
        <v>0</v>
      </c>
      <c r="Q77" s="5">
        <f>'Praca eksploatacyjna'!Q77*$M$85*$J$85*Q$82</f>
        <v>0</v>
      </c>
      <c r="R77" s="5">
        <f>'Praca eksploatacyjna'!R77*$M$85*$J$85*R$82</f>
        <v>0</v>
      </c>
      <c r="S77" s="5">
        <f>'Praca eksploatacyjna'!S77*$M$85*$J$85*S$82</f>
        <v>0</v>
      </c>
      <c r="T77" s="5">
        <f>'Praca eksploatacyjna'!T77*$M$85*$J$85*T$82</f>
        <v>0</v>
      </c>
      <c r="U77" s="5">
        <f>'Praca eksploatacyjna'!U77*$M$85*$J$85*U$82</f>
        <v>0</v>
      </c>
      <c r="V77" s="5">
        <f>'Praca eksploatacyjna'!V77*$M$85*$J$85*V$82</f>
        <v>0</v>
      </c>
      <c r="W77" s="5">
        <f>'Praca eksploatacyjna'!W77*$M$85*$J$85*W$82</f>
        <v>0</v>
      </c>
      <c r="X77" s="5">
        <f>'Praca eksploatacyjna'!X77*$M$85*$J$85*X$82</f>
        <v>0</v>
      </c>
      <c r="Y77" s="5">
        <f>'Praca eksploatacyjna'!Y77*$M$85*$J$85*Y$82</f>
        <v>0</v>
      </c>
      <c r="Z77" s="5">
        <f>'Praca eksploatacyjna'!Z77*$M$85*$J$85*Z$82</f>
        <v>0</v>
      </c>
    </row>
    <row r="78" spans="1:26" x14ac:dyDescent="0.25">
      <c r="A78" s="1">
        <v>110</v>
      </c>
      <c r="B78" s="5">
        <f>'Praca eksploatacyjna'!B78*$M$85*$J$85*B$82</f>
        <v>0</v>
      </c>
      <c r="C78" s="5">
        <f>'Praca eksploatacyjna'!C78*$M$85*$J$85*C$82</f>
        <v>0</v>
      </c>
      <c r="D78" s="5">
        <f>'Praca eksploatacyjna'!D78*$M$85*$J$85*D$82</f>
        <v>0</v>
      </c>
      <c r="E78" s="5">
        <f>'Praca eksploatacyjna'!E78*$M$85*$J$85*E$82</f>
        <v>0</v>
      </c>
      <c r="F78" s="5">
        <f>'Praca eksploatacyjna'!F78*$M$85*$J$85*F$82</f>
        <v>0</v>
      </c>
      <c r="G78" s="5">
        <f>'Praca eksploatacyjna'!G78*$M$85*$J$85*G$82</f>
        <v>0</v>
      </c>
      <c r="H78" s="5">
        <f>'Praca eksploatacyjna'!H78*$M$85*$J$85*H$82</f>
        <v>0</v>
      </c>
      <c r="I78" s="5">
        <f>'Praca eksploatacyjna'!I78*$M$85*$J$85*I$82</f>
        <v>0</v>
      </c>
      <c r="J78" s="5">
        <f>'Praca eksploatacyjna'!J78*$M$85*$J$85*J$82</f>
        <v>0</v>
      </c>
      <c r="K78" s="5">
        <f>'Praca eksploatacyjna'!K78*$M$85*$J$85*K$82</f>
        <v>0</v>
      </c>
      <c r="L78" s="5">
        <f>'Praca eksploatacyjna'!L78*$M$85*$J$85*L$82</f>
        <v>0</v>
      </c>
      <c r="M78" s="5">
        <f>'Praca eksploatacyjna'!M78*$M$85*$J$85*M$82</f>
        <v>0</v>
      </c>
      <c r="N78" s="5">
        <f>'Praca eksploatacyjna'!N78*$M$85*$J$85*N$82</f>
        <v>0</v>
      </c>
      <c r="O78" s="5">
        <f>'Praca eksploatacyjna'!O78*$M$85*$J$85*O$82</f>
        <v>0</v>
      </c>
      <c r="P78" s="5">
        <f>'Praca eksploatacyjna'!P78*$M$85*$J$85*P$82</f>
        <v>0</v>
      </c>
      <c r="Q78" s="5">
        <f>'Praca eksploatacyjna'!Q78*$M$85*$J$85*Q$82</f>
        <v>0</v>
      </c>
      <c r="R78" s="5">
        <f>'Praca eksploatacyjna'!R78*$M$85*$J$85*R$82</f>
        <v>0</v>
      </c>
      <c r="S78" s="5">
        <f>'Praca eksploatacyjna'!S78*$M$85*$J$85*S$82</f>
        <v>0</v>
      </c>
      <c r="T78" s="5">
        <f>'Praca eksploatacyjna'!T78*$M$85*$J$85*T$82</f>
        <v>0</v>
      </c>
      <c r="U78" s="5">
        <f>'Praca eksploatacyjna'!U78*$M$85*$J$85*U$82</f>
        <v>0</v>
      </c>
      <c r="V78" s="5">
        <f>'Praca eksploatacyjna'!V78*$M$85*$J$85*V$82</f>
        <v>0</v>
      </c>
      <c r="W78" s="5">
        <f>'Praca eksploatacyjna'!W78*$M$85*$J$85*W$82</f>
        <v>0</v>
      </c>
      <c r="X78" s="5">
        <f>'Praca eksploatacyjna'!X78*$M$85*$J$85*X$82</f>
        <v>0</v>
      </c>
      <c r="Y78" s="5">
        <f>'Praca eksploatacyjna'!Y78*$M$85*$J$85*Y$82</f>
        <v>0</v>
      </c>
      <c r="Z78" s="5">
        <f>'Praca eksploatacyjna'!Z78*$M$85*$J$85*Z$82</f>
        <v>0</v>
      </c>
    </row>
    <row r="79" spans="1:26" x14ac:dyDescent="0.25">
      <c r="A79" s="1" t="s">
        <v>28</v>
      </c>
      <c r="B79" s="5">
        <f>SUM(B68:B78)</f>
        <v>121956.91462726027</v>
      </c>
      <c r="C79" s="5">
        <f t="shared" ref="C79:Z79" si="9">SUM(C68:C78)</f>
        <v>149285.7529223343</v>
      </c>
      <c r="D79" s="5">
        <f t="shared" si="9"/>
        <v>155285.01154908777</v>
      </c>
      <c r="E79" s="5">
        <f t="shared" si="9"/>
        <v>161363.95110744817</v>
      </c>
      <c r="F79" s="5">
        <f t="shared" si="9"/>
        <v>167514.26275764673</v>
      </c>
      <c r="G79" s="5">
        <f t="shared" si="9"/>
        <v>173727.15959077666</v>
      </c>
      <c r="H79" s="5">
        <f t="shared" si="9"/>
        <v>182218.29065398342</v>
      </c>
      <c r="I79" s="5">
        <f t="shared" si="9"/>
        <v>190853.20070255167</v>
      </c>
      <c r="J79" s="5">
        <f t="shared" si="9"/>
        <v>199619.68134299212</v>
      </c>
      <c r="K79" s="5">
        <f t="shared" si="9"/>
        <v>208668.27684932295</v>
      </c>
      <c r="L79" s="5">
        <f t="shared" si="9"/>
        <v>204338.11958015061</v>
      </c>
      <c r="M79" s="5">
        <f t="shared" si="9"/>
        <v>215651.54693428165</v>
      </c>
      <c r="N79" s="5">
        <f t="shared" si="9"/>
        <v>227335.77613474589</v>
      </c>
      <c r="O79" s="5">
        <f t="shared" si="9"/>
        <v>239401.11388445491</v>
      </c>
      <c r="P79" s="5">
        <f t="shared" si="9"/>
        <v>251858.13083369847</v>
      </c>
      <c r="Q79" s="5">
        <f t="shared" si="9"/>
        <v>237124.73749038944</v>
      </c>
      <c r="R79" s="5">
        <f t="shared" si="9"/>
        <v>251843.41212657819</v>
      </c>
      <c r="S79" s="5">
        <f t="shared" si="9"/>
        <v>267039.87020556815</v>
      </c>
      <c r="T79" s="5">
        <f t="shared" si="9"/>
        <v>282505.11197152757</v>
      </c>
      <c r="U79" s="5">
        <f t="shared" si="9"/>
        <v>298214.62015991699</v>
      </c>
      <c r="V79" s="5">
        <f t="shared" si="9"/>
        <v>271331.12741193938</v>
      </c>
      <c r="W79" s="5">
        <f t="shared" si="9"/>
        <v>288828.4080691284</v>
      </c>
      <c r="X79" s="5">
        <f t="shared" si="9"/>
        <v>306837.01685899822</v>
      </c>
      <c r="Y79" s="5">
        <f t="shared" si="9"/>
        <v>325113.20132759976</v>
      </c>
      <c r="Z79" s="5">
        <f t="shared" si="9"/>
        <v>343895.67342288047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 s="27">
        <v>1</v>
      </c>
      <c r="C82" s="27">
        <v>1.2057075056395254</v>
      </c>
      <c r="D82" s="27">
        <v>1.2356090517793856</v>
      </c>
      <c r="E82" s="27">
        <v>1.2652636690220909</v>
      </c>
      <c r="F82" s="27">
        <v>1.2946177861434036</v>
      </c>
      <c r="G82" s="27">
        <v>1.3236172245530158</v>
      </c>
      <c r="H82" s="27">
        <v>1.3532662503830033</v>
      </c>
      <c r="I82" s="27">
        <v>1.3824968013912762</v>
      </c>
      <c r="J82" s="27">
        <v>1.4112527348602146</v>
      </c>
      <c r="K82" s="27">
        <v>1.4406067917453069</v>
      </c>
      <c r="L82" s="27">
        <v>1.4705714130136092</v>
      </c>
      <c r="M82" s="27">
        <v>1.4999828412738814</v>
      </c>
      <c r="N82" s="27">
        <v>1.529982498099359</v>
      </c>
      <c r="O82" s="27">
        <v>1.5605821480613462</v>
      </c>
      <c r="P82" s="27">
        <v>1.5917937910225732</v>
      </c>
      <c r="Q82" s="27">
        <v>1.6236296668430248</v>
      </c>
      <c r="R82" s="27">
        <v>1.6548033564464111</v>
      </c>
      <c r="S82" s="27">
        <v>1.6865755808901823</v>
      </c>
      <c r="T82" s="27">
        <v>1.7176085715785616</v>
      </c>
      <c r="U82" s="27">
        <v>1.7478384824383444</v>
      </c>
      <c r="V82" s="27">
        <v>1.7772021689433084</v>
      </c>
      <c r="W82" s="27">
        <v>1.8070591653815558</v>
      </c>
      <c r="X82" s="27">
        <v>1.8374177593599657</v>
      </c>
      <c r="Y82" s="27">
        <v>1.8668164435097252</v>
      </c>
      <c r="Z82" s="27">
        <v>1.8966855066058808</v>
      </c>
    </row>
    <row r="84" spans="1:26" x14ac:dyDescent="0.25">
      <c r="B84" s="83" t="s">
        <v>54</v>
      </c>
      <c r="C84" s="83"/>
      <c r="D84" s="83"/>
      <c r="F84" s="22" t="s">
        <v>57</v>
      </c>
      <c r="H84" s="83" t="s">
        <v>54</v>
      </c>
      <c r="I84" s="83"/>
      <c r="J84" s="83"/>
    </row>
    <row r="85" spans="1:26" x14ac:dyDescent="0.25">
      <c r="B85" s="22" t="s">
        <v>55</v>
      </c>
      <c r="C85" s="7">
        <v>4.3999999999999997E-2</v>
      </c>
      <c r="D85" s="7">
        <v>0.27</v>
      </c>
      <c r="F85" s="37">
        <v>0.85</v>
      </c>
      <c r="H85" s="7" t="s">
        <v>55</v>
      </c>
      <c r="I85" s="7">
        <f>F85*C85+F86*C86</f>
        <v>4.9249999999999995E-2</v>
      </c>
      <c r="J85" s="7">
        <f>F85*D85+F86*D86</f>
        <v>0.30330000000000001</v>
      </c>
      <c r="L85" t="s">
        <v>82</v>
      </c>
      <c r="M85">
        <v>300</v>
      </c>
    </row>
    <row r="86" spans="1:26" x14ac:dyDescent="0.25">
      <c r="B86" s="22" t="s">
        <v>56</v>
      </c>
      <c r="C86" s="7">
        <v>7.9000000000000001E-2</v>
      </c>
      <c r="D86" s="7">
        <v>0.49199999999999999</v>
      </c>
      <c r="F86" s="37">
        <v>0.15</v>
      </c>
    </row>
  </sheetData>
  <mergeCells count="7">
    <mergeCell ref="H84:J84"/>
    <mergeCell ref="B84:D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zoomScaleNormal="100" workbookViewId="0">
      <selection activeCell="J38" sqref="J38"/>
    </sheetView>
  </sheetViews>
  <sheetFormatPr defaultRowHeight="15" x14ac:dyDescent="0.25"/>
  <cols>
    <col min="1" max="1" width="25.7109375" customWidth="1"/>
    <col min="2" max="26" width="14.28515625" customWidth="1"/>
  </cols>
  <sheetData>
    <row r="1" spans="1:28" x14ac:dyDescent="0.25">
      <c r="A1" s="22" t="s">
        <v>11</v>
      </c>
      <c r="B1" s="1">
        <v>2020</v>
      </c>
      <c r="C1" s="1">
        <f>B1+1</f>
        <v>2021</v>
      </c>
      <c r="D1" s="1">
        <f t="shared" ref="D1:Z1" si="0">C1+1</f>
        <v>2022</v>
      </c>
      <c r="E1" s="1">
        <f t="shared" si="0"/>
        <v>2023</v>
      </c>
      <c r="F1" s="1">
        <f t="shared" si="0"/>
        <v>2024</v>
      </c>
      <c r="G1" s="1">
        <f t="shared" si="0"/>
        <v>2025</v>
      </c>
      <c r="H1" s="1">
        <f t="shared" si="0"/>
        <v>2026</v>
      </c>
      <c r="I1" s="1">
        <f t="shared" si="0"/>
        <v>2027</v>
      </c>
      <c r="J1" s="1">
        <f t="shared" si="0"/>
        <v>2028</v>
      </c>
      <c r="K1" s="1">
        <f t="shared" si="0"/>
        <v>2029</v>
      </c>
      <c r="L1" s="1">
        <f t="shared" si="0"/>
        <v>2030</v>
      </c>
      <c r="M1" s="1">
        <f t="shared" si="0"/>
        <v>2031</v>
      </c>
      <c r="N1" s="1">
        <f t="shared" si="0"/>
        <v>2032</v>
      </c>
      <c r="O1" s="1">
        <f t="shared" si="0"/>
        <v>2033</v>
      </c>
      <c r="P1" s="1">
        <f t="shared" si="0"/>
        <v>2034</v>
      </c>
      <c r="Q1" s="1">
        <f t="shared" si="0"/>
        <v>2035</v>
      </c>
      <c r="R1" s="1">
        <f t="shared" si="0"/>
        <v>2036</v>
      </c>
      <c r="S1" s="1">
        <f t="shared" si="0"/>
        <v>2037</v>
      </c>
      <c r="T1" s="1">
        <f t="shared" si="0"/>
        <v>2038</v>
      </c>
      <c r="U1" s="1">
        <f t="shared" si="0"/>
        <v>2039</v>
      </c>
      <c r="V1" s="1">
        <f t="shared" si="0"/>
        <v>2040</v>
      </c>
      <c r="W1" s="1">
        <f t="shared" si="0"/>
        <v>2041</v>
      </c>
      <c r="X1" s="1">
        <f t="shared" si="0"/>
        <v>2042</v>
      </c>
      <c r="Y1" s="1">
        <f t="shared" si="0"/>
        <v>2043</v>
      </c>
      <c r="Z1" s="1">
        <f t="shared" si="0"/>
        <v>2044</v>
      </c>
    </row>
    <row r="2" spans="1:28" x14ac:dyDescent="0.25">
      <c r="A2" s="22" t="s">
        <v>58</v>
      </c>
      <c r="B2" s="5">
        <f>B17</f>
        <v>107106187.06030028</v>
      </c>
      <c r="C2" s="5">
        <f t="shared" ref="C2:D2" si="1">C17</f>
        <v>109171261.84144635</v>
      </c>
      <c r="D2" s="5">
        <f t="shared" si="1"/>
        <v>111236336.62259243</v>
      </c>
      <c r="E2" s="5">
        <f>exploatacja!E15+exploatacja!E31+exploatacja!E47+exploatacja!E63+exploatacja!E79</f>
        <v>110093864.57174712</v>
      </c>
      <c r="F2" s="5">
        <f>exploatacja!F15+exploatacja!F31+exploatacja!F47+exploatacja!F63+exploatacja!F79</f>
        <v>112082936.23870438</v>
      </c>
      <c r="G2" s="5">
        <f>exploatacja!G15+exploatacja!G31+exploatacja!G47+exploatacja!G63+exploatacja!G79</f>
        <v>114072007.90566164</v>
      </c>
      <c r="H2" s="5">
        <f>exploatacja!H15+exploatacja!H31+exploatacja!H47+exploatacja!H63+exploatacja!H79</f>
        <v>117387878.39419152</v>
      </c>
      <c r="I2" s="5">
        <f>exploatacja!I15+exploatacja!I31+exploatacja!I47+exploatacja!I63+exploatacja!I79</f>
        <v>120703748.88272138</v>
      </c>
      <c r="J2" s="5">
        <f>exploatacja!J15+exploatacja!J31+exploatacja!J47+exploatacja!J63+exploatacja!J79</f>
        <v>124019619.37125124</v>
      </c>
      <c r="K2" s="5">
        <f>exploatacja!K15+exploatacja!K31+exploatacja!K47+exploatacja!K63+exploatacja!K79</f>
        <v>127335489.8597811</v>
      </c>
      <c r="L2" s="5">
        <f>exploatacja!L15+exploatacja!L31+exploatacja!L47+exploatacja!L63+exploatacja!L79</f>
        <v>120706002.01352465</v>
      </c>
      <c r="M2" s="5">
        <f>exploatacja!M15+exploatacja!M31+exploatacja!M47+exploatacja!M63+exploatacja!M79</f>
        <v>125653489.86619478</v>
      </c>
      <c r="N2" s="5">
        <f>exploatacja!N15+exploatacja!N31+exploatacja!N47+exploatacja!N63+exploatacja!N79</f>
        <v>130600977.71886493</v>
      </c>
      <c r="O2" s="5">
        <f>exploatacja!O15+exploatacja!O31+exploatacja!O47+exploatacja!O63+exploatacja!O79</f>
        <v>135548465.57153508</v>
      </c>
      <c r="P2" s="5">
        <f>exploatacja!P15+exploatacja!P31+exploatacja!P47+exploatacja!P63+exploatacja!P79</f>
        <v>140564501.12776685</v>
      </c>
      <c r="Q2" s="5">
        <f>exploatacja!Q15+exploatacja!Q31+exploatacja!Q47+exploatacja!Q63+exploatacja!Q79</f>
        <v>128864088.83422603</v>
      </c>
      <c r="R2" s="5">
        <f>exploatacja!R15+exploatacja!R31+exploatacja!R47+exploatacja!R63+exploatacja!R79</f>
        <v>135234390.91100466</v>
      </c>
      <c r="S2" s="5">
        <f>exploatacja!S15+exploatacja!S31+exploatacja!S47+exploatacja!S63+exploatacja!S79</f>
        <v>141604692.98778328</v>
      </c>
      <c r="T2" s="5">
        <f>exploatacja!T15+exploatacja!T31+exploatacja!T47+exploatacja!T63+exploatacja!T79</f>
        <v>147974995.0645619</v>
      </c>
      <c r="U2" s="5">
        <f>exploatacja!U15+exploatacja!U31+exploatacja!U47+exploatacja!U63+exploatacja!U79</f>
        <v>154345297.14134052</v>
      </c>
      <c r="V2" s="5">
        <f>exploatacja!V15+exploatacja!V31+exploatacja!V47+exploatacja!V63+exploatacja!V79</f>
        <v>135449037.77394655</v>
      </c>
      <c r="W2" s="5">
        <f>exploatacja!W15+exploatacja!W31+exploatacja!W47+exploatacja!W63+exploatacja!W79</f>
        <v>143045760.21816903</v>
      </c>
      <c r="X2" s="5">
        <f>exploatacja!X15+exploatacja!X31+exploatacja!X47+exploatacja!X63+exploatacja!X79</f>
        <v>150642482.66239151</v>
      </c>
      <c r="Y2" s="5">
        <f>exploatacja!Y15+exploatacja!Y31+exploatacja!Y47+exploatacja!Y63+exploatacja!Y79</f>
        <v>158239205.10661396</v>
      </c>
      <c r="Z2" s="5">
        <f>exploatacja!Z15+exploatacja!Z31+exploatacja!Z47+exploatacja!Z63+exploatacja!Z79</f>
        <v>165835927.55083644</v>
      </c>
    </row>
    <row r="3" spans="1:28" x14ac:dyDescent="0.25">
      <c r="A3" s="22" t="s">
        <v>59</v>
      </c>
      <c r="B3" s="5">
        <f t="shared" ref="B3:D3" si="2">B18</f>
        <v>24115369.828159999</v>
      </c>
      <c r="C3" s="5">
        <f t="shared" si="2"/>
        <v>25035065.835959997</v>
      </c>
      <c r="D3" s="5">
        <f t="shared" si="2"/>
        <v>25930509.744479999</v>
      </c>
      <c r="E3" s="5">
        <f>'koszty czasu'!E15+'koszty czasu'!E31</f>
        <v>26969373.255136002</v>
      </c>
      <c r="F3" s="5">
        <f>'koszty czasu'!F15+'koszty czasu'!F31</f>
        <v>27882103.005055998</v>
      </c>
      <c r="G3" s="5">
        <f>'koszty czasu'!G15+'koszty czasu'!G31</f>
        <v>28801926.228000004</v>
      </c>
      <c r="H3" s="5">
        <f>'koszty czasu'!H15+'koszty czasu'!H31</f>
        <v>30173160.766688</v>
      </c>
      <c r="I3" s="5">
        <f>'koszty czasu'!I15+'koszty czasu'!I31</f>
        <v>31579184.036183998</v>
      </c>
      <c r="J3" s="5">
        <f>'koszty czasu'!J15+'koszty czasu'!J31</f>
        <v>33005080.161759999</v>
      </c>
      <c r="K3" s="5">
        <f>'koszty czasu'!K15+'koszty czasu'!K31</f>
        <v>34467578.829223998</v>
      </c>
      <c r="L3" s="5">
        <f>'koszty czasu'!L15+'koszty czasu'!L31</f>
        <v>33271786.998720001</v>
      </c>
      <c r="M3" s="5">
        <f>'koszty czasu'!M15+'koszty czasu'!M31</f>
        <v>35315890.670879997</v>
      </c>
      <c r="N3" s="5">
        <f>'koszty czasu'!N15+'koszty czasu'!N31</f>
        <v>37414877.841759995</v>
      </c>
      <c r="O3" s="5">
        <f>'koszty czasu'!O15+'koszty czasu'!O31</f>
        <v>39569928.994560003</v>
      </c>
      <c r="P3" s="5">
        <f>'koszty czasu'!P15+'koszty czasu'!P31</f>
        <v>41787804.966240011</v>
      </c>
      <c r="Q3" s="5">
        <f>'koszty czasu'!Q15+'koszty czasu'!Q31</f>
        <v>38725313.47868</v>
      </c>
      <c r="R3" s="5">
        <f>'koszty czasu'!R15+'koszty czasu'!R31</f>
        <v>41494699.529696003</v>
      </c>
      <c r="S3" s="5">
        <f>'koszty czasu'!S15+'koszty czasu'!S31</f>
        <v>44331579.033047996</v>
      </c>
      <c r="T3" s="5">
        <f>'koszty czasu'!T15+'koszty czasu'!T31</f>
        <v>47195818.584144004</v>
      </c>
      <c r="U3" s="5">
        <f>'koszty czasu'!U15+'koszty czasu'!U31</f>
        <v>50150545.069336005</v>
      </c>
      <c r="V3" s="5">
        <f>'koszty czasu'!V15+'koszty czasu'!V31</f>
        <v>44129069.553479999</v>
      </c>
      <c r="W3" s="5">
        <f>'koszty czasu'!W15+'koszty czasu'!W31</f>
        <v>47301852.152511992</v>
      </c>
      <c r="X3" s="5">
        <f>'koszty czasu'!X15+'koszty czasu'!X31</f>
        <v>50513587.076751992</v>
      </c>
      <c r="Y3" s="5">
        <f>'koszty czasu'!Y15+'koszty czasu'!Y31</f>
        <v>53770748.026951998</v>
      </c>
      <c r="Z3" s="5">
        <f>'koszty czasu'!Z15+'koszty czasu'!Z31</f>
        <v>56936449.763815999</v>
      </c>
    </row>
    <row r="4" spans="1:28" x14ac:dyDescent="0.25">
      <c r="A4" s="22" t="s">
        <v>60</v>
      </c>
      <c r="B4" s="5">
        <f t="shared" ref="B4:D4" si="3">B19</f>
        <v>5109916.6283680005</v>
      </c>
      <c r="C4" s="5">
        <f t="shared" si="3"/>
        <v>5374425.9856740003</v>
      </c>
      <c r="D4" s="5">
        <f t="shared" si="3"/>
        <v>5629275.7835760005</v>
      </c>
      <c r="E4" s="5">
        <f>'koszty czasu'!E47+'koszty czasu'!E63+'koszty czasu'!E79</f>
        <v>5276788.1669232007</v>
      </c>
      <c r="F4" s="5">
        <f>'koszty czasu'!F47+'koszty czasu'!F63+'koszty czasu'!F79</f>
        <v>5530454.167192</v>
      </c>
      <c r="G4" s="5">
        <f>'koszty czasu'!G47+'koszty czasu'!G63+'koszty czasu'!G79</f>
        <v>5787871.8650399996</v>
      </c>
      <c r="H4" s="5">
        <f>'koszty czasu'!H47+'koszty czasu'!H63+'koszty czasu'!H79</f>
        <v>6170167.4299328001</v>
      </c>
      <c r="I4" s="5">
        <f>'koszty czasu'!I47+'koszty czasu'!I63+'koszty czasu'!I79</f>
        <v>6562333.8089631991</v>
      </c>
      <c r="J4" s="5">
        <f>'koszty czasu'!J47+'koszty czasu'!J63+'koszty czasu'!J79</f>
        <v>6961818.9312359998</v>
      </c>
      <c r="K4" s="5">
        <f>'koszty czasu'!K47+'koszty czasu'!K63+'koszty czasu'!K79</f>
        <v>7371988.2783744</v>
      </c>
      <c r="L4" s="5">
        <f>'koszty czasu'!L47+'koszty czasu'!L63+'koszty czasu'!L79</f>
        <v>6853827.2966599986</v>
      </c>
      <c r="M4" s="5">
        <f>'koszty czasu'!M47+'koszty czasu'!M63+'koszty czasu'!M79</f>
        <v>7454913.2439235998</v>
      </c>
      <c r="N4" s="5">
        <f>'koszty czasu'!N47+'koszty czasu'!N63+'koszty czasu'!N79</f>
        <v>8072559.6971391998</v>
      </c>
      <c r="O4" s="5">
        <f>'koszty czasu'!O47+'koszty czasu'!O63+'koszty czasu'!O79</f>
        <v>8707119.7913696002</v>
      </c>
      <c r="P4" s="5">
        <f>'koszty czasu'!P47+'koszty czasu'!P63+'koszty czasu'!P79</f>
        <v>9354704.5030167997</v>
      </c>
      <c r="Q4" s="5">
        <f>'koszty czasu'!Q47+'koszty czasu'!Q63+'koszty czasu'!Q79</f>
        <v>8349440.9335160013</v>
      </c>
      <c r="R4" s="5">
        <f>'koszty czasu'!R47+'koszty czasu'!R63+'koszty czasu'!R79</f>
        <v>9007734.3643248007</v>
      </c>
      <c r="S4" s="5">
        <f>'koszty czasu'!S47+'koszty czasu'!S63+'koszty czasu'!S79</f>
        <v>9683153.9576479979</v>
      </c>
      <c r="T4" s="5">
        <f>'koszty czasu'!T47+'koszty czasu'!T63+'koszty czasu'!T79</f>
        <v>10361690.441415999</v>
      </c>
      <c r="U4" s="5">
        <f>'koszty czasu'!U47+'koszty czasu'!U63+'koszty czasu'!U79</f>
        <v>11069019.875803201</v>
      </c>
      <c r="V4" s="5">
        <f>'koszty czasu'!V47+'koszty czasu'!V63+'koszty czasu'!V79</f>
        <v>8948752.9511999991</v>
      </c>
      <c r="W4" s="5">
        <f>'koszty czasu'!W47+'koszty czasu'!W63+'koszty czasu'!W79</f>
        <v>9697288.9128284007</v>
      </c>
      <c r="X4" s="5">
        <f>'koszty czasu'!X47+'koszty czasu'!X63+'koszty czasu'!X79</f>
        <v>10454992.029926401</v>
      </c>
      <c r="Y4" s="5">
        <f>'koszty czasu'!Y47+'koszty czasu'!Y63+'koszty czasu'!Y79</f>
        <v>11223776.815578798</v>
      </c>
      <c r="Z4" s="5">
        <f>'koszty czasu'!Z47+'koszty czasu'!Z63+'koszty czasu'!Z79</f>
        <v>11975037.278710399</v>
      </c>
    </row>
    <row r="5" spans="1:28" x14ac:dyDescent="0.25">
      <c r="A5" s="22" t="s">
        <v>61</v>
      </c>
      <c r="B5" s="5">
        <f t="shared" ref="B5:D5" si="4">B20</f>
        <v>20725661.645666648</v>
      </c>
      <c r="C5" s="5">
        <f t="shared" si="4"/>
        <v>18490583.830492962</v>
      </c>
      <c r="D5" s="5">
        <f t="shared" si="4"/>
        <v>17272237.77789437</v>
      </c>
      <c r="E5" s="5">
        <f>'koszty wypadków'!E9</f>
        <v>8419369.3249055035</v>
      </c>
      <c r="F5" s="5">
        <f>'koszty wypadków'!F9</f>
        <v>9003380.1284768414</v>
      </c>
      <c r="G5" s="5">
        <f>'koszty wypadków'!G9</f>
        <v>9620370.5838305093</v>
      </c>
      <c r="H5" s="5">
        <f>'koszty wypadków'!H9</f>
        <v>8817309.3573534787</v>
      </c>
      <c r="I5" s="5">
        <f>'koszty wypadków'!I9</f>
        <v>7859398.7394431271</v>
      </c>
      <c r="J5" s="5">
        <f>'koszty wypadków'!J9</f>
        <v>8199162.0540141752</v>
      </c>
      <c r="K5" s="5">
        <f>'koszty wypadków'!K9</f>
        <v>8550716.3969639931</v>
      </c>
      <c r="L5" s="5">
        <f>'koszty wypadków'!L9</f>
        <v>8914428.7093594186</v>
      </c>
      <c r="M5" s="5">
        <f>'koszty wypadków'!M9</f>
        <v>7741554.1168052759</v>
      </c>
      <c r="N5" s="5">
        <f>'koszty wypadków'!N9</f>
        <v>8065137.2912362283</v>
      </c>
      <c r="O5" s="5">
        <f>'koszty wypadków'!O9</f>
        <v>8364609.3037520489</v>
      </c>
      <c r="P5" s="5">
        <f>'koszty wypadków'!P9</f>
        <v>6933597.5525108958</v>
      </c>
      <c r="Q5" s="5">
        <f>'koszty wypadków'!Q9</f>
        <v>7183117.189903439</v>
      </c>
      <c r="R5" s="5">
        <f>'koszty wypadków'!R9</f>
        <v>7438377.8425957728</v>
      </c>
      <c r="S5" s="5">
        <f>'koszty wypadków'!S9</f>
        <v>7701553.7351742527</v>
      </c>
      <c r="T5" s="5">
        <f>'koszty wypadków'!T9</f>
        <v>7988139.8073915411</v>
      </c>
      <c r="U5" s="5">
        <f>'koszty wypadków'!U9</f>
        <v>8277107.4071903359</v>
      </c>
      <c r="V5" s="5">
        <f>'koszty wypadków'!V9</f>
        <v>6425997.893293865</v>
      </c>
      <c r="W5" s="5">
        <f>'koszty wypadków'!W9</f>
        <v>6594679.1324334526</v>
      </c>
      <c r="X5" s="5">
        <f>'koszty wypadków'!X9</f>
        <v>6766459.0072733527</v>
      </c>
      <c r="Y5" s="5">
        <f>'koszty wypadków'!Y9</f>
        <v>7183697.6876081182</v>
      </c>
      <c r="Z5" s="5">
        <f>'koszty wypadków'!Z9</f>
        <v>7609890.4578752704</v>
      </c>
    </row>
    <row r="6" spans="1:28" x14ac:dyDescent="0.25">
      <c r="A6" s="22" t="s">
        <v>62</v>
      </c>
      <c r="B6" s="5">
        <f t="shared" ref="B6:D6" si="5">B21</f>
        <v>32550118.545727015</v>
      </c>
      <c r="C6" s="5">
        <f t="shared" si="5"/>
        <v>34267826.467805438</v>
      </c>
      <c r="D6" s="5">
        <f t="shared" si="5"/>
        <v>36050713.07790859</v>
      </c>
      <c r="E6" s="5">
        <f>'Zanieczyszczenia powietrza'!E15+'Zanieczyszczenia powietrza'!E31+'Zanieczyszczenia powietrza'!E47+'Zanieczyszczenia powietrza'!E63+'Zanieczyszczenia powietrza'!E79</f>
        <v>33458443.003294434</v>
      </c>
      <c r="F6" s="5">
        <f>'Zanieczyszczenia powietrza'!F15+'Zanieczyszczenia powietrza'!F31+'Zanieczyszczenia powietrza'!F47+'Zanieczyszczenia powietrza'!F63+'Zanieczyszczenia powietrza'!F79</f>
        <v>35095489.822542526</v>
      </c>
      <c r="G6" s="5">
        <f>'Zanieczyszczenia powietrza'!G15+'Zanieczyszczenia powietrza'!G31+'Zanieczyszczenia powietrza'!G47+'Zanieczyszczenia powietrza'!G63+'Zanieczyszczenia powietrza'!G79</f>
        <v>36761721.901230328</v>
      </c>
      <c r="H6" s="5">
        <f>'Zanieczyszczenia powietrza'!H15+'Zanieczyszczenia powietrza'!H31+'Zanieczyszczenia powietrza'!H47+'Zanieczyszczenia powietrza'!H63+'Zanieczyszczenia powietrza'!H79</f>
        <v>38989525.380182579</v>
      </c>
      <c r="I6" s="5">
        <f>'Zanieczyszczenia powietrza'!I15+'Zanieczyszczenia powietrza'!I31+'Zanieczyszczenia powietrza'!I47+'Zanieczyszczenia powietrza'!I63+'Zanieczyszczenia powietrza'!I79</f>
        <v>41266373.800379895</v>
      </c>
      <c r="J6" s="5">
        <f>'Zanieczyszczenia powietrza'!J15+'Zanieczyszczenia powietrza'!J31+'Zanieczyszczenia powietrza'!J47+'Zanieczyszczenia powietrza'!J63+'Zanieczyszczenia powietrza'!J79</f>
        <v>43589230.280590452</v>
      </c>
      <c r="K6" s="5">
        <f>'Zanieczyszczenia powietrza'!K15+'Zanieczyszczenia powietrza'!K31+'Zanieczyszczenia powietrza'!K47+'Zanieczyszczenia powietrza'!K63+'Zanieczyszczenia powietrza'!K79</f>
        <v>45990864.106416784</v>
      </c>
      <c r="L6" s="5">
        <f>'Zanieczyszczenia powietrza'!L15+'Zanieczyszczenia powietrza'!L31+'Zanieczyszczenia powietrza'!L47+'Zanieczyszczenia powietrza'!L63+'Zanieczyszczenia powietrza'!L79</f>
        <v>43584521.611684993</v>
      </c>
      <c r="M6" s="5">
        <f>'Zanieczyszczenia powietrza'!M15+'Zanieczyszczenia powietrza'!M31+'Zanieczyszczenia powietrza'!M47+'Zanieczyszczenia powietrza'!M63+'Zanieczyszczenia powietrza'!M79</f>
        <v>46809976.809076034</v>
      </c>
      <c r="N6" s="5">
        <f>'Zanieczyszczenia powietrza'!N15+'Zanieczyszczenia powietrza'!N31+'Zanieczyszczenia powietrza'!N47+'Zanieczyszczenia powietrza'!N63+'Zanieczyszczenia powietrza'!N79</f>
        <v>50147016.405718051</v>
      </c>
      <c r="O6" s="5">
        <f>'Zanieczyszczenia powietrza'!O15+'Zanieczyszczenia powietrza'!O31+'Zanieczyszczenia powietrza'!O47+'Zanieczyszczenia powietrza'!O63+'Zanieczyszczenia powietrza'!O79</f>
        <v>53598813.595502101</v>
      </c>
      <c r="P6" s="5">
        <f>'Zanieczyszczenia powietrza'!P15+'Zanieczyszczenia powietrza'!P31+'Zanieczyszczenia powietrza'!P47+'Zanieczyszczenia powietrza'!P63+'Zanieczyszczenia powietrza'!P79</f>
        <v>57180761.093702324</v>
      </c>
      <c r="Q6" s="5">
        <f>'Zanieczyszczenia powietrza'!Q15+'Zanieczyszczenia powietrza'!Q31+'Zanieczyszczenia powietrza'!Q47+'Zanieczyszczenia powietrza'!Q63+'Zanieczyszczenia powietrza'!Q79</f>
        <v>52435245.434579916</v>
      </c>
      <c r="R6" s="5">
        <f>'Zanieczyszczenia powietrza'!R15+'Zanieczyszczenia powietrza'!R31+'Zanieczyszczenia powietrza'!R47+'Zanieczyszczenia powietrza'!R63+'Zanieczyszczenia powietrza'!R79</f>
        <v>56355504.264742538</v>
      </c>
      <c r="S6" s="5">
        <f>'Zanieczyszczenia powietrza'!S15+'Zanieczyszczenia powietrza'!S31+'Zanieczyszczenia powietrza'!S47+'Zanieczyszczenia powietrza'!S63+'Zanieczyszczenia powietrza'!S79</f>
        <v>60406971.305106394</v>
      </c>
      <c r="T6" s="5">
        <f>'Zanieczyszczenia powietrza'!T15+'Zanieczyszczenia powietrza'!T31+'Zanieczyszczenia powietrza'!T47+'Zanieczyszczenia powietrza'!T63+'Zanieczyszczenia powietrza'!T79</f>
        <v>64542538.656597182</v>
      </c>
      <c r="U6" s="5">
        <f>'Zanieczyszczenia powietrza'!U15+'Zanieczyszczenia powietrza'!U31+'Zanieczyszczenia powietrza'!U47+'Zanieczyszczenia powietrza'!U63+'Zanieczyszczenia powietrza'!U79</f>
        <v>68755790.208228916</v>
      </c>
      <c r="V6" s="5">
        <f>'Zanieczyszczenia powietrza'!V15+'Zanieczyszczenia powietrza'!V31+'Zanieczyszczenia powietrza'!V47+'Zanieczyszczenia powietrza'!V63+'Zanieczyszczenia powietrza'!V79</f>
        <v>58991409.836750917</v>
      </c>
      <c r="W6" s="5">
        <f>'Zanieczyszczenia powietrza'!W15+'Zanieczyszczenia powietrza'!W31+'Zanieczyszczenia powietrza'!W47+'Zanieczyszczenia powietrza'!W63+'Zanieczyszczenia powietrza'!W79</f>
        <v>63771018.934589103</v>
      </c>
      <c r="X6" s="5">
        <f>'Zanieczyszczenia powietrza'!X15+'Zanieczyszczenia powietrza'!X31+'Zanieczyszczenia powietrza'!X47+'Zanieczyszczenia powietrza'!X63+'Zanieczyszczenia powietrza'!X79</f>
        <v>68694573.162602335</v>
      </c>
      <c r="Y6" s="5">
        <f>'Zanieczyszczenia powietrza'!Y15+'Zanieczyszczenia powietrza'!Y31+'Zanieczyszczenia powietrza'!Y47+'Zanieczyszczenia powietrza'!Y63+'Zanieczyszczenia powietrza'!Y79</f>
        <v>73707522.660874709</v>
      </c>
      <c r="Z6" s="5">
        <f>'Zanieczyszczenia powietrza'!Z15+'Zanieczyszczenia powietrza'!Z31+'Zanieczyszczenia powietrza'!Z47+'Zanieczyszczenia powietrza'!Z63+'Zanieczyszczenia powietrza'!Z79</f>
        <v>78863300.732362181</v>
      </c>
    </row>
    <row r="7" spans="1:28" x14ac:dyDescent="0.25">
      <c r="A7" s="22" t="s">
        <v>63</v>
      </c>
      <c r="B7" s="5">
        <f t="shared" ref="B7:D7" si="6">B22</f>
        <v>5088191.5398638006</v>
      </c>
      <c r="C7" s="5">
        <f t="shared" si="6"/>
        <v>5344363.2882899558</v>
      </c>
      <c r="D7" s="5">
        <f t="shared" si="6"/>
        <v>5606690.3060098449</v>
      </c>
      <c r="E7" s="5">
        <f>'zmiany klimatyczne'!E15+'zmiany klimatyczne'!E31+'zmiany klimatyczne'!E47+'zmiany klimatyczne'!E63+'zmiany klimatyczne'!E79</f>
        <v>5529308.2361713471</v>
      </c>
      <c r="F7" s="5">
        <f>'zmiany klimatyczne'!F15+'zmiany klimatyczne'!F31+'zmiany klimatyczne'!F47+'zmiany klimatyczne'!F63+'zmiany klimatyczne'!F79</f>
        <v>5786688.0155889727</v>
      </c>
      <c r="G7" s="5">
        <f>'zmiany klimatyczne'!G15+'zmiany klimatyczne'!G31+'zmiany klimatyczne'!G47+'zmiany klimatyczne'!G63+'zmiany klimatyczne'!G79</f>
        <v>6049804.8036188735</v>
      </c>
      <c r="H7" s="5">
        <f>'zmiany klimatyczne'!H15+'zmiany klimatyczne'!H31+'zmiany klimatyczne'!H47+'zmiany klimatyczne'!H63+'zmiany klimatyczne'!H79</f>
        <v>6394809.71096172</v>
      </c>
      <c r="I7" s="5">
        <f>'zmiany klimatyczne'!I15+'zmiany klimatyczne'!I31+'zmiany klimatyczne'!I47+'zmiany klimatyczne'!I63+'zmiany klimatyczne'!I79</f>
        <v>6749266.315243708</v>
      </c>
      <c r="J7" s="5">
        <f>'zmiany klimatyczne'!J15+'zmiany klimatyczne'!J31+'zmiany klimatyczne'!J47+'zmiany klimatyczne'!J63+'zmiany klimatyczne'!J79</f>
        <v>7113174.6164648356</v>
      </c>
      <c r="K7" s="5">
        <f>'zmiany klimatyczne'!K15+'zmiany klimatyczne'!K31+'zmiany klimatyczne'!K47+'zmiany klimatyczne'!K63+'zmiany klimatyczne'!K79</f>
        <v>7486534.6146251038</v>
      </c>
      <c r="L7" s="5">
        <f>'zmiany klimatyczne'!L15+'zmiany klimatyczne'!L31+'zmiany klimatyczne'!L47+'zmiany klimatyczne'!L63+'zmiany klimatyczne'!L79</f>
        <v>7223932.8408431839</v>
      </c>
      <c r="M7" s="5">
        <f>'zmiany klimatyczne'!M15+'zmiany klimatyczne'!M31+'zmiany klimatyczne'!M47+'zmiany klimatyczne'!M63+'zmiany klimatyczne'!M79</f>
        <v>7708831.6421852894</v>
      </c>
      <c r="N7" s="5">
        <f>'zmiany klimatyczne'!N15+'zmiany klimatyczne'!N31+'zmiany klimatyczne'!N47+'zmiany klimatyczne'!N63+'zmiany klimatyczne'!N79</f>
        <v>8207833.3548506349</v>
      </c>
      <c r="O7" s="5">
        <f>'zmiany klimatyczne'!O15+'zmiany klimatyczne'!O31+'zmiany klimatyczne'!O47+'zmiany klimatyczne'!O63+'zmiany klimatyczne'!O79</f>
        <v>8720937.9788392168</v>
      </c>
      <c r="P7" s="5">
        <f>'zmiany klimatyczne'!P15+'zmiany klimatyczne'!P31+'zmiany klimatyczne'!P47+'zmiany klimatyczne'!P63+'zmiany klimatyczne'!P79</f>
        <v>9251968.584119834</v>
      </c>
      <c r="Q7" s="5">
        <f>'zmiany klimatyczne'!Q15+'zmiany klimatyczne'!Q31+'zmiany klimatyczne'!Q47+'zmiany klimatyczne'!Q63+'zmiany klimatyczne'!Q79</f>
        <v>8607993.8433935661</v>
      </c>
      <c r="R7" s="5">
        <f>'zmiany klimatyczne'!R15+'zmiany klimatyczne'!R31+'zmiany klimatyczne'!R47+'zmiany klimatyczne'!R63+'zmiany klimatyczne'!R79</f>
        <v>9226396.143202085</v>
      </c>
      <c r="S7" s="5">
        <f>'zmiany klimatyczne'!S15+'zmiany klimatyczne'!S31+'zmiany klimatyczne'!S47+'zmiany klimatyczne'!S63+'zmiany klimatyczne'!S79</f>
        <v>9862298.1458710227</v>
      </c>
      <c r="T7" s="5">
        <f>'zmiany klimatyczne'!T15+'zmiany klimatyczne'!T31+'zmiany klimatyczne'!T47+'zmiany klimatyczne'!T63+'zmiany klimatyczne'!T79</f>
        <v>10515699.851400379</v>
      </c>
      <c r="U7" s="5">
        <f>'zmiany klimatyczne'!U15+'zmiany klimatyczne'!U31+'zmiany klimatyczne'!U47+'zmiany klimatyczne'!U63+'zmiany klimatyczne'!U79</f>
        <v>11186601.259790154</v>
      </c>
      <c r="V7" s="5">
        <f>'zmiany klimatyczne'!V15+'zmiany klimatyczne'!V31+'zmiany klimatyczne'!V47+'zmiany klimatyczne'!V63+'zmiany klimatyczne'!V79</f>
        <v>9902728.1298747454</v>
      </c>
      <c r="W7" s="5">
        <f>'zmiany klimatyczne'!W15+'zmiany klimatyczne'!W31+'zmiany klimatyczne'!W47+'zmiany klimatyczne'!W63+'zmiany klimatyczne'!W79</f>
        <v>10673379.488481322</v>
      </c>
      <c r="X7" s="5">
        <f>'zmiany klimatyczne'!X15+'zmiany klimatyczne'!X31+'zmiany klimatyczne'!X47+'zmiany klimatyczne'!X63+'zmiany klimatyczne'!X79</f>
        <v>11465123.766953794</v>
      </c>
      <c r="Y7" s="5">
        <f>'zmiany klimatyczne'!Y15+'zmiany klimatyczne'!Y31+'zmiany klimatyczne'!Y47+'zmiany klimatyczne'!Y63+'zmiany klimatyczne'!Y79</f>
        <v>12277960.965292169</v>
      </c>
      <c r="Z7" s="5">
        <f>'zmiany klimatyczne'!Z15+'zmiany klimatyczne'!Z31+'zmiany klimatyczne'!Z47+'zmiany klimatyczne'!Z63+'zmiany klimatyczne'!Z79</f>
        <v>13111891.083496444</v>
      </c>
    </row>
    <row r="8" spans="1:28" x14ac:dyDescent="0.25">
      <c r="A8" s="22" t="s">
        <v>64</v>
      </c>
      <c r="B8" s="5">
        <f t="shared" ref="B8:D8" si="7">B23</f>
        <v>10382566.897896498</v>
      </c>
      <c r="C8" s="5">
        <f t="shared" si="7"/>
        <v>12808090.898061046</v>
      </c>
      <c r="D8" s="5">
        <f t="shared" si="7"/>
        <v>13422669.464919984</v>
      </c>
      <c r="E8" s="5">
        <f>'koszty hałasu'!E15+'koszty hałasu'!E31+'koszty hałasu'!E47+'koszty hałasu'!E63+'koszty hałasu'!E79</f>
        <v>11467395.685627183</v>
      </c>
      <c r="F8" s="5">
        <f>'koszty hałasu'!F15+'koszty hałasu'!F31+'koszty hałasu'!F47+'koszty hałasu'!F63+'koszty hałasu'!F79</f>
        <v>11987939.277818216</v>
      </c>
      <c r="G8" s="5">
        <f>'koszty hałasu'!G15+'koszty hałasu'!G31+'koszty hałasu'!G47+'koszty hałasu'!G63+'koszty hałasu'!G79</f>
        <v>12516669.930201001</v>
      </c>
      <c r="H8" s="5">
        <f>'koszty hałasu'!H15+'koszty hałasu'!H31+'koszty hałasu'!H47+'koszty hałasu'!H63+'koszty hałasu'!H79</f>
        <v>13224761.763547491</v>
      </c>
      <c r="I8" s="5">
        <f>'koszty hałasu'!I15+'koszty hałasu'!I31+'koszty hałasu'!I47+'koszty hałasu'!I63+'koszty hałasu'!I79</f>
        <v>13947373.762571361</v>
      </c>
      <c r="J8" s="5">
        <f>'koszty hałasu'!J15+'koszty hałasu'!J31+'koszty hałasu'!J47+'koszty hałasu'!J63+'koszty hałasu'!J79</f>
        <v>14683524.990378659</v>
      </c>
      <c r="K8" s="5">
        <f>'koszty hałasu'!K15+'koszty hałasu'!K31+'koszty hałasu'!K47+'koszty hałasu'!K63+'koszty hałasu'!K79</f>
        <v>15444265.917478103</v>
      </c>
      <c r="L8" s="5">
        <f>'koszty hałasu'!L15+'koszty hałasu'!L31+'koszty hałasu'!L47+'koszty hałasu'!L63+'koszty hałasu'!L79</f>
        <v>14784853.354846863</v>
      </c>
      <c r="M8" s="5">
        <f>'koszty hałasu'!M15+'koszty hałasu'!M31+'koszty hałasu'!M47+'koszty hałasu'!M63+'koszty hałasu'!M79</f>
        <v>15793894.029774131</v>
      </c>
      <c r="N8" s="5">
        <f>'koszty hałasu'!N15+'koszty hałasu'!N31+'koszty hałasu'!N47+'koszty hałasu'!N63+'koszty hałasu'!N79</f>
        <v>16837382.390356552</v>
      </c>
      <c r="O8" s="5">
        <f>'koszty hałasu'!O15+'koszty hałasu'!O31+'koszty hałasu'!O47+'koszty hałasu'!O63+'koszty hałasu'!O79</f>
        <v>17916292.727750361</v>
      </c>
      <c r="P8" s="5">
        <f>'koszty hałasu'!P15+'koszty hałasu'!P31+'koszty hałasu'!P47+'koszty hałasu'!P63+'koszty hałasu'!P79</f>
        <v>19038258.914682824</v>
      </c>
      <c r="Q8" s="5">
        <f>'koszty hałasu'!Q15+'koszty hałasu'!Q31+'koszty hałasu'!Q47+'koszty hałasu'!Q63+'koszty hałasu'!Q79</f>
        <v>17618550.546504714</v>
      </c>
      <c r="R8" s="5">
        <f>'koszty hałasu'!R15+'koszty hałasu'!R31+'koszty hałasu'!R47+'koszty hałasu'!R63+'koszty hałasu'!R79</f>
        <v>18896332.535335958</v>
      </c>
      <c r="S8" s="5">
        <f>'koszty hałasu'!S15+'koszty hałasu'!S31+'koszty hałasu'!S47+'koszty hałasu'!S63+'koszty hałasu'!S79</f>
        <v>20216686.450064853</v>
      </c>
      <c r="T8" s="5">
        <f>'koszty hałasu'!T15+'koszty hałasu'!T31+'koszty hałasu'!T47+'koszty hałasu'!T63+'koszty hałasu'!T79</f>
        <v>21563836.626469418</v>
      </c>
      <c r="U8" s="5">
        <f>'koszty hałasu'!U15+'koszty hałasu'!U31+'koszty hałasu'!U47+'koszty hałasu'!U63+'koszty hałasu'!U79</f>
        <v>22935686.168183383</v>
      </c>
      <c r="V8" s="5">
        <f>'koszty hałasu'!V15+'koszty hałasu'!V31+'koszty hałasu'!V47+'koszty hałasu'!V63+'koszty hałasu'!V79</f>
        <v>20046925.726355921</v>
      </c>
      <c r="W8" s="5">
        <f>'koszty hałasu'!W15+'koszty hałasu'!W31+'koszty hałasu'!W47+'koszty hałasu'!W63+'koszty hałasu'!W79</f>
        <v>21590645.275683086</v>
      </c>
      <c r="X8" s="5">
        <f>'koszty hałasu'!X15+'koszty hałasu'!X31+'koszty hałasu'!X47+'koszty hałasu'!X63+'koszty hałasu'!X79</f>
        <v>23180575.757550634</v>
      </c>
      <c r="Y8" s="5">
        <f>'koszty hałasu'!Y15+'koszty hałasu'!Y31+'koszty hałasu'!Y47+'koszty hałasu'!Y63+'koszty hałasu'!Y79</f>
        <v>24798307.933167294</v>
      </c>
      <c r="Z8" s="5">
        <f>'koszty hałasu'!Z15+'koszty hałasu'!Z31+'koszty hałasu'!Z47+'koszty hałasu'!Z63+'koszty hałasu'!Z79</f>
        <v>26461873.311009757</v>
      </c>
    </row>
    <row r="9" spans="1:28" x14ac:dyDescent="0.25">
      <c r="A9" s="22" t="s">
        <v>35</v>
      </c>
      <c r="B9" s="5">
        <f t="shared" ref="B9:D9" si="8">B24</f>
        <v>205078012.14598224</v>
      </c>
      <c r="C9" s="5">
        <f t="shared" si="8"/>
        <v>210491618.14772978</v>
      </c>
      <c r="D9" s="5">
        <f t="shared" si="8"/>
        <v>215148432.77738127</v>
      </c>
      <c r="E9" s="5">
        <f t="shared" ref="E9:F9" si="9">SUM(E2:E8)</f>
        <v>201214542.24380481</v>
      </c>
      <c r="F9" s="5">
        <f t="shared" si="9"/>
        <v>207368990.65537891</v>
      </c>
      <c r="G9" s="5">
        <f t="shared" ref="G9:Z9" si="10">SUM(G2:G8)</f>
        <v>213610373.21758237</v>
      </c>
      <c r="H9" s="5">
        <f t="shared" si="10"/>
        <v>221157612.80285761</v>
      </c>
      <c r="I9" s="5">
        <f t="shared" si="10"/>
        <v>228667679.3455067</v>
      </c>
      <c r="J9" s="5">
        <f t="shared" si="10"/>
        <v>237571610.40569532</v>
      </c>
      <c r="K9" s="5">
        <f t="shared" si="10"/>
        <v>246647438.0028635</v>
      </c>
      <c r="L9" s="5">
        <f t="shared" si="10"/>
        <v>235339352.82563907</v>
      </c>
      <c r="M9" s="5">
        <f t="shared" si="10"/>
        <v>246478550.37883914</v>
      </c>
      <c r="N9" s="5">
        <f t="shared" si="10"/>
        <v>259345784.6999256</v>
      </c>
      <c r="O9" s="5">
        <f t="shared" si="10"/>
        <v>272426167.96330839</v>
      </c>
      <c r="P9" s="5">
        <f t="shared" si="10"/>
        <v>284111596.7420395</v>
      </c>
      <c r="Q9" s="5">
        <f t="shared" si="10"/>
        <v>261783750.26080364</v>
      </c>
      <c r="R9" s="5">
        <f t="shared" si="10"/>
        <v>277653435.59090185</v>
      </c>
      <c r="S9" s="5">
        <f t="shared" si="10"/>
        <v>293806935.61469579</v>
      </c>
      <c r="T9" s="5">
        <f t="shared" si="10"/>
        <v>310142719.03198045</v>
      </c>
      <c r="U9" s="5">
        <f t="shared" si="10"/>
        <v>326720047.1298725</v>
      </c>
      <c r="V9" s="5">
        <f t="shared" si="10"/>
        <v>283893921.86490202</v>
      </c>
      <c r="W9" s="5">
        <f t="shared" si="10"/>
        <v>302674624.11469644</v>
      </c>
      <c r="X9" s="5">
        <f t="shared" si="10"/>
        <v>321717793.46344995</v>
      </c>
      <c r="Y9" s="5">
        <f t="shared" si="10"/>
        <v>341201219.196087</v>
      </c>
      <c r="Z9" s="5">
        <f t="shared" si="10"/>
        <v>360794370.17810655</v>
      </c>
    </row>
    <row r="11" spans="1:28" x14ac:dyDescent="0.25">
      <c r="A11" s="22" t="s">
        <v>11</v>
      </c>
      <c r="B11" s="1">
        <v>2020</v>
      </c>
      <c r="C11" s="1">
        <f>B11+1</f>
        <v>2021</v>
      </c>
      <c r="D11" s="1">
        <f t="shared" ref="D11:Z11" si="11">C11+1</f>
        <v>2022</v>
      </c>
      <c r="E11" s="1">
        <f t="shared" si="11"/>
        <v>2023</v>
      </c>
      <c r="F11" s="1">
        <f t="shared" si="11"/>
        <v>2024</v>
      </c>
      <c r="G11" s="1">
        <f t="shared" si="11"/>
        <v>2025</v>
      </c>
      <c r="H11" s="1">
        <f t="shared" si="11"/>
        <v>2026</v>
      </c>
      <c r="I11" s="1">
        <f t="shared" si="11"/>
        <v>2027</v>
      </c>
      <c r="J11" s="1">
        <f t="shared" si="11"/>
        <v>2028</v>
      </c>
      <c r="K11" s="1">
        <f t="shared" si="11"/>
        <v>2029</v>
      </c>
      <c r="L11" s="1">
        <f t="shared" si="11"/>
        <v>2030</v>
      </c>
      <c r="M11" s="1">
        <f t="shared" si="11"/>
        <v>2031</v>
      </c>
      <c r="N11" s="1">
        <f t="shared" si="11"/>
        <v>2032</v>
      </c>
      <c r="O11" s="1">
        <f t="shared" si="11"/>
        <v>2033</v>
      </c>
      <c r="P11" s="1">
        <f t="shared" si="11"/>
        <v>2034</v>
      </c>
      <c r="Q11" s="1">
        <f t="shared" si="11"/>
        <v>2035</v>
      </c>
      <c r="R11" s="1">
        <f t="shared" si="11"/>
        <v>2036</v>
      </c>
      <c r="S11" s="1">
        <f t="shared" si="11"/>
        <v>2037</v>
      </c>
      <c r="T11" s="1">
        <f t="shared" si="11"/>
        <v>2038</v>
      </c>
      <c r="U11" s="1">
        <f t="shared" si="11"/>
        <v>2039</v>
      </c>
      <c r="V11" s="1">
        <f t="shared" si="11"/>
        <v>2040</v>
      </c>
      <c r="W11" s="1">
        <f t="shared" si="11"/>
        <v>2041</v>
      </c>
      <c r="X11" s="1">
        <f t="shared" si="11"/>
        <v>2042</v>
      </c>
      <c r="Y11" s="1">
        <f t="shared" si="11"/>
        <v>2043</v>
      </c>
      <c r="Z11" s="1">
        <f t="shared" si="11"/>
        <v>2044</v>
      </c>
    </row>
    <row r="12" spans="1:28" s="10" customFormat="1" x14ac:dyDescent="0.25">
      <c r="A12" s="68" t="s">
        <v>65</v>
      </c>
      <c r="E12" s="10">
        <v>504119.99999999994</v>
      </c>
      <c r="F12" s="10">
        <v>504119.99999999994</v>
      </c>
      <c r="G12" s="10">
        <v>504119.99999999994</v>
      </c>
      <c r="H12" s="10">
        <v>504119.99999999994</v>
      </c>
      <c r="I12" s="10">
        <v>504119.99999999994</v>
      </c>
      <c r="J12" s="10">
        <v>504119.99999999994</v>
      </c>
      <c r="K12" s="10">
        <v>504119.99999999994</v>
      </c>
      <c r="L12" s="10">
        <v>504119.99999999994</v>
      </c>
      <c r="M12" s="10">
        <v>504119.99999999994</v>
      </c>
      <c r="N12" s="10">
        <v>504119.99999999994</v>
      </c>
      <c r="O12" s="10">
        <v>504119.99999999994</v>
      </c>
      <c r="P12" s="10">
        <v>504119.99999999994</v>
      </c>
      <c r="Q12" s="10">
        <v>504119.99999999994</v>
      </c>
      <c r="R12" s="10">
        <v>504119.99999999994</v>
      </c>
      <c r="S12" s="10">
        <v>504119.99999999994</v>
      </c>
      <c r="T12" s="10">
        <v>504119.99999999994</v>
      </c>
      <c r="U12" s="10">
        <v>504119.99999999994</v>
      </c>
      <c r="V12" s="10">
        <v>504119.99999999994</v>
      </c>
      <c r="W12" s="10">
        <v>504119.99999999994</v>
      </c>
      <c r="X12" s="10">
        <v>5041200</v>
      </c>
      <c r="Y12" s="10">
        <v>504119.99999999994</v>
      </c>
      <c r="Z12" s="10">
        <v>504119.99999999994</v>
      </c>
    </row>
    <row r="13" spans="1:28" x14ac:dyDescent="0.25">
      <c r="AA13" s="14"/>
      <c r="AB13" s="14"/>
    </row>
    <row r="15" spans="1:28" x14ac:dyDescent="0.25">
      <c r="A15" t="s">
        <v>71</v>
      </c>
    </row>
    <row r="16" spans="1:28" x14ac:dyDescent="0.25">
      <c r="A16" s="22" t="s">
        <v>11</v>
      </c>
      <c r="B16" s="1">
        <v>2020</v>
      </c>
      <c r="C16" s="1">
        <v>2019</v>
      </c>
      <c r="D16" s="1">
        <v>2020</v>
      </c>
      <c r="E16" s="1">
        <v>2021</v>
      </c>
      <c r="F16" s="1">
        <v>2022</v>
      </c>
      <c r="G16" s="1">
        <v>2023</v>
      </c>
      <c r="H16" s="1">
        <v>2024</v>
      </c>
      <c r="I16" s="1">
        <v>2025</v>
      </c>
      <c r="J16" s="1">
        <v>2026</v>
      </c>
      <c r="K16" s="1">
        <v>2027</v>
      </c>
      <c r="L16" s="1">
        <v>2028</v>
      </c>
      <c r="M16" s="1">
        <v>2029</v>
      </c>
      <c r="N16" s="1">
        <v>2030</v>
      </c>
      <c r="O16" s="1">
        <v>2031</v>
      </c>
      <c r="P16" s="1">
        <v>2032</v>
      </c>
      <c r="Q16" s="1">
        <v>2033</v>
      </c>
      <c r="R16" s="1">
        <v>2034</v>
      </c>
      <c r="S16" s="1">
        <v>2035</v>
      </c>
      <c r="T16" s="1">
        <v>2036</v>
      </c>
      <c r="U16" s="1">
        <v>2037</v>
      </c>
      <c r="V16" s="1">
        <v>2038</v>
      </c>
      <c r="W16" s="1">
        <v>2039</v>
      </c>
      <c r="X16" s="1">
        <v>2040</v>
      </c>
      <c r="Y16" s="1">
        <v>2041</v>
      </c>
      <c r="Z16" s="1">
        <v>2042</v>
      </c>
    </row>
    <row r="17" spans="1:26" x14ac:dyDescent="0.25">
      <c r="A17" s="22" t="s">
        <v>58</v>
      </c>
      <c r="B17" s="5">
        <v>107106187.06030028</v>
      </c>
      <c r="C17" s="5">
        <v>109171261.84144635</v>
      </c>
      <c r="D17" s="5">
        <v>111236336.62259243</v>
      </c>
      <c r="E17" s="5">
        <v>113301411.40373853</v>
      </c>
      <c r="F17" s="5">
        <v>115366486.18488462</v>
      </c>
      <c r="G17" s="5">
        <v>117431560.96603069</v>
      </c>
      <c r="H17" s="5">
        <v>120897412.94165128</v>
      </c>
      <c r="I17" s="5">
        <v>124363264.91727191</v>
      </c>
      <c r="J17" s="5">
        <v>127829116.89289251</v>
      </c>
      <c r="K17" s="5">
        <v>131294968.86851311</v>
      </c>
      <c r="L17" s="5">
        <v>124435446.93840328</v>
      </c>
      <c r="M17" s="5">
        <v>129640039.32788517</v>
      </c>
      <c r="N17" s="5">
        <v>134844631.71736699</v>
      </c>
      <c r="O17" s="5">
        <v>140117792.73696393</v>
      </c>
      <c r="P17" s="5">
        <v>145464434.82289514</v>
      </c>
      <c r="Q17" s="5">
        <v>133129149.00770959</v>
      </c>
      <c r="R17" s="5">
        <v>139680777.23360482</v>
      </c>
      <c r="S17" s="5">
        <v>146232405.45950007</v>
      </c>
      <c r="T17" s="5">
        <v>152784033.68539527</v>
      </c>
      <c r="U17" s="5">
        <v>159335661.91129053</v>
      </c>
      <c r="V17" s="5">
        <v>139154079.70752987</v>
      </c>
      <c r="W17" s="5">
        <v>146985885.36678842</v>
      </c>
      <c r="X17" s="5">
        <v>154817691.0260469</v>
      </c>
      <c r="Y17" s="5">
        <v>162649496.68530545</v>
      </c>
      <c r="Z17" s="5">
        <v>170481302.34456393</v>
      </c>
    </row>
    <row r="18" spans="1:26" x14ac:dyDescent="0.25">
      <c r="A18" s="22" t="s">
        <v>59</v>
      </c>
      <c r="B18" s="5">
        <v>24115369.828159999</v>
      </c>
      <c r="C18" s="5">
        <v>25035065.835959997</v>
      </c>
      <c r="D18" s="5">
        <v>25930509.744479999</v>
      </c>
      <c r="E18" s="5">
        <v>26850180.523199998</v>
      </c>
      <c r="F18" s="5">
        <v>27781554.378239997</v>
      </c>
      <c r="G18" s="5">
        <v>28720673.870879997</v>
      </c>
      <c r="H18" s="5">
        <v>30129688.026351999</v>
      </c>
      <c r="I18" s="5">
        <v>31574682.212856002</v>
      </c>
      <c r="J18" s="5">
        <v>33040751.245439999</v>
      </c>
      <c r="K18" s="5">
        <v>34544631.118776001</v>
      </c>
      <c r="L18" s="5">
        <v>33279242.567360006</v>
      </c>
      <c r="M18" s="5">
        <v>35410202.065744005</v>
      </c>
      <c r="N18" s="5">
        <v>37598641.194176011</v>
      </c>
      <c r="O18" s="5">
        <v>39871058.775183998</v>
      </c>
      <c r="P18" s="5">
        <v>42211172.615967996</v>
      </c>
      <c r="Q18" s="5">
        <v>38970089.224840008</v>
      </c>
      <c r="R18" s="5">
        <v>41950232.255600005</v>
      </c>
      <c r="S18" s="5">
        <v>45003810.260839991</v>
      </c>
      <c r="T18" s="5">
        <v>48089950.02736</v>
      </c>
      <c r="U18" s="5">
        <v>51272904.302919999</v>
      </c>
      <c r="V18" s="5">
        <v>44921486.144040011</v>
      </c>
      <c r="W18" s="5">
        <v>48442373.581471995</v>
      </c>
      <c r="X18" s="5">
        <v>52007204.43067199</v>
      </c>
      <c r="Y18" s="5">
        <v>55622629.017992005</v>
      </c>
      <c r="Z18" s="5">
        <v>59146496.486216001</v>
      </c>
    </row>
    <row r="19" spans="1:26" x14ac:dyDescent="0.25">
      <c r="A19" s="22" t="s">
        <v>60</v>
      </c>
      <c r="B19" s="5">
        <v>5109916.6283680005</v>
      </c>
      <c r="C19" s="5">
        <v>5374425.9856740003</v>
      </c>
      <c r="D19" s="5">
        <v>5629275.7835760005</v>
      </c>
      <c r="E19" s="5">
        <v>5895381.8318700008</v>
      </c>
      <c r="F19" s="5">
        <v>6165566.02984</v>
      </c>
      <c r="G19" s="5">
        <v>6439543.8857399998</v>
      </c>
      <c r="H19" s="5">
        <v>6844811.7233407991</v>
      </c>
      <c r="I19" s="5">
        <v>7260440.6893351991</v>
      </c>
      <c r="J19" s="5">
        <v>7683606.1209960021</v>
      </c>
      <c r="K19" s="5">
        <v>8118027.2864183998</v>
      </c>
      <c r="L19" s="5">
        <v>7586947.1995459991</v>
      </c>
      <c r="M19" s="5">
        <v>8220251.1114703994</v>
      </c>
      <c r="N19" s="5">
        <v>8870928.2542407997</v>
      </c>
      <c r="O19" s="5">
        <v>9539347.1028224006</v>
      </c>
      <c r="P19" s="5">
        <v>10221239.664077198</v>
      </c>
      <c r="Q19" s="5">
        <v>9177783.0360279996</v>
      </c>
      <c r="R19" s="5">
        <v>9897282.1314400006</v>
      </c>
      <c r="S19" s="5">
        <v>10635484.798319999</v>
      </c>
      <c r="T19" s="5">
        <v>11377038.137119999</v>
      </c>
      <c r="U19" s="5">
        <v>12150062.348072</v>
      </c>
      <c r="V19" s="5">
        <v>9974935.1467799991</v>
      </c>
      <c r="W19" s="5">
        <v>10793846.116371602</v>
      </c>
      <c r="X19" s="5">
        <v>11622750.6637056</v>
      </c>
      <c r="Y19" s="5">
        <v>12463772.345713198</v>
      </c>
      <c r="Z19" s="5">
        <v>13285168.7305176</v>
      </c>
    </row>
    <row r="20" spans="1:26" x14ac:dyDescent="0.25">
      <c r="A20" s="22" t="s">
        <v>61</v>
      </c>
      <c r="B20" s="5">
        <v>20725661.645666648</v>
      </c>
      <c r="C20" s="5">
        <v>18490583.830492962</v>
      </c>
      <c r="D20" s="5">
        <v>17272237.77789437</v>
      </c>
      <c r="E20" s="5">
        <v>18424649.573497899</v>
      </c>
      <c r="F20" s="5">
        <v>19638587.107737429</v>
      </c>
      <c r="G20" s="5">
        <v>20916134.757003382</v>
      </c>
      <c r="H20" s="5">
        <v>19107799.903906971</v>
      </c>
      <c r="I20" s="5">
        <v>20335014.125206046</v>
      </c>
      <c r="J20" s="5">
        <v>21176867.50175238</v>
      </c>
      <c r="K20" s="5">
        <v>22047438.990048226</v>
      </c>
      <c r="L20" s="5">
        <v>22947613.537579738</v>
      </c>
      <c r="M20" s="5">
        <v>19896846.344828378</v>
      </c>
      <c r="N20" s="5">
        <v>20696765.908810008</v>
      </c>
      <c r="O20" s="5">
        <v>21488675.260874771</v>
      </c>
      <c r="P20" s="5">
        <v>17831319.708816256</v>
      </c>
      <c r="Q20" s="5">
        <v>18492123.192171447</v>
      </c>
      <c r="R20" s="5">
        <v>19168564.110808492</v>
      </c>
      <c r="S20" s="5">
        <v>19866263.905132346</v>
      </c>
      <c r="T20" s="5">
        <v>20636034.499031112</v>
      </c>
      <c r="U20" s="5">
        <v>21413244.726565741</v>
      </c>
      <c r="V20" s="5">
        <v>16647506.888205171</v>
      </c>
      <c r="W20" s="5">
        <v>17107607.587999981</v>
      </c>
      <c r="X20" s="5">
        <v>17576284.475138027</v>
      </c>
      <c r="Y20" s="5">
        <v>18676227.793993138</v>
      </c>
      <c r="Z20" s="5">
        <v>19799813.187608384</v>
      </c>
    </row>
    <row r="21" spans="1:26" x14ac:dyDescent="0.25">
      <c r="A21" s="22" t="s">
        <v>62</v>
      </c>
      <c r="B21" s="5">
        <v>32550118.545727015</v>
      </c>
      <c r="C21" s="5">
        <v>34267826.467805438</v>
      </c>
      <c r="D21" s="5">
        <v>36050713.07790859</v>
      </c>
      <c r="E21" s="5">
        <v>37871367.773808815</v>
      </c>
      <c r="F21" s="5">
        <v>39727587.240094714</v>
      </c>
      <c r="G21" s="5">
        <v>41616987.251846455</v>
      </c>
      <c r="H21" s="5">
        <v>44164587.258902632</v>
      </c>
      <c r="I21" s="5">
        <v>46768814.033350237</v>
      </c>
      <c r="J21" s="5">
        <v>49426202.706044048</v>
      </c>
      <c r="K21" s="5">
        <v>52173904.687818527</v>
      </c>
      <c r="L21" s="5">
        <v>49462170.01483997</v>
      </c>
      <c r="M21" s="5">
        <v>53168516.288895831</v>
      </c>
      <c r="N21" s="5">
        <v>57003331.545907997</v>
      </c>
      <c r="O21" s="5">
        <v>60982621.775929011</v>
      </c>
      <c r="P21" s="5">
        <v>65111781.51236593</v>
      </c>
      <c r="Q21" s="5">
        <v>59625082.961724177</v>
      </c>
      <c r="R21" s="5">
        <v>64010018.330399297</v>
      </c>
      <c r="S21" s="5">
        <v>68541355.026648507</v>
      </c>
      <c r="T21" s="5">
        <v>73165623.439379603</v>
      </c>
      <c r="U21" s="5">
        <v>77875636.583805725</v>
      </c>
      <c r="V21" s="5">
        <v>66421740.892017886</v>
      </c>
      <c r="W21" s="5">
        <v>71797810.865512803</v>
      </c>
      <c r="X21" s="5">
        <v>77335769.917967796</v>
      </c>
      <c r="Y21" s="5">
        <v>82974206.159848288</v>
      </c>
      <c r="Z21" s="5">
        <v>88773274.40436995</v>
      </c>
    </row>
    <row r="22" spans="1:26" x14ac:dyDescent="0.25">
      <c r="A22" s="22" t="s">
        <v>63</v>
      </c>
      <c r="B22" s="5">
        <v>5088191.5398638006</v>
      </c>
      <c r="C22" s="5">
        <v>5344363.2882899558</v>
      </c>
      <c r="D22" s="5">
        <v>5606690.3060098449</v>
      </c>
      <c r="E22" s="5">
        <v>5875172.5930234659</v>
      </c>
      <c r="F22" s="5">
        <v>6149810.1493308218</v>
      </c>
      <c r="G22" s="5">
        <v>6430602.9749319078</v>
      </c>
      <c r="H22" s="5">
        <v>6801816.4302959237</v>
      </c>
      <c r="I22" s="5">
        <v>7183295.6603424139</v>
      </c>
      <c r="J22" s="5">
        <v>7575040.6650713794</v>
      </c>
      <c r="K22" s="5">
        <v>7977051.4444828173</v>
      </c>
      <c r="L22" s="5">
        <v>7696860.2030317914</v>
      </c>
      <c r="M22" s="5">
        <v>8222732.8337013805</v>
      </c>
      <c r="N22" s="5">
        <v>8764032.9118850753</v>
      </c>
      <c r="O22" s="5">
        <v>9324585.985377308</v>
      </c>
      <c r="P22" s="5">
        <v>9904910.933015801</v>
      </c>
      <c r="Q22" s="5">
        <v>9197275.9962115418</v>
      </c>
      <c r="R22" s="5">
        <v>9858172.8399127889</v>
      </c>
      <c r="S22" s="5">
        <v>10537773.657095492</v>
      </c>
      <c r="T22" s="5">
        <v>11236078.447759645</v>
      </c>
      <c r="U22" s="5">
        <v>11953087.211905248</v>
      </c>
      <c r="V22" s="5">
        <v>10522121.308865059</v>
      </c>
      <c r="W22" s="5">
        <v>11347532.275812468</v>
      </c>
      <c r="X22" s="5">
        <v>12195589.659560677</v>
      </c>
      <c r="Y22" s="5">
        <v>13066293.460109694</v>
      </c>
      <c r="Z22" s="5">
        <v>13959643.677459517</v>
      </c>
    </row>
    <row r="23" spans="1:26" x14ac:dyDescent="0.25">
      <c r="A23" s="22" t="s">
        <v>64</v>
      </c>
      <c r="B23" s="5">
        <v>10382566.897896498</v>
      </c>
      <c r="C23" s="5">
        <v>12808090.898061046</v>
      </c>
      <c r="D23" s="5">
        <v>13422669.464919984</v>
      </c>
      <c r="E23" s="5">
        <v>14048877.954567177</v>
      </c>
      <c r="F23" s="5">
        <v>14685930.640203999</v>
      </c>
      <c r="G23" s="5">
        <v>15332983.262898266</v>
      </c>
      <c r="H23" s="5">
        <v>16199436.061418526</v>
      </c>
      <c r="I23" s="5">
        <v>17083634.52360262</v>
      </c>
      <c r="J23" s="5">
        <v>17984378.010330763</v>
      </c>
      <c r="K23" s="5">
        <v>18915201.362466503</v>
      </c>
      <c r="L23" s="5">
        <v>18109949.343462467</v>
      </c>
      <c r="M23" s="5">
        <v>19347593.261005927</v>
      </c>
      <c r="N23" s="5">
        <v>20627498.955513742</v>
      </c>
      <c r="O23" s="5">
        <v>21958679.381851465</v>
      </c>
      <c r="P23" s="5">
        <v>23343401.188358326</v>
      </c>
      <c r="Q23" s="5">
        <v>21595492.369760796</v>
      </c>
      <c r="R23" s="5">
        <v>23126320.579808298</v>
      </c>
      <c r="S23" s="5">
        <v>24707971.630814437</v>
      </c>
      <c r="T23" s="5">
        <v>26321156.317499317</v>
      </c>
      <c r="U23" s="5">
        <v>27963357.298317928</v>
      </c>
      <c r="V23" s="5">
        <v>24353479.466474541</v>
      </c>
      <c r="W23" s="5">
        <v>26201145.61601571</v>
      </c>
      <c r="X23" s="5">
        <v>28104019.822136849</v>
      </c>
      <c r="Y23" s="5">
        <v>30039782.218419466</v>
      </c>
      <c r="Z23" s="5">
        <v>32030294.382308658</v>
      </c>
    </row>
    <row r="24" spans="1:26" x14ac:dyDescent="0.25">
      <c r="A24" s="22" t="s">
        <v>35</v>
      </c>
      <c r="B24" s="5">
        <v>205078012.14598224</v>
      </c>
      <c r="C24" s="5">
        <v>210491618.14772978</v>
      </c>
      <c r="D24" s="5">
        <v>215148432.77738127</v>
      </c>
      <c r="E24" s="5">
        <v>222267041.65370587</v>
      </c>
      <c r="F24" s="5">
        <v>229515521.7303316</v>
      </c>
      <c r="G24" s="5">
        <v>236888486.9693307</v>
      </c>
      <c r="H24" s="5">
        <v>244145552.34586814</v>
      </c>
      <c r="I24" s="5">
        <v>254569146.16196442</v>
      </c>
      <c r="J24" s="5">
        <v>264715963.14252707</v>
      </c>
      <c r="K24" s="5">
        <v>275071223.75852358</v>
      </c>
      <c r="L24" s="5">
        <v>263518229.80422327</v>
      </c>
      <c r="M24" s="5">
        <v>273906181.23353106</v>
      </c>
      <c r="N24" s="5">
        <v>288405830.48790067</v>
      </c>
      <c r="O24" s="5">
        <v>303282761.01900291</v>
      </c>
      <c r="P24" s="5">
        <v>314088260.44549662</v>
      </c>
      <c r="Q24" s="5">
        <v>290186995.78844559</v>
      </c>
      <c r="R24" s="5">
        <v>307691367.4815737</v>
      </c>
      <c r="S24" s="5">
        <v>325525064.73835087</v>
      </c>
      <c r="T24" s="5">
        <v>343609914.55354494</v>
      </c>
      <c r="U24" s="5">
        <v>361963954.38287711</v>
      </c>
      <c r="V24" s="5">
        <v>311995349.55391258</v>
      </c>
      <c r="W24" s="5">
        <v>332676201.40997297</v>
      </c>
      <c r="X24" s="5">
        <v>353659309.99522781</v>
      </c>
      <c r="Y24" s="5">
        <v>375492407.68138129</v>
      </c>
      <c r="Z24" s="5">
        <v>397475993.21304405</v>
      </c>
    </row>
    <row r="26" spans="1:26" x14ac:dyDescent="0.25">
      <c r="A26" s="22" t="s">
        <v>11</v>
      </c>
      <c r="B26" s="1">
        <v>2020</v>
      </c>
      <c r="C26" s="1">
        <v>2019</v>
      </c>
      <c r="D26" s="1">
        <v>2020</v>
      </c>
      <c r="E26" s="1">
        <v>2021</v>
      </c>
      <c r="F26" s="1">
        <v>2022</v>
      </c>
      <c r="G26" s="1">
        <v>2023</v>
      </c>
      <c r="H26" s="1">
        <v>2024</v>
      </c>
      <c r="I26" s="1">
        <v>2025</v>
      </c>
      <c r="J26" s="1">
        <v>2026</v>
      </c>
      <c r="K26" s="1">
        <v>2027</v>
      </c>
      <c r="L26" s="1">
        <v>2028</v>
      </c>
      <c r="M26" s="1">
        <v>2029</v>
      </c>
      <c r="N26" s="1">
        <v>2030</v>
      </c>
      <c r="O26" s="1">
        <v>2031</v>
      </c>
      <c r="P26" s="1">
        <v>2032</v>
      </c>
      <c r="Q26" s="1">
        <v>2033</v>
      </c>
      <c r="R26" s="1">
        <v>2034</v>
      </c>
      <c r="S26" s="1">
        <v>2035</v>
      </c>
      <c r="T26" s="1">
        <v>2036</v>
      </c>
      <c r="U26" s="1">
        <v>2037</v>
      </c>
      <c r="V26" s="1">
        <v>2038</v>
      </c>
      <c r="W26" s="1">
        <v>2039</v>
      </c>
      <c r="X26" s="1">
        <v>2040</v>
      </c>
      <c r="Y26" s="1">
        <v>2041</v>
      </c>
      <c r="Z26" s="1">
        <v>2042</v>
      </c>
    </row>
    <row r="27" spans="1:26" s="10" customFormat="1" x14ac:dyDescent="0.25">
      <c r="A27" s="68" t="s">
        <v>65</v>
      </c>
      <c r="B27" s="70">
        <v>1008000</v>
      </c>
      <c r="C27" s="70">
        <v>1008000</v>
      </c>
      <c r="D27" s="70">
        <v>1008000</v>
      </c>
      <c r="E27" s="70">
        <v>1008000</v>
      </c>
      <c r="F27" s="70">
        <v>1008000</v>
      </c>
      <c r="G27" s="70">
        <v>1008000</v>
      </c>
      <c r="H27" s="70">
        <v>1008000</v>
      </c>
      <c r="I27" s="70">
        <v>1008000</v>
      </c>
      <c r="J27" s="70">
        <v>1008000</v>
      </c>
      <c r="K27" s="70">
        <v>10080000</v>
      </c>
      <c r="L27" s="70">
        <v>1008000</v>
      </c>
      <c r="M27" s="70">
        <v>1008000</v>
      </c>
      <c r="N27" s="70">
        <v>1008000</v>
      </c>
      <c r="O27" s="70">
        <v>1008000</v>
      </c>
      <c r="P27" s="70">
        <v>1008000</v>
      </c>
      <c r="Q27" s="70">
        <v>1008000</v>
      </c>
      <c r="R27" s="70">
        <v>1008000</v>
      </c>
      <c r="S27" s="70">
        <v>1008000</v>
      </c>
      <c r="T27" s="70">
        <v>1008000</v>
      </c>
      <c r="U27" s="70">
        <v>10080000</v>
      </c>
      <c r="V27" s="70">
        <v>1008000</v>
      </c>
      <c r="W27" s="70">
        <v>1008000</v>
      </c>
      <c r="X27" s="70">
        <v>1008000</v>
      </c>
      <c r="Y27" s="70">
        <v>1008000</v>
      </c>
      <c r="Z27" s="70">
        <v>1008000</v>
      </c>
    </row>
    <row r="30" spans="1:26" x14ac:dyDescent="0.25">
      <c r="F30" s="52"/>
      <c r="G30" s="52"/>
    </row>
    <row r="31" spans="1:26" x14ac:dyDescent="0.25">
      <c r="F31" s="52"/>
      <c r="G31" s="52"/>
    </row>
    <row r="32" spans="1:26" x14ac:dyDescent="0.25">
      <c r="F32" s="52"/>
      <c r="G32" s="52"/>
    </row>
    <row r="33" spans="6:7" x14ac:dyDescent="0.25">
      <c r="F33" s="52"/>
      <c r="G33" s="52"/>
    </row>
    <row r="34" spans="6:7" x14ac:dyDescent="0.25">
      <c r="F34" s="52"/>
      <c r="G34" s="52"/>
    </row>
    <row r="35" spans="6:7" x14ac:dyDescent="0.25">
      <c r="F35" s="52"/>
      <c r="G35" s="52"/>
    </row>
    <row r="36" spans="6:7" x14ac:dyDescent="0.25">
      <c r="F36" s="52"/>
      <c r="G36" s="52"/>
    </row>
    <row r="37" spans="6:7" x14ac:dyDescent="0.25">
      <c r="F37" s="52"/>
      <c r="G37" s="52"/>
    </row>
    <row r="38" spans="6:7" x14ac:dyDescent="0.25">
      <c r="F38" s="52"/>
      <c r="G38" s="5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topLeftCell="J1" workbookViewId="0">
      <selection activeCell="AB5" sqref="AB5"/>
    </sheetView>
  </sheetViews>
  <sheetFormatPr defaultRowHeight="15" x14ac:dyDescent="0.25"/>
  <cols>
    <col min="3" max="3" width="12.28515625" bestFit="1" customWidth="1"/>
    <col min="4" max="4" width="9.85546875" bestFit="1" customWidth="1"/>
    <col min="5" max="5" width="12" customWidth="1"/>
    <col min="6" max="6" width="12.28515625" bestFit="1" customWidth="1"/>
    <col min="7" max="7" width="11.28515625" bestFit="1" customWidth="1"/>
    <col min="8" max="8" width="12" customWidth="1"/>
    <col min="9" max="9" width="10.5703125" bestFit="1" customWidth="1"/>
    <col min="10" max="27" width="11.5703125" bestFit="1" customWidth="1"/>
    <col min="28" max="28" width="14.7109375" bestFit="1" customWidth="1"/>
  </cols>
  <sheetData>
    <row r="1" spans="1:28" x14ac:dyDescent="0.25">
      <c r="A1" s="84" t="s">
        <v>11</v>
      </c>
      <c r="B1" s="84"/>
      <c r="C1" s="42">
        <v>2020</v>
      </c>
      <c r="D1" s="42">
        <f>C1+1</f>
        <v>2021</v>
      </c>
      <c r="E1" s="42">
        <f t="shared" ref="E1:AA1" si="0">D1+1</f>
        <v>2022</v>
      </c>
      <c r="F1" s="42">
        <f t="shared" si="0"/>
        <v>2023</v>
      </c>
      <c r="G1" s="42">
        <f t="shared" si="0"/>
        <v>2024</v>
      </c>
      <c r="H1" s="42">
        <f t="shared" si="0"/>
        <v>2025</v>
      </c>
      <c r="I1" s="42">
        <f t="shared" si="0"/>
        <v>2026</v>
      </c>
      <c r="J1" s="42">
        <f t="shared" si="0"/>
        <v>2027</v>
      </c>
      <c r="K1" s="42">
        <f t="shared" si="0"/>
        <v>2028</v>
      </c>
      <c r="L1" s="42">
        <f t="shared" si="0"/>
        <v>2029</v>
      </c>
      <c r="M1" s="42">
        <f t="shared" si="0"/>
        <v>2030</v>
      </c>
      <c r="N1" s="42">
        <f t="shared" si="0"/>
        <v>2031</v>
      </c>
      <c r="O1" s="42">
        <f t="shared" si="0"/>
        <v>2032</v>
      </c>
      <c r="P1" s="42">
        <f t="shared" si="0"/>
        <v>2033</v>
      </c>
      <c r="Q1" s="42">
        <f t="shared" si="0"/>
        <v>2034</v>
      </c>
      <c r="R1" s="42">
        <f t="shared" si="0"/>
        <v>2035</v>
      </c>
      <c r="S1" s="42">
        <f t="shared" si="0"/>
        <v>2036</v>
      </c>
      <c r="T1" s="42">
        <f t="shared" si="0"/>
        <v>2037</v>
      </c>
      <c r="U1" s="42">
        <f t="shared" si="0"/>
        <v>2038</v>
      </c>
      <c r="V1" s="42">
        <f t="shared" si="0"/>
        <v>2039</v>
      </c>
      <c r="W1" s="42">
        <f t="shared" si="0"/>
        <v>2040</v>
      </c>
      <c r="X1" s="42">
        <f t="shared" si="0"/>
        <v>2041</v>
      </c>
      <c r="Y1" s="42">
        <f t="shared" si="0"/>
        <v>2042</v>
      </c>
      <c r="Z1" s="42">
        <f t="shared" si="0"/>
        <v>2043</v>
      </c>
      <c r="AA1" s="42">
        <f t="shared" si="0"/>
        <v>2044</v>
      </c>
    </row>
    <row r="2" spans="1:28" x14ac:dyDescent="0.25">
      <c r="A2" s="84" t="s">
        <v>72</v>
      </c>
      <c r="B2" s="84"/>
      <c r="C2" s="5">
        <f>-C12+'koszty użytkowników i środowisk'!B27-'koszty użytkowników i środowisk'!B12</f>
        <v>-43544186.75</v>
      </c>
      <c r="D2" s="5">
        <f>-D12+'koszty użytkowników i środowisk'!C27-'koszty użytkowników i środowisk'!C12</f>
        <v>-61365061.449999996</v>
      </c>
      <c r="E2" s="5">
        <f>-E12+'koszty użytkowników i środowisk'!D27-'koszty użytkowników i środowisk'!D12</f>
        <v>-70275498.799999997</v>
      </c>
      <c r="F2" s="5">
        <f>-F12+'koszty użytkowników i środowisk'!E27-'koszty użytkowników i środowisk'!E12</f>
        <v>503880.00000000006</v>
      </c>
      <c r="G2" s="5">
        <f>-G12+'koszty użytkowników i środowisk'!F27-'koszty użytkowników i środowisk'!F12</f>
        <v>503880.00000000006</v>
      </c>
      <c r="H2" s="5">
        <f>'koszty użytkowników i środowisk'!G27-'koszty użytkowników i środowisk'!G12</f>
        <v>503880.00000000006</v>
      </c>
      <c r="I2" s="5">
        <f>'koszty użytkowników i środowisk'!H27-'koszty użytkowników i środowisk'!H12</f>
        <v>503880.00000000006</v>
      </c>
      <c r="J2" s="5">
        <f>'koszty użytkowników i środowisk'!I27-'koszty użytkowników i środowisk'!I12</f>
        <v>503880.00000000006</v>
      </c>
      <c r="K2" s="5">
        <f>'koszty użytkowników i środowisk'!J27-'koszty użytkowników i środowisk'!J12</f>
        <v>503880.00000000006</v>
      </c>
      <c r="L2" s="5">
        <f>'koszty użytkowników i środowisk'!K27-'koszty użytkowników i środowisk'!K12</f>
        <v>9575880</v>
      </c>
      <c r="M2" s="5">
        <f>'koszty użytkowników i środowisk'!L27-'koszty użytkowników i środowisk'!L12</f>
        <v>503880.00000000006</v>
      </c>
      <c r="N2" s="5">
        <f>'koszty użytkowników i środowisk'!M27-'koszty użytkowników i środowisk'!M12</f>
        <v>503880.00000000006</v>
      </c>
      <c r="O2" s="5">
        <f>'koszty użytkowników i środowisk'!N27-'koszty użytkowników i środowisk'!N12</f>
        <v>503880.00000000006</v>
      </c>
      <c r="P2" s="5">
        <f>'koszty użytkowników i środowisk'!O27-'koszty użytkowników i środowisk'!O12</f>
        <v>503880.00000000006</v>
      </c>
      <c r="Q2" s="5">
        <f>'koszty użytkowników i środowisk'!P27-'koszty użytkowników i środowisk'!P12</f>
        <v>503880.00000000006</v>
      </c>
      <c r="R2" s="5">
        <f>'koszty użytkowników i środowisk'!Q27-'koszty użytkowników i środowisk'!Q12</f>
        <v>503880.00000000006</v>
      </c>
      <c r="S2" s="5">
        <f>'koszty użytkowników i środowisk'!R27-'koszty użytkowników i środowisk'!R12</f>
        <v>503880.00000000006</v>
      </c>
      <c r="T2" s="5">
        <f>'koszty użytkowników i środowisk'!S27-'koszty użytkowników i środowisk'!S12</f>
        <v>503880.00000000006</v>
      </c>
      <c r="U2" s="5">
        <f>'koszty użytkowników i środowisk'!T27-'koszty użytkowników i środowisk'!T12</f>
        <v>503880.00000000006</v>
      </c>
      <c r="V2" s="5">
        <f>'koszty użytkowników i środowisk'!U27-'koszty użytkowników i środowisk'!U12</f>
        <v>9575880</v>
      </c>
      <c r="W2" s="5">
        <f>'koszty użytkowników i środowisk'!V27-'koszty użytkowników i środowisk'!V12</f>
        <v>503880.00000000006</v>
      </c>
      <c r="X2" s="5">
        <f>'koszty użytkowników i środowisk'!W27-'koszty użytkowników i środowisk'!W12</f>
        <v>503880.00000000006</v>
      </c>
      <c r="Y2" s="5">
        <f>'koszty użytkowników i środowisk'!X27-'koszty użytkowników i środowisk'!X12</f>
        <v>-4033200</v>
      </c>
      <c r="Z2" s="5">
        <f>'koszty użytkowników i środowisk'!Y27-'koszty użytkowników i środowisk'!Y12</f>
        <v>503880.00000000006</v>
      </c>
      <c r="AA2" s="5">
        <f>'koszty użytkowników i środowisk'!Z27-'koszty użytkowników i środowisk'!Z12</f>
        <v>503880.00000000006</v>
      </c>
    </row>
    <row r="3" spans="1:28" x14ac:dyDescent="0.25">
      <c r="A3" s="84" t="s">
        <v>73</v>
      </c>
      <c r="B3" s="84"/>
      <c r="C3" s="5">
        <f>'koszty użytkowników i środowisk'!B24-'koszty użytkowników i środowisk'!B9</f>
        <v>0</v>
      </c>
      <c r="D3" s="5">
        <f>'koszty użytkowników i środowisk'!C24-'koszty użytkowników i środowisk'!C9</f>
        <v>0</v>
      </c>
      <c r="E3" s="5">
        <f>'koszty użytkowników i środowisk'!D24-'koszty użytkowników i środowisk'!D9</f>
        <v>0</v>
      </c>
      <c r="F3" s="5">
        <f>'koszty użytkowników i środowisk'!E24-'koszty użytkowników i środowisk'!E9</f>
        <v>21052499.409901053</v>
      </c>
      <c r="G3" s="5">
        <f>'koszty użytkowników i środowisk'!F24-'koszty użytkowników i środowisk'!F9</f>
        <v>22146531.074952692</v>
      </c>
      <c r="H3" s="5">
        <f>'koszty użytkowników i środowisk'!G24-'koszty użytkowników i środowisk'!G9</f>
        <v>23278113.751748323</v>
      </c>
      <c r="I3" s="5">
        <f>'koszty użytkowników i środowisk'!H24-'koszty użytkowników i środowisk'!H9</f>
        <v>22987939.543010533</v>
      </c>
      <c r="J3" s="5">
        <f>'koszty użytkowników i środowisk'!I24-'koszty użytkowników i środowisk'!I9</f>
        <v>25901466.816457719</v>
      </c>
      <c r="K3" s="5">
        <f>'koszty użytkowników i środowisk'!J24-'koszty użytkowników i środowisk'!J9</f>
        <v>27144352.736831754</v>
      </c>
      <c r="L3" s="5">
        <f>'koszty użytkowników i środowisk'!K24-'koszty użytkowników i środowisk'!K9</f>
        <v>28423785.755660087</v>
      </c>
      <c r="M3" s="5">
        <f>'koszty użytkowników i środowisk'!L24-'koszty użytkowników i środowisk'!L9</f>
        <v>28178876.9785842</v>
      </c>
      <c r="N3" s="5">
        <f>'koszty użytkowników i środowisk'!M24-'koszty użytkowników i środowisk'!M9</f>
        <v>27427630.854691923</v>
      </c>
      <c r="O3" s="5">
        <f>'koszty użytkowników i środowisk'!N24-'koszty użytkowników i środowisk'!N9</f>
        <v>29060045.787975073</v>
      </c>
      <c r="P3" s="5">
        <f>'koszty użytkowników i środowisk'!O24-'koszty użytkowników i środowisk'!O9</f>
        <v>30856593.05569452</v>
      </c>
      <c r="Q3" s="5">
        <f>'koszty użytkowników i środowisk'!P24-'koszty użytkowników i środowisk'!P9</f>
        <v>29976663.703457117</v>
      </c>
      <c r="R3" s="5">
        <f>'koszty użytkowników i środowisk'!Q24-'koszty użytkowników i środowisk'!Q9</f>
        <v>28403245.527641952</v>
      </c>
      <c r="S3" s="5">
        <f>'koszty użytkowników i środowisk'!R24-'koszty użytkowników i środowisk'!R9</f>
        <v>30037931.890671849</v>
      </c>
      <c r="T3" s="5">
        <f>'koszty użytkowników i środowisk'!S24-'koszty użytkowników i środowisk'!S9</f>
        <v>31718129.123655081</v>
      </c>
      <c r="U3" s="5">
        <f>'koszty użytkowników i środowisk'!T24-'koszty użytkowników i środowisk'!T9</f>
        <v>33467195.521564484</v>
      </c>
      <c r="V3" s="5">
        <f>'koszty użytkowników i środowisk'!U24-'koszty użytkowników i środowisk'!U9</f>
        <v>35243907.253004611</v>
      </c>
      <c r="W3" s="5">
        <f>'koszty użytkowników i środowisk'!V24-'koszty użytkowników i środowisk'!V9</f>
        <v>28101427.689010561</v>
      </c>
      <c r="X3" s="5">
        <f>'koszty użytkowników i środowisk'!W24-'koszty użytkowników i środowisk'!W9</f>
        <v>30001577.295276523</v>
      </c>
      <c r="Y3" s="5">
        <f>'koszty użytkowników i środowisk'!X24-'koszty użytkowników i środowisk'!X9</f>
        <v>31941516.531777859</v>
      </c>
      <c r="Z3" s="5">
        <f>'koszty użytkowników i środowisk'!Y24-'koszty użytkowników i środowisk'!Y9+0.5*SUM(C12:G12)</f>
        <v>123395561.98529428</v>
      </c>
      <c r="AA3" s="5">
        <f>'koszty użytkowników i środowisk'!Z24-'koszty użytkowników i środowisk'!Z9+0.5*E13</f>
        <v>125785996.5349375</v>
      </c>
    </row>
    <row r="4" spans="1:28" x14ac:dyDescent="0.25">
      <c r="A4" s="84" t="s">
        <v>74</v>
      </c>
      <c r="B4" s="84"/>
      <c r="C4" s="5">
        <f>C3+C2</f>
        <v>-43544186.75</v>
      </c>
      <c r="D4" s="5">
        <f t="shared" ref="D4:Z4" si="1">D3+D2</f>
        <v>-61365061.449999996</v>
      </c>
      <c r="E4" s="5">
        <f t="shared" si="1"/>
        <v>-70275498.799999997</v>
      </c>
      <c r="F4" s="5">
        <f>F3+F2</f>
        <v>21556379.409901053</v>
      </c>
      <c r="G4" s="5">
        <f>G3+G2</f>
        <v>22650411.074952692</v>
      </c>
      <c r="H4" s="5">
        <f t="shared" si="1"/>
        <v>23781993.751748323</v>
      </c>
      <c r="I4" s="5">
        <f t="shared" si="1"/>
        <v>23491819.543010533</v>
      </c>
      <c r="J4" s="5">
        <f t="shared" si="1"/>
        <v>26405346.816457719</v>
      </c>
      <c r="K4" s="5">
        <f t="shared" si="1"/>
        <v>27648232.736831754</v>
      </c>
      <c r="L4" s="5">
        <f t="shared" si="1"/>
        <v>37999665.755660087</v>
      </c>
      <c r="M4" s="5">
        <f t="shared" si="1"/>
        <v>28682756.9785842</v>
      </c>
      <c r="N4" s="5">
        <f t="shared" si="1"/>
        <v>27931510.854691923</v>
      </c>
      <c r="O4" s="5">
        <f t="shared" si="1"/>
        <v>29563925.787975073</v>
      </c>
      <c r="P4" s="5">
        <f t="shared" si="1"/>
        <v>31360473.05569452</v>
      </c>
      <c r="Q4" s="5">
        <f t="shared" si="1"/>
        <v>30480543.703457117</v>
      </c>
      <c r="R4" s="5">
        <f t="shared" si="1"/>
        <v>28907125.527641952</v>
      </c>
      <c r="S4" s="5">
        <f t="shared" si="1"/>
        <v>30541811.890671849</v>
      </c>
      <c r="T4" s="5">
        <f t="shared" si="1"/>
        <v>32222009.123655081</v>
      </c>
      <c r="U4" s="5">
        <f t="shared" si="1"/>
        <v>33971075.521564484</v>
      </c>
      <c r="V4" s="5">
        <f t="shared" si="1"/>
        <v>44819787.253004611</v>
      </c>
      <c r="W4" s="5">
        <f t="shared" si="1"/>
        <v>28605307.689010561</v>
      </c>
      <c r="X4" s="5">
        <f t="shared" si="1"/>
        <v>30505457.295276523</v>
      </c>
      <c r="Y4" s="5">
        <f t="shared" si="1"/>
        <v>27908316.531777859</v>
      </c>
      <c r="Z4" s="5">
        <f t="shared" si="1"/>
        <v>123899441.98529428</v>
      </c>
      <c r="AA4" s="5">
        <f>AA3+AA2</f>
        <v>126289876.5349375</v>
      </c>
      <c r="AB4" s="43" t="s">
        <v>75</v>
      </c>
    </row>
    <row r="5" spans="1:28" x14ac:dyDescent="0.25">
      <c r="A5" s="86" t="s">
        <v>76</v>
      </c>
      <c r="B5" s="42">
        <v>4.4999999999999998E-2</v>
      </c>
      <c r="C5" s="5">
        <f t="shared" ref="C5:R9" si="2">C$4/(1+$B5)^C$17</f>
        <v>-43544186.75</v>
      </c>
      <c r="D5" s="5">
        <f t="shared" si="2"/>
        <v>-58722546.842105262</v>
      </c>
      <c r="E5" s="5">
        <f t="shared" si="2"/>
        <v>-64353379.089306571</v>
      </c>
      <c r="F5" s="5">
        <f>F$4/(1+$B5)^F$17</f>
        <v>18889782.072615463</v>
      </c>
      <c r="G5" s="5">
        <f t="shared" si="2"/>
        <v>18993759.143950965</v>
      </c>
      <c r="H5" s="5">
        <f t="shared" si="2"/>
        <v>19083885.773963172</v>
      </c>
      <c r="I5" s="5">
        <f t="shared" si="2"/>
        <v>18039268.111477539</v>
      </c>
      <c r="J5" s="5">
        <f t="shared" si="2"/>
        <v>19403400.275707979</v>
      </c>
      <c r="K5" s="5">
        <f t="shared" si="2"/>
        <v>19441826.047513571</v>
      </c>
      <c r="L5" s="5">
        <f t="shared" si="2"/>
        <v>25570143.338916745</v>
      </c>
      <c r="M5" s="5">
        <f t="shared" si="2"/>
        <v>18469621.215450771</v>
      </c>
      <c r="N5" s="5">
        <f t="shared" si="2"/>
        <v>17211361.761013169</v>
      </c>
      <c r="O5" s="5">
        <f t="shared" si="2"/>
        <v>17432778.74074221</v>
      </c>
      <c r="P5" s="5">
        <f t="shared" si="2"/>
        <v>17695825.594296366</v>
      </c>
      <c r="Q5" s="5">
        <f t="shared" si="2"/>
        <v>16458666.425576854</v>
      </c>
      <c r="R5" s="5">
        <f t="shared" si="2"/>
        <v>14936902.688720576</v>
      </c>
      <c r="S5" s="5">
        <f t="shared" ref="S5:AA9" si="3">S$4/(1+$B5)^S$17</f>
        <v>15101989.042366454</v>
      </c>
      <c r="T5" s="5">
        <f t="shared" si="3"/>
        <v>15246693.808912588</v>
      </c>
      <c r="U5" s="5">
        <f t="shared" si="3"/>
        <v>15382115.526295671</v>
      </c>
      <c r="V5" s="5">
        <f t="shared" si="3"/>
        <v>19420493.971107341</v>
      </c>
      <c r="W5" s="5">
        <f t="shared" si="3"/>
        <v>11860986.582328774</v>
      </c>
      <c r="X5" s="5">
        <f t="shared" si="3"/>
        <v>12104181.864975529</v>
      </c>
      <c r="Y5" s="5">
        <f t="shared" si="3"/>
        <v>10596812.50495084</v>
      </c>
      <c r="Z5" s="5">
        <f t="shared" si="3"/>
        <v>45018878.332115501</v>
      </c>
      <c r="AA5" s="5">
        <f t="shared" si="3"/>
        <v>43911428.742675357</v>
      </c>
      <c r="AB5" s="5">
        <f>SUM(C5:AA5)</f>
        <v>263650688.88426167</v>
      </c>
    </row>
    <row r="6" spans="1:28" x14ac:dyDescent="0.25">
      <c r="A6" s="86"/>
      <c r="B6" s="42">
        <v>0.2</v>
      </c>
      <c r="C6" s="5">
        <f t="shared" si="2"/>
        <v>-43544186.75</v>
      </c>
      <c r="D6" s="5">
        <f t="shared" si="2"/>
        <v>-51137551.208333328</v>
      </c>
      <c r="E6" s="5">
        <f t="shared" si="2"/>
        <v>-48802429.722222224</v>
      </c>
      <c r="F6" s="5">
        <f>F$4/(1+$B6)^F$17</f>
        <v>12474756.602951998</v>
      </c>
      <c r="G6" s="5">
        <f t="shared" si="2"/>
        <v>10923230.649572093</v>
      </c>
      <c r="H6" s="5">
        <f t="shared" si="2"/>
        <v>9557449.9066632614</v>
      </c>
      <c r="I6" s="5">
        <f t="shared" si="2"/>
        <v>7867362.8334949333</v>
      </c>
      <c r="J6" s="5">
        <f t="shared" si="2"/>
        <v>7369247.6853129268</v>
      </c>
      <c r="K6" s="5">
        <f t="shared" si="2"/>
        <v>6430095.2794120237</v>
      </c>
      <c r="L6" s="5">
        <f t="shared" si="2"/>
        <v>7364589.8009846313</v>
      </c>
      <c r="M6" s="5">
        <f t="shared" si="2"/>
        <v>4632425.3847140316</v>
      </c>
      <c r="N6" s="5">
        <f t="shared" si="2"/>
        <v>3759245.7846508939</v>
      </c>
      <c r="O6" s="5">
        <f t="shared" si="2"/>
        <v>3315791.0186799006</v>
      </c>
      <c r="P6" s="5">
        <f t="shared" si="2"/>
        <v>2931071.458658128</v>
      </c>
      <c r="Q6" s="5">
        <f t="shared" si="2"/>
        <v>2374024.8734694542</v>
      </c>
      <c r="R6" s="5">
        <f t="shared" si="2"/>
        <v>1876230.6126268944</v>
      </c>
      <c r="S6" s="5">
        <f t="shared" si="3"/>
        <v>1651942.2515040201</v>
      </c>
      <c r="T6" s="5">
        <f t="shared" si="3"/>
        <v>1452350.4829557701</v>
      </c>
      <c r="U6" s="5">
        <f t="shared" si="3"/>
        <v>1275988.8163949295</v>
      </c>
      <c r="V6" s="5">
        <f t="shared" si="3"/>
        <v>1402898.0637692441</v>
      </c>
      <c r="W6" s="5">
        <f t="shared" si="3"/>
        <v>746142.37055431632</v>
      </c>
      <c r="X6" s="5">
        <f t="shared" si="3"/>
        <v>663088.3118090427</v>
      </c>
      <c r="Y6" s="5">
        <f t="shared" si="3"/>
        <v>505529.17781682749</v>
      </c>
      <c r="Z6" s="5">
        <f t="shared" si="3"/>
        <v>1870254.4265933037</v>
      </c>
      <c r="AA6" s="5">
        <f t="shared" si="3"/>
        <v>1588614.9071022633</v>
      </c>
      <c r="AB6" s="5">
        <f t="shared" ref="AB6:AB9" si="4">SUM(C6:AA6)</f>
        <v>-51451836.980864652</v>
      </c>
    </row>
    <row r="7" spans="1:28" x14ac:dyDescent="0.25">
      <c r="A7" s="86"/>
      <c r="B7" s="44">
        <f>C14</f>
        <v>0.13827056826780049</v>
      </c>
      <c r="C7" s="5">
        <f t="shared" si="2"/>
        <v>-43544186.75</v>
      </c>
      <c r="D7" s="5">
        <f t="shared" si="2"/>
        <v>-53910786.381294414</v>
      </c>
      <c r="E7" s="5">
        <f t="shared" si="2"/>
        <v>-54239156.06837447</v>
      </c>
      <c r="F7" s="5">
        <f>F$4/(1+$B7)^F$17</f>
        <v>14616362.284288343</v>
      </c>
      <c r="G7" s="5">
        <f>G$4/(1+$B7)^G$17</f>
        <v>13492550.794810111</v>
      </c>
      <c r="H7" s="5">
        <f t="shared" si="2"/>
        <v>12445740.097798375</v>
      </c>
      <c r="I7" s="5">
        <f t="shared" si="2"/>
        <v>10800493.905788643</v>
      </c>
      <c r="J7" s="5">
        <f t="shared" si="2"/>
        <v>10665306.224349767</v>
      </c>
      <c r="K7" s="5">
        <f t="shared" si="2"/>
        <v>9810775.1743722744</v>
      </c>
      <c r="L7" s="5">
        <f t="shared" si="2"/>
        <v>11845958.771132739</v>
      </c>
      <c r="M7" s="5">
        <f t="shared" si="2"/>
        <v>7855355.1865902487</v>
      </c>
      <c r="N7" s="5">
        <f t="shared" si="2"/>
        <v>6720380.3738788236</v>
      </c>
      <c r="O7" s="5">
        <f t="shared" si="2"/>
        <v>6249079.1251556687</v>
      </c>
      <c r="P7" s="5">
        <f t="shared" si="2"/>
        <v>5823593.046048101</v>
      </c>
      <c r="Q7" s="5">
        <f t="shared" si="2"/>
        <v>4972623.9404593613</v>
      </c>
      <c r="R7" s="5">
        <f t="shared" si="2"/>
        <v>4143070.3588885949</v>
      </c>
      <c r="S7" s="5">
        <f t="shared" si="3"/>
        <v>3845622.8679112652</v>
      </c>
      <c r="T7" s="5">
        <f t="shared" si="3"/>
        <v>3564339.0062672799</v>
      </c>
      <c r="U7" s="5">
        <f t="shared" si="3"/>
        <v>3301339.4165131063</v>
      </c>
      <c r="V7" s="5">
        <f t="shared" si="3"/>
        <v>3826530.3693987173</v>
      </c>
      <c r="W7" s="5">
        <f t="shared" si="3"/>
        <v>2145539.382544124</v>
      </c>
      <c r="X7" s="5">
        <f t="shared" si="3"/>
        <v>2010119.6088606503</v>
      </c>
      <c r="Y7" s="5">
        <f t="shared" si="3"/>
        <v>1615594.9754986435</v>
      </c>
      <c r="Z7" s="5">
        <f t="shared" si="3"/>
        <v>6301191.7769497307</v>
      </c>
      <c r="AA7" s="5">
        <f t="shared" si="3"/>
        <v>5642562.5121643525</v>
      </c>
      <c r="AB7" s="5">
        <f t="shared" si="4"/>
        <v>4.377216100692749E-8</v>
      </c>
    </row>
    <row r="8" spans="1:28" x14ac:dyDescent="0.25">
      <c r="A8" s="86"/>
      <c r="B8" s="42">
        <v>0.5</v>
      </c>
      <c r="C8" s="5">
        <f t="shared" si="2"/>
        <v>-43544186.75</v>
      </c>
      <c r="D8" s="5">
        <f t="shared" si="2"/>
        <v>-40910040.966666661</v>
      </c>
      <c r="E8" s="5">
        <f t="shared" si="2"/>
        <v>-31233555.022222221</v>
      </c>
      <c r="F8" s="5">
        <f t="shared" si="2"/>
        <v>6387075.3807114232</v>
      </c>
      <c r="G8" s="5">
        <f t="shared" si="2"/>
        <v>4474155.274064729</v>
      </c>
      <c r="H8" s="5">
        <f t="shared" si="2"/>
        <v>3131785.185415417</v>
      </c>
      <c r="I8" s="5">
        <f t="shared" si="2"/>
        <v>2062381.9626236956</v>
      </c>
      <c r="J8" s="5">
        <f t="shared" si="2"/>
        <v>1545443.2521749374</v>
      </c>
      <c r="K8" s="5">
        <f t="shared" si="2"/>
        <v>1078790.9740327585</v>
      </c>
      <c r="L8" s="5">
        <f t="shared" si="2"/>
        <v>988458.51074012928</v>
      </c>
      <c r="M8" s="5">
        <f t="shared" si="2"/>
        <v>497402.88821267459</v>
      </c>
      <c r="N8" s="5">
        <f t="shared" si="2"/>
        <v>322916.75405402889</v>
      </c>
      <c r="O8" s="5">
        <f t="shared" si="2"/>
        <v>227859.42376961111</v>
      </c>
      <c r="P8" s="5">
        <f t="shared" si="2"/>
        <v>161137.35753184863</v>
      </c>
      <c r="Q8" s="5">
        <f t="shared" si="2"/>
        <v>104410.71812036444</v>
      </c>
      <c r="R8" s="5">
        <f t="shared" si="2"/>
        <v>66013.995999121849</v>
      </c>
      <c r="S8" s="5">
        <f t="shared" si="3"/>
        <v>46498.040676944249</v>
      </c>
      <c r="T8" s="5">
        <f t="shared" si="3"/>
        <v>32704.025469254819</v>
      </c>
      <c r="U8" s="5">
        <f t="shared" si="3"/>
        <v>22986.171032180489</v>
      </c>
      <c r="V8" s="5">
        <f t="shared" si="3"/>
        <v>20217.891831135861</v>
      </c>
      <c r="W8" s="5">
        <f t="shared" si="3"/>
        <v>8602.4358451040171</v>
      </c>
      <c r="X8" s="5">
        <f t="shared" si="3"/>
        <v>6115.9101931047626</v>
      </c>
      <c r="Y8" s="5">
        <f t="shared" si="3"/>
        <v>3730.1469459919281</v>
      </c>
      <c r="Z8" s="5">
        <f t="shared" si="3"/>
        <v>11040.0335232285</v>
      </c>
      <c r="AA8" s="5">
        <f t="shared" si="3"/>
        <v>7502.0217914867999</v>
      </c>
      <c r="AB8" s="5">
        <f t="shared" si="4"/>
        <v>-94480554.384129688</v>
      </c>
    </row>
    <row r="9" spans="1:28" x14ac:dyDescent="0.25">
      <c r="A9" s="86"/>
      <c r="B9" s="42">
        <v>0.6</v>
      </c>
      <c r="C9" s="5">
        <f t="shared" si="2"/>
        <v>-43544186.75</v>
      </c>
      <c r="D9" s="5">
        <f t="shared" si="2"/>
        <v>-38353163.406249993</v>
      </c>
      <c r="E9" s="5">
        <f t="shared" si="2"/>
        <v>-27451366.718749993</v>
      </c>
      <c r="F9" s="5">
        <f t="shared" si="2"/>
        <v>5262787.9418703727</v>
      </c>
      <c r="G9" s="5">
        <f t="shared" si="2"/>
        <v>3456178.4477161686</v>
      </c>
      <c r="H9" s="5">
        <f t="shared" si="2"/>
        <v>2268027.6633976279</v>
      </c>
      <c r="I9" s="5">
        <f t="shared" si="2"/>
        <v>1400221.5589887213</v>
      </c>
      <c r="J9" s="5">
        <f t="shared" si="2"/>
        <v>983675.82322872058</v>
      </c>
      <c r="K9" s="5">
        <f t="shared" si="2"/>
        <v>643735.58240085212</v>
      </c>
      <c r="L9" s="5">
        <f t="shared" si="2"/>
        <v>552967.91478263994</v>
      </c>
      <c r="M9" s="5">
        <f t="shared" si="2"/>
        <v>260868.15504262786</v>
      </c>
      <c r="N9" s="5">
        <f t="shared" si="2"/>
        <v>158772.25709284568</v>
      </c>
      <c r="O9" s="5">
        <f t="shared" si="2"/>
        <v>105032.16354598178</v>
      </c>
      <c r="P9" s="5">
        <f t="shared" si="2"/>
        <v>69634.238499137689</v>
      </c>
      <c r="Q9" s="5">
        <f t="shared" si="2"/>
        <v>42300.251778339232</v>
      </c>
      <c r="R9" s="5">
        <f t="shared" si="2"/>
        <v>25072.934637904429</v>
      </c>
      <c r="S9" s="5">
        <f t="shared" si="3"/>
        <v>16556.749401754987</v>
      </c>
      <c r="T9" s="5">
        <f t="shared" si="3"/>
        <v>10917.241341785788</v>
      </c>
      <c r="U9" s="5">
        <f t="shared" si="3"/>
        <v>7193.6550551072824</v>
      </c>
      <c r="V9" s="5">
        <f t="shared" si="3"/>
        <v>5931.8494519098667</v>
      </c>
      <c r="W9" s="5">
        <f t="shared" si="3"/>
        <v>2366.1755936463537</v>
      </c>
      <c r="X9" s="5">
        <f t="shared" si="3"/>
        <v>1577.0951782323125</v>
      </c>
      <c r="Y9" s="5">
        <f t="shared" si="3"/>
        <v>901.76634234686503</v>
      </c>
      <c r="Z9" s="5">
        <f t="shared" si="3"/>
        <v>2502.1293045989696</v>
      </c>
      <c r="AA9" s="5">
        <f t="shared" si="3"/>
        <v>1594.0023411776058</v>
      </c>
      <c r="AB9" s="5">
        <f t="shared" si="4"/>
        <v>-94069901.278007507</v>
      </c>
    </row>
    <row r="11" spans="1:28" x14ac:dyDescent="0.25">
      <c r="A11" s="84" t="s">
        <v>11</v>
      </c>
      <c r="B11" s="84"/>
      <c r="C11" s="42">
        <v>2018</v>
      </c>
      <c r="D11" s="42">
        <v>2019</v>
      </c>
      <c r="E11" s="42">
        <v>2020</v>
      </c>
      <c r="F11" s="10"/>
      <c r="G11" s="10"/>
    </row>
    <row r="12" spans="1:28" x14ac:dyDescent="0.25">
      <c r="A12" s="84" t="s">
        <v>77</v>
      </c>
      <c r="B12" s="84"/>
      <c r="C12" s="45">
        <f>E13*0.25</f>
        <v>44552186.75</v>
      </c>
      <c r="D12" s="45">
        <f>E13*0.35</f>
        <v>62373061.449999996</v>
      </c>
      <c r="E12" s="45">
        <f>E13*0.4</f>
        <v>71283498.799999997</v>
      </c>
      <c r="F12" s="28"/>
      <c r="G12" s="28"/>
      <c r="H12" s="46"/>
    </row>
    <row r="13" spans="1:28" ht="15.75" x14ac:dyDescent="0.25">
      <c r="E13" s="87">
        <v>178208747</v>
      </c>
    </row>
    <row r="14" spans="1:28" x14ac:dyDescent="0.25">
      <c r="B14" s="42" t="s">
        <v>78</v>
      </c>
      <c r="C14" s="47">
        <f>IRR(C4:AA4)</f>
        <v>0.13827056826780049</v>
      </c>
      <c r="F14" s="46"/>
    </row>
    <row r="17" spans="2:29" x14ac:dyDescent="0.25">
      <c r="C17">
        <v>0</v>
      </c>
      <c r="D17">
        <v>1</v>
      </c>
      <c r="E17">
        <v>2</v>
      </c>
      <c r="F17">
        <v>3</v>
      </c>
      <c r="G17">
        <v>4</v>
      </c>
      <c r="H17">
        <v>5</v>
      </c>
      <c r="I17">
        <v>6</v>
      </c>
      <c r="J17">
        <v>7</v>
      </c>
      <c r="K17">
        <v>8</v>
      </c>
      <c r="L17">
        <v>9</v>
      </c>
      <c r="M17">
        <v>10</v>
      </c>
      <c r="N17">
        <v>11</v>
      </c>
      <c r="O17">
        <v>12</v>
      </c>
      <c r="P17">
        <v>13</v>
      </c>
      <c r="Q17">
        <v>14</v>
      </c>
      <c r="R17">
        <v>15</v>
      </c>
      <c r="S17">
        <v>16</v>
      </c>
      <c r="T17">
        <v>17</v>
      </c>
      <c r="U17">
        <v>18</v>
      </c>
      <c r="V17">
        <v>19</v>
      </c>
      <c r="W17">
        <v>20</v>
      </c>
      <c r="X17">
        <v>21</v>
      </c>
      <c r="Y17">
        <v>22</v>
      </c>
      <c r="Z17">
        <v>23</v>
      </c>
      <c r="AA17">
        <v>24</v>
      </c>
    </row>
    <row r="18" spans="2:29" x14ac:dyDescent="0.25">
      <c r="B18" s="85" t="s">
        <v>79</v>
      </c>
      <c r="C18" s="42">
        <v>2020</v>
      </c>
      <c r="D18" s="42">
        <f>C18+1</f>
        <v>2021</v>
      </c>
      <c r="E18" s="42">
        <f t="shared" ref="E18:AA18" si="5">D18+1</f>
        <v>2022</v>
      </c>
      <c r="F18" s="42">
        <f t="shared" si="5"/>
        <v>2023</v>
      </c>
      <c r="G18" s="42">
        <f t="shared" si="5"/>
        <v>2024</v>
      </c>
      <c r="H18" s="42">
        <f t="shared" si="5"/>
        <v>2025</v>
      </c>
      <c r="I18" s="42">
        <f t="shared" si="5"/>
        <v>2026</v>
      </c>
      <c r="J18" s="42">
        <f t="shared" si="5"/>
        <v>2027</v>
      </c>
      <c r="K18" s="42">
        <f t="shared" si="5"/>
        <v>2028</v>
      </c>
      <c r="L18" s="42">
        <f t="shared" si="5"/>
        <v>2029</v>
      </c>
      <c r="M18" s="42">
        <f t="shared" si="5"/>
        <v>2030</v>
      </c>
      <c r="N18" s="42">
        <f t="shared" si="5"/>
        <v>2031</v>
      </c>
      <c r="O18" s="42">
        <f t="shared" si="5"/>
        <v>2032</v>
      </c>
      <c r="P18" s="42">
        <f t="shared" si="5"/>
        <v>2033</v>
      </c>
      <c r="Q18" s="42">
        <f t="shared" si="5"/>
        <v>2034</v>
      </c>
      <c r="R18" s="42">
        <f t="shared" si="5"/>
        <v>2035</v>
      </c>
      <c r="S18" s="42">
        <f t="shared" si="5"/>
        <v>2036</v>
      </c>
      <c r="T18" s="42">
        <f t="shared" si="5"/>
        <v>2037</v>
      </c>
      <c r="U18" s="42">
        <f t="shared" si="5"/>
        <v>2038</v>
      </c>
      <c r="V18" s="42">
        <f t="shared" si="5"/>
        <v>2039</v>
      </c>
      <c r="W18" s="42">
        <f t="shared" si="5"/>
        <v>2040</v>
      </c>
      <c r="X18" s="42">
        <f t="shared" si="5"/>
        <v>2041</v>
      </c>
      <c r="Y18" s="42">
        <f t="shared" si="5"/>
        <v>2042</v>
      </c>
      <c r="Z18" s="42">
        <f t="shared" si="5"/>
        <v>2043</v>
      </c>
      <c r="AA18" s="42">
        <f t="shared" si="5"/>
        <v>2044</v>
      </c>
      <c r="AB18" s="42" t="s">
        <v>80</v>
      </c>
      <c r="AC18" s="43" t="s">
        <v>79</v>
      </c>
    </row>
    <row r="19" spans="2:29" x14ac:dyDescent="0.25">
      <c r="B19" s="85"/>
      <c r="C19" s="5">
        <f t="shared" ref="C19:AA19" si="6">C3/(1+$B$5)^C17</f>
        <v>0</v>
      </c>
      <c r="D19" s="5">
        <f t="shared" si="6"/>
        <v>0</v>
      </c>
      <c r="E19" s="5">
        <f t="shared" si="6"/>
        <v>0</v>
      </c>
      <c r="F19" s="5">
        <f t="shared" si="6"/>
        <v>18448233.739764277</v>
      </c>
      <c r="G19" s="5">
        <f t="shared" si="6"/>
        <v>18571224.854141217</v>
      </c>
      <c r="H19" s="5">
        <f t="shared" si="6"/>
        <v>18679546.740652408</v>
      </c>
      <c r="I19" s="5">
        <f t="shared" si="6"/>
        <v>17652340.806873936</v>
      </c>
      <c r="J19" s="5">
        <f t="shared" si="6"/>
        <v>19033134.912450943</v>
      </c>
      <c r="K19" s="5">
        <f t="shared" si="6"/>
        <v>19087505.125736501</v>
      </c>
      <c r="L19" s="5">
        <f t="shared" si="6"/>
        <v>19126491.287587993</v>
      </c>
      <c r="M19" s="5">
        <f t="shared" si="6"/>
        <v>18145158.935029473</v>
      </c>
      <c r="N19" s="5">
        <f t="shared" si="6"/>
        <v>16900871.54051432</v>
      </c>
      <c r="O19" s="5">
        <f t="shared" si="6"/>
        <v>17135658.912513647</v>
      </c>
      <c r="P19" s="5">
        <f t="shared" si="6"/>
        <v>17411500.39981927</v>
      </c>
      <c r="Q19" s="5">
        <f t="shared" si="6"/>
        <v>16186584.899761451</v>
      </c>
      <c r="R19" s="5">
        <f t="shared" si="6"/>
        <v>14676537.592246506</v>
      </c>
      <c r="S19" s="5">
        <f t="shared" si="6"/>
        <v>14852835.839998923</v>
      </c>
      <c r="T19" s="5">
        <f t="shared" si="6"/>
        <v>15008269.691814473</v>
      </c>
      <c r="U19" s="5">
        <f t="shared" si="6"/>
        <v>15153958.476441016</v>
      </c>
      <c r="V19" s="5">
        <f t="shared" si="6"/>
        <v>15271248.041887082</v>
      </c>
      <c r="W19" s="5">
        <f t="shared" si="6"/>
        <v>11652056.338190904</v>
      </c>
      <c r="X19" s="5">
        <f t="shared" si="6"/>
        <v>11904248.616996707</v>
      </c>
      <c r="Y19" s="5">
        <f t="shared" si="6"/>
        <v>12128222.117074981</v>
      </c>
      <c r="Z19" s="5">
        <f t="shared" si="6"/>
        <v>44835793.468693122</v>
      </c>
      <c r="AA19" s="5">
        <f t="shared" si="6"/>
        <v>43736227.916433848</v>
      </c>
      <c r="AB19" s="5">
        <f t="shared" ref="AB19:AB25" si="7">SUM(C19:AA19)</f>
        <v>415597650.25462306</v>
      </c>
      <c r="AC19" s="48">
        <f>ABS(AB19/AB20)</f>
        <v>2.7351494660141937</v>
      </c>
    </row>
    <row r="20" spans="2:29" x14ac:dyDescent="0.25">
      <c r="B20" s="85"/>
      <c r="C20" s="5">
        <f t="shared" ref="C20:AA20" si="8">C2/(1+$B$5)^C17</f>
        <v>-43544186.75</v>
      </c>
      <c r="D20" s="5">
        <f t="shared" si="8"/>
        <v>-58722546.842105262</v>
      </c>
      <c r="E20" s="5">
        <f t="shared" si="8"/>
        <v>-64353379.089306571</v>
      </c>
      <c r="F20" s="5">
        <f t="shared" si="8"/>
        <v>441548.33285118779</v>
      </c>
      <c r="G20" s="5">
        <f t="shared" si="8"/>
        <v>422534.28980974917</v>
      </c>
      <c r="H20" s="5">
        <f>H2/(1+$B$5)^H17</f>
        <v>404339.03331076476</v>
      </c>
      <c r="I20" s="5">
        <f t="shared" si="8"/>
        <v>386927.30460360274</v>
      </c>
      <c r="J20" s="5">
        <f t="shared" si="8"/>
        <v>370265.36325703608</v>
      </c>
      <c r="K20" s="5">
        <f t="shared" si="8"/>
        <v>354320.92177706811</v>
      </c>
      <c r="L20" s="5">
        <f t="shared" si="8"/>
        <v>6443652.0513287531</v>
      </c>
      <c r="M20" s="5">
        <f t="shared" si="8"/>
        <v>324462.28042129823</v>
      </c>
      <c r="N20" s="5">
        <f t="shared" si="8"/>
        <v>310490.22049884999</v>
      </c>
      <c r="O20" s="5">
        <f t="shared" si="8"/>
        <v>297119.82822856464</v>
      </c>
      <c r="P20" s="5">
        <f t="shared" si="8"/>
        <v>284325.19447709533</v>
      </c>
      <c r="Q20" s="5">
        <f t="shared" si="8"/>
        <v>272081.52581540233</v>
      </c>
      <c r="R20" s="5">
        <f t="shared" si="8"/>
        <v>260365.09647406917</v>
      </c>
      <c r="S20" s="5">
        <f t="shared" si="8"/>
        <v>249153.20236753041</v>
      </c>
      <c r="T20" s="5">
        <f t="shared" si="8"/>
        <v>238424.11709811521</v>
      </c>
      <c r="U20" s="5">
        <f t="shared" si="8"/>
        <v>228157.04985465575</v>
      </c>
      <c r="V20" s="5">
        <f t="shared" si="8"/>
        <v>4149245.9292202573</v>
      </c>
      <c r="W20" s="5">
        <f t="shared" si="8"/>
        <v>208930.24413786849</v>
      </c>
      <c r="X20" s="5">
        <f t="shared" si="8"/>
        <v>199933.24797882148</v>
      </c>
      <c r="Y20" s="5">
        <f t="shared" si="8"/>
        <v>-1531409.6121241425</v>
      </c>
      <c r="Z20" s="5">
        <f t="shared" si="8"/>
        <v>183084.8634223773</v>
      </c>
      <c r="AA20" s="5">
        <f t="shared" si="8"/>
        <v>175200.82624150941</v>
      </c>
      <c r="AB20" s="5">
        <f t="shared" si="7"/>
        <v>-151946961.3703613</v>
      </c>
      <c r="AC20" s="49"/>
    </row>
    <row r="21" spans="2:29" x14ac:dyDescent="0.25">
      <c r="B21" s="85"/>
      <c r="C21" s="5">
        <f t="shared" ref="C21:AA21" si="9">C3/(1+$B$6)^C17</f>
        <v>0</v>
      </c>
      <c r="D21" s="5">
        <f t="shared" si="9"/>
        <v>0</v>
      </c>
      <c r="E21" s="5">
        <f t="shared" si="9"/>
        <v>0</v>
      </c>
      <c r="F21" s="5">
        <f t="shared" si="9"/>
        <v>12183159.380729776</v>
      </c>
      <c r="G21" s="5">
        <f t="shared" si="9"/>
        <v>10680232.964386908</v>
      </c>
      <c r="H21" s="5">
        <f t="shared" si="9"/>
        <v>9354951.8356756065</v>
      </c>
      <c r="I21" s="5">
        <f t="shared" si="9"/>
        <v>7698614.4410052216</v>
      </c>
      <c r="J21" s="5">
        <f t="shared" si="9"/>
        <v>7228624.0249048332</v>
      </c>
      <c r="K21" s="5">
        <f t="shared" si="9"/>
        <v>6312908.8957386129</v>
      </c>
      <c r="L21" s="5">
        <f t="shared" si="9"/>
        <v>5508720.1036847718</v>
      </c>
      <c r="M21" s="5">
        <f t="shared" si="9"/>
        <v>4551045.9516074965</v>
      </c>
      <c r="N21" s="5">
        <f t="shared" si="9"/>
        <v>3691429.5903954478</v>
      </c>
      <c r="O21" s="5">
        <f t="shared" si="9"/>
        <v>3259277.5234670285</v>
      </c>
      <c r="P21" s="5">
        <f t="shared" si="9"/>
        <v>2883976.8793140682</v>
      </c>
      <c r="Q21" s="5">
        <f t="shared" si="9"/>
        <v>2334779.3906827373</v>
      </c>
      <c r="R21" s="5">
        <f t="shared" si="9"/>
        <v>1843526.0436379637</v>
      </c>
      <c r="S21" s="5">
        <f t="shared" si="9"/>
        <v>1624688.4440132447</v>
      </c>
      <c r="T21" s="5">
        <f t="shared" si="9"/>
        <v>1429638.9767134574</v>
      </c>
      <c r="U21" s="5">
        <f t="shared" si="9"/>
        <v>1257062.5611930022</v>
      </c>
      <c r="V21" s="5">
        <f t="shared" si="9"/>
        <v>1103164.7465392288</v>
      </c>
      <c r="W21" s="5">
        <f t="shared" si="9"/>
        <v>732999.13777520019</v>
      </c>
      <c r="X21" s="5">
        <f t="shared" si="9"/>
        <v>652135.61782644584</v>
      </c>
      <c r="Y21" s="5">
        <f t="shared" si="9"/>
        <v>578586.26378076337</v>
      </c>
      <c r="Z21" s="5">
        <f t="shared" si="9"/>
        <v>1862648.3891053891</v>
      </c>
      <c r="AA21" s="5">
        <f t="shared" si="9"/>
        <v>1582276.5425290014</v>
      </c>
      <c r="AB21" s="5">
        <f t="shared" si="7"/>
        <v>88354447.704706207</v>
      </c>
      <c r="AC21" s="50">
        <f>ABS(AB21/AB22)</f>
        <v>0.6319776532465502</v>
      </c>
    </row>
    <row r="22" spans="2:29" x14ac:dyDescent="0.25">
      <c r="B22" s="85"/>
      <c r="C22" s="5">
        <f t="shared" ref="C22:AA22" si="10">C2/(1+$B$6)^C17</f>
        <v>-43544186.75</v>
      </c>
      <c r="D22" s="5">
        <f t="shared" si="10"/>
        <v>-51137551.208333328</v>
      </c>
      <c r="E22" s="5">
        <f t="shared" si="10"/>
        <v>-48802429.722222224</v>
      </c>
      <c r="F22" s="5">
        <f t="shared" si="10"/>
        <v>291597.22222222225</v>
      </c>
      <c r="G22" s="5">
        <f t="shared" si="10"/>
        <v>242997.68518518523</v>
      </c>
      <c r="H22" s="5">
        <f t="shared" si="10"/>
        <v>202498.07098765436</v>
      </c>
      <c r="I22" s="5">
        <f t="shared" si="10"/>
        <v>168748.39248971196</v>
      </c>
      <c r="J22" s="5">
        <f t="shared" si="10"/>
        <v>140623.6604080933</v>
      </c>
      <c r="K22" s="5">
        <f t="shared" si="10"/>
        <v>117186.3836734111</v>
      </c>
      <c r="L22" s="5">
        <f t="shared" si="10"/>
        <v>1855869.6972998593</v>
      </c>
      <c r="M22" s="5">
        <f>M2/(1+$B$6)^M17</f>
        <v>81379.433106535478</v>
      </c>
      <c r="N22" s="5">
        <f t="shared" si="10"/>
        <v>67816.194255446244</v>
      </c>
      <c r="O22" s="5">
        <f t="shared" si="10"/>
        <v>56513.495212871872</v>
      </c>
      <c r="P22" s="5">
        <f t="shared" si="10"/>
        <v>47094.579344059886</v>
      </c>
      <c r="Q22" s="5">
        <f t="shared" si="10"/>
        <v>39245.48278671658</v>
      </c>
      <c r="R22" s="5">
        <f t="shared" si="10"/>
        <v>32704.568988930478</v>
      </c>
      <c r="S22" s="5">
        <f t="shared" si="10"/>
        <v>27253.807490775402</v>
      </c>
      <c r="T22" s="5">
        <f t="shared" si="10"/>
        <v>22711.506242312837</v>
      </c>
      <c r="U22" s="5">
        <f t="shared" si="10"/>
        <v>18926.255201927364</v>
      </c>
      <c r="V22" s="5">
        <f t="shared" si="10"/>
        <v>299733.31723001535</v>
      </c>
      <c r="W22" s="5">
        <f t="shared" si="10"/>
        <v>13143.232779116224</v>
      </c>
      <c r="X22" s="5">
        <f t="shared" si="10"/>
        <v>10952.693982596855</v>
      </c>
      <c r="Y22" s="5">
        <f t="shared" si="10"/>
        <v>-73057.085963935911</v>
      </c>
      <c r="Z22" s="5">
        <f t="shared" si="10"/>
        <v>7606.0374879144829</v>
      </c>
      <c r="AA22" s="5">
        <f t="shared" si="10"/>
        <v>6338.3645732620689</v>
      </c>
      <c r="AB22" s="5">
        <f t="shared" si="7"/>
        <v>-139806284.6855709</v>
      </c>
      <c r="AC22" s="49"/>
    </row>
    <row r="23" spans="2:29" x14ac:dyDescent="0.25">
      <c r="B23" s="85"/>
      <c r="C23" s="5">
        <f t="shared" ref="C23:AA23" si="11">C3/(1+$B$7)^C17</f>
        <v>0</v>
      </c>
      <c r="D23" s="5">
        <f t="shared" si="11"/>
        <v>0</v>
      </c>
      <c r="E23" s="5">
        <f t="shared" si="11"/>
        <v>0</v>
      </c>
      <c r="F23" s="5">
        <f t="shared" si="11"/>
        <v>14274705.065895516</v>
      </c>
      <c r="G23" s="5">
        <f t="shared" si="11"/>
        <v>13192396.132186484</v>
      </c>
      <c r="H23" s="5">
        <f t="shared" si="11"/>
        <v>12182046.498937782</v>
      </c>
      <c r="I23" s="5">
        <f t="shared" si="11"/>
        <v>10568832.290166026</v>
      </c>
      <c r="J23" s="5">
        <f t="shared" si="11"/>
        <v>10461785.530693289</v>
      </c>
      <c r="K23" s="5">
        <f t="shared" si="11"/>
        <v>9631977.0051758289</v>
      </c>
      <c r="L23" s="5">
        <f t="shared" si="11"/>
        <v>8860788.3118263111</v>
      </c>
      <c r="M23" s="5">
        <f t="shared" si="11"/>
        <v>7717357.421090425</v>
      </c>
      <c r="N23" s="5">
        <f t="shared" si="11"/>
        <v>6599145.7840134045</v>
      </c>
      <c r="O23" s="5">
        <f t="shared" si="11"/>
        <v>6142571.4166677734</v>
      </c>
      <c r="P23" s="5">
        <f t="shared" si="11"/>
        <v>5730023.28200687</v>
      </c>
      <c r="Q23" s="5">
        <f t="shared" si="11"/>
        <v>4890420.493713283</v>
      </c>
      <c r="R23" s="5">
        <f t="shared" si="11"/>
        <v>4070852.5145221413</v>
      </c>
      <c r="S23" s="5">
        <f t="shared" si="11"/>
        <v>3782177.6323234267</v>
      </c>
      <c r="T23" s="5">
        <f t="shared" si="11"/>
        <v>3508600.7333499817</v>
      </c>
      <c r="U23" s="5">
        <f t="shared" si="11"/>
        <v>3252371.9087244091</v>
      </c>
      <c r="V23" s="5">
        <f t="shared" si="11"/>
        <v>3008980.8476467733</v>
      </c>
      <c r="W23" s="5">
        <f t="shared" si="11"/>
        <v>2107745.893453578</v>
      </c>
      <c r="X23" s="5">
        <f t="shared" si="11"/>
        <v>1976917.0556679948</v>
      </c>
      <c r="Y23" s="5">
        <f t="shared" si="11"/>
        <v>1849074.3990160618</v>
      </c>
      <c r="Z23" s="5">
        <f t="shared" si="11"/>
        <v>6275565.7978355857</v>
      </c>
      <c r="AA23" s="5">
        <f t="shared" si="11"/>
        <v>5620049.4297492085</v>
      </c>
      <c r="AB23" s="5">
        <f t="shared" si="7"/>
        <v>145704385.44466218</v>
      </c>
      <c r="AC23" s="50">
        <f>ABS(AB23/AB24)</f>
        <v>1.0000000000000002</v>
      </c>
    </row>
    <row r="24" spans="2:29" x14ac:dyDescent="0.25">
      <c r="B24" s="85"/>
      <c r="C24" s="5">
        <f t="shared" ref="C24:AA24" si="12">C2/(1+$B$7)^C17</f>
        <v>-43544186.75</v>
      </c>
      <c r="D24" s="5">
        <f t="shared" si="12"/>
        <v>-53910786.381294414</v>
      </c>
      <c r="E24" s="5">
        <f t="shared" si="12"/>
        <v>-54239156.06837447</v>
      </c>
      <c r="F24" s="5">
        <f t="shared" si="12"/>
        <v>341657.21839282737</v>
      </c>
      <c r="G24" s="5">
        <f t="shared" si="12"/>
        <v>300154.66262362833</v>
      </c>
      <c r="H24" s="5">
        <f t="shared" si="12"/>
        <v>263693.59886059276</v>
      </c>
      <c r="I24" s="5">
        <f t="shared" si="12"/>
        <v>231661.61562261675</v>
      </c>
      <c r="J24" s="5">
        <f t="shared" si="12"/>
        <v>203520.69365647851</v>
      </c>
      <c r="K24" s="5">
        <f t="shared" si="12"/>
        <v>178798.16919644384</v>
      </c>
      <c r="L24" s="5">
        <f t="shared" si="12"/>
        <v>2985170.4593064282</v>
      </c>
      <c r="M24" s="5">
        <f t="shared" si="12"/>
        <v>137997.76549982373</v>
      </c>
      <c r="N24" s="5">
        <f t="shared" si="12"/>
        <v>121234.58986541856</v>
      </c>
      <c r="O24" s="5">
        <f t="shared" si="12"/>
        <v>106507.70848789596</v>
      </c>
      <c r="P24" s="5">
        <f t="shared" si="12"/>
        <v>93569.764041230956</v>
      </c>
      <c r="Q24" s="5">
        <f t="shared" si="12"/>
        <v>82203.446746078756</v>
      </c>
      <c r="R24" s="5">
        <f t="shared" si="12"/>
        <v>72217.844366453632</v>
      </c>
      <c r="S24" s="5">
        <f t="shared" si="12"/>
        <v>63445.235587838688</v>
      </c>
      <c r="T24" s="5">
        <f t="shared" si="12"/>
        <v>55738.272917298127</v>
      </c>
      <c r="U24" s="5">
        <f t="shared" si="12"/>
        <v>48967.507788697039</v>
      </c>
      <c r="V24" s="5">
        <f t="shared" si="12"/>
        <v>817549.52175194386</v>
      </c>
      <c r="W24" s="5">
        <f t="shared" si="12"/>
        <v>37793.489090546034</v>
      </c>
      <c r="X24" s="5">
        <f t="shared" si="12"/>
        <v>33202.553192655665</v>
      </c>
      <c r="Y24" s="5">
        <f t="shared" si="12"/>
        <v>-233479.4235174183</v>
      </c>
      <c r="Z24" s="5">
        <f t="shared" si="12"/>
        <v>25625.979114145481</v>
      </c>
      <c r="AA24" s="5">
        <f t="shared" si="12"/>
        <v>22513.08241514373</v>
      </c>
      <c r="AB24" s="5">
        <f t="shared" si="7"/>
        <v>-145704385.44466215</v>
      </c>
      <c r="AC24" s="49"/>
    </row>
    <row r="25" spans="2:29" x14ac:dyDescent="0.25">
      <c r="B25" s="85"/>
      <c r="C25" s="5">
        <f t="shared" ref="C25:AA25" si="13">C3/(1+$B$8)^C17</f>
        <v>0</v>
      </c>
      <c r="D25" s="5">
        <f t="shared" si="13"/>
        <v>0</v>
      </c>
      <c r="E25" s="5">
        <f t="shared" si="13"/>
        <v>0</v>
      </c>
      <c r="F25" s="5">
        <f t="shared" si="13"/>
        <v>6237777.6029336452</v>
      </c>
      <c r="G25" s="5">
        <f t="shared" si="13"/>
        <v>4374623.4222128773</v>
      </c>
      <c r="H25" s="5">
        <f t="shared" si="13"/>
        <v>3065430.6175141823</v>
      </c>
      <c r="I25" s="5">
        <f t="shared" si="13"/>
        <v>2018145.5840228726</v>
      </c>
      <c r="J25" s="5">
        <f t="shared" si="13"/>
        <v>1515952.333107722</v>
      </c>
      <c r="K25" s="5">
        <f t="shared" si="13"/>
        <v>1059130.3613212816</v>
      </c>
      <c r="L25" s="5">
        <f t="shared" si="13"/>
        <v>739367.89650449448</v>
      </c>
      <c r="M25" s="5">
        <f t="shared" si="13"/>
        <v>488664.83811868483</v>
      </c>
      <c r="N25" s="5">
        <f t="shared" si="13"/>
        <v>317091.3873247024</v>
      </c>
      <c r="O25" s="5">
        <f t="shared" si="13"/>
        <v>223975.84595006012</v>
      </c>
      <c r="P25" s="5">
        <f t="shared" si="13"/>
        <v>158548.30565214797</v>
      </c>
      <c r="Q25" s="5">
        <f t="shared" si="13"/>
        <v>102684.68353389733</v>
      </c>
      <c r="R25" s="5">
        <f t="shared" si="13"/>
        <v>64863.306274810442</v>
      </c>
      <c r="S25" s="5">
        <f t="shared" si="13"/>
        <v>45730.914194069977</v>
      </c>
      <c r="T25" s="5">
        <f t="shared" si="13"/>
        <v>32192.607814005303</v>
      </c>
      <c r="U25" s="5">
        <f t="shared" si="13"/>
        <v>22645.225928680815</v>
      </c>
      <c r="V25" s="5">
        <f t="shared" si="13"/>
        <v>15898.279492615478</v>
      </c>
      <c r="W25" s="5">
        <f t="shared" si="13"/>
        <v>8450.9046879930502</v>
      </c>
      <c r="X25" s="5">
        <f t="shared" si="13"/>
        <v>6014.8894216974513</v>
      </c>
      <c r="Y25" s="5">
        <f t="shared" si="13"/>
        <v>4269.213093011017</v>
      </c>
      <c r="Z25" s="5">
        <f t="shared" si="13"/>
        <v>10995.135402603028</v>
      </c>
      <c r="AA25" s="5">
        <f t="shared" si="13"/>
        <v>7472.0897110698179</v>
      </c>
      <c r="AB25" s="5">
        <f t="shared" si="7"/>
        <v>20519925.444217119</v>
      </c>
      <c r="AC25" s="50">
        <f>ABS(AB25/AB26)</f>
        <v>0.17843338979842324</v>
      </c>
    </row>
    <row r="26" spans="2:29" x14ac:dyDescent="0.25">
      <c r="B26" s="85"/>
      <c r="C26" s="5">
        <f t="shared" ref="C26:AA26" si="14">C2/(1+$B$8)^C17</f>
        <v>-43544186.75</v>
      </c>
      <c r="D26" s="5">
        <f t="shared" si="14"/>
        <v>-40910040.966666661</v>
      </c>
      <c r="E26" s="5">
        <f t="shared" si="14"/>
        <v>-31233555.022222221</v>
      </c>
      <c r="F26" s="5">
        <f t="shared" si="14"/>
        <v>149297.77777777778</v>
      </c>
      <c r="G26" s="5">
        <f t="shared" si="14"/>
        <v>99531.851851851869</v>
      </c>
      <c r="H26" s="5">
        <f t="shared" si="14"/>
        <v>66354.567901234579</v>
      </c>
      <c r="I26" s="5">
        <f t="shared" si="14"/>
        <v>44236.378600823053</v>
      </c>
      <c r="J26" s="5">
        <f t="shared" si="14"/>
        <v>29490.919067215367</v>
      </c>
      <c r="K26" s="5">
        <f t="shared" si="14"/>
        <v>19660.612711476911</v>
      </c>
      <c r="L26" s="5">
        <f t="shared" si="14"/>
        <v>249090.6142356348</v>
      </c>
      <c r="M26" s="5">
        <f t="shared" si="14"/>
        <v>8738.0500939897393</v>
      </c>
      <c r="N26" s="5">
        <f t="shared" si="14"/>
        <v>5825.3667293264925</v>
      </c>
      <c r="O26" s="5">
        <f t="shared" si="14"/>
        <v>3883.5778195509947</v>
      </c>
      <c r="P26" s="5">
        <f t="shared" si="14"/>
        <v>2589.051879700663</v>
      </c>
      <c r="Q26" s="5">
        <f t="shared" si="14"/>
        <v>1726.0345864671087</v>
      </c>
      <c r="R26" s="5">
        <f t="shared" si="14"/>
        <v>1150.6897243114058</v>
      </c>
      <c r="S26" s="5">
        <f t="shared" si="14"/>
        <v>767.12648287427055</v>
      </c>
      <c r="T26" s="5">
        <f t="shared" si="14"/>
        <v>511.4176552495137</v>
      </c>
      <c r="U26" s="5">
        <f t="shared" si="14"/>
        <v>340.94510349967584</v>
      </c>
      <c r="V26" s="5">
        <f t="shared" si="14"/>
        <v>4319.6123385203819</v>
      </c>
      <c r="W26" s="5">
        <f t="shared" si="14"/>
        <v>151.53115711096703</v>
      </c>
      <c r="X26" s="5">
        <f t="shared" si="14"/>
        <v>101.02077140731136</v>
      </c>
      <c r="Y26" s="5">
        <f t="shared" si="14"/>
        <v>-539.06614701908939</v>
      </c>
      <c r="Z26" s="5">
        <f t="shared" si="14"/>
        <v>44.898120625471712</v>
      </c>
      <c r="AA26" s="5">
        <f t="shared" si="14"/>
        <v>29.93208041698114</v>
      </c>
      <c r="AB26" s="5">
        <f>SUM(C26:AA26)</f>
        <v>-115000479.82834683</v>
      </c>
      <c r="AC26" s="49"/>
    </row>
    <row r="27" spans="2:29" x14ac:dyDescent="0.25">
      <c r="B27" s="85"/>
      <c r="C27" s="5">
        <f t="shared" ref="C27:AA27" si="15">C3/(1+$B$9)^C17</f>
        <v>0</v>
      </c>
      <c r="D27" s="5">
        <f t="shared" si="15"/>
        <v>0</v>
      </c>
      <c r="E27" s="5">
        <f t="shared" si="15"/>
        <v>0</v>
      </c>
      <c r="F27" s="5">
        <f t="shared" si="15"/>
        <v>5139770.3637453727</v>
      </c>
      <c r="G27" s="5">
        <f t="shared" si="15"/>
        <v>3379292.4613880436</v>
      </c>
      <c r="H27" s="5">
        <f t="shared" si="15"/>
        <v>2219973.9219425498</v>
      </c>
      <c r="I27" s="5">
        <f t="shared" si="15"/>
        <v>1370187.9705792975</v>
      </c>
      <c r="J27" s="5">
        <f t="shared" si="15"/>
        <v>964904.83047283068</v>
      </c>
      <c r="K27" s="5">
        <f t="shared" si="15"/>
        <v>632003.71192842093</v>
      </c>
      <c r="L27" s="5">
        <f t="shared" si="15"/>
        <v>413620.52078562643</v>
      </c>
      <c r="M27" s="5">
        <f t="shared" si="15"/>
        <v>256285.39313933442</v>
      </c>
      <c r="N27" s="5">
        <f t="shared" si="15"/>
        <v>155908.03090328729</v>
      </c>
      <c r="O27" s="5">
        <f t="shared" si="15"/>
        <v>103242.02217750778</v>
      </c>
      <c r="P27" s="5">
        <f t="shared" si="15"/>
        <v>68515.400143841442</v>
      </c>
      <c r="Q27" s="5">
        <f t="shared" si="15"/>
        <v>41600.977806279072</v>
      </c>
      <c r="R27" s="5">
        <f t="shared" si="15"/>
        <v>24635.888405366833</v>
      </c>
      <c r="S27" s="5">
        <f t="shared" si="15"/>
        <v>16283.595506418989</v>
      </c>
      <c r="T27" s="5">
        <f t="shared" si="15"/>
        <v>10746.52015720079</v>
      </c>
      <c r="U27" s="5">
        <f t="shared" si="15"/>
        <v>7086.9543147416589</v>
      </c>
      <c r="V27" s="5">
        <f t="shared" si="15"/>
        <v>4664.4922864483833</v>
      </c>
      <c r="W27" s="5">
        <f t="shared" si="15"/>
        <v>2324.4956169410316</v>
      </c>
      <c r="X27" s="5">
        <f t="shared" si="15"/>
        <v>1551.0451927914864</v>
      </c>
      <c r="Y27" s="5">
        <f t="shared" si="15"/>
        <v>1032.08606291518</v>
      </c>
      <c r="Z27" s="5">
        <f t="shared" si="15"/>
        <v>2491.9535290361468</v>
      </c>
      <c r="AA27" s="5">
        <f t="shared" si="15"/>
        <v>1587.6424814508416</v>
      </c>
      <c r="AB27" s="5">
        <f>SUM(C27:AA27)</f>
        <v>14817710.278565707</v>
      </c>
      <c r="AC27" s="50">
        <f>ABS(AB27/AB28)</f>
        <v>0.13608260909338685</v>
      </c>
    </row>
    <row r="28" spans="2:29" x14ac:dyDescent="0.25">
      <c r="B28" s="85"/>
      <c r="C28" s="5">
        <f t="shared" ref="C28:AA28" si="16">C2/(1+$B$9)^C17</f>
        <v>-43544186.75</v>
      </c>
      <c r="D28" s="5">
        <f t="shared" si="16"/>
        <v>-38353163.406249993</v>
      </c>
      <c r="E28" s="5">
        <f t="shared" si="16"/>
        <v>-27451366.718749993</v>
      </c>
      <c r="F28" s="5">
        <f t="shared" si="16"/>
        <v>123017.57812499999</v>
      </c>
      <c r="G28" s="5">
        <f t="shared" si="16"/>
        <v>76885.986328124971</v>
      </c>
      <c r="H28" s="5">
        <f t="shared" si="16"/>
        <v>48053.741455078103</v>
      </c>
      <c r="I28" s="5">
        <f t="shared" si="16"/>
        <v>30033.588409423814</v>
      </c>
      <c r="J28" s="5">
        <f t="shared" si="16"/>
        <v>18770.992755889882</v>
      </c>
      <c r="K28" s="5">
        <f t="shared" si="16"/>
        <v>11731.870472431174</v>
      </c>
      <c r="L28" s="5">
        <f t="shared" si="16"/>
        <v>139347.39399701345</v>
      </c>
      <c r="M28" s="5">
        <f t="shared" si="16"/>
        <v>4582.7619032934263</v>
      </c>
      <c r="N28" s="5">
        <f t="shared" si="16"/>
        <v>2864.2261895583915</v>
      </c>
      <c r="O28" s="5">
        <f t="shared" si="16"/>
        <v>1790.1413684739941</v>
      </c>
      <c r="P28" s="5">
        <f t="shared" si="16"/>
        <v>1118.8383552962464</v>
      </c>
      <c r="Q28" s="5">
        <f t="shared" si="16"/>
        <v>699.27397206015394</v>
      </c>
      <c r="R28" s="5">
        <f t="shared" si="16"/>
        <v>437.0462325375961</v>
      </c>
      <c r="S28" s="5">
        <f t="shared" si="16"/>
        <v>273.15389533599756</v>
      </c>
      <c r="T28" s="5">
        <f t="shared" si="16"/>
        <v>170.72118458499847</v>
      </c>
      <c r="U28" s="5">
        <f t="shared" si="16"/>
        <v>106.70074036562403</v>
      </c>
      <c r="V28" s="5">
        <f t="shared" si="16"/>
        <v>1267.3571654614834</v>
      </c>
      <c r="W28" s="5">
        <f t="shared" si="16"/>
        <v>41.67997670532187</v>
      </c>
      <c r="X28" s="5">
        <f t="shared" si="16"/>
        <v>26.049985440826166</v>
      </c>
      <c r="Y28" s="5">
        <f t="shared" si="16"/>
        <v>-130.31972056831498</v>
      </c>
      <c r="Z28" s="5">
        <f t="shared" si="16"/>
        <v>10.17577556282272</v>
      </c>
      <c r="AA28" s="5">
        <f t="shared" si="16"/>
        <v>6.3598597267642001</v>
      </c>
      <c r="AB28" s="5">
        <f>SUM(C28:AA28)</f>
        <v>-108887611.55657323</v>
      </c>
      <c r="AC28" s="49"/>
    </row>
  </sheetData>
  <mergeCells count="8">
    <mergeCell ref="A12:B12"/>
    <mergeCell ref="B18:B28"/>
    <mergeCell ref="A1:B1"/>
    <mergeCell ref="A2:B2"/>
    <mergeCell ref="A3:B3"/>
    <mergeCell ref="A4:B4"/>
    <mergeCell ref="A5:A9"/>
    <mergeCell ref="A11:B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B67" sqref="B67:Z67"/>
    </sheetView>
  </sheetViews>
  <sheetFormatPr defaultRowHeight="15" x14ac:dyDescent="0.25"/>
  <cols>
    <col min="1" max="1" width="12" customWidth="1"/>
  </cols>
  <sheetData>
    <row r="1" spans="1:26" x14ac:dyDescent="0.25">
      <c r="A1" t="s">
        <v>26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'Wariant 1'!B4*1000000/365</f>
        <v>0</v>
      </c>
      <c r="C4" s="5">
        <f>'Wariant 1'!C4*1000000/365</f>
        <v>0</v>
      </c>
      <c r="D4" s="5">
        <f>'Wariant 1'!D4*1000000/365</f>
        <v>0</v>
      </c>
      <c r="E4" s="5">
        <f>'Wariant 1'!E4*1000000/365</f>
        <v>0</v>
      </c>
      <c r="F4" s="5">
        <f>'Wariant 1'!F4*1000000/365</f>
        <v>0</v>
      </c>
      <c r="G4" s="5">
        <f>'Wariant 1'!G4*1000000/365</f>
        <v>0</v>
      </c>
      <c r="H4" s="5">
        <f>'Wariant 1'!H4*1000000/365</f>
        <v>0</v>
      </c>
      <c r="I4" s="5">
        <f>'Wariant 1'!I4*1000000/365</f>
        <v>0</v>
      </c>
      <c r="J4" s="5">
        <f>'Wariant 1'!J4*1000000/365</f>
        <v>0</v>
      </c>
      <c r="K4" s="5">
        <f>'Wariant 1'!K4*1000000/365</f>
        <v>0</v>
      </c>
      <c r="L4" s="5">
        <f>'Wariant 1'!L4*1000000/365</f>
        <v>0</v>
      </c>
      <c r="M4" s="5">
        <f>'Wariant 1'!M4*1000000/365</f>
        <v>0</v>
      </c>
      <c r="N4" s="5">
        <f>'Wariant 1'!N4*1000000/365</f>
        <v>0</v>
      </c>
      <c r="O4" s="5">
        <f>'Wariant 1'!O4*1000000/365</f>
        <v>0</v>
      </c>
      <c r="P4" s="5">
        <f>'Wariant 1'!P4*1000000/365</f>
        <v>0</v>
      </c>
      <c r="Q4" s="5">
        <f>'Wariant 1'!Q4*1000000/365</f>
        <v>0</v>
      </c>
      <c r="R4" s="5">
        <f>'Wariant 1'!R4*1000000/365</f>
        <v>0</v>
      </c>
      <c r="S4" s="5">
        <f>'Wariant 1'!S4*1000000/365</f>
        <v>0</v>
      </c>
      <c r="T4" s="5">
        <f>'Wariant 1'!T4*1000000/365</f>
        <v>0</v>
      </c>
      <c r="U4" s="5">
        <f>'Wariant 1'!U4*1000000/365</f>
        <v>0</v>
      </c>
      <c r="V4" s="5">
        <f>'Wariant 1'!V4*1000000/365</f>
        <v>0</v>
      </c>
      <c r="W4" s="5">
        <f>'Wariant 1'!W4*1000000/365</f>
        <v>0</v>
      </c>
      <c r="X4" s="5">
        <f>'Wariant 1'!X4*1000000/365</f>
        <v>0</v>
      </c>
      <c r="Y4" s="5">
        <f>'Wariant 1'!Y4*1000000/365</f>
        <v>0</v>
      </c>
      <c r="Z4" s="5">
        <f>'Wariant 1'!Z4*1000000/365</f>
        <v>0</v>
      </c>
    </row>
    <row r="5" spans="1:26" x14ac:dyDescent="0.25">
      <c r="A5" s="1">
        <v>20</v>
      </c>
      <c r="B5" s="5">
        <f>'Wariant 1'!B5*1000000/365</f>
        <v>0</v>
      </c>
      <c r="C5" s="5">
        <f>'Wariant 1'!C5*1000000/365</f>
        <v>0</v>
      </c>
      <c r="D5" s="5">
        <f>'Wariant 1'!D5*1000000/365</f>
        <v>0</v>
      </c>
      <c r="E5" s="5">
        <f>'Wariant 1'!E5*1000000/365</f>
        <v>0</v>
      </c>
      <c r="F5" s="5">
        <f>'Wariant 1'!F5*1000000/365</f>
        <v>0</v>
      </c>
      <c r="G5" s="5">
        <f>'Wariant 1'!G5*1000000/365</f>
        <v>0</v>
      </c>
      <c r="H5" s="5">
        <f>'Wariant 1'!H5*1000000/365</f>
        <v>0</v>
      </c>
      <c r="I5" s="5">
        <f>'Wariant 1'!I5*1000000/365</f>
        <v>0</v>
      </c>
      <c r="J5" s="5">
        <f>'Wariant 1'!J5*1000000/365</f>
        <v>0</v>
      </c>
      <c r="K5" s="5">
        <f>'Wariant 1'!K5*1000000/365</f>
        <v>0</v>
      </c>
      <c r="L5" s="5">
        <f>'Wariant 1'!L5*1000000/365</f>
        <v>0</v>
      </c>
      <c r="M5" s="5">
        <f>'Wariant 1'!M5*1000000/365</f>
        <v>0</v>
      </c>
      <c r="N5" s="5">
        <f>'Wariant 1'!N5*1000000/365</f>
        <v>0</v>
      </c>
      <c r="O5" s="5">
        <f>'Wariant 1'!O5*1000000/365</f>
        <v>0</v>
      </c>
      <c r="P5" s="5">
        <f>'Wariant 1'!P5*1000000/365</f>
        <v>0</v>
      </c>
      <c r="Q5" s="5">
        <f>'Wariant 1'!Q5*1000000/365</f>
        <v>0</v>
      </c>
      <c r="R5" s="5">
        <f>'Wariant 1'!R5*1000000/365</f>
        <v>0</v>
      </c>
      <c r="S5" s="5">
        <f>'Wariant 1'!S5*1000000/365</f>
        <v>0</v>
      </c>
      <c r="T5" s="5">
        <f>'Wariant 1'!T5*1000000/365</f>
        <v>0</v>
      </c>
      <c r="U5" s="5">
        <f>'Wariant 1'!U5*1000000/365</f>
        <v>0</v>
      </c>
      <c r="V5" s="5">
        <f>'Wariant 1'!V5*1000000/365</f>
        <v>0</v>
      </c>
      <c r="W5" s="5">
        <f>'Wariant 1'!W5*1000000/365</f>
        <v>0</v>
      </c>
      <c r="X5" s="5">
        <f>'Wariant 1'!X5*1000000/365</f>
        <v>0</v>
      </c>
      <c r="Y5" s="5">
        <f>'Wariant 1'!Y5*1000000/365</f>
        <v>0</v>
      </c>
      <c r="Z5" s="5">
        <f>'Wariant 1'!Z5*1000000/365</f>
        <v>0</v>
      </c>
    </row>
    <row r="6" spans="1:26" x14ac:dyDescent="0.25">
      <c r="A6" s="1">
        <v>30</v>
      </c>
      <c r="B6" s="5">
        <f>'Wariant 1'!B6*1000000/365</f>
        <v>0</v>
      </c>
      <c r="C6" s="5">
        <f>'Wariant 1'!C6*1000000/365</f>
        <v>0</v>
      </c>
      <c r="D6" s="5">
        <f>'Wariant 1'!D6*1000000/365</f>
        <v>0</v>
      </c>
      <c r="E6" s="5">
        <f>'Wariant 1'!E6*1000000/365</f>
        <v>0</v>
      </c>
      <c r="F6" s="5">
        <f>'Wariant 1'!F6*1000000/365</f>
        <v>0</v>
      </c>
      <c r="G6" s="5">
        <f>'Wariant 1'!G6*1000000/365</f>
        <v>0</v>
      </c>
      <c r="H6" s="5">
        <f>'Wariant 1'!H6*1000000/365</f>
        <v>0</v>
      </c>
      <c r="I6" s="5">
        <f>'Wariant 1'!I6*1000000/365</f>
        <v>0</v>
      </c>
      <c r="J6" s="5">
        <f>'Wariant 1'!J6*1000000/365</f>
        <v>0</v>
      </c>
      <c r="K6" s="5">
        <f>'Wariant 1'!K6*1000000/365</f>
        <v>0</v>
      </c>
      <c r="L6" s="5">
        <f>'Wariant 1'!L6*1000000/365</f>
        <v>0</v>
      </c>
      <c r="M6" s="5">
        <f>'Wariant 1'!M6*1000000/365</f>
        <v>0</v>
      </c>
      <c r="N6" s="5">
        <f>'Wariant 1'!N6*1000000/365</f>
        <v>0</v>
      </c>
      <c r="O6" s="5">
        <f>'Wariant 1'!O6*1000000/365</f>
        <v>0</v>
      </c>
      <c r="P6" s="5">
        <f>'Wariant 1'!P6*1000000/365</f>
        <v>0</v>
      </c>
      <c r="Q6" s="5">
        <f>'Wariant 1'!Q6*1000000/365</f>
        <v>0</v>
      </c>
      <c r="R6" s="5">
        <f>'Wariant 1'!R6*1000000/365</f>
        <v>0</v>
      </c>
      <c r="S6" s="5">
        <f>'Wariant 1'!S6*1000000/365</f>
        <v>0</v>
      </c>
      <c r="T6" s="5">
        <f>'Wariant 1'!T6*1000000/365</f>
        <v>0</v>
      </c>
      <c r="U6" s="5">
        <f>'Wariant 1'!U6*1000000/365</f>
        <v>0</v>
      </c>
      <c r="V6" s="5">
        <f>'Wariant 1'!V6*1000000/365</f>
        <v>0</v>
      </c>
      <c r="W6" s="5">
        <f>'Wariant 1'!W6*1000000/365</f>
        <v>0</v>
      </c>
      <c r="X6" s="5">
        <f>'Wariant 1'!X6*1000000/365</f>
        <v>0</v>
      </c>
      <c r="Y6" s="5">
        <f>'Wariant 1'!Y6*1000000/365</f>
        <v>0</v>
      </c>
      <c r="Z6" s="5">
        <f>'Wariant 1'!Z6*1000000/365</f>
        <v>0</v>
      </c>
    </row>
    <row r="7" spans="1:26" x14ac:dyDescent="0.25">
      <c r="A7" s="1">
        <v>40</v>
      </c>
      <c r="B7" s="5">
        <f>'Wariant 1'!B7*1000000/365</f>
        <v>38871.506849315076</v>
      </c>
      <c r="C7" s="5">
        <f>'Wariant 1'!C7*1000000/365</f>
        <v>39381.424657534255</v>
      </c>
      <c r="D7" s="5">
        <f>'Wariant 1'!D7*1000000/365</f>
        <v>39891.342465753427</v>
      </c>
      <c r="E7" s="5">
        <f>'Wariant 1'!E7*1000000/365</f>
        <v>40401.260273972606</v>
      </c>
      <c r="F7" s="5">
        <f>'Wariant 1'!F7*1000000/365</f>
        <v>40911.178082191786</v>
      </c>
      <c r="G7" s="5">
        <f>'Wariant 1'!G7*1000000/365</f>
        <v>41421.095890410958</v>
      </c>
      <c r="H7" s="5">
        <f>'Wariant 1'!H7*1000000/365</f>
        <v>42879.452054794521</v>
      </c>
      <c r="I7" s="5">
        <f>'Wariant 1'!I7*1000000/365</f>
        <v>44337.808219178085</v>
      </c>
      <c r="J7" s="5">
        <f>'Wariant 1'!J7*1000000/365</f>
        <v>45796.164383561641</v>
      </c>
      <c r="K7" s="5">
        <f>'Wariant 1'!K7*1000000/365</f>
        <v>47254.520547945198</v>
      </c>
      <c r="L7" s="5">
        <f>'Wariant 1'!L7*1000000/365</f>
        <v>46163.28767123288</v>
      </c>
      <c r="M7" s="5">
        <f>'Wariant 1'!M7*1000000/365</f>
        <v>49057.863013698618</v>
      </c>
      <c r="N7" s="5">
        <f>'Wariant 1'!N7*1000000/365</f>
        <v>51952.438356164384</v>
      </c>
      <c r="O7" s="5">
        <f>'Wariant 1'!O7*1000000/365</f>
        <v>54847.013698630137</v>
      </c>
      <c r="P7" s="5">
        <f>'Wariant 1'!P7*1000000/365</f>
        <v>57741.589041095889</v>
      </c>
      <c r="Q7" s="5">
        <f>'Wariant 1'!Q7*1000000/365</f>
        <v>53344.383561643845</v>
      </c>
      <c r="R7" s="5">
        <f>'Wariant 1'!R7*1000000/365</f>
        <v>56877.863013698639</v>
      </c>
      <c r="S7" s="5">
        <f>'Wariant 1'!S7*1000000/365</f>
        <v>60411.342465753434</v>
      </c>
      <c r="T7" s="5">
        <f>'Wariant 1'!T7*1000000/365</f>
        <v>63944.821917808222</v>
      </c>
      <c r="U7" s="5">
        <f>'Wariant 1'!U7*1000000/365</f>
        <v>67478.301369863024</v>
      </c>
      <c r="V7" s="5">
        <f>'Wariant 1'!V7*1000000/365</f>
        <v>56538.904109589042</v>
      </c>
      <c r="W7" s="5">
        <f>'Wariant 1'!W7*1000000/365</f>
        <v>64465.260273972606</v>
      </c>
      <c r="X7" s="5">
        <f>'Wariant 1'!X7*1000000/365</f>
        <v>72391.616438356155</v>
      </c>
      <c r="Y7" s="5">
        <f>'Wariant 1'!Y7*1000000/365</f>
        <v>80317.972602739712</v>
      </c>
      <c r="Z7" s="5">
        <f>'Wariant 1'!Z7*1000000/365</f>
        <v>88244.328767123283</v>
      </c>
    </row>
    <row r="8" spans="1:26" x14ac:dyDescent="0.25">
      <c r="A8" s="1">
        <v>50</v>
      </c>
      <c r="B8" s="5">
        <f>'Wariant 1'!B8*1000000/365</f>
        <v>57223.013698630137</v>
      </c>
      <c r="C8" s="5">
        <f>'Wariant 1'!C8*1000000/365</f>
        <v>58430.684931506847</v>
      </c>
      <c r="D8" s="5">
        <f>'Wariant 1'!D8*1000000/365</f>
        <v>59638.356164383564</v>
      </c>
      <c r="E8" s="5">
        <f>'Wariant 1'!E8*1000000/365</f>
        <v>60846.027397260281</v>
      </c>
      <c r="F8" s="5">
        <f>'Wariant 1'!F8*1000000/365</f>
        <v>62053.698630136998</v>
      </c>
      <c r="G8" s="5">
        <f>'Wariant 1'!G8*1000000/365</f>
        <v>63261.369863013708</v>
      </c>
      <c r="H8" s="5">
        <f>'Wariant 1'!H8*1000000/365</f>
        <v>68721.917808219179</v>
      </c>
      <c r="I8" s="5">
        <f>'Wariant 1'!I8*1000000/365</f>
        <v>74182.465753424651</v>
      </c>
      <c r="J8" s="5">
        <f>'Wariant 1'!J8*1000000/365</f>
        <v>79643.013698630122</v>
      </c>
      <c r="K8" s="5">
        <f>'Wariant 1'!K8*1000000/365</f>
        <v>85103.561643835623</v>
      </c>
      <c r="L8" s="5">
        <f>'Wariant 1'!L8*1000000/365</f>
        <v>84525.753424657523</v>
      </c>
      <c r="M8" s="5">
        <f>'Wariant 1'!M8*1000000/365</f>
        <v>89711.726027397235</v>
      </c>
      <c r="N8" s="5">
        <f>'Wariant 1'!N8*1000000/365</f>
        <v>94897.698630136991</v>
      </c>
      <c r="O8" s="5">
        <f>'Wariant 1'!O8*1000000/365</f>
        <v>100083.67123287667</v>
      </c>
      <c r="P8" s="5">
        <f>'Wariant 1'!P8*1000000/365</f>
        <v>105269.64383561641</v>
      </c>
      <c r="Q8" s="5">
        <f>'Wariant 1'!Q8*1000000/365</f>
        <v>83152.87671232874</v>
      </c>
      <c r="R8" s="5">
        <f>'Wariant 1'!R8*1000000/365</f>
        <v>88923.616438356141</v>
      </c>
      <c r="S8" s="5">
        <f>'Wariant 1'!S8*1000000/365</f>
        <v>94694.356164383542</v>
      </c>
      <c r="T8" s="5">
        <f>'Wariant 1'!T8*1000000/365</f>
        <v>100465.09589041094</v>
      </c>
      <c r="U8" s="5">
        <f>'Wariant 1'!U8*1000000/365</f>
        <v>106235.83561643831</v>
      </c>
      <c r="V8" s="5">
        <f>'Wariant 1'!V8*1000000/365</f>
        <v>86076.712328767113</v>
      </c>
      <c r="W8" s="5">
        <f>'Wariant 1'!W8*1000000/365</f>
        <v>95771.34246575342</v>
      </c>
      <c r="X8" s="5">
        <f>'Wariant 1'!X8*1000000/365</f>
        <v>105465.97260273971</v>
      </c>
      <c r="Y8" s="5">
        <f>'Wariant 1'!Y8*1000000/365</f>
        <v>115160.602739726</v>
      </c>
      <c r="Z8" s="5">
        <f>'Wariant 1'!Z8*1000000/365</f>
        <v>124855.23287671231</v>
      </c>
    </row>
    <row r="9" spans="1:26" x14ac:dyDescent="0.25">
      <c r="A9" s="1">
        <v>60</v>
      </c>
      <c r="B9" s="5">
        <f>'Wariant 1'!B9*1000000/365</f>
        <v>20689.315068493153</v>
      </c>
      <c r="C9" s="5">
        <f>'Wariant 1'!C9*1000000/365</f>
        <v>20544.493150684935</v>
      </c>
      <c r="D9" s="5">
        <f>'Wariant 1'!D9*1000000/365</f>
        <v>20399.671232876713</v>
      </c>
      <c r="E9" s="5">
        <f>'Wariant 1'!E9*1000000/365</f>
        <v>20254.849315068492</v>
      </c>
      <c r="F9" s="5">
        <f>'Wariant 1'!F9*1000000/365</f>
        <v>20110.027397260274</v>
      </c>
      <c r="G9" s="5">
        <f>'Wariant 1'!G9*1000000/365</f>
        <v>19965.205479452055</v>
      </c>
      <c r="H9" s="5">
        <f>'Wariant 1'!H9*1000000/365</f>
        <v>26632.602739726026</v>
      </c>
      <c r="I9" s="5">
        <f>'Wariant 1'!I9*1000000/365</f>
        <v>33299.999999999993</v>
      </c>
      <c r="J9" s="5">
        <f>'Wariant 1'!J9*1000000/365</f>
        <v>39967.397260273967</v>
      </c>
      <c r="K9" s="5">
        <f>'Wariant 1'!K9*1000000/365</f>
        <v>46634.794520547948</v>
      </c>
      <c r="L9" s="5">
        <f>'Wariant 1'!L9*1000000/365</f>
        <v>54026.301369863017</v>
      </c>
      <c r="M9" s="5">
        <f>'Wariant 1'!M9*1000000/365</f>
        <v>61755.561643835616</v>
      </c>
      <c r="N9" s="5">
        <f>'Wariant 1'!N9*1000000/365</f>
        <v>69484.821917808222</v>
      </c>
      <c r="O9" s="5">
        <f>'Wariant 1'!O9*1000000/365</f>
        <v>77214.082191780821</v>
      </c>
      <c r="P9" s="5">
        <f>'Wariant 1'!P9*1000000/365</f>
        <v>84943.34246575342</v>
      </c>
      <c r="Q9" s="5">
        <f>'Wariant 1'!Q9*1000000/365</f>
        <v>59335.616438356177</v>
      </c>
      <c r="R9" s="5">
        <f>'Wariant 1'!R9*1000000/365</f>
        <v>73797.479452054802</v>
      </c>
      <c r="S9" s="5">
        <f>'Wariant 1'!S9*1000000/365</f>
        <v>88259.342465753434</v>
      </c>
      <c r="T9" s="5">
        <f>'Wariant 1'!T9*1000000/365</f>
        <v>102721.20547945205</v>
      </c>
      <c r="U9" s="5">
        <f>'Wariant 1'!U9*1000000/365</f>
        <v>117183.0684931507</v>
      </c>
      <c r="V9" s="5">
        <f>'Wariant 1'!V9*1000000/365</f>
        <v>92998.630136986321</v>
      </c>
      <c r="W9" s="5">
        <f>'Wariant 1'!W9*1000000/365</f>
        <v>101973.58904109591</v>
      </c>
      <c r="X9" s="5">
        <f>'Wariant 1'!X9*1000000/365</f>
        <v>110948.5479452055</v>
      </c>
      <c r="Y9" s="5">
        <f>'Wariant 1'!Y9*1000000/365</f>
        <v>119923.50684931508</v>
      </c>
      <c r="Z9" s="5">
        <f>'Wariant 1'!Z9*1000000/365</f>
        <v>128898.46575342468</v>
      </c>
    </row>
    <row r="10" spans="1:26" x14ac:dyDescent="0.25">
      <c r="A10" s="1">
        <v>70</v>
      </c>
      <c r="B10" s="5">
        <f>'Wariant 1'!B10*1000000/365</f>
        <v>79036.712328767113</v>
      </c>
      <c r="C10" s="5">
        <f>'Wariant 1'!C10*1000000/365</f>
        <v>80289.863013698618</v>
      </c>
      <c r="D10" s="5">
        <f>'Wariant 1'!D10*1000000/365</f>
        <v>81543.013698630137</v>
      </c>
      <c r="E10" s="5">
        <f>'Wariant 1'!E10*1000000/365</f>
        <v>82796.164383561641</v>
      </c>
      <c r="F10" s="5">
        <f>'Wariant 1'!F10*1000000/365</f>
        <v>84049.315068493161</v>
      </c>
      <c r="G10" s="5">
        <f>'Wariant 1'!G10*1000000/365</f>
        <v>85302.465753424665</v>
      </c>
      <c r="H10" s="5">
        <f>'Wariant 1'!H10*1000000/365</f>
        <v>78915.287671232902</v>
      </c>
      <c r="I10" s="5">
        <f>'Wariant 1'!I10*1000000/365</f>
        <v>72528.109589041109</v>
      </c>
      <c r="J10" s="5">
        <f>'Wariant 1'!J10*1000000/365</f>
        <v>66140.931506849331</v>
      </c>
      <c r="K10" s="5">
        <f>'Wariant 1'!K10*1000000/365</f>
        <v>59753.753424657545</v>
      </c>
      <c r="L10" s="5">
        <f>'Wariant 1'!L10*1000000/365</f>
        <v>47100.821917808222</v>
      </c>
      <c r="M10" s="5">
        <f>'Wariant 1'!M10*1000000/365</f>
        <v>50007.123287671231</v>
      </c>
      <c r="N10" s="5">
        <f>'Wariant 1'!N10*1000000/365</f>
        <v>52913.424657534248</v>
      </c>
      <c r="O10" s="5">
        <f>'Wariant 1'!O10*1000000/365</f>
        <v>55819.726027397272</v>
      </c>
      <c r="P10" s="5">
        <f>'Wariant 1'!P10*1000000/365</f>
        <v>58726.027397260281</v>
      </c>
      <c r="Q10" s="5">
        <f>'Wariant 1'!Q10*1000000/365</f>
        <v>93568.219178082189</v>
      </c>
      <c r="R10" s="5">
        <f>'Wariant 1'!R10*1000000/365</f>
        <v>91083.506849315076</v>
      </c>
      <c r="S10" s="5">
        <f>'Wariant 1'!S10*1000000/365</f>
        <v>88598.794520547948</v>
      </c>
      <c r="T10" s="5">
        <f>'Wariant 1'!T10*1000000/365</f>
        <v>86114.082191780821</v>
      </c>
      <c r="U10" s="5">
        <f>'Wariant 1'!U10*1000000/365</f>
        <v>83629.369863013708</v>
      </c>
      <c r="V10" s="5">
        <f>'Wariant 1'!V10*1000000/365</f>
        <v>66613.150684931505</v>
      </c>
      <c r="W10" s="5">
        <f>'Wariant 1'!W10*1000000/365</f>
        <v>63069.698630136983</v>
      </c>
      <c r="X10" s="5">
        <f>'Wariant 1'!X10*1000000/365</f>
        <v>59526.246575342462</v>
      </c>
      <c r="Y10" s="5">
        <f>'Wariant 1'!Y10*1000000/365</f>
        <v>55982.794520547948</v>
      </c>
      <c r="Z10" s="5">
        <f>'Wariant 1'!Z10*1000000/365</f>
        <v>52439.342465753427</v>
      </c>
    </row>
    <row r="11" spans="1:26" x14ac:dyDescent="0.25">
      <c r="A11" s="1">
        <v>80</v>
      </c>
      <c r="B11" s="5">
        <f>'Wariant 1'!B11*1000000/365</f>
        <v>72246.084931506848</v>
      </c>
      <c r="C11" s="5">
        <f>'Wariant 1'!C11*1000000/365</f>
        <v>73506.285479452068</v>
      </c>
      <c r="D11" s="5">
        <f>'Wariant 1'!D11*1000000/365</f>
        <v>74766.486027397259</v>
      </c>
      <c r="E11" s="5">
        <f>'Wariant 1'!E11*1000000/365</f>
        <v>76026.686575342464</v>
      </c>
      <c r="F11" s="5">
        <f>'Wariant 1'!F11*1000000/365</f>
        <v>77286.88712328767</v>
      </c>
      <c r="G11" s="5">
        <f>'Wariant 1'!G11*1000000/365</f>
        <v>78547.087671232861</v>
      </c>
      <c r="H11" s="5">
        <f>'Wariant 1'!H11*1000000/365</f>
        <v>78818.937534246565</v>
      </c>
      <c r="I11" s="5">
        <f>'Wariant 1'!I11*1000000/365</f>
        <v>79090.787397260268</v>
      </c>
      <c r="J11" s="5">
        <f>'Wariant 1'!J11*1000000/365</f>
        <v>79362.637260273972</v>
      </c>
      <c r="K11" s="5">
        <f>'Wariant 1'!K11*1000000/365</f>
        <v>79634.487123287676</v>
      </c>
      <c r="L11" s="5">
        <f>'Wariant 1'!L11*1000000/365</f>
        <v>73605.334246575352</v>
      </c>
      <c r="M11" s="5">
        <f>'Wariant 1'!M11*1000000/365</f>
        <v>65479.029589041107</v>
      </c>
      <c r="N11" s="5">
        <f>'Wariant 1'!N11*1000000/365</f>
        <v>57352.724931506862</v>
      </c>
      <c r="O11" s="5">
        <f>'Wariant 1'!O11*1000000/365</f>
        <v>49226.420273972617</v>
      </c>
      <c r="P11" s="5">
        <f>'Wariant 1'!P11*1000000/365</f>
        <v>41100.115616438372</v>
      </c>
      <c r="Q11" s="5">
        <f>'Wariant 1'!Q11*1000000/365</f>
        <v>31614.561643835616</v>
      </c>
      <c r="R11" s="5">
        <f>'Wariant 1'!R11*1000000/365</f>
        <v>23836.335890410959</v>
      </c>
      <c r="S11" s="5">
        <f>'Wariant 1'!S11*1000000/365</f>
        <v>16058.110136986299</v>
      </c>
      <c r="T11" s="5">
        <f>'Wariant 1'!T11*1000000/365</f>
        <v>8279.8843835616408</v>
      </c>
      <c r="U11" s="5">
        <f>'Wariant 1'!U11*1000000/365</f>
        <v>501.65863013698288</v>
      </c>
      <c r="V11" s="5">
        <f>'Wariant 1'!V11*1000000/365</f>
        <v>33354.956164383562</v>
      </c>
      <c r="W11" s="5">
        <f>'Wariant 1'!W11*1000000/365</f>
        <v>26040.911232876711</v>
      </c>
      <c r="X11" s="5">
        <f>'Wariant 1'!X11*1000000/365</f>
        <v>18726.866301369861</v>
      </c>
      <c r="Y11" s="5">
        <f>'Wariant 1'!Y11*1000000/365</f>
        <v>11412.821369863006</v>
      </c>
      <c r="Z11" s="5">
        <f>'Wariant 1'!Z11*1000000/365</f>
        <v>4098.7764383561571</v>
      </c>
    </row>
    <row r="12" spans="1:26" x14ac:dyDescent="0.25">
      <c r="A12" s="1">
        <v>90</v>
      </c>
      <c r="B12" s="5">
        <f>'Wariant 1'!B12*1000000/365</f>
        <v>50350.410958904111</v>
      </c>
      <c r="C12" s="5">
        <f>'Wariant 1'!C12*1000000/365</f>
        <v>50941.534246575342</v>
      </c>
      <c r="D12" s="5">
        <f>'Wariant 1'!D12*1000000/365</f>
        <v>51532.657534246573</v>
      </c>
      <c r="E12" s="5">
        <f>'Wariant 1'!E12*1000000/365</f>
        <v>52123.780821917819</v>
      </c>
      <c r="F12" s="5">
        <f>'Wariant 1'!F12*1000000/365</f>
        <v>52714.90410958905</v>
      </c>
      <c r="G12" s="5">
        <f>'Wariant 1'!G12*1000000/365</f>
        <v>53306.027397260274</v>
      </c>
      <c r="H12" s="5">
        <f>'Wariant 1'!H12*1000000/365</f>
        <v>54161.315068493161</v>
      </c>
      <c r="I12" s="5">
        <f>'Wariant 1'!I12*1000000/365</f>
        <v>55016.602739726026</v>
      </c>
      <c r="J12" s="5">
        <f>'Wariant 1'!J12*1000000/365</f>
        <v>55871.890410958913</v>
      </c>
      <c r="K12" s="5">
        <f>'Wariant 1'!K12*1000000/365</f>
        <v>56727.178082191778</v>
      </c>
      <c r="L12" s="5">
        <f>'Wariant 1'!L12*1000000/365</f>
        <v>54626.849315068495</v>
      </c>
      <c r="M12" s="5">
        <f>'Wariant 1'!M12*1000000/365</f>
        <v>55937.863013698632</v>
      </c>
      <c r="N12" s="5">
        <f>'Wariant 1'!N12*1000000/365</f>
        <v>57248.876712328769</v>
      </c>
      <c r="O12" s="5">
        <f>'Wariant 1'!O12*1000000/365</f>
        <v>58559.890410958913</v>
      </c>
      <c r="P12" s="5">
        <f>'Wariant 1'!P12*1000000/365</f>
        <v>59870.90410958905</v>
      </c>
      <c r="Q12" s="5">
        <f>'Wariant 1'!Q12*1000000/365</f>
        <v>56905.479452054802</v>
      </c>
      <c r="R12" s="5">
        <f>'Wariant 1'!R12*1000000/365</f>
        <v>60504.986301369863</v>
      </c>
      <c r="S12" s="5">
        <f>'Wariant 1'!S12*1000000/365</f>
        <v>64104.493150684932</v>
      </c>
      <c r="T12" s="5">
        <f>'Wariant 1'!T12*1000000/365</f>
        <v>67704</v>
      </c>
      <c r="U12" s="5">
        <f>'Wariant 1'!U12*1000000/365</f>
        <v>71303.506849315076</v>
      </c>
      <c r="V12" s="5">
        <f>'Wariant 1'!V12*1000000/365</f>
        <v>68347.945205479453</v>
      </c>
      <c r="W12" s="5">
        <f>'Wariant 1'!W12*1000000/365</f>
        <v>73009.15068493149</v>
      </c>
      <c r="X12" s="5">
        <f>'Wariant 1'!X12*1000000/365</f>
        <v>77670.356164383556</v>
      </c>
      <c r="Y12" s="5">
        <f>'Wariant 1'!Y12*1000000/365</f>
        <v>82331.561643835608</v>
      </c>
      <c r="Z12" s="5">
        <f>'Wariant 1'!Z12*1000000/365</f>
        <v>86992.76712328766</v>
      </c>
    </row>
    <row r="13" spans="1:26" x14ac:dyDescent="0.25">
      <c r="A13" s="1">
        <v>100</v>
      </c>
      <c r="B13" s="5">
        <f>'Wariant 1'!B13*1000000/365</f>
        <v>0</v>
      </c>
      <c r="C13" s="5">
        <f>'Wariant 1'!C13*1000000/365</f>
        <v>0</v>
      </c>
      <c r="D13" s="5">
        <f>'Wariant 1'!D13*1000000/365</f>
        <v>0</v>
      </c>
      <c r="E13" s="5">
        <f>'Wariant 1'!E13*1000000/365</f>
        <v>0</v>
      </c>
      <c r="F13" s="5">
        <f>'Wariant 1'!F13*1000000/365</f>
        <v>0</v>
      </c>
      <c r="G13" s="5">
        <f>'Wariant 1'!G13*1000000/365</f>
        <v>0</v>
      </c>
      <c r="H13" s="5">
        <f>'Wariant 1'!H13*1000000/365</f>
        <v>0</v>
      </c>
      <c r="I13" s="5">
        <f>'Wariant 1'!I13*1000000/365</f>
        <v>0</v>
      </c>
      <c r="J13" s="5">
        <f>'Wariant 1'!J13*1000000/365</f>
        <v>0</v>
      </c>
      <c r="K13" s="5">
        <f>'Wariant 1'!K13*1000000/365</f>
        <v>0</v>
      </c>
      <c r="L13" s="5">
        <f>'Wariant 1'!L13*1000000/365</f>
        <v>0</v>
      </c>
      <c r="M13" s="5">
        <f>'Wariant 1'!M13*1000000/365</f>
        <v>0</v>
      </c>
      <c r="N13" s="5">
        <f>'Wariant 1'!N13*1000000/365</f>
        <v>0</v>
      </c>
      <c r="O13" s="5">
        <f>'Wariant 1'!O13*1000000/365</f>
        <v>0</v>
      </c>
      <c r="P13" s="5">
        <f>'Wariant 1'!P13*1000000/365</f>
        <v>0</v>
      </c>
      <c r="Q13" s="5">
        <f>'Wariant 1'!Q13*1000000/365</f>
        <v>0</v>
      </c>
      <c r="R13" s="5">
        <f>'Wariant 1'!R13*1000000/365</f>
        <v>0</v>
      </c>
      <c r="S13" s="5">
        <f>'Wariant 1'!S13*1000000/365</f>
        <v>0</v>
      </c>
      <c r="T13" s="5">
        <f>'Wariant 1'!T13*1000000/365</f>
        <v>0</v>
      </c>
      <c r="U13" s="5">
        <f>'Wariant 1'!U13*1000000/365</f>
        <v>0</v>
      </c>
      <c r="V13" s="5">
        <f>'Wariant 1'!V13*1000000/365</f>
        <v>0</v>
      </c>
      <c r="W13" s="5">
        <f>'Wariant 1'!W13*1000000/365</f>
        <v>0</v>
      </c>
      <c r="X13" s="5">
        <f>'Wariant 1'!X13*1000000/365</f>
        <v>0</v>
      </c>
      <c r="Y13" s="5">
        <f>'Wariant 1'!Y13*1000000/365</f>
        <v>0</v>
      </c>
      <c r="Z13" s="5">
        <f>'Wariant 1'!Z13*1000000/365</f>
        <v>0</v>
      </c>
    </row>
    <row r="14" spans="1:26" x14ac:dyDescent="0.25">
      <c r="A14" s="1">
        <v>110</v>
      </c>
      <c r="B14" s="5">
        <f>'Wariant 1'!B14*1000000/365</f>
        <v>0</v>
      </c>
      <c r="C14" s="5">
        <f>'Wariant 1'!C14*1000000/365</f>
        <v>0</v>
      </c>
      <c r="D14" s="5">
        <f>'Wariant 1'!D14*1000000/365</f>
        <v>0</v>
      </c>
      <c r="E14" s="5">
        <f>'Wariant 1'!E14*1000000/365</f>
        <v>0</v>
      </c>
      <c r="F14" s="5">
        <f>'Wariant 1'!F14*1000000/365</f>
        <v>0</v>
      </c>
      <c r="G14" s="5">
        <f>'Wariant 1'!G14*1000000/365</f>
        <v>0</v>
      </c>
      <c r="H14" s="5">
        <f>'Wariant 1'!H14*1000000/365</f>
        <v>0</v>
      </c>
      <c r="I14" s="5">
        <f>'Wariant 1'!I14*1000000/365</f>
        <v>0</v>
      </c>
      <c r="J14" s="5">
        <f>'Wariant 1'!J14*1000000/365</f>
        <v>0</v>
      </c>
      <c r="K14" s="5">
        <f>'Wariant 1'!K14*1000000/365</f>
        <v>0</v>
      </c>
      <c r="L14" s="5">
        <f>'Wariant 1'!L14*1000000/365</f>
        <v>0</v>
      </c>
      <c r="M14" s="5">
        <f>'Wariant 1'!M14*1000000/365</f>
        <v>0</v>
      </c>
      <c r="N14" s="5">
        <f>'Wariant 1'!N14*1000000/365</f>
        <v>0</v>
      </c>
      <c r="O14" s="5">
        <f>'Wariant 1'!O14*1000000/365</f>
        <v>0</v>
      </c>
      <c r="P14" s="5">
        <f>'Wariant 1'!P14*1000000/365</f>
        <v>0</v>
      </c>
      <c r="Q14" s="5">
        <f>'Wariant 1'!Q14*1000000/365</f>
        <v>0</v>
      </c>
      <c r="R14" s="5">
        <f>'Wariant 1'!R14*1000000/365</f>
        <v>0</v>
      </c>
      <c r="S14" s="5">
        <f>'Wariant 1'!S14*1000000/365</f>
        <v>0</v>
      </c>
      <c r="T14" s="5">
        <f>'Wariant 1'!T14*1000000/365</f>
        <v>0</v>
      </c>
      <c r="U14" s="5">
        <f>'Wariant 1'!U14*1000000/365</f>
        <v>0</v>
      </c>
      <c r="V14" s="5">
        <f>'Wariant 1'!V14*1000000/365</f>
        <v>0</v>
      </c>
      <c r="W14" s="5">
        <f>'Wariant 1'!W14*1000000/365</f>
        <v>0</v>
      </c>
      <c r="X14" s="5">
        <f>'Wariant 1'!X14*1000000/365</f>
        <v>0</v>
      </c>
      <c r="Y14" s="5">
        <f>'Wariant 1'!Y14*1000000/365</f>
        <v>0</v>
      </c>
      <c r="Z14" s="5">
        <f>'Wariant 1'!Z14*1000000/365</f>
        <v>0</v>
      </c>
    </row>
    <row r="15" spans="1:26" x14ac:dyDescent="0.25">
      <c r="A15" s="1" t="s">
        <v>28</v>
      </c>
      <c r="B15" s="5">
        <f>SUM(B4:B14)</f>
        <v>318417.04383561644</v>
      </c>
      <c r="C15" s="5">
        <f t="shared" ref="C15:Z15" si="1">SUM(C4:C14)</f>
        <v>323094.28547945205</v>
      </c>
      <c r="D15" s="5">
        <f t="shared" si="1"/>
        <v>327771.52712328767</v>
      </c>
      <c r="E15" s="5">
        <f t="shared" si="1"/>
        <v>332448.76876712334</v>
      </c>
      <c r="F15" s="5">
        <f t="shared" si="1"/>
        <v>337126.01041095896</v>
      </c>
      <c r="G15" s="5">
        <f t="shared" si="1"/>
        <v>341803.25205479458</v>
      </c>
      <c r="H15" s="5">
        <f t="shared" si="1"/>
        <v>350129.51287671237</v>
      </c>
      <c r="I15" s="5">
        <f t="shared" si="1"/>
        <v>358455.7736986301</v>
      </c>
      <c r="J15" s="5">
        <f t="shared" si="1"/>
        <v>366782.03452054795</v>
      </c>
      <c r="K15" s="5">
        <f t="shared" si="1"/>
        <v>375108.29534246575</v>
      </c>
      <c r="L15" s="5">
        <f t="shared" si="1"/>
        <v>360048.34794520552</v>
      </c>
      <c r="M15" s="5">
        <f t="shared" si="1"/>
        <v>371949.16657534242</v>
      </c>
      <c r="N15" s="5">
        <f t="shared" si="1"/>
        <v>383849.98520547943</v>
      </c>
      <c r="O15" s="5">
        <f t="shared" si="1"/>
        <v>395750.80383561645</v>
      </c>
      <c r="P15" s="5">
        <f t="shared" si="1"/>
        <v>407651.62246575346</v>
      </c>
      <c r="Q15" s="5">
        <f t="shared" si="1"/>
        <v>377921.1369863014</v>
      </c>
      <c r="R15" s="5">
        <f t="shared" si="1"/>
        <v>395023.78794520546</v>
      </c>
      <c r="S15" s="5">
        <f t="shared" si="1"/>
        <v>412126.43890410959</v>
      </c>
      <c r="T15" s="5">
        <f t="shared" si="1"/>
        <v>429229.08986301365</v>
      </c>
      <c r="U15" s="5">
        <f t="shared" si="1"/>
        <v>446331.74082191783</v>
      </c>
      <c r="V15" s="5">
        <f t="shared" si="1"/>
        <v>403930.298630137</v>
      </c>
      <c r="W15" s="5">
        <f t="shared" si="1"/>
        <v>424329.9523287671</v>
      </c>
      <c r="X15" s="5">
        <f t="shared" si="1"/>
        <v>444729.60602739733</v>
      </c>
      <c r="Y15" s="5">
        <f t="shared" si="1"/>
        <v>465129.25972602738</v>
      </c>
      <c r="Z15" s="5">
        <f t="shared" si="1"/>
        <v>485528.91342465754</v>
      </c>
    </row>
    <row r="17" spans="1:26" x14ac:dyDescent="0.25">
      <c r="A17" t="s">
        <v>26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'Wariant 1'!B19*1000000/365</f>
        <v>0</v>
      </c>
      <c r="C20" s="5">
        <f>'Wariant 1'!C19*1000000/365</f>
        <v>0</v>
      </c>
      <c r="D20" s="5">
        <f>'Wariant 1'!D19*1000000/365</f>
        <v>0</v>
      </c>
      <c r="E20" s="5">
        <f>'Wariant 1'!E19*1000000/365</f>
        <v>0</v>
      </c>
      <c r="F20" s="5">
        <f>'Wariant 1'!F19*1000000/365</f>
        <v>0</v>
      </c>
      <c r="G20" s="5">
        <f>'Wariant 1'!G19*1000000/365</f>
        <v>0</v>
      </c>
      <c r="H20" s="5">
        <f>'Wariant 1'!H19*1000000/365</f>
        <v>0</v>
      </c>
      <c r="I20" s="5">
        <f>'Wariant 1'!I19*1000000/365</f>
        <v>0</v>
      </c>
      <c r="J20" s="5">
        <f>'Wariant 1'!J19*1000000/365</f>
        <v>0</v>
      </c>
      <c r="K20" s="5">
        <f>'Wariant 1'!K19*1000000/365</f>
        <v>0</v>
      </c>
      <c r="L20" s="5">
        <f>'Wariant 1'!L19*1000000/365</f>
        <v>0</v>
      </c>
      <c r="M20" s="5">
        <f>'Wariant 1'!M19*1000000/365</f>
        <v>0</v>
      </c>
      <c r="N20" s="5">
        <f>'Wariant 1'!N19*1000000/365</f>
        <v>0</v>
      </c>
      <c r="O20" s="5">
        <f>'Wariant 1'!O19*1000000/365</f>
        <v>0</v>
      </c>
      <c r="P20" s="5">
        <f>'Wariant 1'!P19*1000000/365</f>
        <v>0</v>
      </c>
      <c r="Q20" s="5">
        <f>'Wariant 1'!Q19*1000000/365</f>
        <v>0</v>
      </c>
      <c r="R20" s="5">
        <f>'Wariant 1'!R19*1000000/365</f>
        <v>0</v>
      </c>
      <c r="S20" s="5">
        <f>'Wariant 1'!S19*1000000/365</f>
        <v>0</v>
      </c>
      <c r="T20" s="5">
        <f>'Wariant 1'!T19*1000000/365</f>
        <v>0</v>
      </c>
      <c r="U20" s="5">
        <f>'Wariant 1'!U19*1000000/365</f>
        <v>0</v>
      </c>
      <c r="V20" s="5">
        <f>'Wariant 1'!V19*1000000/365</f>
        <v>0</v>
      </c>
      <c r="W20" s="5">
        <f>'Wariant 1'!W19*1000000/365</f>
        <v>0</v>
      </c>
      <c r="X20" s="5">
        <f>'Wariant 1'!X19*1000000/365</f>
        <v>0</v>
      </c>
      <c r="Y20" s="5">
        <f>'Wariant 1'!Y19*1000000/365</f>
        <v>0</v>
      </c>
      <c r="Z20" s="5">
        <f>'Wariant 1'!Z19*1000000/365</f>
        <v>0</v>
      </c>
    </row>
    <row r="21" spans="1:26" x14ac:dyDescent="0.25">
      <c r="A21" s="1">
        <v>20</v>
      </c>
      <c r="B21" s="5">
        <f>'Wariant 1'!B20*1000000/365</f>
        <v>0</v>
      </c>
      <c r="C21" s="5">
        <f>'Wariant 1'!C20*1000000/365</f>
        <v>0</v>
      </c>
      <c r="D21" s="5">
        <f>'Wariant 1'!D20*1000000/365</f>
        <v>0</v>
      </c>
      <c r="E21" s="5">
        <f>'Wariant 1'!E20*1000000/365</f>
        <v>0</v>
      </c>
      <c r="F21" s="5">
        <f>'Wariant 1'!F20*1000000/365</f>
        <v>0</v>
      </c>
      <c r="G21" s="5">
        <f>'Wariant 1'!G20*1000000/365</f>
        <v>0</v>
      </c>
      <c r="H21" s="5">
        <f>'Wariant 1'!H20*1000000/365</f>
        <v>0</v>
      </c>
      <c r="I21" s="5">
        <f>'Wariant 1'!I20*1000000/365</f>
        <v>0</v>
      </c>
      <c r="J21" s="5">
        <f>'Wariant 1'!J20*1000000/365</f>
        <v>0</v>
      </c>
      <c r="K21" s="5">
        <f>'Wariant 1'!K20*1000000/365</f>
        <v>0</v>
      </c>
      <c r="L21" s="5">
        <f>'Wariant 1'!L20*1000000/365</f>
        <v>0</v>
      </c>
      <c r="M21" s="5">
        <f>'Wariant 1'!M20*1000000/365</f>
        <v>0</v>
      </c>
      <c r="N21" s="5">
        <f>'Wariant 1'!N20*1000000/365</f>
        <v>0</v>
      </c>
      <c r="O21" s="5">
        <f>'Wariant 1'!O20*1000000/365</f>
        <v>0</v>
      </c>
      <c r="P21" s="5">
        <f>'Wariant 1'!P20*1000000/365</f>
        <v>0</v>
      </c>
      <c r="Q21" s="5">
        <f>'Wariant 1'!Q20*1000000/365</f>
        <v>0</v>
      </c>
      <c r="R21" s="5">
        <f>'Wariant 1'!R20*1000000/365</f>
        <v>0</v>
      </c>
      <c r="S21" s="5">
        <f>'Wariant 1'!S20*1000000/365</f>
        <v>0</v>
      </c>
      <c r="T21" s="5">
        <f>'Wariant 1'!T20*1000000/365</f>
        <v>0</v>
      </c>
      <c r="U21" s="5">
        <f>'Wariant 1'!U20*1000000/365</f>
        <v>0</v>
      </c>
      <c r="V21" s="5">
        <f>'Wariant 1'!V20*1000000/365</f>
        <v>0</v>
      </c>
      <c r="W21" s="5">
        <f>'Wariant 1'!W20*1000000/365</f>
        <v>0</v>
      </c>
      <c r="X21" s="5">
        <f>'Wariant 1'!X20*1000000/365</f>
        <v>0</v>
      </c>
      <c r="Y21" s="5">
        <f>'Wariant 1'!Y20*1000000/365</f>
        <v>0</v>
      </c>
      <c r="Z21" s="5">
        <f>'Wariant 1'!Z20*1000000/365</f>
        <v>0</v>
      </c>
    </row>
    <row r="22" spans="1:26" x14ac:dyDescent="0.25">
      <c r="A22" s="1">
        <v>30</v>
      </c>
      <c r="B22" s="5">
        <f>'Wariant 1'!B21*1000000/365</f>
        <v>0</v>
      </c>
      <c r="C22" s="5">
        <f>'Wariant 1'!C21*1000000/365</f>
        <v>1.4794520547945207E-2</v>
      </c>
      <c r="D22" s="5">
        <f>'Wariant 1'!D21*1000000/365</f>
        <v>2.9589041095890414E-2</v>
      </c>
      <c r="E22" s="5">
        <f>'Wariant 1'!E21*1000000/365</f>
        <v>4.4383561643835612E-2</v>
      </c>
      <c r="F22" s="5">
        <f>'Wariant 1'!F21*1000000/365</f>
        <v>5.9178082191780827E-2</v>
      </c>
      <c r="G22" s="5">
        <f>'Wariant 1'!G21*1000000/365</f>
        <v>7.3972602739726029E-2</v>
      </c>
      <c r="H22" s="5">
        <f>'Wariant 1'!H21*1000000/365</f>
        <v>8.6027397260273974E-2</v>
      </c>
      <c r="I22" s="5">
        <f>'Wariant 1'!I21*1000000/365</f>
        <v>9.8082191780821934E-2</v>
      </c>
      <c r="J22" s="5">
        <f>'Wariant 1'!J21*1000000/365</f>
        <v>0.11013698630136987</v>
      </c>
      <c r="K22" s="5">
        <f>'Wariant 1'!K21*1000000/365</f>
        <v>0.12219178082191781</v>
      </c>
      <c r="L22" s="5">
        <f>'Wariant 1'!L21*1000000/365</f>
        <v>6.0273972602739728E-2</v>
      </c>
      <c r="M22" s="5">
        <f>'Wariant 1'!M21*1000000/365</f>
        <v>6.0273972602739728E-2</v>
      </c>
      <c r="N22" s="5">
        <f>'Wariant 1'!N21*1000000/365</f>
        <v>6.0273972602739728E-2</v>
      </c>
      <c r="O22" s="5">
        <f>'Wariant 1'!O21*1000000/365</f>
        <v>6.0273972602739728E-2</v>
      </c>
      <c r="P22" s="5">
        <f>'Wariant 1'!P21*1000000/365</f>
        <v>6.0273972602739728E-2</v>
      </c>
      <c r="Q22" s="5">
        <f>'Wariant 1'!Q21*1000000/365</f>
        <v>0</v>
      </c>
      <c r="R22" s="5">
        <f>'Wariant 1'!R21*1000000/365</f>
        <v>0</v>
      </c>
      <c r="S22" s="5">
        <f>'Wariant 1'!S21*1000000/365</f>
        <v>0</v>
      </c>
      <c r="T22" s="5">
        <f>'Wariant 1'!T21*1000000/365</f>
        <v>0</v>
      </c>
      <c r="U22" s="5">
        <f>'Wariant 1'!U21*1000000/365</f>
        <v>0</v>
      </c>
      <c r="V22" s="5">
        <f>'Wariant 1'!V21*1000000/365</f>
        <v>0</v>
      </c>
      <c r="W22" s="5">
        <f>'Wariant 1'!W21*1000000/365</f>
        <v>0</v>
      </c>
      <c r="X22" s="5">
        <f>'Wariant 1'!X21*1000000/365</f>
        <v>0</v>
      </c>
      <c r="Y22" s="5">
        <f>'Wariant 1'!Y21*1000000/365</f>
        <v>0</v>
      </c>
      <c r="Z22" s="5">
        <f>'Wariant 1'!Z21*1000000/365</f>
        <v>0</v>
      </c>
    </row>
    <row r="23" spans="1:26" x14ac:dyDescent="0.25">
      <c r="A23" s="1">
        <v>40</v>
      </c>
      <c r="B23" s="5">
        <f>'Wariant 1'!B22*1000000/365</f>
        <v>101.57534246575342</v>
      </c>
      <c r="C23" s="5">
        <f>'Wariant 1'!C22*1000000/365</f>
        <v>101.47232876712329</v>
      </c>
      <c r="D23" s="5">
        <f>'Wariant 1'!D22*1000000/365</f>
        <v>101.36931506849317</v>
      </c>
      <c r="E23" s="5">
        <f>'Wariant 1'!E22*1000000/365</f>
        <v>101.266301369863</v>
      </c>
      <c r="F23" s="5">
        <f>'Wariant 1'!F22*1000000/365</f>
        <v>101.16328767123288</v>
      </c>
      <c r="G23" s="5">
        <f>'Wariant 1'!G22*1000000/365</f>
        <v>101.06027397260272</v>
      </c>
      <c r="H23" s="5">
        <f>'Wariant 1'!H22*1000000/365</f>
        <v>103.826301369863</v>
      </c>
      <c r="I23" s="5">
        <f>'Wariant 1'!I22*1000000/365</f>
        <v>106.59232876712331</v>
      </c>
      <c r="J23" s="5">
        <f>'Wariant 1'!J22*1000000/365</f>
        <v>109.35835616438357</v>
      </c>
      <c r="K23" s="5">
        <f>'Wariant 1'!K22*1000000/365</f>
        <v>112.12438356164385</v>
      </c>
      <c r="L23" s="5">
        <f>'Wariant 1'!L22*1000000/365</f>
        <v>115.40547945205482</v>
      </c>
      <c r="M23" s="5">
        <f>'Wariant 1'!M22*1000000/365</f>
        <v>125.63780821917808</v>
      </c>
      <c r="N23" s="5">
        <f>'Wariant 1'!N22*1000000/365</f>
        <v>135.87013698630139</v>
      </c>
      <c r="O23" s="5">
        <f>'Wariant 1'!O22*1000000/365</f>
        <v>146.10246575342467</v>
      </c>
      <c r="P23" s="5">
        <f>'Wariant 1'!P22*1000000/365</f>
        <v>156.33479452054794</v>
      </c>
      <c r="Q23" s="5">
        <f>'Wariant 1'!Q22*1000000/365</f>
        <v>152.73698630136985</v>
      </c>
      <c r="R23" s="5">
        <f>'Wariant 1'!R22*1000000/365</f>
        <v>165.07342465753422</v>
      </c>
      <c r="S23" s="5">
        <f>'Wariant 1'!S22*1000000/365</f>
        <v>177.40986301369858</v>
      </c>
      <c r="T23" s="5">
        <f>'Wariant 1'!T22*1000000/365</f>
        <v>189.74630136986295</v>
      </c>
      <c r="U23" s="5">
        <f>'Wariant 1'!U22*1000000/365</f>
        <v>202.08273972602734</v>
      </c>
      <c r="V23" s="5">
        <f>'Wariant 1'!V22*1000000/365</f>
        <v>163.25753424657529</v>
      </c>
      <c r="W23" s="5">
        <f>'Wariant 1'!W22*1000000/365</f>
        <v>317.4443835616438</v>
      </c>
      <c r="X23" s="5">
        <f>'Wariant 1'!X22*1000000/365</f>
        <v>471.63123287671232</v>
      </c>
      <c r="Y23" s="5">
        <f>'Wariant 1'!Y22*1000000/365</f>
        <v>625.81808219178095</v>
      </c>
      <c r="Z23" s="5">
        <f>'Wariant 1'!Z22*1000000/365</f>
        <v>780.0049315068494</v>
      </c>
    </row>
    <row r="24" spans="1:26" x14ac:dyDescent="0.25">
      <c r="A24" s="1">
        <v>50</v>
      </c>
      <c r="B24" s="5">
        <f>'Wariant 1'!B23*1000000/365</f>
        <v>595.45753424657539</v>
      </c>
      <c r="C24" s="5">
        <f>'Wariant 1'!C23*1000000/365</f>
        <v>595.34301369863022</v>
      </c>
      <c r="D24" s="5">
        <f>'Wariant 1'!D23*1000000/365</f>
        <v>595.22849315068504</v>
      </c>
      <c r="E24" s="5">
        <f>'Wariant 1'!E23*1000000/365</f>
        <v>595.11397260273975</v>
      </c>
      <c r="F24" s="5">
        <f>'Wariant 1'!F23*1000000/365</f>
        <v>594.99945205479446</v>
      </c>
      <c r="G24" s="5">
        <f>'Wariant 1'!G23*1000000/365</f>
        <v>594.88493150684928</v>
      </c>
      <c r="H24" s="5">
        <f>'Wariant 1'!H23*1000000/365</f>
        <v>692.26301369862995</v>
      </c>
      <c r="I24" s="5">
        <f>'Wariant 1'!I23*1000000/365</f>
        <v>789.64109589041084</v>
      </c>
      <c r="J24" s="5">
        <f>'Wariant 1'!J23*1000000/365</f>
        <v>887.01917808219162</v>
      </c>
      <c r="K24" s="5">
        <f>'Wariant 1'!K23*1000000/365</f>
        <v>984.39726027397228</v>
      </c>
      <c r="L24" s="5">
        <f>'Wariant 1'!L23*1000000/365</f>
        <v>1082.3479452054794</v>
      </c>
      <c r="M24" s="5">
        <f>'Wariant 1'!M23*1000000/365</f>
        <v>1251.2887671232875</v>
      </c>
      <c r="N24" s="5">
        <f>'Wariant 1'!N23*1000000/365</f>
        <v>1420.2295890410958</v>
      </c>
      <c r="O24" s="5">
        <f>'Wariant 1'!O23*1000000/365</f>
        <v>1589.1704109589036</v>
      </c>
      <c r="P24" s="5">
        <f>'Wariant 1'!P23*1000000/365</f>
        <v>1758.1112328767119</v>
      </c>
      <c r="Q24" s="5">
        <f>'Wariant 1'!Q23*1000000/365</f>
        <v>1440.1616438356164</v>
      </c>
      <c r="R24" s="5">
        <f>'Wariant 1'!R23*1000000/365</f>
        <v>1559.4827397260276</v>
      </c>
      <c r="S24" s="5">
        <f>'Wariant 1'!S23*1000000/365</f>
        <v>1678.8038356164382</v>
      </c>
      <c r="T24" s="5">
        <f>'Wariant 1'!T23*1000000/365</f>
        <v>1798.1249315068492</v>
      </c>
      <c r="U24" s="5">
        <f>'Wariant 1'!U23*1000000/365</f>
        <v>1917.4460273972604</v>
      </c>
      <c r="V24" s="5">
        <f>'Wariant 1'!V23*1000000/365</f>
        <v>1192.0630136986301</v>
      </c>
      <c r="W24" s="5">
        <f>'Wariant 1'!W23*1000000/365</f>
        <v>1471.9315068493152</v>
      </c>
      <c r="X24" s="5">
        <f>'Wariant 1'!X23*1000000/365</f>
        <v>1751.8000000000004</v>
      </c>
      <c r="Y24" s="5">
        <f>'Wariant 1'!Y23*1000000/365</f>
        <v>2031.668493150685</v>
      </c>
      <c r="Z24" s="5">
        <f>'Wariant 1'!Z23*1000000/365</f>
        <v>2311.5369863013698</v>
      </c>
    </row>
    <row r="25" spans="1:26" x14ac:dyDescent="0.25">
      <c r="A25" s="1">
        <v>60</v>
      </c>
      <c r="B25" s="5">
        <f>'Wariant 1'!B24*1000000/365</f>
        <v>1391.1534246575343</v>
      </c>
      <c r="C25" s="5">
        <f>'Wariant 1'!C24*1000000/365</f>
        <v>1389.6246575342466</v>
      </c>
      <c r="D25" s="5">
        <f>'Wariant 1'!D24*1000000/365</f>
        <v>1388.0958904109586</v>
      </c>
      <c r="E25" s="5">
        <f>'Wariant 1'!E24*1000000/365</f>
        <v>1386.5671232876712</v>
      </c>
      <c r="F25" s="5">
        <f>'Wariant 1'!F24*1000000/365</f>
        <v>1385.0383561643835</v>
      </c>
      <c r="G25" s="5">
        <f>'Wariant 1'!G24*1000000/365</f>
        <v>1383.509589041096</v>
      </c>
      <c r="H25" s="5">
        <f>'Wariant 1'!H24*1000000/365</f>
        <v>1697.043287671233</v>
      </c>
      <c r="I25" s="5">
        <f>'Wariant 1'!I24*1000000/365</f>
        <v>2010.5769863013702</v>
      </c>
      <c r="J25" s="5">
        <f>'Wariant 1'!J24*1000000/365</f>
        <v>2324.110684931507</v>
      </c>
      <c r="K25" s="5">
        <f>'Wariant 1'!K24*1000000/365</f>
        <v>2637.6443835616442</v>
      </c>
      <c r="L25" s="5">
        <f>'Wariant 1'!L24*1000000/365</f>
        <v>2958.821917808219</v>
      </c>
      <c r="M25" s="5">
        <f>'Wariant 1'!M24*1000000/365</f>
        <v>3364.0542465753433</v>
      </c>
      <c r="N25" s="5">
        <f>'Wariant 1'!N24*1000000/365</f>
        <v>3769.2865753424662</v>
      </c>
      <c r="O25" s="5">
        <f>'Wariant 1'!O24*1000000/365</f>
        <v>4174.5189041095891</v>
      </c>
      <c r="P25" s="5">
        <f>'Wariant 1'!P24*1000000/365</f>
        <v>4579.7512328767125</v>
      </c>
      <c r="Q25" s="5">
        <f>'Wariant 1'!Q24*1000000/365</f>
        <v>3417.3150684931511</v>
      </c>
      <c r="R25" s="5">
        <f>'Wariant 1'!R24*1000000/365</f>
        <v>3982.9002739726038</v>
      </c>
      <c r="S25" s="5">
        <f>'Wariant 1'!S24*1000000/365</f>
        <v>4548.4854794520552</v>
      </c>
      <c r="T25" s="5">
        <f>'Wariant 1'!T24*1000000/365</f>
        <v>5114.0706849315075</v>
      </c>
      <c r="U25" s="5">
        <f>'Wariant 1'!U24*1000000/365</f>
        <v>5679.6558904109597</v>
      </c>
      <c r="V25" s="5">
        <f>'Wariant 1'!V24*1000000/365</f>
        <v>4219.0794520547943</v>
      </c>
      <c r="W25" s="5">
        <f>'Wariant 1'!W24*1000000/365</f>
        <v>4585.7578082191785</v>
      </c>
      <c r="X25" s="5">
        <f>'Wariant 1'!X24*1000000/365</f>
        <v>4952.4361643835618</v>
      </c>
      <c r="Y25" s="5">
        <f>'Wariant 1'!Y24*1000000/365</f>
        <v>5319.1145205479452</v>
      </c>
      <c r="Z25" s="5">
        <f>'Wariant 1'!Z24*1000000/365</f>
        <v>5685.7928767123285</v>
      </c>
    </row>
    <row r="26" spans="1:26" x14ac:dyDescent="0.25">
      <c r="A26" s="1">
        <v>70</v>
      </c>
      <c r="B26" s="5">
        <f>'Wariant 1'!B25*1000000/365</f>
        <v>2946.6383561643834</v>
      </c>
      <c r="C26" s="5">
        <f>'Wariant 1'!C25*1000000/365</f>
        <v>2944.8383561643836</v>
      </c>
      <c r="D26" s="5">
        <f>'Wariant 1'!D25*1000000/365</f>
        <v>2943.0383561643835</v>
      </c>
      <c r="E26" s="5">
        <f>'Wariant 1'!E25*1000000/365</f>
        <v>2941.2383561643837</v>
      </c>
      <c r="F26" s="5">
        <f>'Wariant 1'!F25*1000000/365</f>
        <v>2939.4383561643835</v>
      </c>
      <c r="G26" s="5">
        <f>'Wariant 1'!G25*1000000/365</f>
        <v>2937.6383561643834</v>
      </c>
      <c r="H26" s="5">
        <f>'Wariant 1'!H25*1000000/365</f>
        <v>2617.6936986301371</v>
      </c>
      <c r="I26" s="5">
        <f>'Wariant 1'!I25*1000000/365</f>
        <v>2297.7490410958903</v>
      </c>
      <c r="J26" s="5">
        <f>'Wariant 1'!J25*1000000/365</f>
        <v>1977.804383561644</v>
      </c>
      <c r="K26" s="5">
        <f>'Wariant 1'!K25*1000000/365</f>
        <v>1657.8597260273973</v>
      </c>
      <c r="L26" s="5">
        <f>'Wariant 1'!L25*1000000/365</f>
        <v>1346.9150684931508</v>
      </c>
      <c r="M26" s="5">
        <f>'Wariant 1'!M25*1000000/365</f>
        <v>1410.2000000000003</v>
      </c>
      <c r="N26" s="5">
        <f>'Wariant 1'!N25*1000000/365</f>
        <v>1473.4849315068493</v>
      </c>
      <c r="O26" s="5">
        <f>'Wariant 1'!O25*1000000/365</f>
        <v>1536.7698630136986</v>
      </c>
      <c r="P26" s="5">
        <f>'Wariant 1'!P25*1000000/365</f>
        <v>1600.0547945205481</v>
      </c>
      <c r="Q26" s="5">
        <f>'Wariant 1'!Q25*1000000/365</f>
        <v>3263.0630136986301</v>
      </c>
      <c r="R26" s="5">
        <f>'Wariant 1'!R25*1000000/365</f>
        <v>3126.8126027397257</v>
      </c>
      <c r="S26" s="5">
        <f>'Wariant 1'!S25*1000000/365</f>
        <v>2990.5621917808216</v>
      </c>
      <c r="T26" s="5">
        <f>'Wariant 1'!T25*1000000/365</f>
        <v>2854.3117808219176</v>
      </c>
      <c r="U26" s="5">
        <f>'Wariant 1'!U25*1000000/365</f>
        <v>2718.0613698630136</v>
      </c>
      <c r="V26" s="5">
        <f>'Wariant 1'!V25*1000000/365</f>
        <v>2265.3863013698628</v>
      </c>
      <c r="W26" s="5">
        <f>'Wariant 1'!W25*1000000/365</f>
        <v>2148.993424657534</v>
      </c>
      <c r="X26" s="5">
        <f>'Wariant 1'!X25*1000000/365</f>
        <v>2032.6005479452053</v>
      </c>
      <c r="Y26" s="5">
        <f>'Wariant 1'!Y25*1000000/365</f>
        <v>1916.2076712328765</v>
      </c>
      <c r="Z26" s="5">
        <f>'Wariant 1'!Z25*1000000/365</f>
        <v>1799.8147945205476</v>
      </c>
    </row>
    <row r="27" spans="1:26" x14ac:dyDescent="0.25">
      <c r="A27" s="1">
        <v>80</v>
      </c>
      <c r="B27" s="5">
        <f>'Wariant 1'!B26*1000000/365</f>
        <v>2177.4575342465755</v>
      </c>
      <c r="C27" s="5">
        <f>'Wariant 1'!C26*1000000/365</f>
        <v>2179.2224657534248</v>
      </c>
      <c r="D27" s="5">
        <f>'Wariant 1'!D26*1000000/365</f>
        <v>2180.9873972602741</v>
      </c>
      <c r="E27" s="5">
        <f>'Wariant 1'!E26*1000000/365</f>
        <v>2182.7523287671233</v>
      </c>
      <c r="F27" s="5">
        <f>'Wariant 1'!F26*1000000/365</f>
        <v>2184.5172602739726</v>
      </c>
      <c r="G27" s="5">
        <f>'Wariant 1'!G26*1000000/365</f>
        <v>2186.2821917808219</v>
      </c>
      <c r="H27" s="5">
        <f>'Wariant 1'!H26*1000000/365</f>
        <v>2042.7660273972601</v>
      </c>
      <c r="I27" s="5">
        <f>'Wariant 1'!I26*1000000/365</f>
        <v>1899.2498630136986</v>
      </c>
      <c r="J27" s="5">
        <f>'Wariant 1'!J26*1000000/365</f>
        <v>1755.7336986301368</v>
      </c>
      <c r="K27" s="5">
        <f>'Wariant 1'!K26*1000000/365</f>
        <v>1612.217534246575</v>
      </c>
      <c r="L27" s="5">
        <f>'Wariant 1'!L26*1000000/365</f>
        <v>1459.8767123287671</v>
      </c>
      <c r="M27" s="5">
        <f>'Wariant 1'!M26*1000000/365</f>
        <v>1024.385205479452</v>
      </c>
      <c r="N27" s="5">
        <f>'Wariant 1'!N26*1000000/365</f>
        <v>588.8936986301369</v>
      </c>
      <c r="O27" s="5">
        <f>'Wariant 1'!O26*1000000/365</f>
        <v>153.40219178082185</v>
      </c>
      <c r="P27" s="5">
        <f>'Wariant 1'!P26*1000000/365</f>
        <v>0</v>
      </c>
      <c r="Q27" s="5">
        <f>'Wariant 1'!Q26*1000000/365</f>
        <v>0</v>
      </c>
      <c r="R27" s="5">
        <f>'Wariant 1'!R26*1000000/365</f>
        <v>0</v>
      </c>
      <c r="S27" s="5">
        <f>'Wariant 1'!S26*1000000/365</f>
        <v>0</v>
      </c>
      <c r="T27" s="5">
        <f>'Wariant 1'!T26*1000000/365</f>
        <v>0</v>
      </c>
      <c r="U27" s="5">
        <f>'Wariant 1'!U26*1000000/365</f>
        <v>0</v>
      </c>
      <c r="V27" s="5">
        <f>'Wariant 1'!V26*1000000/365</f>
        <v>0</v>
      </c>
      <c r="W27" s="5">
        <f>'Wariant 1'!W26*1000000/365</f>
        <v>0</v>
      </c>
      <c r="X27" s="5">
        <f>'Wariant 1'!X26*1000000/365</f>
        <v>0</v>
      </c>
      <c r="Y27" s="5">
        <f>'Wariant 1'!Y26*1000000/365</f>
        <v>0</v>
      </c>
      <c r="Z27" s="5">
        <f>'Wariant 1'!Z26*1000000/365</f>
        <v>0</v>
      </c>
    </row>
    <row r="28" spans="1:26" x14ac:dyDescent="0.25">
      <c r="A28" s="1">
        <v>90</v>
      </c>
      <c r="B28" s="5">
        <f>'Wariant 1'!B27*1000000/365</f>
        <v>972.14246575342463</v>
      </c>
      <c r="C28" s="5">
        <f>'Wariant 1'!C27*1000000/365</f>
        <v>959.84767123287679</v>
      </c>
      <c r="D28" s="5">
        <f>'Wariant 1'!D27*1000000/365</f>
        <v>947.55287671232873</v>
      </c>
      <c r="E28" s="5">
        <f>'Wariant 1'!E27*1000000/365</f>
        <v>935.25808219178089</v>
      </c>
      <c r="F28" s="5">
        <f>'Wariant 1'!F27*1000000/365</f>
        <v>922.96328767123282</v>
      </c>
      <c r="G28" s="5">
        <f>'Wariant 1'!G27*1000000/365</f>
        <v>910.66849315068475</v>
      </c>
      <c r="H28" s="5">
        <f>'Wariant 1'!H27*1000000/365</f>
        <v>896.13205479452063</v>
      </c>
      <c r="I28" s="5">
        <f>'Wariant 1'!I27*1000000/365</f>
        <v>881.59561643835605</v>
      </c>
      <c r="J28" s="5">
        <f>'Wariant 1'!J27*1000000/365</f>
        <v>867.05917808219169</v>
      </c>
      <c r="K28" s="5">
        <f>'Wariant 1'!K27*1000000/365</f>
        <v>852.52273972602734</v>
      </c>
      <c r="L28" s="5">
        <f>'Wariant 1'!L27*1000000/365</f>
        <v>899.46027397260275</v>
      </c>
      <c r="M28" s="5">
        <f>'Wariant 1'!M27*1000000/365</f>
        <v>975.79232876712354</v>
      </c>
      <c r="N28" s="5">
        <f>'Wariant 1'!N27*1000000/365</f>
        <v>1052.124383561644</v>
      </c>
      <c r="O28" s="5">
        <f>'Wariant 1'!O27*1000000/365</f>
        <v>1128.4564383561644</v>
      </c>
      <c r="P28" s="5">
        <f>'Wariant 1'!P27*1000000/365</f>
        <v>1204.7884931506851</v>
      </c>
      <c r="Q28" s="5">
        <f>'Wariant 1'!Q27*1000000/365</f>
        <v>1353.8027397260273</v>
      </c>
      <c r="R28" s="5">
        <f>'Wariant 1'!R27*1000000/365</f>
        <v>1416.5720547945205</v>
      </c>
      <c r="S28" s="5">
        <f>'Wariant 1'!S27*1000000/365</f>
        <v>1479.3413698630136</v>
      </c>
      <c r="T28" s="5">
        <f>'Wariant 1'!T27*1000000/365</f>
        <v>1542.110684931507</v>
      </c>
      <c r="U28" s="5">
        <f>'Wariant 1'!U27*1000000/365</f>
        <v>1604.8799999999999</v>
      </c>
      <c r="V28" s="5">
        <f>'Wariant 1'!V27*1000000/365</f>
        <v>1285.9890410958903</v>
      </c>
      <c r="W28" s="5">
        <f>'Wariant 1'!W27*1000000/365</f>
        <v>1453.7605479452056</v>
      </c>
      <c r="X28" s="5">
        <f>'Wariant 1'!X27*1000000/365</f>
        <v>1621.5320547945207</v>
      </c>
      <c r="Y28" s="5">
        <f>'Wariant 1'!Y27*1000000/365</f>
        <v>1789.3035616438358</v>
      </c>
      <c r="Z28" s="5">
        <f>'Wariant 1'!Z27*1000000/365</f>
        <v>1957.0750684931511</v>
      </c>
    </row>
    <row r="29" spans="1:26" x14ac:dyDescent="0.25">
      <c r="A29" s="1">
        <v>100</v>
      </c>
      <c r="B29" s="5">
        <f>'Wariant 1'!B28*1000000/365</f>
        <v>0</v>
      </c>
      <c r="C29" s="5">
        <f>'Wariant 1'!C28*1000000/365</f>
        <v>0</v>
      </c>
      <c r="D29" s="5">
        <f>'Wariant 1'!D28*1000000/365</f>
        <v>0</v>
      </c>
      <c r="E29" s="5">
        <f>'Wariant 1'!E28*1000000/365</f>
        <v>0</v>
      </c>
      <c r="F29" s="5">
        <f>'Wariant 1'!F28*1000000/365</f>
        <v>0</v>
      </c>
      <c r="G29" s="5">
        <f>'Wariant 1'!G28*1000000/365</f>
        <v>0</v>
      </c>
      <c r="H29" s="5">
        <f>'Wariant 1'!H28*1000000/365</f>
        <v>0</v>
      </c>
      <c r="I29" s="5">
        <f>'Wariant 1'!I28*1000000/365</f>
        <v>0</v>
      </c>
      <c r="J29" s="5">
        <f>'Wariant 1'!J28*1000000/365</f>
        <v>0</v>
      </c>
      <c r="K29" s="5">
        <f>'Wariant 1'!K28*1000000/365</f>
        <v>0</v>
      </c>
      <c r="L29" s="5">
        <f>'Wariant 1'!L28*1000000/365</f>
        <v>0</v>
      </c>
      <c r="M29" s="5">
        <f>'Wariant 1'!M28*1000000/365</f>
        <v>0</v>
      </c>
      <c r="N29" s="5">
        <f>'Wariant 1'!N28*1000000/365</f>
        <v>0</v>
      </c>
      <c r="O29" s="5">
        <f>'Wariant 1'!O28*1000000/365</f>
        <v>0</v>
      </c>
      <c r="P29" s="5">
        <f>'Wariant 1'!P28*1000000/365</f>
        <v>0</v>
      </c>
      <c r="Q29" s="5">
        <f>'Wariant 1'!Q28*1000000/365</f>
        <v>0</v>
      </c>
      <c r="R29" s="5">
        <f>'Wariant 1'!R28*1000000/365</f>
        <v>0</v>
      </c>
      <c r="S29" s="5">
        <f>'Wariant 1'!S28*1000000/365</f>
        <v>0</v>
      </c>
      <c r="T29" s="5">
        <f>'Wariant 1'!T28*1000000/365</f>
        <v>0</v>
      </c>
      <c r="U29" s="5">
        <f>'Wariant 1'!U28*1000000/365</f>
        <v>0</v>
      </c>
      <c r="V29" s="5">
        <f>'Wariant 1'!V28*1000000/365</f>
        <v>0</v>
      </c>
      <c r="W29" s="5">
        <f>'Wariant 1'!W28*1000000/365</f>
        <v>0</v>
      </c>
      <c r="X29" s="5">
        <f>'Wariant 1'!X28*1000000/365</f>
        <v>0</v>
      </c>
      <c r="Y29" s="5">
        <f>'Wariant 1'!Y28*1000000/365</f>
        <v>0</v>
      </c>
      <c r="Z29" s="5">
        <f>'Wariant 1'!Z28*1000000/365</f>
        <v>0</v>
      </c>
    </row>
    <row r="30" spans="1:26" x14ac:dyDescent="0.25">
      <c r="A30" s="1">
        <v>110</v>
      </c>
      <c r="B30" s="5">
        <f>'Wariant 1'!B29*1000000/365</f>
        <v>0</v>
      </c>
      <c r="C30" s="5">
        <f>'Wariant 1'!C29*1000000/365</f>
        <v>0</v>
      </c>
      <c r="D30" s="5">
        <f>'Wariant 1'!D29*1000000/365</f>
        <v>0</v>
      </c>
      <c r="E30" s="5">
        <f>'Wariant 1'!E29*1000000/365</f>
        <v>0</v>
      </c>
      <c r="F30" s="5">
        <f>'Wariant 1'!F29*1000000/365</f>
        <v>0</v>
      </c>
      <c r="G30" s="5">
        <f>'Wariant 1'!G29*1000000/365</f>
        <v>0</v>
      </c>
      <c r="H30" s="5">
        <f>'Wariant 1'!H29*1000000/365</f>
        <v>0</v>
      </c>
      <c r="I30" s="5">
        <f>'Wariant 1'!I29*1000000/365</f>
        <v>0</v>
      </c>
      <c r="J30" s="5">
        <f>'Wariant 1'!J29*1000000/365</f>
        <v>0</v>
      </c>
      <c r="K30" s="5">
        <f>'Wariant 1'!K29*1000000/365</f>
        <v>0</v>
      </c>
      <c r="L30" s="5">
        <f>'Wariant 1'!L29*1000000/365</f>
        <v>0</v>
      </c>
      <c r="M30" s="5">
        <f>'Wariant 1'!M29*1000000/365</f>
        <v>0</v>
      </c>
      <c r="N30" s="5">
        <f>'Wariant 1'!N29*1000000/365</f>
        <v>0</v>
      </c>
      <c r="O30" s="5">
        <f>'Wariant 1'!O29*1000000/365</f>
        <v>0</v>
      </c>
      <c r="P30" s="5">
        <f>'Wariant 1'!P29*1000000/365</f>
        <v>0</v>
      </c>
      <c r="Q30" s="5">
        <f>'Wariant 1'!Q29*1000000/365</f>
        <v>0</v>
      </c>
      <c r="R30" s="5">
        <f>'Wariant 1'!R29*1000000/365</f>
        <v>0</v>
      </c>
      <c r="S30" s="5">
        <f>'Wariant 1'!S29*1000000/365</f>
        <v>0</v>
      </c>
      <c r="T30" s="5">
        <f>'Wariant 1'!T29*1000000/365</f>
        <v>0</v>
      </c>
      <c r="U30" s="5">
        <f>'Wariant 1'!U29*1000000/365</f>
        <v>0</v>
      </c>
      <c r="V30" s="5">
        <f>'Wariant 1'!V29*1000000/365</f>
        <v>0</v>
      </c>
      <c r="W30" s="5">
        <f>'Wariant 1'!W29*1000000/365</f>
        <v>0</v>
      </c>
      <c r="X30" s="5">
        <f>'Wariant 1'!X29*1000000/365</f>
        <v>0</v>
      </c>
      <c r="Y30" s="5">
        <f>'Wariant 1'!Y29*1000000/365</f>
        <v>0</v>
      </c>
      <c r="Z30" s="5">
        <f>'Wariant 1'!Z29*1000000/365</f>
        <v>0</v>
      </c>
    </row>
    <row r="31" spans="1:26" x14ac:dyDescent="0.25">
      <c r="A31" s="1" t="s">
        <v>28</v>
      </c>
      <c r="B31" s="5">
        <f>SUM(B20:B30)</f>
        <v>8184.4246575342459</v>
      </c>
      <c r="C31" s="5">
        <f t="shared" ref="C31" si="3">SUM(C20:C30)</f>
        <v>8170.3632876712336</v>
      </c>
      <c r="D31" s="5">
        <f t="shared" ref="D31" si="4">SUM(D20:D30)</f>
        <v>8156.3019178082195</v>
      </c>
      <c r="E31" s="5">
        <f t="shared" ref="E31" si="5">SUM(E20:E30)</f>
        <v>8142.2405479452054</v>
      </c>
      <c r="F31" s="5">
        <f t="shared" ref="F31" si="6">SUM(F20:F30)</f>
        <v>8128.1791780821914</v>
      </c>
      <c r="G31" s="5">
        <f t="shared" ref="G31" si="7">SUM(G20:G30)</f>
        <v>8114.1178082191764</v>
      </c>
      <c r="H31" s="5">
        <f t="shared" ref="H31" si="8">SUM(H20:H30)</f>
        <v>8049.810410958903</v>
      </c>
      <c r="I31" s="5">
        <f t="shared" ref="I31" si="9">SUM(I20:I30)</f>
        <v>7985.5030136986297</v>
      </c>
      <c r="J31" s="5">
        <f t="shared" ref="J31" si="10">SUM(J20:J30)</f>
        <v>7921.1956164383555</v>
      </c>
      <c r="K31" s="5">
        <f t="shared" ref="K31" si="11">SUM(K20:K30)</f>
        <v>7856.8882191780813</v>
      </c>
      <c r="L31" s="5">
        <f t="shared" ref="L31" si="12">SUM(L20:L30)</f>
        <v>7862.8876712328765</v>
      </c>
      <c r="M31" s="5">
        <f t="shared" ref="M31" si="13">SUM(M20:M30)</f>
        <v>8151.4186301369882</v>
      </c>
      <c r="N31" s="5">
        <f t="shared" ref="N31" si="14">SUM(N20:N30)</f>
        <v>8439.9495890410963</v>
      </c>
      <c r="O31" s="5">
        <f t="shared" ref="O31" si="15">SUM(O20:O30)</f>
        <v>8728.4805479452043</v>
      </c>
      <c r="P31" s="5">
        <f t="shared" ref="P31" si="16">SUM(P20:P30)</f>
        <v>9299.1008219178075</v>
      </c>
      <c r="Q31" s="5">
        <f t="shared" ref="Q31" si="17">SUM(Q20:Q30)</f>
        <v>9627.0794520547934</v>
      </c>
      <c r="R31" s="5">
        <f t="shared" ref="R31" si="18">SUM(R20:R30)</f>
        <v>10250.841095890411</v>
      </c>
      <c r="S31" s="5">
        <f t="shared" ref="S31" si="19">SUM(S20:S30)</f>
        <v>10874.602739726028</v>
      </c>
      <c r="T31" s="5">
        <f t="shared" ref="T31" si="20">SUM(T20:T30)</f>
        <v>11498.364383561646</v>
      </c>
      <c r="U31" s="5">
        <f t="shared" ref="U31" si="21">SUM(U20:U30)</f>
        <v>12122.12602739726</v>
      </c>
      <c r="V31" s="5">
        <f t="shared" ref="V31" si="22">SUM(V20:V30)</f>
        <v>9125.7753424657531</v>
      </c>
      <c r="W31" s="5">
        <f t="shared" ref="W31" si="23">SUM(W20:W30)</f>
        <v>9977.8876712328765</v>
      </c>
      <c r="X31" s="5">
        <f t="shared" ref="X31" si="24">SUM(X20:X30)</f>
        <v>10830.000000000002</v>
      </c>
      <c r="Y31" s="5">
        <f t="shared" ref="Y31" si="25">SUM(Y20:Y30)</f>
        <v>11682.112328767123</v>
      </c>
      <c r="Z31" s="5">
        <f t="shared" ref="Z31" si="26">SUM(Z20:Z30)</f>
        <v>12534.224657534247</v>
      </c>
    </row>
    <row r="33" spans="1:26" x14ac:dyDescent="0.25">
      <c r="A33" t="s">
        <v>26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27">C34+1</f>
        <v>2022</v>
      </c>
      <c r="E34" s="1">
        <f t="shared" si="27"/>
        <v>2023</v>
      </c>
      <c r="F34" s="1">
        <f t="shared" si="27"/>
        <v>2024</v>
      </c>
      <c r="G34" s="1">
        <f t="shared" si="27"/>
        <v>2025</v>
      </c>
      <c r="H34" s="1">
        <f t="shared" si="27"/>
        <v>2026</v>
      </c>
      <c r="I34" s="1">
        <f t="shared" si="27"/>
        <v>2027</v>
      </c>
      <c r="J34" s="1">
        <f t="shared" si="27"/>
        <v>2028</v>
      </c>
      <c r="K34" s="1">
        <f t="shared" si="27"/>
        <v>2029</v>
      </c>
      <c r="L34" s="1">
        <f t="shared" si="27"/>
        <v>2030</v>
      </c>
      <c r="M34" s="1">
        <f t="shared" si="27"/>
        <v>2031</v>
      </c>
      <c r="N34" s="1">
        <f t="shared" si="27"/>
        <v>2032</v>
      </c>
      <c r="O34" s="1">
        <f t="shared" si="27"/>
        <v>2033</v>
      </c>
      <c r="P34" s="1">
        <f t="shared" si="27"/>
        <v>2034</v>
      </c>
      <c r="Q34" s="1">
        <f t="shared" si="27"/>
        <v>2035</v>
      </c>
      <c r="R34" s="1">
        <f t="shared" si="27"/>
        <v>2036</v>
      </c>
      <c r="S34" s="1">
        <f t="shared" si="27"/>
        <v>2037</v>
      </c>
      <c r="T34" s="1">
        <f t="shared" si="27"/>
        <v>2038</v>
      </c>
      <c r="U34" s="1">
        <f t="shared" si="27"/>
        <v>2039</v>
      </c>
      <c r="V34" s="1">
        <f t="shared" si="27"/>
        <v>2040</v>
      </c>
      <c r="W34" s="1">
        <f t="shared" si="27"/>
        <v>2041</v>
      </c>
      <c r="X34" s="1">
        <f t="shared" si="27"/>
        <v>2042</v>
      </c>
      <c r="Y34" s="1">
        <f t="shared" si="27"/>
        <v>2043</v>
      </c>
      <c r="Z34" s="1">
        <f t="shared" si="27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'Wariant 1'!B34*1000000/365</f>
        <v>0</v>
      </c>
      <c r="C36" s="5">
        <f>'Wariant 1'!C34*1000000/365</f>
        <v>0</v>
      </c>
      <c r="D36" s="5">
        <f>'Wariant 1'!D34*1000000/365</f>
        <v>0</v>
      </c>
      <c r="E36" s="5">
        <f>'Wariant 1'!E34*1000000/365</f>
        <v>0</v>
      </c>
      <c r="F36" s="5">
        <f>'Wariant 1'!F34*1000000/365</f>
        <v>0</v>
      </c>
      <c r="G36" s="5">
        <f>'Wariant 1'!G34*1000000/365</f>
        <v>0</v>
      </c>
      <c r="H36" s="5">
        <f>'Wariant 1'!H34*1000000/365</f>
        <v>0</v>
      </c>
      <c r="I36" s="5">
        <f>'Wariant 1'!I34*1000000/365</f>
        <v>0</v>
      </c>
      <c r="J36" s="5">
        <f>'Wariant 1'!J34*1000000/365</f>
        <v>0</v>
      </c>
      <c r="K36" s="5">
        <f>'Wariant 1'!K34*1000000/365</f>
        <v>0</v>
      </c>
      <c r="L36" s="5">
        <f>'Wariant 1'!L34*1000000/365</f>
        <v>0</v>
      </c>
      <c r="M36" s="5">
        <f>'Wariant 1'!M34*1000000/365</f>
        <v>0</v>
      </c>
      <c r="N36" s="5">
        <f>'Wariant 1'!N34*1000000/365</f>
        <v>0</v>
      </c>
      <c r="O36" s="5">
        <f>'Wariant 1'!O34*1000000/365</f>
        <v>0</v>
      </c>
      <c r="P36" s="5">
        <f>'Wariant 1'!P34*1000000/365</f>
        <v>0</v>
      </c>
      <c r="Q36" s="5">
        <f>'Wariant 1'!Q34*1000000/365</f>
        <v>0</v>
      </c>
      <c r="R36" s="5">
        <f>'Wariant 1'!R34*1000000/365</f>
        <v>0</v>
      </c>
      <c r="S36" s="5">
        <f>'Wariant 1'!S34*1000000/365</f>
        <v>0</v>
      </c>
      <c r="T36" s="5">
        <f>'Wariant 1'!T34*1000000/365</f>
        <v>0</v>
      </c>
      <c r="U36" s="5">
        <f>'Wariant 1'!U34*1000000/365</f>
        <v>0</v>
      </c>
      <c r="V36" s="5">
        <f>'Wariant 1'!V34*1000000/365</f>
        <v>0</v>
      </c>
      <c r="W36" s="5">
        <f>'Wariant 1'!W34*1000000/365</f>
        <v>0</v>
      </c>
      <c r="X36" s="5">
        <f>'Wariant 1'!X34*1000000/365</f>
        <v>0</v>
      </c>
      <c r="Y36" s="5">
        <f>'Wariant 1'!Y34*1000000/365</f>
        <v>0</v>
      </c>
      <c r="Z36" s="5">
        <f>'Wariant 1'!Z34*1000000/365</f>
        <v>0</v>
      </c>
    </row>
    <row r="37" spans="1:26" x14ac:dyDescent="0.25">
      <c r="A37" s="1">
        <v>20</v>
      </c>
      <c r="B37" s="5">
        <f>'Wariant 1'!B35*1000000/365</f>
        <v>0</v>
      </c>
      <c r="C37" s="5">
        <f>'Wariant 1'!C35*1000000/365</f>
        <v>0</v>
      </c>
      <c r="D37" s="5">
        <f>'Wariant 1'!D35*1000000/365</f>
        <v>0</v>
      </c>
      <c r="E37" s="5">
        <f>'Wariant 1'!E35*1000000/365</f>
        <v>0</v>
      </c>
      <c r="F37" s="5">
        <f>'Wariant 1'!F35*1000000/365</f>
        <v>0</v>
      </c>
      <c r="G37" s="5">
        <f>'Wariant 1'!G35*1000000/365</f>
        <v>0</v>
      </c>
      <c r="H37" s="5">
        <f>'Wariant 1'!H35*1000000/365</f>
        <v>9.8630136986301367E-3</v>
      </c>
      <c r="I37" s="5">
        <f>'Wariant 1'!I35*1000000/365</f>
        <v>1.9726027397260273E-2</v>
      </c>
      <c r="J37" s="5">
        <f>'Wariant 1'!J35*1000000/365</f>
        <v>2.9589041095890417E-2</v>
      </c>
      <c r="K37" s="5">
        <f>'Wariant 1'!K35*1000000/365</f>
        <v>3.9452054794520547E-2</v>
      </c>
      <c r="L37" s="5">
        <f>'Wariant 1'!L35*1000000/365</f>
        <v>4.9315068493150684E-2</v>
      </c>
      <c r="M37" s="5">
        <f>'Wariant 1'!M35*1000000/365</f>
        <v>4.9315068493150684E-2</v>
      </c>
      <c r="N37" s="5">
        <f>'Wariant 1'!N35*1000000/365</f>
        <v>4.9315068493150684E-2</v>
      </c>
      <c r="O37" s="5">
        <f>'Wariant 1'!O35*1000000/365</f>
        <v>4.9315068493150684E-2</v>
      </c>
      <c r="P37" s="5">
        <f>'Wariant 1'!P35*1000000/365</f>
        <v>4.9315068493150684E-2</v>
      </c>
      <c r="Q37" s="5">
        <f>'Wariant 1'!Q35*1000000/365</f>
        <v>0</v>
      </c>
      <c r="R37" s="5">
        <f>'Wariant 1'!R35*1000000/365</f>
        <v>3.0136986301369864E-2</v>
      </c>
      <c r="S37" s="5">
        <f>'Wariant 1'!S35*1000000/365</f>
        <v>6.0273972602739728E-2</v>
      </c>
      <c r="T37" s="5">
        <f>'Wariant 1'!T35*1000000/365</f>
        <v>9.0410958904109592E-2</v>
      </c>
      <c r="U37" s="5">
        <f>'Wariant 1'!U35*1000000/365</f>
        <v>0.12054794520547946</v>
      </c>
      <c r="V37" s="5">
        <f>'Wariant 1'!V35*1000000/365</f>
        <v>0.15068493150684931</v>
      </c>
      <c r="W37" s="5">
        <f>'Wariant 1'!W35*1000000/365</f>
        <v>0.17095890410958903</v>
      </c>
      <c r="X37" s="5">
        <f>'Wariant 1'!X35*1000000/365</f>
        <v>0.19123287671232875</v>
      </c>
      <c r="Y37" s="5">
        <f>'Wariant 1'!Y35*1000000/365</f>
        <v>0.2115068493150685</v>
      </c>
      <c r="Z37" s="5">
        <f>'Wariant 1'!Z35*1000000/365</f>
        <v>0.23178082191780822</v>
      </c>
    </row>
    <row r="38" spans="1:26" x14ac:dyDescent="0.25">
      <c r="A38" s="1">
        <v>30</v>
      </c>
      <c r="B38" s="5">
        <f>'Wariant 1'!B36*1000000/365</f>
        <v>440.26575342465748</v>
      </c>
      <c r="C38" s="5">
        <f>'Wariant 1'!C36*1000000/365</f>
        <v>450.72876712328758</v>
      </c>
      <c r="D38" s="5">
        <f>'Wariant 1'!D36*1000000/365</f>
        <v>461.19178082191775</v>
      </c>
      <c r="E38" s="5">
        <f>'Wariant 1'!E36*1000000/365</f>
        <v>471.65479452054785</v>
      </c>
      <c r="F38" s="5">
        <f>'Wariant 1'!F36*1000000/365</f>
        <v>482.11780821917807</v>
      </c>
      <c r="G38" s="5">
        <f>'Wariant 1'!G36*1000000/365</f>
        <v>492.58082191780812</v>
      </c>
      <c r="H38" s="5">
        <f>'Wariant 1'!H36*1000000/365</f>
        <v>504.96986301369856</v>
      </c>
      <c r="I38" s="5">
        <f>'Wariant 1'!I36*1000000/365</f>
        <v>517.35890410958893</v>
      </c>
      <c r="J38" s="5">
        <f>'Wariant 1'!J36*1000000/365</f>
        <v>529.74794520547948</v>
      </c>
      <c r="K38" s="5">
        <f>'Wariant 1'!K36*1000000/365</f>
        <v>542.13698630136992</v>
      </c>
      <c r="L38" s="5">
        <f>'Wariant 1'!L36*1000000/365</f>
        <v>502.21095890410959</v>
      </c>
      <c r="M38" s="5">
        <f>'Wariant 1'!M36*1000000/365</f>
        <v>516.26082191780824</v>
      </c>
      <c r="N38" s="5">
        <f>'Wariant 1'!N36*1000000/365</f>
        <v>530.31068493150678</v>
      </c>
      <c r="O38" s="5">
        <f>'Wariant 1'!O36*1000000/365</f>
        <v>544.36054794520555</v>
      </c>
      <c r="P38" s="5">
        <f>'Wariant 1'!P36*1000000/365</f>
        <v>558.41041095890421</v>
      </c>
      <c r="Q38" s="5">
        <f>'Wariant 1'!Q36*1000000/365</f>
        <v>510.51506849315069</v>
      </c>
      <c r="R38" s="5">
        <f>'Wariant 1'!R36*1000000/365</f>
        <v>529.96438356164379</v>
      </c>
      <c r="S38" s="5">
        <f>'Wariant 1'!S36*1000000/365</f>
        <v>549.41369863013711</v>
      </c>
      <c r="T38" s="5">
        <f>'Wariant 1'!T36*1000000/365</f>
        <v>568.86301369863008</v>
      </c>
      <c r="U38" s="5">
        <f>'Wariant 1'!U36*1000000/365</f>
        <v>588.3123287671234</v>
      </c>
      <c r="V38" s="5">
        <f>'Wariant 1'!V36*1000000/365</f>
        <v>537.51232876712334</v>
      </c>
      <c r="W38" s="5">
        <f>'Wariant 1'!W36*1000000/365</f>
        <v>553.59068493150687</v>
      </c>
      <c r="X38" s="5">
        <f>'Wariant 1'!X36*1000000/365</f>
        <v>569.66904109589041</v>
      </c>
      <c r="Y38" s="5">
        <f>'Wariant 1'!Y36*1000000/365</f>
        <v>585.74739726027406</v>
      </c>
      <c r="Z38" s="5">
        <f>'Wariant 1'!Z36*1000000/365</f>
        <v>601.82575342465759</v>
      </c>
    </row>
    <row r="39" spans="1:26" x14ac:dyDescent="0.25">
      <c r="A39" s="1">
        <v>40</v>
      </c>
      <c r="B39" s="5">
        <f>'Wariant 1'!B37*1000000/365</f>
        <v>1516.715068493151</v>
      </c>
      <c r="C39" s="5">
        <f>'Wariant 1'!C37*1000000/365</f>
        <v>1512.5452054794523</v>
      </c>
      <c r="D39" s="5">
        <f>'Wariant 1'!D37*1000000/365</f>
        <v>1508.3753424657536</v>
      </c>
      <c r="E39" s="5">
        <f>'Wariant 1'!E37*1000000/365</f>
        <v>1504.2054794520552</v>
      </c>
      <c r="F39" s="5">
        <f>'Wariant 1'!F37*1000000/365</f>
        <v>1500.0356164383566</v>
      </c>
      <c r="G39" s="5">
        <f>'Wariant 1'!G37*1000000/365</f>
        <v>1495.8657534246579</v>
      </c>
      <c r="H39" s="5">
        <f>'Wariant 1'!H37*1000000/365</f>
        <v>1517.7232876712328</v>
      </c>
      <c r="I39" s="5">
        <f>'Wariant 1'!I37*1000000/365</f>
        <v>1539.5808219178082</v>
      </c>
      <c r="J39" s="5">
        <f>'Wariant 1'!J37*1000000/365</f>
        <v>1561.4383561643833</v>
      </c>
      <c r="K39" s="5">
        <f>'Wariant 1'!K37*1000000/365</f>
        <v>1583.2958904109587</v>
      </c>
      <c r="L39" s="5">
        <f>'Wariant 1'!L37*1000000/365</f>
        <v>1626.0027397260267</v>
      </c>
      <c r="M39" s="5">
        <f>'Wariant 1'!M37*1000000/365</f>
        <v>1661.1808219178076</v>
      </c>
      <c r="N39" s="5">
        <f>'Wariant 1'!N37*1000000/365</f>
        <v>1696.3589041095881</v>
      </c>
      <c r="O39" s="5">
        <f>'Wariant 1'!O37*1000000/365</f>
        <v>1731.5369863013693</v>
      </c>
      <c r="P39" s="5">
        <f>'Wariant 1'!P37*1000000/365</f>
        <v>1766.7150684931501</v>
      </c>
      <c r="Q39" s="5">
        <f>'Wariant 1'!Q37*1000000/365</f>
        <v>1692.6054794520549</v>
      </c>
      <c r="R39" s="5">
        <f>'Wariant 1'!R37*1000000/365</f>
        <v>1735.084383561644</v>
      </c>
      <c r="S39" s="5">
        <f>'Wariant 1'!S37*1000000/365</f>
        <v>1777.5632876712325</v>
      </c>
      <c r="T39" s="5">
        <f>'Wariant 1'!T37*1000000/365</f>
        <v>1820.0421917808217</v>
      </c>
      <c r="U39" s="5">
        <f>'Wariant 1'!U37*1000000/365</f>
        <v>1862.5210958904102</v>
      </c>
      <c r="V39" s="5">
        <f>'Wariant 1'!V37*1000000/365</f>
        <v>1729.1095890410952</v>
      </c>
      <c r="W39" s="5">
        <f>'Wariant 1'!W37*1000000/365</f>
        <v>1885.2191780821915</v>
      </c>
      <c r="X39" s="5">
        <f>'Wariant 1'!X37*1000000/365</f>
        <v>2041.328767123287</v>
      </c>
      <c r="Y39" s="5">
        <f>'Wariant 1'!Y37*1000000/365</f>
        <v>2197.4383561643831</v>
      </c>
      <c r="Z39" s="5">
        <f>'Wariant 1'!Z37*1000000/365</f>
        <v>2353.5479452054792</v>
      </c>
    </row>
    <row r="40" spans="1:26" x14ac:dyDescent="0.25">
      <c r="A40" s="1">
        <v>50</v>
      </c>
      <c r="B40" s="5">
        <f>'Wariant 1'!B38*1000000/365</f>
        <v>663.15068493150693</v>
      </c>
      <c r="C40" s="5">
        <f>'Wariant 1'!C38*1000000/365</f>
        <v>665.32273972602741</v>
      </c>
      <c r="D40" s="5">
        <f>'Wariant 1'!D38*1000000/365</f>
        <v>667.494794520548</v>
      </c>
      <c r="E40" s="5">
        <f>'Wariant 1'!E38*1000000/365</f>
        <v>669.66684931506848</v>
      </c>
      <c r="F40" s="5">
        <f>'Wariant 1'!F38*1000000/365</f>
        <v>671.83890410958907</v>
      </c>
      <c r="G40" s="5">
        <f>'Wariant 1'!G38*1000000/365</f>
        <v>674.01095890410954</v>
      </c>
      <c r="H40" s="5">
        <f>'Wariant 1'!H38*1000000/365</f>
        <v>792.51397260273961</v>
      </c>
      <c r="I40" s="5">
        <f>'Wariant 1'!I38*1000000/365</f>
        <v>911.01698630136968</v>
      </c>
      <c r="J40" s="5">
        <f>'Wariant 1'!J38*1000000/365</f>
        <v>1029.52</v>
      </c>
      <c r="K40" s="5">
        <f>'Wariant 1'!K38*1000000/365</f>
        <v>1148.0230136986299</v>
      </c>
      <c r="L40" s="5">
        <f>'Wariant 1'!L38*1000000/365</f>
        <v>1255.6657534246576</v>
      </c>
      <c r="M40" s="5">
        <f>'Wariant 1'!M38*1000000/365</f>
        <v>1385.868493150685</v>
      </c>
      <c r="N40" s="5">
        <f>'Wariant 1'!N38*1000000/365</f>
        <v>1516.0712328767124</v>
      </c>
      <c r="O40" s="5">
        <f>'Wariant 1'!O38*1000000/365</f>
        <v>1646.2739726027398</v>
      </c>
      <c r="P40" s="5">
        <f>'Wariant 1'!P38*1000000/365</f>
        <v>1776.4767123287672</v>
      </c>
      <c r="Q40" s="5">
        <f>'Wariant 1'!Q38*1000000/365</f>
        <v>1314.1643835616439</v>
      </c>
      <c r="R40" s="5">
        <f>'Wariant 1'!R38*1000000/365</f>
        <v>1448.5408219178082</v>
      </c>
      <c r="S40" s="5">
        <f>'Wariant 1'!S38*1000000/365</f>
        <v>1582.9172602739725</v>
      </c>
      <c r="T40" s="5">
        <f>'Wariant 1'!T38*1000000/365</f>
        <v>1717.2936986301372</v>
      </c>
      <c r="U40" s="5">
        <f>'Wariant 1'!U38*1000000/365</f>
        <v>1851.6701369863013</v>
      </c>
      <c r="V40" s="5">
        <f>'Wariant 1'!V38*1000000/365</f>
        <v>1335.0328767123285</v>
      </c>
      <c r="W40" s="5">
        <f>'Wariant 1'!W38*1000000/365</f>
        <v>1593.1232876712329</v>
      </c>
      <c r="X40" s="5">
        <f>'Wariant 1'!X38*1000000/365</f>
        <v>1851.2136986301371</v>
      </c>
      <c r="Y40" s="5">
        <f>'Wariant 1'!Y38*1000000/365</f>
        <v>2109.3041095890408</v>
      </c>
      <c r="Z40" s="5">
        <f>'Wariant 1'!Z38*1000000/365</f>
        <v>2367.3945205479454</v>
      </c>
    </row>
    <row r="41" spans="1:26" x14ac:dyDescent="0.25">
      <c r="A41" s="1">
        <v>60</v>
      </c>
      <c r="B41" s="5">
        <f>'Wariant 1'!B39*1000000/365</f>
        <v>530.95068493150688</v>
      </c>
      <c r="C41" s="5">
        <f>'Wariant 1'!C39*1000000/365</f>
        <v>534.36438356164388</v>
      </c>
      <c r="D41" s="5">
        <f>'Wariant 1'!D39*1000000/365</f>
        <v>537.77808219178087</v>
      </c>
      <c r="E41" s="5">
        <f>'Wariant 1'!E39*1000000/365</f>
        <v>541.19178082191786</v>
      </c>
      <c r="F41" s="5">
        <f>'Wariant 1'!F39*1000000/365</f>
        <v>544.60547945205485</v>
      </c>
      <c r="G41" s="5">
        <f>'Wariant 1'!G39*1000000/365</f>
        <v>548.01917808219173</v>
      </c>
      <c r="H41" s="5">
        <f>'Wariant 1'!H39*1000000/365</f>
        <v>791.04547945205468</v>
      </c>
      <c r="I41" s="5">
        <f>'Wariant 1'!I39*1000000/365</f>
        <v>1034.0717808219179</v>
      </c>
      <c r="J41" s="5">
        <f>'Wariant 1'!J39*1000000/365</f>
        <v>1277.0980821917806</v>
      </c>
      <c r="K41" s="5">
        <f>'Wariant 1'!K39*1000000/365</f>
        <v>1520.1243835616435</v>
      </c>
      <c r="L41" s="5">
        <f>'Wariant 1'!L39*1000000/365</f>
        <v>1746.0821917808219</v>
      </c>
      <c r="M41" s="5">
        <f>'Wariant 1'!M39*1000000/365</f>
        <v>2014.9194520547944</v>
      </c>
      <c r="N41" s="5">
        <f>'Wariant 1'!N39*1000000/365</f>
        <v>2283.7567123287672</v>
      </c>
      <c r="O41" s="5">
        <f>'Wariant 1'!O39*1000000/365</f>
        <v>2552.59397260274</v>
      </c>
      <c r="P41" s="5">
        <f>'Wariant 1'!P39*1000000/365</f>
        <v>2821.4312328767123</v>
      </c>
      <c r="Q41" s="5">
        <f>'Wariant 1'!Q39*1000000/365</f>
        <v>1875.1369863013701</v>
      </c>
      <c r="R41" s="5">
        <f>'Wariant 1'!R39*1000000/365</f>
        <v>2247.5578082191787</v>
      </c>
      <c r="S41" s="5">
        <f>'Wariant 1'!S39*1000000/365</f>
        <v>2619.9786301369872</v>
      </c>
      <c r="T41" s="5">
        <f>'Wariant 1'!T39*1000000/365</f>
        <v>2992.3994520547953</v>
      </c>
      <c r="U41" s="5">
        <f>'Wariant 1'!U39*1000000/365</f>
        <v>3364.820273972603</v>
      </c>
      <c r="V41" s="5">
        <f>'Wariant 1'!V39*1000000/365</f>
        <v>2393.0547945205481</v>
      </c>
      <c r="W41" s="5">
        <f>'Wariant 1'!W39*1000000/365</f>
        <v>2526.2038356164385</v>
      </c>
      <c r="X41" s="5">
        <f>'Wariant 1'!X39*1000000/365</f>
        <v>2659.3528767123289</v>
      </c>
      <c r="Y41" s="5">
        <f>'Wariant 1'!Y39*1000000/365</f>
        <v>2792.5019178082198</v>
      </c>
      <c r="Z41" s="5">
        <f>'Wariant 1'!Z39*1000000/365</f>
        <v>2925.6509589041107</v>
      </c>
    </row>
    <row r="42" spans="1:26" x14ac:dyDescent="0.25">
      <c r="A42" s="1">
        <v>70</v>
      </c>
      <c r="B42" s="5">
        <f>'Wariant 1'!B40*1000000/365</f>
        <v>3882.6219178082183</v>
      </c>
      <c r="C42" s="5">
        <f>'Wariant 1'!C40*1000000/365</f>
        <v>3918.9654794520548</v>
      </c>
      <c r="D42" s="5">
        <f>'Wariant 1'!D40*1000000/365</f>
        <v>3955.3090410958907</v>
      </c>
      <c r="E42" s="5">
        <f>'Wariant 1'!E40*1000000/365</f>
        <v>3991.6526027397258</v>
      </c>
      <c r="F42" s="5">
        <f>'Wariant 1'!F40*1000000/365</f>
        <v>4027.9961643835618</v>
      </c>
      <c r="G42" s="5">
        <f>'Wariant 1'!G40*1000000/365</f>
        <v>4064.3397260273978</v>
      </c>
      <c r="H42" s="5">
        <f>'Wariant 1'!H40*1000000/365</f>
        <v>3757.1956164383573</v>
      </c>
      <c r="I42" s="5">
        <f>'Wariant 1'!I40*1000000/365</f>
        <v>3450.051506849316</v>
      </c>
      <c r="J42" s="5">
        <f>'Wariant 1'!J40*1000000/365</f>
        <v>3142.907397260275</v>
      </c>
      <c r="K42" s="5">
        <f>'Wariant 1'!K40*1000000/365</f>
        <v>2835.7632876712337</v>
      </c>
      <c r="L42" s="5">
        <f>'Wariant 1'!L40*1000000/365</f>
        <v>2346.9013698630138</v>
      </c>
      <c r="M42" s="5">
        <f>'Wariant 1'!M40*1000000/365</f>
        <v>2044.2986301369867</v>
      </c>
      <c r="N42" s="5">
        <f>'Wariant 1'!N40*1000000/365</f>
        <v>1741.6958904109592</v>
      </c>
      <c r="O42" s="5">
        <f>'Wariant 1'!O40*1000000/365</f>
        <v>1439.0931506849317</v>
      </c>
      <c r="P42" s="5">
        <f>'Wariant 1'!P40*1000000/365</f>
        <v>1136.4904109589045</v>
      </c>
      <c r="Q42" s="5">
        <f>'Wariant 1'!Q40*1000000/365</f>
        <v>2369.608219178082</v>
      </c>
      <c r="R42" s="5">
        <f>'Wariant 1'!R40*1000000/365</f>
        <v>1930.053698630137</v>
      </c>
      <c r="S42" s="5">
        <f>'Wariant 1'!S40*1000000/365</f>
        <v>1490.499178082192</v>
      </c>
      <c r="T42" s="5">
        <f>'Wariant 1'!T40*1000000/365</f>
        <v>1050.944657534247</v>
      </c>
      <c r="U42" s="5">
        <f>'Wariant 1'!U40*1000000/365</f>
        <v>611.39013698630185</v>
      </c>
      <c r="V42" s="5">
        <f>'Wariant 1'!V40*1000000/365</f>
        <v>1684.8493150684931</v>
      </c>
      <c r="W42" s="5">
        <f>'Wariant 1'!W40*1000000/365</f>
        <v>1251.8482191780824</v>
      </c>
      <c r="X42" s="5">
        <f>'Wariant 1'!X40*1000000/365</f>
        <v>818.84712328767159</v>
      </c>
      <c r="Y42" s="5">
        <f>'Wariant 1'!Y40*1000000/365</f>
        <v>385.84602739726074</v>
      </c>
      <c r="Z42" s="5">
        <f>'Wariant 1'!Z40*1000000/365</f>
        <v>-47.155068493150061</v>
      </c>
    </row>
    <row r="43" spans="1:26" x14ac:dyDescent="0.25">
      <c r="A43" s="1">
        <v>80</v>
      </c>
      <c r="B43" s="5">
        <f>'Wariant 1'!B41*1000000/365</f>
        <v>3354</v>
      </c>
      <c r="C43" s="5">
        <f>'Wariant 1'!C41*1000000/365</f>
        <v>3372.5819178082197</v>
      </c>
      <c r="D43" s="5">
        <f>'Wariant 1'!D41*1000000/365</f>
        <v>3391.1638356164385</v>
      </c>
      <c r="E43" s="5">
        <f>'Wariant 1'!E41*1000000/365</f>
        <v>3409.7457534246573</v>
      </c>
      <c r="F43" s="5">
        <f>'Wariant 1'!F41*1000000/365</f>
        <v>3428.3276712328761</v>
      </c>
      <c r="G43" s="5">
        <f>'Wariant 1'!G41*1000000/365</f>
        <v>3446.9095890410958</v>
      </c>
      <c r="H43" s="5">
        <f>'Wariant 1'!H41*1000000/365</f>
        <v>3487.105753424657</v>
      </c>
      <c r="I43" s="5">
        <f>'Wariant 1'!I41*1000000/365</f>
        <v>3527.3019178082191</v>
      </c>
      <c r="J43" s="5">
        <f>'Wariant 1'!J41*1000000/365</f>
        <v>3567.4980821917811</v>
      </c>
      <c r="K43" s="5">
        <f>'Wariant 1'!K41*1000000/365</f>
        <v>3607.6942465753423</v>
      </c>
      <c r="L43" s="5">
        <f>'Wariant 1'!L41*1000000/365</f>
        <v>3554.980821917808</v>
      </c>
      <c r="M43" s="5">
        <f>'Wariant 1'!M41*1000000/365</f>
        <v>3622.1989041095894</v>
      </c>
      <c r="N43" s="5">
        <f>'Wariant 1'!N41*1000000/365</f>
        <v>3689.4169863013699</v>
      </c>
      <c r="O43" s="5">
        <f>'Wariant 1'!O41*1000000/365</f>
        <v>3756.6350684931508</v>
      </c>
      <c r="P43" s="5">
        <f>'Wariant 1'!P41*1000000/365</f>
        <v>3823.8531506849317</v>
      </c>
      <c r="Q43" s="5">
        <f>'Wariant 1'!Q41*1000000/365</f>
        <v>3690.0904109589042</v>
      </c>
      <c r="R43" s="5">
        <f>'Wariant 1'!R41*1000000/365</f>
        <v>3776.6969863013701</v>
      </c>
      <c r="S43" s="5">
        <f>'Wariant 1'!S41*1000000/365</f>
        <v>3863.3035616438365</v>
      </c>
      <c r="T43" s="5">
        <f>'Wariant 1'!T41*1000000/365</f>
        <v>3949.910136986301</v>
      </c>
      <c r="U43" s="5">
        <f>'Wariant 1'!U41*1000000/365</f>
        <v>4036.5167123287674</v>
      </c>
      <c r="V43" s="5">
        <f>'Wariant 1'!V41*1000000/365</f>
        <v>3787.0328767123292</v>
      </c>
      <c r="W43" s="5">
        <f>'Wariant 1'!W41*1000000/365</f>
        <v>3891.1868493150691</v>
      </c>
      <c r="X43" s="5">
        <f>'Wariant 1'!X41*1000000/365</f>
        <v>3995.3408219178086</v>
      </c>
      <c r="Y43" s="5">
        <f>'Wariant 1'!Y41*1000000/365</f>
        <v>4099.4947945205486</v>
      </c>
      <c r="Z43" s="5">
        <f>'Wariant 1'!Z41*1000000/365</f>
        <v>4203.6487671232881</v>
      </c>
    </row>
    <row r="44" spans="1:26" x14ac:dyDescent="0.25">
      <c r="A44" s="1">
        <v>90</v>
      </c>
      <c r="B44" s="5">
        <f>'Wariant 1'!B42*1000000/365</f>
        <v>0</v>
      </c>
      <c r="C44" s="5">
        <f>'Wariant 1'!C42*1000000/365</f>
        <v>0</v>
      </c>
      <c r="D44" s="5">
        <f>'Wariant 1'!D42*1000000/365</f>
        <v>0</v>
      </c>
      <c r="E44" s="5">
        <f>'Wariant 1'!E42*1000000/365</f>
        <v>0</v>
      </c>
      <c r="F44" s="5">
        <f>'Wariant 1'!F42*1000000/365</f>
        <v>0</v>
      </c>
      <c r="G44" s="5">
        <f>'Wariant 1'!G42*1000000/365</f>
        <v>0</v>
      </c>
      <c r="H44" s="5">
        <f>'Wariant 1'!H42*1000000/365</f>
        <v>0</v>
      </c>
      <c r="I44" s="5">
        <f>'Wariant 1'!I42*1000000/365</f>
        <v>0</v>
      </c>
      <c r="J44" s="5">
        <f>'Wariant 1'!J42*1000000/365</f>
        <v>0</v>
      </c>
      <c r="K44" s="5">
        <f>'Wariant 1'!K42*1000000/365</f>
        <v>0</v>
      </c>
      <c r="L44" s="5">
        <f>'Wariant 1'!L42*1000000/365</f>
        <v>0</v>
      </c>
      <c r="M44" s="5">
        <f>'Wariant 1'!M42*1000000/365</f>
        <v>0</v>
      </c>
      <c r="N44" s="5">
        <f>'Wariant 1'!N42*1000000/365</f>
        <v>0</v>
      </c>
      <c r="O44" s="5">
        <f>'Wariant 1'!O42*1000000/365</f>
        <v>0</v>
      </c>
      <c r="P44" s="5">
        <f>'Wariant 1'!P42*1000000/365</f>
        <v>0</v>
      </c>
      <c r="Q44" s="5">
        <f>'Wariant 1'!Q42*1000000/365</f>
        <v>0</v>
      </c>
      <c r="R44" s="5">
        <f>'Wariant 1'!R42*1000000/365</f>
        <v>0</v>
      </c>
      <c r="S44" s="5">
        <f>'Wariant 1'!S42*1000000/365</f>
        <v>0</v>
      </c>
      <c r="T44" s="5">
        <f>'Wariant 1'!T42*1000000/365</f>
        <v>0</v>
      </c>
      <c r="U44" s="5">
        <f>'Wariant 1'!U42*1000000/365</f>
        <v>0</v>
      </c>
      <c r="V44" s="5">
        <f>'Wariant 1'!V42*1000000/365</f>
        <v>0</v>
      </c>
      <c r="W44" s="5">
        <f>'Wariant 1'!W42*1000000/365</f>
        <v>0</v>
      </c>
      <c r="X44" s="5">
        <f>'Wariant 1'!X42*1000000/365</f>
        <v>0</v>
      </c>
      <c r="Y44" s="5">
        <f>'Wariant 1'!Y42*1000000/365</f>
        <v>0</v>
      </c>
      <c r="Z44" s="5">
        <f>'Wariant 1'!Z42*1000000/365</f>
        <v>0</v>
      </c>
    </row>
    <row r="45" spans="1:26" x14ac:dyDescent="0.25">
      <c r="A45" s="1">
        <v>100</v>
      </c>
      <c r="B45" s="5">
        <f>'Wariant 1'!B43*1000000/365</f>
        <v>0</v>
      </c>
      <c r="C45" s="5">
        <f>'Wariant 1'!C43*1000000/365</f>
        <v>0</v>
      </c>
      <c r="D45" s="5">
        <f>'Wariant 1'!D43*1000000/365</f>
        <v>0</v>
      </c>
      <c r="E45" s="5">
        <f>'Wariant 1'!E43*1000000/365</f>
        <v>0</v>
      </c>
      <c r="F45" s="5">
        <f>'Wariant 1'!F43*1000000/365</f>
        <v>0</v>
      </c>
      <c r="G45" s="5">
        <f>'Wariant 1'!G43*1000000/365</f>
        <v>0</v>
      </c>
      <c r="H45" s="5">
        <f>'Wariant 1'!H43*1000000/365</f>
        <v>0</v>
      </c>
      <c r="I45" s="5">
        <f>'Wariant 1'!I43*1000000/365</f>
        <v>0</v>
      </c>
      <c r="J45" s="5">
        <f>'Wariant 1'!J43*1000000/365</f>
        <v>0</v>
      </c>
      <c r="K45" s="5">
        <f>'Wariant 1'!K43*1000000/365</f>
        <v>0</v>
      </c>
      <c r="L45" s="5">
        <f>'Wariant 1'!L43*1000000/365</f>
        <v>0</v>
      </c>
      <c r="M45" s="5">
        <f>'Wariant 1'!M43*1000000/365</f>
        <v>0</v>
      </c>
      <c r="N45" s="5">
        <f>'Wariant 1'!N43*1000000/365</f>
        <v>0</v>
      </c>
      <c r="O45" s="5">
        <f>'Wariant 1'!O43*1000000/365</f>
        <v>0</v>
      </c>
      <c r="P45" s="5">
        <f>'Wariant 1'!P43*1000000/365</f>
        <v>0</v>
      </c>
      <c r="Q45" s="5">
        <f>'Wariant 1'!Q43*1000000/365</f>
        <v>0</v>
      </c>
      <c r="R45" s="5">
        <f>'Wariant 1'!R43*1000000/365</f>
        <v>0</v>
      </c>
      <c r="S45" s="5">
        <f>'Wariant 1'!S43*1000000/365</f>
        <v>0</v>
      </c>
      <c r="T45" s="5">
        <f>'Wariant 1'!T43*1000000/365</f>
        <v>0</v>
      </c>
      <c r="U45" s="5">
        <f>'Wariant 1'!U43*1000000/365</f>
        <v>0</v>
      </c>
      <c r="V45" s="5">
        <f>'Wariant 1'!V43*1000000/365</f>
        <v>0</v>
      </c>
      <c r="W45" s="5">
        <f>'Wariant 1'!W43*1000000/365</f>
        <v>0</v>
      </c>
      <c r="X45" s="5">
        <f>'Wariant 1'!X43*1000000/365</f>
        <v>0</v>
      </c>
      <c r="Y45" s="5">
        <f>'Wariant 1'!Y43*1000000/365</f>
        <v>0</v>
      </c>
      <c r="Z45" s="5">
        <f>'Wariant 1'!Z43*1000000/365</f>
        <v>0</v>
      </c>
    </row>
    <row r="46" spans="1:26" x14ac:dyDescent="0.25">
      <c r="A46" s="1">
        <v>110</v>
      </c>
      <c r="B46" s="5">
        <f>'Wariant 1'!B44*1000000/365</f>
        <v>0</v>
      </c>
      <c r="C46" s="5">
        <f>'Wariant 1'!C44*1000000/365</f>
        <v>0</v>
      </c>
      <c r="D46" s="5">
        <f>'Wariant 1'!D44*1000000/365</f>
        <v>0</v>
      </c>
      <c r="E46" s="5">
        <f>'Wariant 1'!E44*1000000/365</f>
        <v>0</v>
      </c>
      <c r="F46" s="5">
        <f>'Wariant 1'!F44*1000000/365</f>
        <v>0</v>
      </c>
      <c r="G46" s="5">
        <f>'Wariant 1'!G44*1000000/365</f>
        <v>0</v>
      </c>
      <c r="H46" s="5">
        <f>'Wariant 1'!H44*1000000/365</f>
        <v>0</v>
      </c>
      <c r="I46" s="5">
        <f>'Wariant 1'!I44*1000000/365</f>
        <v>0</v>
      </c>
      <c r="J46" s="5">
        <f>'Wariant 1'!J44*1000000/365</f>
        <v>0</v>
      </c>
      <c r="K46" s="5">
        <f>'Wariant 1'!K44*1000000/365</f>
        <v>0</v>
      </c>
      <c r="L46" s="5">
        <f>'Wariant 1'!L44*1000000/365</f>
        <v>0</v>
      </c>
      <c r="M46" s="5">
        <f>'Wariant 1'!M44*1000000/365</f>
        <v>0</v>
      </c>
      <c r="N46" s="5">
        <f>'Wariant 1'!N44*1000000/365</f>
        <v>0</v>
      </c>
      <c r="O46" s="5">
        <f>'Wariant 1'!O44*1000000/365</f>
        <v>0</v>
      </c>
      <c r="P46" s="5">
        <f>'Wariant 1'!P44*1000000/365</f>
        <v>0</v>
      </c>
      <c r="Q46" s="5">
        <f>'Wariant 1'!Q44*1000000/365</f>
        <v>0</v>
      </c>
      <c r="R46" s="5">
        <f>'Wariant 1'!R44*1000000/365</f>
        <v>0</v>
      </c>
      <c r="S46" s="5">
        <f>'Wariant 1'!S44*1000000/365</f>
        <v>0</v>
      </c>
      <c r="T46" s="5">
        <f>'Wariant 1'!T44*1000000/365</f>
        <v>0</v>
      </c>
      <c r="U46" s="5">
        <f>'Wariant 1'!U44*1000000/365</f>
        <v>0</v>
      </c>
      <c r="V46" s="5">
        <f>'Wariant 1'!V44*1000000/365</f>
        <v>0</v>
      </c>
      <c r="W46" s="5">
        <f>'Wariant 1'!W44*1000000/365</f>
        <v>0</v>
      </c>
      <c r="X46" s="5">
        <f>'Wariant 1'!X44*1000000/365</f>
        <v>0</v>
      </c>
      <c r="Y46" s="5">
        <f>'Wariant 1'!Y44*1000000/365</f>
        <v>0</v>
      </c>
      <c r="Z46" s="5">
        <f>'Wariant 1'!Z44*1000000/365</f>
        <v>0</v>
      </c>
    </row>
    <row r="47" spans="1:26" x14ac:dyDescent="0.25">
      <c r="A47" s="1" t="s">
        <v>28</v>
      </c>
      <c r="B47" s="5">
        <f>SUM(B36:B46)</f>
        <v>10387.704109589042</v>
      </c>
      <c r="C47" s="5">
        <f t="shared" ref="C47:Z47" si="28">SUM(C36:C46)</f>
        <v>10454.508493150686</v>
      </c>
      <c r="D47" s="5">
        <f t="shared" si="28"/>
        <v>10521.312876712329</v>
      </c>
      <c r="E47" s="5">
        <f t="shared" si="28"/>
        <v>10588.117260273972</v>
      </c>
      <c r="F47" s="5">
        <f t="shared" si="28"/>
        <v>10654.921643835616</v>
      </c>
      <c r="G47" s="5">
        <f t="shared" si="28"/>
        <v>10721.726027397261</v>
      </c>
      <c r="H47" s="5">
        <f t="shared" si="28"/>
        <v>10850.563835616438</v>
      </c>
      <c r="I47" s="5">
        <f t="shared" si="28"/>
        <v>10979.401643835618</v>
      </c>
      <c r="J47" s="5">
        <f t="shared" si="28"/>
        <v>11108.239452054795</v>
      </c>
      <c r="K47" s="5">
        <f t="shared" si="28"/>
        <v>11237.077260273973</v>
      </c>
      <c r="L47" s="5">
        <f t="shared" si="28"/>
        <v>11031.893150684931</v>
      </c>
      <c r="M47" s="5">
        <f t="shared" si="28"/>
        <v>11244.776438356164</v>
      </c>
      <c r="N47" s="5">
        <f t="shared" si="28"/>
        <v>11457.659726027397</v>
      </c>
      <c r="O47" s="5">
        <f t="shared" si="28"/>
        <v>11670.543013698631</v>
      </c>
      <c r="P47" s="5">
        <f t="shared" si="28"/>
        <v>11883.426301369864</v>
      </c>
      <c r="Q47" s="5">
        <f t="shared" si="28"/>
        <v>11452.120547945207</v>
      </c>
      <c r="R47" s="5">
        <f t="shared" si="28"/>
        <v>11667.928219178084</v>
      </c>
      <c r="S47" s="5">
        <f t="shared" si="28"/>
        <v>11883.735890410961</v>
      </c>
      <c r="T47" s="5">
        <f t="shared" si="28"/>
        <v>12099.543561643837</v>
      </c>
      <c r="U47" s="5">
        <f t="shared" si="28"/>
        <v>12315.351232876714</v>
      </c>
      <c r="V47" s="5">
        <f t="shared" si="28"/>
        <v>11466.742465753425</v>
      </c>
      <c r="W47" s="5">
        <f t="shared" si="28"/>
        <v>11701.34301369863</v>
      </c>
      <c r="X47" s="5">
        <f t="shared" si="28"/>
        <v>11935.943561643837</v>
      </c>
      <c r="Y47" s="5">
        <f t="shared" si="28"/>
        <v>12170.544109589042</v>
      </c>
      <c r="Z47" s="5">
        <f t="shared" si="28"/>
        <v>12405.144657534249</v>
      </c>
    </row>
    <row r="49" spans="1:26" x14ac:dyDescent="0.25">
      <c r="A49" t="s">
        <v>26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29">C50+1</f>
        <v>2022</v>
      </c>
      <c r="E50" s="1">
        <f t="shared" si="29"/>
        <v>2023</v>
      </c>
      <c r="F50" s="1">
        <f t="shared" si="29"/>
        <v>2024</v>
      </c>
      <c r="G50" s="1">
        <f t="shared" si="29"/>
        <v>2025</v>
      </c>
      <c r="H50" s="1">
        <f t="shared" si="29"/>
        <v>2026</v>
      </c>
      <c r="I50" s="1">
        <f t="shared" si="29"/>
        <v>2027</v>
      </c>
      <c r="J50" s="1">
        <f t="shared" si="29"/>
        <v>2028</v>
      </c>
      <c r="K50" s="1">
        <f t="shared" si="29"/>
        <v>2029</v>
      </c>
      <c r="L50" s="1">
        <f t="shared" si="29"/>
        <v>2030</v>
      </c>
      <c r="M50" s="1">
        <f t="shared" si="29"/>
        <v>2031</v>
      </c>
      <c r="N50" s="1">
        <f t="shared" si="29"/>
        <v>2032</v>
      </c>
      <c r="O50" s="1">
        <f t="shared" si="29"/>
        <v>2033</v>
      </c>
      <c r="P50" s="1">
        <f t="shared" si="29"/>
        <v>2034</v>
      </c>
      <c r="Q50" s="1">
        <f t="shared" si="29"/>
        <v>2035</v>
      </c>
      <c r="R50" s="1">
        <f t="shared" si="29"/>
        <v>2036</v>
      </c>
      <c r="S50" s="1">
        <f t="shared" si="29"/>
        <v>2037</v>
      </c>
      <c r="T50" s="1">
        <f t="shared" si="29"/>
        <v>2038</v>
      </c>
      <c r="U50" s="1">
        <f t="shared" si="29"/>
        <v>2039</v>
      </c>
      <c r="V50" s="1">
        <f t="shared" si="29"/>
        <v>2040</v>
      </c>
      <c r="W50" s="1">
        <f t="shared" si="29"/>
        <v>2041</v>
      </c>
      <c r="X50" s="1">
        <f t="shared" si="29"/>
        <v>2042</v>
      </c>
      <c r="Y50" s="1">
        <f t="shared" si="29"/>
        <v>2043</v>
      </c>
      <c r="Z50" s="1">
        <f t="shared" si="29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'Wariant 1'!B49*1000000/365</f>
        <v>0</v>
      </c>
      <c r="C52" s="5">
        <f>'Wariant 1'!C49*1000000/365</f>
        <v>0</v>
      </c>
      <c r="D52" s="5">
        <f>'Wariant 1'!D49*1000000/365</f>
        <v>0</v>
      </c>
      <c r="E52" s="5">
        <f>'Wariant 1'!E49*1000000/365</f>
        <v>0</v>
      </c>
      <c r="F52" s="5">
        <f>'Wariant 1'!F49*1000000/365</f>
        <v>0</v>
      </c>
      <c r="G52" s="5">
        <f>'Wariant 1'!G49*1000000/365</f>
        <v>0</v>
      </c>
      <c r="H52" s="5">
        <f>'Wariant 1'!H49*1000000/365</f>
        <v>0</v>
      </c>
      <c r="I52" s="5">
        <f>'Wariant 1'!I49*1000000/365</f>
        <v>0</v>
      </c>
      <c r="J52" s="5">
        <f>'Wariant 1'!J49*1000000/365</f>
        <v>0</v>
      </c>
      <c r="K52" s="5">
        <f>'Wariant 1'!K49*1000000/365</f>
        <v>0</v>
      </c>
      <c r="L52" s="5">
        <f>'Wariant 1'!L49*1000000/365</f>
        <v>0</v>
      </c>
      <c r="M52" s="5">
        <f>'Wariant 1'!M49*1000000/365</f>
        <v>0</v>
      </c>
      <c r="N52" s="5">
        <f>'Wariant 1'!N49*1000000/365</f>
        <v>0</v>
      </c>
      <c r="O52" s="5">
        <f>'Wariant 1'!O49*1000000/365</f>
        <v>0</v>
      </c>
      <c r="P52" s="5">
        <f>'Wariant 1'!P49*1000000/365</f>
        <v>0</v>
      </c>
      <c r="Q52" s="5">
        <f>'Wariant 1'!Q49*1000000/365</f>
        <v>0</v>
      </c>
      <c r="R52" s="5">
        <f>'Wariant 1'!R49*1000000/365</f>
        <v>0</v>
      </c>
      <c r="S52" s="5">
        <f>'Wariant 1'!S49*1000000/365</f>
        <v>0</v>
      </c>
      <c r="T52" s="5">
        <f>'Wariant 1'!T49*1000000/365</f>
        <v>0</v>
      </c>
      <c r="U52" s="5">
        <f>'Wariant 1'!U49*1000000/365</f>
        <v>0</v>
      </c>
      <c r="V52" s="5">
        <f>'Wariant 1'!V49*1000000/365</f>
        <v>0</v>
      </c>
      <c r="W52" s="5">
        <f>'Wariant 1'!W49*1000000/365</f>
        <v>0</v>
      </c>
      <c r="X52" s="5">
        <f>'Wariant 1'!X49*1000000/365</f>
        <v>0</v>
      </c>
      <c r="Y52" s="5">
        <f>'Wariant 1'!Y49*1000000/365</f>
        <v>0</v>
      </c>
      <c r="Z52" s="5">
        <f>'Wariant 1'!Z49*1000000/365</f>
        <v>0</v>
      </c>
    </row>
    <row r="53" spans="1:26" x14ac:dyDescent="0.25">
      <c r="A53" s="1">
        <v>20</v>
      </c>
      <c r="B53" s="5">
        <f>'Wariant 1'!B50*1000000/365</f>
        <v>0</v>
      </c>
      <c r="C53" s="5">
        <f>'Wariant 1'!C50*1000000/365</f>
        <v>0</v>
      </c>
      <c r="D53" s="5">
        <f>'Wariant 1'!D50*1000000/365</f>
        <v>0</v>
      </c>
      <c r="E53" s="5">
        <f>'Wariant 1'!E50*1000000/365</f>
        <v>0</v>
      </c>
      <c r="F53" s="5">
        <f>'Wariant 1'!F50*1000000/365</f>
        <v>0</v>
      </c>
      <c r="G53" s="5">
        <f>'Wariant 1'!G50*1000000/365</f>
        <v>0</v>
      </c>
      <c r="H53" s="5">
        <f>'Wariant 1'!H50*1000000/365</f>
        <v>0</v>
      </c>
      <c r="I53" s="5">
        <f>'Wariant 1'!I50*1000000/365</f>
        <v>0</v>
      </c>
      <c r="J53" s="5">
        <f>'Wariant 1'!J50*1000000/365</f>
        <v>0</v>
      </c>
      <c r="K53" s="5">
        <f>'Wariant 1'!K50*1000000/365</f>
        <v>0</v>
      </c>
      <c r="L53" s="5">
        <f>'Wariant 1'!L50*1000000/365</f>
        <v>0</v>
      </c>
      <c r="M53" s="5">
        <f>'Wariant 1'!M50*1000000/365</f>
        <v>0</v>
      </c>
      <c r="N53" s="5">
        <f>'Wariant 1'!N50*1000000/365</f>
        <v>0</v>
      </c>
      <c r="O53" s="5">
        <f>'Wariant 1'!O50*1000000/365</f>
        <v>0</v>
      </c>
      <c r="P53" s="5">
        <f>'Wariant 1'!P50*1000000/365</f>
        <v>0</v>
      </c>
      <c r="Q53" s="5">
        <f>'Wariant 1'!Q50*1000000/365</f>
        <v>0</v>
      </c>
      <c r="R53" s="5">
        <f>'Wariant 1'!R50*1000000/365</f>
        <v>1.0958904109589043E-2</v>
      </c>
      <c r="S53" s="5">
        <f>'Wariant 1'!S50*1000000/365</f>
        <v>2.1917808219178086E-2</v>
      </c>
      <c r="T53" s="5">
        <f>'Wariant 1'!T50*1000000/365</f>
        <v>3.2876712328767127E-2</v>
      </c>
      <c r="U53" s="5">
        <f>'Wariant 1'!U50*1000000/365</f>
        <v>4.3835616438356172E-2</v>
      </c>
      <c r="V53" s="5">
        <f>'Wariant 1'!V50*1000000/365</f>
        <v>5.4794520547945202E-2</v>
      </c>
      <c r="W53" s="5">
        <f>'Wariant 1'!W50*1000000/365</f>
        <v>5.4794520547945202E-2</v>
      </c>
      <c r="X53" s="5">
        <f>'Wariant 1'!X50*1000000/365</f>
        <v>5.4794520547945202E-2</v>
      </c>
      <c r="Y53" s="5">
        <f>'Wariant 1'!Y50*1000000/365</f>
        <v>5.4794520547945202E-2</v>
      </c>
      <c r="Z53" s="5">
        <f>'Wariant 1'!Z50*1000000/365</f>
        <v>5.4794520547945202E-2</v>
      </c>
    </row>
    <row r="54" spans="1:26" x14ac:dyDescent="0.25">
      <c r="A54" s="1">
        <v>30</v>
      </c>
      <c r="B54" s="5">
        <f>'Wariant 1'!B51*1000000/365</f>
        <v>1233.4712328767125</v>
      </c>
      <c r="C54" s="5">
        <f>'Wariant 1'!C51*1000000/365</f>
        <v>1282.6498630136987</v>
      </c>
      <c r="D54" s="5">
        <f>'Wariant 1'!D51*1000000/365</f>
        <v>1331.8284931506851</v>
      </c>
      <c r="E54" s="5">
        <f>'Wariant 1'!E51*1000000/365</f>
        <v>1381.0071232876712</v>
      </c>
      <c r="F54" s="5">
        <f>'Wariant 1'!F51*1000000/365</f>
        <v>1430.1857534246576</v>
      </c>
      <c r="G54" s="5">
        <f>'Wariant 1'!G51*1000000/365</f>
        <v>1479.3643835616438</v>
      </c>
      <c r="H54" s="5">
        <f>'Wariant 1'!H51*1000000/365</f>
        <v>1550.8471232876711</v>
      </c>
      <c r="I54" s="5">
        <f>'Wariant 1'!I51*1000000/365</f>
        <v>1622.3298630136987</v>
      </c>
      <c r="J54" s="5">
        <f>'Wariant 1'!J51*1000000/365</f>
        <v>1693.8126027397259</v>
      </c>
      <c r="K54" s="5">
        <f>'Wariant 1'!K51*1000000/365</f>
        <v>1765.2953424657533</v>
      </c>
      <c r="L54" s="5">
        <f>'Wariant 1'!L51*1000000/365</f>
        <v>1590.8849315068494</v>
      </c>
      <c r="M54" s="5">
        <f>'Wariant 1'!M51*1000000/365</f>
        <v>1715.8416438356164</v>
      </c>
      <c r="N54" s="5">
        <f>'Wariant 1'!N51*1000000/365</f>
        <v>1840.7983561643832</v>
      </c>
      <c r="O54" s="5">
        <f>'Wariant 1'!O51*1000000/365</f>
        <v>1965.7550684931507</v>
      </c>
      <c r="P54" s="5">
        <f>'Wariant 1'!P51*1000000/365</f>
        <v>2090.7117808219177</v>
      </c>
      <c r="Q54" s="5">
        <f>'Wariant 1'!Q51*1000000/365</f>
        <v>1858.2547945205479</v>
      </c>
      <c r="R54" s="5">
        <f>'Wariant 1'!R51*1000000/365</f>
        <v>1743.4186301369862</v>
      </c>
      <c r="S54" s="5">
        <f>'Wariant 1'!S51*1000000/365</f>
        <v>1628.5824657534247</v>
      </c>
      <c r="T54" s="5">
        <f>'Wariant 1'!T51*1000000/365</f>
        <v>1513.7463013698627</v>
      </c>
      <c r="U54" s="5">
        <f>'Wariant 1'!U51*1000000/365</f>
        <v>1398.910136986301</v>
      </c>
      <c r="V54" s="5">
        <f>'Wariant 1'!V51*1000000/365</f>
        <v>659.29041095890409</v>
      </c>
      <c r="W54" s="5">
        <f>'Wariant 1'!W51*1000000/365</f>
        <v>554.34356164383564</v>
      </c>
      <c r="X54" s="5">
        <f>'Wariant 1'!X51*1000000/365</f>
        <v>449.39671232876708</v>
      </c>
      <c r="Y54" s="5">
        <f>'Wariant 1'!Y51*1000000/365</f>
        <v>344.44986301369852</v>
      </c>
      <c r="Z54" s="5">
        <f>'Wariant 1'!Z51*1000000/365</f>
        <v>239.50301369863004</v>
      </c>
    </row>
    <row r="55" spans="1:26" x14ac:dyDescent="0.25">
      <c r="A55" s="1">
        <v>40</v>
      </c>
      <c r="B55" s="5">
        <f>'Wariant 1'!B52*1000000/365</f>
        <v>885.21369863013649</v>
      </c>
      <c r="C55" s="5">
        <f>'Wariant 1'!C52*1000000/365</f>
        <v>900.32328767123261</v>
      </c>
      <c r="D55" s="5">
        <f>'Wariant 1'!D52*1000000/365</f>
        <v>915.43287671232849</v>
      </c>
      <c r="E55" s="5">
        <f>'Wariant 1'!E52*1000000/365</f>
        <v>930.54246575342438</v>
      </c>
      <c r="F55" s="5">
        <f>'Wariant 1'!F52*1000000/365</f>
        <v>945.65205479452038</v>
      </c>
      <c r="G55" s="5">
        <f>'Wariant 1'!G52*1000000/365</f>
        <v>960.76164383561638</v>
      </c>
      <c r="H55" s="5">
        <f>'Wariant 1'!H52*1000000/365</f>
        <v>1008.1550684931508</v>
      </c>
      <c r="I55" s="5">
        <f>'Wariant 1'!I52*1000000/365</f>
        <v>1055.5484931506849</v>
      </c>
      <c r="J55" s="5">
        <f>'Wariant 1'!J52*1000000/365</f>
        <v>1102.9419178082194</v>
      </c>
      <c r="K55" s="5">
        <f>'Wariant 1'!K52*1000000/365</f>
        <v>1150.3353424657539</v>
      </c>
      <c r="L55" s="5">
        <f>'Wariant 1'!L52*1000000/365</f>
        <v>1122.1808219178081</v>
      </c>
      <c r="M55" s="5">
        <f>'Wariant 1'!M52*1000000/365</f>
        <v>1178.0789041095891</v>
      </c>
      <c r="N55" s="5">
        <f>'Wariant 1'!N52*1000000/365</f>
        <v>1233.9769863013701</v>
      </c>
      <c r="O55" s="5">
        <f>'Wariant 1'!O52*1000000/365</f>
        <v>1289.875068493151</v>
      </c>
      <c r="P55" s="5">
        <f>'Wariant 1'!P52*1000000/365</f>
        <v>1345.7731506849323</v>
      </c>
      <c r="Q55" s="5">
        <f>'Wariant 1'!Q52*1000000/365</f>
        <v>1164.7041095890413</v>
      </c>
      <c r="R55" s="5">
        <f>'Wariant 1'!R52*1000000/365</f>
        <v>1234.8942465753428</v>
      </c>
      <c r="S55" s="5">
        <f>'Wariant 1'!S52*1000000/365</f>
        <v>1305.0843835616442</v>
      </c>
      <c r="T55" s="5">
        <f>'Wariant 1'!T52*1000000/365</f>
        <v>1375.2745205479457</v>
      </c>
      <c r="U55" s="5">
        <f>'Wariant 1'!U52*1000000/365</f>
        <v>1445.4646575342472</v>
      </c>
      <c r="V55" s="5">
        <f>'Wariant 1'!V52*1000000/365</f>
        <v>1236.1643835616437</v>
      </c>
      <c r="W55" s="5">
        <f>'Wariant 1'!W52*1000000/365</f>
        <v>2019.5873972602733</v>
      </c>
      <c r="X55" s="5">
        <f>'Wariant 1'!X52*1000000/365</f>
        <v>2803.0104109589038</v>
      </c>
      <c r="Y55" s="5">
        <f>'Wariant 1'!Y52*1000000/365</f>
        <v>3586.433424657534</v>
      </c>
      <c r="Z55" s="5">
        <f>'Wariant 1'!Z52*1000000/365</f>
        <v>4369.8564383561634</v>
      </c>
    </row>
    <row r="56" spans="1:26" x14ac:dyDescent="0.25">
      <c r="A56" s="1">
        <v>50</v>
      </c>
      <c r="B56" s="5">
        <f>'Wariant 1'!B53*1000000/365</f>
        <v>3118.4219178082199</v>
      </c>
      <c r="C56" s="5">
        <f>'Wariant 1'!C53*1000000/365</f>
        <v>3237.5802739726028</v>
      </c>
      <c r="D56" s="5">
        <f>'Wariant 1'!D53*1000000/365</f>
        <v>3356.7386301369866</v>
      </c>
      <c r="E56" s="5">
        <f>'Wariant 1'!E53*1000000/365</f>
        <v>3475.8969863013695</v>
      </c>
      <c r="F56" s="5">
        <f>'Wariant 1'!F53*1000000/365</f>
        <v>3595.0553424657537</v>
      </c>
      <c r="G56" s="5">
        <f>'Wariant 1'!G53*1000000/365</f>
        <v>3714.2136986301371</v>
      </c>
      <c r="H56" s="5">
        <f>'Wariant 1'!H53*1000000/365</f>
        <v>4529.4630136986298</v>
      </c>
      <c r="I56" s="5">
        <f>'Wariant 1'!I53*1000000/365</f>
        <v>5344.7123287671229</v>
      </c>
      <c r="J56" s="5">
        <f>'Wariant 1'!J53*1000000/365</f>
        <v>6159.9616438356161</v>
      </c>
      <c r="K56" s="5">
        <f>'Wariant 1'!K53*1000000/365</f>
        <v>6975.2109589041092</v>
      </c>
      <c r="L56" s="5">
        <f>'Wariant 1'!L53*1000000/365</f>
        <v>7194.6684931506852</v>
      </c>
      <c r="M56" s="5">
        <f>'Wariant 1'!M53*1000000/365</f>
        <v>8214.5265753424646</v>
      </c>
      <c r="N56" s="5">
        <f>'Wariant 1'!N53*1000000/365</f>
        <v>9234.3846575342468</v>
      </c>
      <c r="O56" s="5">
        <f>'Wariant 1'!O53*1000000/365</f>
        <v>10254.242739726027</v>
      </c>
      <c r="P56" s="5">
        <f>'Wariant 1'!P53*1000000/365</f>
        <v>11274.100821917807</v>
      </c>
      <c r="Q56" s="5">
        <f>'Wariant 1'!Q53*1000000/365</f>
        <v>8217.7123287671238</v>
      </c>
      <c r="R56" s="5">
        <f>'Wariant 1'!R53*1000000/365</f>
        <v>9219.8745205479445</v>
      </c>
      <c r="S56" s="5">
        <f>'Wariant 1'!S53*1000000/365</f>
        <v>10222.036712328765</v>
      </c>
      <c r="T56" s="5">
        <f>'Wariant 1'!T53*1000000/365</f>
        <v>11224.198904109588</v>
      </c>
      <c r="U56" s="5">
        <f>'Wariant 1'!U53*1000000/365</f>
        <v>12226.361095890408</v>
      </c>
      <c r="V56" s="5">
        <f>'Wariant 1'!V53*1000000/365</f>
        <v>8129.2328767123272</v>
      </c>
      <c r="W56" s="5">
        <f>'Wariant 1'!W53*1000000/365</f>
        <v>10045.225753424656</v>
      </c>
      <c r="X56" s="5">
        <f>'Wariant 1'!X53*1000000/365</f>
        <v>11961.218630136986</v>
      </c>
      <c r="Y56" s="5">
        <f>'Wariant 1'!Y53*1000000/365</f>
        <v>13877.211506849315</v>
      </c>
      <c r="Z56" s="5">
        <f>'Wariant 1'!Z53*1000000/365</f>
        <v>15793.204383561642</v>
      </c>
    </row>
    <row r="57" spans="1:26" x14ac:dyDescent="0.25">
      <c r="A57" s="1">
        <v>60</v>
      </c>
      <c r="B57" s="5">
        <f>'Wariant 1'!B54*1000000/365</f>
        <v>2139.205479452055</v>
      </c>
      <c r="C57" s="5">
        <f>'Wariant 1'!C54*1000000/365</f>
        <v>2257.1736986301371</v>
      </c>
      <c r="D57" s="5">
        <f>'Wariant 1'!D54*1000000/365</f>
        <v>2375.1419178082192</v>
      </c>
      <c r="E57" s="5">
        <f>'Wariant 1'!E54*1000000/365</f>
        <v>2493.1101369863018</v>
      </c>
      <c r="F57" s="5">
        <f>'Wariant 1'!F54*1000000/365</f>
        <v>2611.0783561643834</v>
      </c>
      <c r="G57" s="5">
        <f>'Wariant 1'!G54*1000000/365</f>
        <v>2729.0465753424655</v>
      </c>
      <c r="H57" s="5">
        <f>'Wariant 1'!H54*1000000/365</f>
        <v>4473.833424657535</v>
      </c>
      <c r="I57" s="5">
        <f>'Wariant 1'!I54*1000000/365</f>
        <v>6218.6202739726041</v>
      </c>
      <c r="J57" s="5">
        <f>'Wariant 1'!J54*1000000/365</f>
        <v>7963.4071232876713</v>
      </c>
      <c r="K57" s="5">
        <f>'Wariant 1'!K54*1000000/365</f>
        <v>9708.1939726027413</v>
      </c>
      <c r="L57" s="5">
        <f>'Wariant 1'!L54*1000000/365</f>
        <v>10863.139726027397</v>
      </c>
      <c r="M57" s="5">
        <f>'Wariant 1'!M54*1000000/365</f>
        <v>12997.918904109587</v>
      </c>
      <c r="N57" s="5">
        <f>'Wariant 1'!N54*1000000/365</f>
        <v>15132.698082191782</v>
      </c>
      <c r="O57" s="5">
        <f>'Wariant 1'!O54*1000000/365</f>
        <v>17267.477260273972</v>
      </c>
      <c r="P57" s="5">
        <f>'Wariant 1'!P54*1000000/365</f>
        <v>19402.256438356162</v>
      </c>
      <c r="Q57" s="5">
        <f>'Wariant 1'!Q54*1000000/365</f>
        <v>12813.10136986301</v>
      </c>
      <c r="R57" s="5">
        <f>'Wariant 1'!R54*1000000/365</f>
        <v>15509.921643835612</v>
      </c>
      <c r="S57" s="5">
        <f>'Wariant 1'!S54*1000000/365</f>
        <v>18206.741917808216</v>
      </c>
      <c r="T57" s="5">
        <f>'Wariant 1'!T54*1000000/365</f>
        <v>20903.56219178082</v>
      </c>
      <c r="U57" s="5">
        <f>'Wariant 1'!U54*1000000/365</f>
        <v>23600.382465753417</v>
      </c>
      <c r="V57" s="5">
        <f>'Wariant 1'!V54*1000000/365</f>
        <v>15623.306849315066</v>
      </c>
      <c r="W57" s="5">
        <f>'Wariant 1'!W54*1000000/365</f>
        <v>16952.006575342461</v>
      </c>
      <c r="X57" s="5">
        <f>'Wariant 1'!X54*1000000/365</f>
        <v>18280.706301369861</v>
      </c>
      <c r="Y57" s="5">
        <f>'Wariant 1'!Y54*1000000/365</f>
        <v>19609.406027397257</v>
      </c>
      <c r="Z57" s="5">
        <f>'Wariant 1'!Z54*1000000/365</f>
        <v>20938.105753424657</v>
      </c>
    </row>
    <row r="58" spans="1:26" x14ac:dyDescent="0.25">
      <c r="A58" s="1">
        <v>70</v>
      </c>
      <c r="B58" s="5">
        <f>'Wariant 1'!B55*1000000/365</f>
        <v>16504.035616438356</v>
      </c>
      <c r="C58" s="5">
        <f>'Wariant 1'!C55*1000000/365</f>
        <v>17426.520547945202</v>
      </c>
      <c r="D58" s="5">
        <f>'Wariant 1'!D55*1000000/365</f>
        <v>18349.005479452055</v>
      </c>
      <c r="E58" s="5">
        <f>'Wariant 1'!E55*1000000/365</f>
        <v>19271.490410958904</v>
      </c>
      <c r="F58" s="5">
        <f>'Wariant 1'!F55*1000000/365</f>
        <v>20193.975342465754</v>
      </c>
      <c r="G58" s="5">
        <f>'Wariant 1'!G55*1000000/365</f>
        <v>21116.460273972603</v>
      </c>
      <c r="H58" s="5">
        <f>'Wariant 1'!H55*1000000/365</f>
        <v>20215.815342465754</v>
      </c>
      <c r="I58" s="5">
        <f>'Wariant 1'!I55*1000000/365</f>
        <v>19315.170410958901</v>
      </c>
      <c r="J58" s="5">
        <f>'Wariant 1'!J55*1000000/365</f>
        <v>18414.525479452052</v>
      </c>
      <c r="K58" s="5">
        <f>'Wariant 1'!K55*1000000/365</f>
        <v>17513.880547945206</v>
      </c>
      <c r="L58" s="5">
        <f>'Wariant 1'!L55*1000000/365</f>
        <v>12000.810958904107</v>
      </c>
      <c r="M58" s="5">
        <f>'Wariant 1'!M55*1000000/365</f>
        <v>11356.36109589041</v>
      </c>
      <c r="N58" s="5">
        <f>'Wariant 1'!N55*1000000/365</f>
        <v>10711.911232876711</v>
      </c>
      <c r="O58" s="5">
        <f>'Wariant 1'!O55*1000000/365</f>
        <v>10067.461369863013</v>
      </c>
      <c r="P58" s="5">
        <f>'Wariant 1'!P55*1000000/365</f>
        <v>9423.0115068493142</v>
      </c>
      <c r="Q58" s="5">
        <f>'Wariant 1'!Q55*1000000/365</f>
        <v>13281.786301369862</v>
      </c>
      <c r="R58" s="5">
        <f>'Wariant 1'!R55*1000000/365</f>
        <v>12066.299178082192</v>
      </c>
      <c r="S58" s="5">
        <f>'Wariant 1'!S55*1000000/365</f>
        <v>10850.81205479452</v>
      </c>
      <c r="T58" s="5">
        <f>'Wariant 1'!T55*1000000/365</f>
        <v>9635.3249315068497</v>
      </c>
      <c r="U58" s="5">
        <f>'Wariant 1'!U55*1000000/365</f>
        <v>8419.8378082191775</v>
      </c>
      <c r="V58" s="5">
        <f>'Wariant 1'!V55*1000000/365</f>
        <v>10426.6</v>
      </c>
      <c r="W58" s="5">
        <f>'Wariant 1'!W55*1000000/365</f>
        <v>9360.5841095890428</v>
      </c>
      <c r="X58" s="5">
        <f>'Wariant 1'!X55*1000000/365</f>
        <v>8294.5682191780834</v>
      </c>
      <c r="Y58" s="5">
        <f>'Wariant 1'!Y55*1000000/365</f>
        <v>7228.5523287671249</v>
      </c>
      <c r="Z58" s="5">
        <f>'Wariant 1'!Z55*1000000/365</f>
        <v>6162.5364383561655</v>
      </c>
    </row>
    <row r="59" spans="1:26" x14ac:dyDescent="0.25">
      <c r="A59" s="1">
        <v>80</v>
      </c>
      <c r="B59" s="5">
        <f>'Wariant 1'!B56*1000000/365</f>
        <v>4483.4904109589033</v>
      </c>
      <c r="C59" s="5">
        <f>'Wariant 1'!C56*1000000/365</f>
        <v>4575.6378082191777</v>
      </c>
      <c r="D59" s="5">
        <f>'Wariant 1'!D56*1000000/365</f>
        <v>4667.7852054794521</v>
      </c>
      <c r="E59" s="5">
        <f>'Wariant 1'!E56*1000000/365</f>
        <v>4759.9326027397256</v>
      </c>
      <c r="F59" s="5">
        <f>'Wariant 1'!F56*1000000/365</f>
        <v>4852.08</v>
      </c>
      <c r="G59" s="5">
        <f>'Wariant 1'!G56*1000000/365</f>
        <v>4944.2273972602743</v>
      </c>
      <c r="H59" s="5">
        <f>'Wariant 1'!H56*1000000/365</f>
        <v>5131.7972602739728</v>
      </c>
      <c r="I59" s="5">
        <f>'Wariant 1'!I56*1000000/365</f>
        <v>5319.3671232876713</v>
      </c>
      <c r="J59" s="5">
        <f>'Wariant 1'!J56*1000000/365</f>
        <v>5506.9369863013708</v>
      </c>
      <c r="K59" s="5">
        <f>'Wariant 1'!K56*1000000/365</f>
        <v>5694.5068493150693</v>
      </c>
      <c r="L59" s="5">
        <f>'Wariant 1'!L56*1000000/365</f>
        <v>5421.3397260273969</v>
      </c>
      <c r="M59" s="5">
        <f>'Wariant 1'!M56*1000000/365</f>
        <v>5711.7473972602738</v>
      </c>
      <c r="N59" s="5">
        <f>'Wariant 1'!N56*1000000/365</f>
        <v>6002.1550684931508</v>
      </c>
      <c r="O59" s="5">
        <f>'Wariant 1'!O56*1000000/365</f>
        <v>6292.5627397260268</v>
      </c>
      <c r="P59" s="5">
        <f>'Wariant 1'!P56*1000000/365</f>
        <v>6582.9704109589047</v>
      </c>
      <c r="Q59" s="5">
        <f>'Wariant 1'!Q56*1000000/365</f>
        <v>5935.5287671232873</v>
      </c>
      <c r="R59" s="5">
        <f>'Wariant 1'!R56*1000000/365</f>
        <v>6574.5599999999995</v>
      </c>
      <c r="S59" s="5">
        <f>'Wariant 1'!S56*1000000/365</f>
        <v>7213.5912328767135</v>
      </c>
      <c r="T59" s="5">
        <f>'Wariant 1'!T56*1000000/365</f>
        <v>7852.6224657534249</v>
      </c>
      <c r="U59" s="5">
        <f>'Wariant 1'!U56*1000000/365</f>
        <v>8491.653698630138</v>
      </c>
      <c r="V59" s="5">
        <f>'Wariant 1'!V56*1000000/365</f>
        <v>7678.6465753424654</v>
      </c>
      <c r="W59" s="5">
        <f>'Wariant 1'!W56*1000000/365</f>
        <v>8397.673972602739</v>
      </c>
      <c r="X59" s="5">
        <f>'Wariant 1'!X56*1000000/365</f>
        <v>9116.7013698630144</v>
      </c>
      <c r="Y59" s="5">
        <f>'Wariant 1'!Y56*1000000/365</f>
        <v>9835.7287671232898</v>
      </c>
      <c r="Z59" s="5">
        <f>'Wariant 1'!Z56*1000000/365</f>
        <v>10554.756164383563</v>
      </c>
    </row>
    <row r="60" spans="1:26" x14ac:dyDescent="0.25">
      <c r="A60" s="1">
        <v>90</v>
      </c>
      <c r="B60" s="5">
        <f>'Wariant 1'!B57*1000000/365</f>
        <v>0</v>
      </c>
      <c r="C60" s="5">
        <f>'Wariant 1'!C57*1000000/365</f>
        <v>0</v>
      </c>
      <c r="D60" s="5">
        <f>'Wariant 1'!D57*1000000/365</f>
        <v>0</v>
      </c>
      <c r="E60" s="5">
        <f>'Wariant 1'!E57*1000000/365</f>
        <v>0</v>
      </c>
      <c r="F60" s="5">
        <f>'Wariant 1'!F57*1000000/365</f>
        <v>0</v>
      </c>
      <c r="G60" s="5">
        <f>'Wariant 1'!G57*1000000/365</f>
        <v>0</v>
      </c>
      <c r="H60" s="5">
        <f>'Wariant 1'!H57*1000000/365</f>
        <v>0</v>
      </c>
      <c r="I60" s="5">
        <f>'Wariant 1'!I57*1000000/365</f>
        <v>0</v>
      </c>
      <c r="J60" s="5">
        <f>'Wariant 1'!J57*1000000/365</f>
        <v>0</v>
      </c>
      <c r="K60" s="5">
        <f>'Wariant 1'!K57*1000000/365</f>
        <v>0</v>
      </c>
      <c r="L60" s="5">
        <f>'Wariant 1'!L57*1000000/365</f>
        <v>0</v>
      </c>
      <c r="M60" s="5">
        <f>'Wariant 1'!M57*1000000/365</f>
        <v>0</v>
      </c>
      <c r="N60" s="5">
        <f>'Wariant 1'!N57*1000000/365</f>
        <v>0</v>
      </c>
      <c r="O60" s="5">
        <f>'Wariant 1'!O57*1000000/365</f>
        <v>0</v>
      </c>
      <c r="P60" s="5">
        <f>'Wariant 1'!P57*1000000/365</f>
        <v>0</v>
      </c>
      <c r="Q60" s="5">
        <f>'Wariant 1'!Q57*1000000/365</f>
        <v>0</v>
      </c>
      <c r="R60" s="5">
        <f>'Wariant 1'!R57*1000000/365</f>
        <v>0</v>
      </c>
      <c r="S60" s="5">
        <f>'Wariant 1'!S57*1000000/365</f>
        <v>0</v>
      </c>
      <c r="T60" s="5">
        <f>'Wariant 1'!T57*1000000/365</f>
        <v>0</v>
      </c>
      <c r="U60" s="5">
        <f>'Wariant 1'!U57*1000000/365</f>
        <v>0</v>
      </c>
      <c r="V60" s="5">
        <f>'Wariant 1'!V57*1000000/365</f>
        <v>0</v>
      </c>
      <c r="W60" s="5">
        <f>'Wariant 1'!W57*1000000/365</f>
        <v>0</v>
      </c>
      <c r="X60" s="5">
        <f>'Wariant 1'!X57*1000000/365</f>
        <v>0</v>
      </c>
      <c r="Y60" s="5">
        <f>'Wariant 1'!Y57*1000000/365</f>
        <v>0</v>
      </c>
      <c r="Z60" s="5">
        <f>'Wariant 1'!Z57*1000000/365</f>
        <v>0</v>
      </c>
    </row>
    <row r="61" spans="1:26" x14ac:dyDescent="0.25">
      <c r="A61" s="1">
        <v>100</v>
      </c>
      <c r="B61" s="5">
        <f>'Wariant 1'!B58*1000000/365</f>
        <v>0</v>
      </c>
      <c r="C61" s="5">
        <f>'Wariant 1'!C58*1000000/365</f>
        <v>0</v>
      </c>
      <c r="D61" s="5">
        <f>'Wariant 1'!D58*1000000/365</f>
        <v>0</v>
      </c>
      <c r="E61" s="5">
        <f>'Wariant 1'!E58*1000000/365</f>
        <v>0</v>
      </c>
      <c r="F61" s="5">
        <f>'Wariant 1'!F58*1000000/365</f>
        <v>0</v>
      </c>
      <c r="G61" s="5">
        <f>'Wariant 1'!G58*1000000/365</f>
        <v>0</v>
      </c>
      <c r="H61" s="5">
        <f>'Wariant 1'!H58*1000000/365</f>
        <v>0</v>
      </c>
      <c r="I61" s="5">
        <f>'Wariant 1'!I58*1000000/365</f>
        <v>0</v>
      </c>
      <c r="J61" s="5">
        <f>'Wariant 1'!J58*1000000/365</f>
        <v>0</v>
      </c>
      <c r="K61" s="5">
        <f>'Wariant 1'!K58*1000000/365</f>
        <v>0</v>
      </c>
      <c r="L61" s="5">
        <f>'Wariant 1'!L58*1000000/365</f>
        <v>0</v>
      </c>
      <c r="M61" s="5">
        <f>'Wariant 1'!M58*1000000/365</f>
        <v>0</v>
      </c>
      <c r="N61" s="5">
        <f>'Wariant 1'!N58*1000000/365</f>
        <v>0</v>
      </c>
      <c r="O61" s="5">
        <f>'Wariant 1'!O58*1000000/365</f>
        <v>0</v>
      </c>
      <c r="P61" s="5">
        <f>'Wariant 1'!P58*1000000/365</f>
        <v>0</v>
      </c>
      <c r="Q61" s="5">
        <f>'Wariant 1'!Q58*1000000/365</f>
        <v>0</v>
      </c>
      <c r="R61" s="5">
        <f>'Wariant 1'!R58*1000000/365</f>
        <v>0</v>
      </c>
      <c r="S61" s="5">
        <f>'Wariant 1'!S58*1000000/365</f>
        <v>0</v>
      </c>
      <c r="T61" s="5">
        <f>'Wariant 1'!T58*1000000/365</f>
        <v>0</v>
      </c>
      <c r="U61" s="5">
        <f>'Wariant 1'!U58*1000000/365</f>
        <v>0</v>
      </c>
      <c r="V61" s="5">
        <f>'Wariant 1'!V58*1000000/365</f>
        <v>0</v>
      </c>
      <c r="W61" s="5">
        <f>'Wariant 1'!W58*1000000/365</f>
        <v>0</v>
      </c>
      <c r="X61" s="5">
        <f>'Wariant 1'!X58*1000000/365</f>
        <v>0</v>
      </c>
      <c r="Y61" s="5">
        <f>'Wariant 1'!Y58*1000000/365</f>
        <v>0</v>
      </c>
      <c r="Z61" s="5">
        <f>'Wariant 1'!Z58*1000000/365</f>
        <v>0</v>
      </c>
    </row>
    <row r="62" spans="1:26" x14ac:dyDescent="0.25">
      <c r="A62" s="1">
        <v>110</v>
      </c>
      <c r="B62" s="5">
        <f>'Wariant 1'!B59*1000000/365</f>
        <v>0</v>
      </c>
      <c r="C62" s="5">
        <f>'Wariant 1'!C59*1000000/365</f>
        <v>0</v>
      </c>
      <c r="D62" s="5">
        <f>'Wariant 1'!D59*1000000/365</f>
        <v>0</v>
      </c>
      <c r="E62" s="5">
        <f>'Wariant 1'!E59*1000000/365</f>
        <v>0</v>
      </c>
      <c r="F62" s="5">
        <f>'Wariant 1'!F59*1000000/365</f>
        <v>0</v>
      </c>
      <c r="G62" s="5">
        <f>'Wariant 1'!G59*1000000/365</f>
        <v>0</v>
      </c>
      <c r="H62" s="5">
        <f>'Wariant 1'!H59*1000000/365</f>
        <v>0</v>
      </c>
      <c r="I62" s="5">
        <f>'Wariant 1'!I59*1000000/365</f>
        <v>0</v>
      </c>
      <c r="J62" s="5">
        <f>'Wariant 1'!J59*1000000/365</f>
        <v>0</v>
      </c>
      <c r="K62" s="5">
        <f>'Wariant 1'!K59*1000000/365</f>
        <v>0</v>
      </c>
      <c r="L62" s="5">
        <f>'Wariant 1'!L59*1000000/365</f>
        <v>0</v>
      </c>
      <c r="M62" s="5">
        <f>'Wariant 1'!M59*1000000/365</f>
        <v>0</v>
      </c>
      <c r="N62" s="5">
        <f>'Wariant 1'!N59*1000000/365</f>
        <v>0</v>
      </c>
      <c r="O62" s="5">
        <f>'Wariant 1'!O59*1000000/365</f>
        <v>0</v>
      </c>
      <c r="P62" s="5">
        <f>'Wariant 1'!P59*1000000/365</f>
        <v>0</v>
      </c>
      <c r="Q62" s="5">
        <f>'Wariant 1'!Q59*1000000/365</f>
        <v>0</v>
      </c>
      <c r="R62" s="5">
        <f>'Wariant 1'!R59*1000000/365</f>
        <v>0</v>
      </c>
      <c r="S62" s="5">
        <f>'Wariant 1'!S59*1000000/365</f>
        <v>0</v>
      </c>
      <c r="T62" s="5">
        <f>'Wariant 1'!T59*1000000/365</f>
        <v>0</v>
      </c>
      <c r="U62" s="5">
        <f>'Wariant 1'!U59*1000000/365</f>
        <v>0</v>
      </c>
      <c r="V62" s="5">
        <f>'Wariant 1'!V59*1000000/365</f>
        <v>0</v>
      </c>
      <c r="W62" s="5">
        <f>'Wariant 1'!W59*1000000/365</f>
        <v>0</v>
      </c>
      <c r="X62" s="5">
        <f>'Wariant 1'!X59*1000000/365</f>
        <v>0</v>
      </c>
      <c r="Y62" s="5">
        <f>'Wariant 1'!Y59*1000000/365</f>
        <v>0</v>
      </c>
      <c r="Z62" s="5">
        <f>'Wariant 1'!Z59*1000000/365</f>
        <v>0</v>
      </c>
    </row>
    <row r="63" spans="1:26" x14ac:dyDescent="0.25">
      <c r="A63" s="1" t="s">
        <v>28</v>
      </c>
      <c r="B63" s="5">
        <f>SUM(B52:B62)</f>
        <v>28363.838356164386</v>
      </c>
      <c r="C63" s="5">
        <f t="shared" ref="C63:Z63" si="30">SUM(C52:C62)</f>
        <v>29679.885479452048</v>
      </c>
      <c r="D63" s="5">
        <f t="shared" si="30"/>
        <v>30995.932602739729</v>
      </c>
      <c r="E63" s="5">
        <f t="shared" si="30"/>
        <v>32311.979726027395</v>
      </c>
      <c r="F63" s="5">
        <f t="shared" si="30"/>
        <v>33628.026849315072</v>
      </c>
      <c r="G63" s="5">
        <f t="shared" si="30"/>
        <v>34944.073972602739</v>
      </c>
      <c r="H63" s="5">
        <f t="shared" si="30"/>
        <v>36909.911232876715</v>
      </c>
      <c r="I63" s="5">
        <f t="shared" si="30"/>
        <v>38875.748493150684</v>
      </c>
      <c r="J63" s="5">
        <f t="shared" si="30"/>
        <v>40841.585753424653</v>
      </c>
      <c r="K63" s="5">
        <f t="shared" si="30"/>
        <v>42807.42301369863</v>
      </c>
      <c r="L63" s="5">
        <f t="shared" si="30"/>
        <v>38193.024657534246</v>
      </c>
      <c r="M63" s="5">
        <f t="shared" si="30"/>
        <v>41174.474520547941</v>
      </c>
      <c r="N63" s="5">
        <f t="shared" si="30"/>
        <v>44155.924383561643</v>
      </c>
      <c r="O63" s="5">
        <f t="shared" si="30"/>
        <v>47137.374246575338</v>
      </c>
      <c r="P63" s="5">
        <f t="shared" si="30"/>
        <v>50118.824109589041</v>
      </c>
      <c r="Q63" s="5">
        <f t="shared" si="30"/>
        <v>43271.087671232868</v>
      </c>
      <c r="R63" s="5">
        <f t="shared" si="30"/>
        <v>46348.979178082183</v>
      </c>
      <c r="S63" s="5">
        <f t="shared" si="30"/>
        <v>49426.870684931506</v>
      </c>
      <c r="T63" s="5">
        <f t="shared" si="30"/>
        <v>52504.762191780821</v>
      </c>
      <c r="U63" s="5">
        <f t="shared" si="30"/>
        <v>55582.653698630122</v>
      </c>
      <c r="V63" s="5">
        <f t="shared" si="30"/>
        <v>43753.295890410955</v>
      </c>
      <c r="W63" s="5">
        <f t="shared" si="30"/>
        <v>47329.476164383552</v>
      </c>
      <c r="X63" s="5">
        <f t="shared" si="30"/>
        <v>50905.656438356164</v>
      </c>
      <c r="Y63" s="5">
        <f t="shared" si="30"/>
        <v>54481.836712328768</v>
      </c>
      <c r="Z63" s="5">
        <f t="shared" si="30"/>
        <v>58058.016986301373</v>
      </c>
    </row>
    <row r="65" spans="1:26" x14ac:dyDescent="0.25">
      <c r="A65" t="s">
        <v>26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31">C66+1</f>
        <v>2022</v>
      </c>
      <c r="E66" s="1">
        <f t="shared" si="31"/>
        <v>2023</v>
      </c>
      <c r="F66" s="1">
        <f t="shared" si="31"/>
        <v>2024</v>
      </c>
      <c r="G66" s="1">
        <f t="shared" si="31"/>
        <v>2025</v>
      </c>
      <c r="H66" s="1">
        <f t="shared" si="31"/>
        <v>2026</v>
      </c>
      <c r="I66" s="1">
        <f t="shared" si="31"/>
        <v>2027</v>
      </c>
      <c r="J66" s="1">
        <f t="shared" si="31"/>
        <v>2028</v>
      </c>
      <c r="K66" s="1">
        <f t="shared" si="31"/>
        <v>2029</v>
      </c>
      <c r="L66" s="1">
        <f t="shared" si="31"/>
        <v>2030</v>
      </c>
      <c r="M66" s="1">
        <f t="shared" si="31"/>
        <v>2031</v>
      </c>
      <c r="N66" s="1">
        <f t="shared" si="31"/>
        <v>2032</v>
      </c>
      <c r="O66" s="1">
        <f t="shared" si="31"/>
        <v>2033</v>
      </c>
      <c r="P66" s="1">
        <f t="shared" si="31"/>
        <v>2034</v>
      </c>
      <c r="Q66" s="1">
        <f t="shared" si="31"/>
        <v>2035</v>
      </c>
      <c r="R66" s="1">
        <f t="shared" si="31"/>
        <v>2036</v>
      </c>
      <c r="S66" s="1">
        <f t="shared" si="31"/>
        <v>2037</v>
      </c>
      <c r="T66" s="1">
        <f t="shared" si="31"/>
        <v>2038</v>
      </c>
      <c r="U66" s="1">
        <f t="shared" si="31"/>
        <v>2039</v>
      </c>
      <c r="V66" s="1">
        <f t="shared" si="31"/>
        <v>2040</v>
      </c>
      <c r="W66" s="1">
        <f t="shared" si="31"/>
        <v>2041</v>
      </c>
      <c r="X66" s="1">
        <f t="shared" si="31"/>
        <v>2042</v>
      </c>
      <c r="Y66" s="1">
        <f t="shared" si="31"/>
        <v>2043</v>
      </c>
      <c r="Z66" s="1">
        <f t="shared" si="31"/>
        <v>2044</v>
      </c>
    </row>
    <row r="67" spans="1:26" x14ac:dyDescent="0.25">
      <c r="A67" s="2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'Wariant 1'!B64*1000000/365</f>
        <v>0</v>
      </c>
      <c r="C68" s="5">
        <f>'Wariant 1'!C64*1000000/365</f>
        <v>0</v>
      </c>
      <c r="D68" s="5">
        <f>'Wariant 1'!D64*1000000/365</f>
        <v>0</v>
      </c>
      <c r="E68" s="5">
        <f>'Wariant 1'!E64*1000000/365</f>
        <v>0</v>
      </c>
      <c r="F68" s="5">
        <f>'Wariant 1'!F64*1000000/365</f>
        <v>0</v>
      </c>
      <c r="G68" s="5">
        <f>'Wariant 1'!G64*1000000/365</f>
        <v>0</v>
      </c>
      <c r="H68" s="5">
        <f>'Wariant 1'!H64*1000000/365</f>
        <v>0</v>
      </c>
      <c r="I68" s="5">
        <f>'Wariant 1'!I64*1000000/365</f>
        <v>0</v>
      </c>
      <c r="J68" s="5">
        <f>'Wariant 1'!J64*1000000/365</f>
        <v>0</v>
      </c>
      <c r="K68" s="5">
        <f>'Wariant 1'!K64*1000000/365</f>
        <v>0</v>
      </c>
      <c r="L68" s="5">
        <f>'Wariant 1'!L64*1000000/365</f>
        <v>0</v>
      </c>
      <c r="M68" s="5">
        <f>'Wariant 1'!M64*1000000/365</f>
        <v>0</v>
      </c>
      <c r="N68" s="5">
        <f>'Wariant 1'!N64*1000000/365</f>
        <v>0</v>
      </c>
      <c r="O68" s="5">
        <f>'Wariant 1'!O64*1000000/365</f>
        <v>0</v>
      </c>
      <c r="P68" s="5">
        <f>'Wariant 1'!P64*1000000/365</f>
        <v>0</v>
      </c>
      <c r="Q68" s="5">
        <f>'Wariant 1'!Q64*1000000/365</f>
        <v>0</v>
      </c>
      <c r="R68" s="5">
        <f>'Wariant 1'!R64*1000000/365</f>
        <v>0</v>
      </c>
      <c r="S68" s="5">
        <f>'Wariant 1'!S64*1000000/365</f>
        <v>0</v>
      </c>
      <c r="T68" s="5">
        <f>'Wariant 1'!T64*1000000/365</f>
        <v>0</v>
      </c>
      <c r="U68" s="5">
        <f>'Wariant 1'!U64*1000000/365</f>
        <v>0</v>
      </c>
      <c r="V68" s="5">
        <f>'Wariant 1'!V64*1000000/365</f>
        <v>0</v>
      </c>
      <c r="W68" s="5">
        <f>'Wariant 1'!W64*1000000/365</f>
        <v>0</v>
      </c>
      <c r="X68" s="5">
        <f>'Wariant 1'!X64*1000000/365</f>
        <v>0</v>
      </c>
      <c r="Y68" s="5">
        <f>'Wariant 1'!Y64*1000000/365</f>
        <v>0</v>
      </c>
      <c r="Z68" s="5">
        <f>'Wariant 1'!Z64*1000000/365</f>
        <v>0</v>
      </c>
    </row>
    <row r="69" spans="1:26" x14ac:dyDescent="0.25">
      <c r="A69" s="1">
        <v>20</v>
      </c>
      <c r="B69" s="5">
        <f>'Wariant 1'!B65*1000000/365</f>
        <v>0</v>
      </c>
      <c r="C69" s="5">
        <f>'Wariant 1'!C65*1000000/365</f>
        <v>0</v>
      </c>
      <c r="D69" s="5">
        <f>'Wariant 1'!D65*1000000/365</f>
        <v>0</v>
      </c>
      <c r="E69" s="5">
        <f>'Wariant 1'!E65*1000000/365</f>
        <v>0</v>
      </c>
      <c r="F69" s="5">
        <f>'Wariant 1'!F65*1000000/365</f>
        <v>0</v>
      </c>
      <c r="G69" s="5">
        <f>'Wariant 1'!G65*1000000/365</f>
        <v>0</v>
      </c>
      <c r="H69" s="5">
        <f>'Wariant 1'!H65*1000000/365</f>
        <v>0</v>
      </c>
      <c r="I69" s="5">
        <f>'Wariant 1'!I65*1000000/365</f>
        <v>0</v>
      </c>
      <c r="J69" s="5">
        <f>'Wariant 1'!J65*1000000/365</f>
        <v>0</v>
      </c>
      <c r="K69" s="5">
        <f>'Wariant 1'!K65*1000000/365</f>
        <v>0</v>
      </c>
      <c r="L69" s="5">
        <f>'Wariant 1'!L65*1000000/365</f>
        <v>0</v>
      </c>
      <c r="M69" s="5">
        <f>'Wariant 1'!M65*1000000/365</f>
        <v>0</v>
      </c>
      <c r="N69" s="5">
        <f>'Wariant 1'!N65*1000000/365</f>
        <v>0</v>
      </c>
      <c r="O69" s="5">
        <f>'Wariant 1'!O65*1000000/365</f>
        <v>0</v>
      </c>
      <c r="P69" s="5">
        <f>'Wariant 1'!P65*1000000/365</f>
        <v>0</v>
      </c>
      <c r="Q69" s="5">
        <f>'Wariant 1'!Q65*1000000/365</f>
        <v>0</v>
      </c>
      <c r="R69" s="5">
        <f>'Wariant 1'!R65*1000000/365</f>
        <v>0</v>
      </c>
      <c r="S69" s="5">
        <f>'Wariant 1'!S65*1000000/365</f>
        <v>0</v>
      </c>
      <c r="T69" s="5">
        <f>'Wariant 1'!T65*1000000/365</f>
        <v>0</v>
      </c>
      <c r="U69" s="5">
        <f>'Wariant 1'!U65*1000000/365</f>
        <v>0</v>
      </c>
      <c r="V69" s="5">
        <f>'Wariant 1'!V65*1000000/365</f>
        <v>0</v>
      </c>
      <c r="W69" s="5">
        <f>'Wariant 1'!W65*1000000/365</f>
        <v>0</v>
      </c>
      <c r="X69" s="5">
        <f>'Wariant 1'!X65*1000000/365</f>
        <v>0</v>
      </c>
      <c r="Y69" s="5">
        <f>'Wariant 1'!Y65*1000000/365</f>
        <v>0</v>
      </c>
      <c r="Z69" s="5">
        <f>'Wariant 1'!Z65*1000000/365</f>
        <v>0</v>
      </c>
    </row>
    <row r="70" spans="1:26" x14ac:dyDescent="0.25">
      <c r="A70" s="1">
        <v>30</v>
      </c>
      <c r="B70" s="5">
        <f>'Wariant 1'!B66*1000000/365</f>
        <v>0</v>
      </c>
      <c r="C70" s="5">
        <f>'Wariant 1'!C66*1000000/365</f>
        <v>0</v>
      </c>
      <c r="D70" s="5">
        <f>'Wariant 1'!D66*1000000/365</f>
        <v>0</v>
      </c>
      <c r="E70" s="5">
        <f>'Wariant 1'!E66*1000000/365</f>
        <v>0</v>
      </c>
      <c r="F70" s="5">
        <f>'Wariant 1'!F66*1000000/365</f>
        <v>0</v>
      </c>
      <c r="G70" s="5">
        <f>'Wariant 1'!G66*1000000/365</f>
        <v>0</v>
      </c>
      <c r="H70" s="5">
        <f>'Wariant 1'!H66*1000000/365</f>
        <v>0</v>
      </c>
      <c r="I70" s="5">
        <f>'Wariant 1'!I66*1000000/365</f>
        <v>0</v>
      </c>
      <c r="J70" s="5">
        <f>'Wariant 1'!J66*1000000/365</f>
        <v>0</v>
      </c>
      <c r="K70" s="5">
        <f>'Wariant 1'!K66*1000000/365</f>
        <v>0</v>
      </c>
      <c r="L70" s="5">
        <f>'Wariant 1'!L66*1000000/365</f>
        <v>0</v>
      </c>
      <c r="M70" s="5">
        <f>'Wariant 1'!M66*1000000/365</f>
        <v>0</v>
      </c>
      <c r="N70" s="5">
        <f>'Wariant 1'!N66*1000000/365</f>
        <v>0</v>
      </c>
      <c r="O70" s="5">
        <f>'Wariant 1'!O66*1000000/365</f>
        <v>0</v>
      </c>
      <c r="P70" s="5">
        <f>'Wariant 1'!P66*1000000/365</f>
        <v>0</v>
      </c>
      <c r="Q70" s="5">
        <f>'Wariant 1'!Q66*1000000/365</f>
        <v>0</v>
      </c>
      <c r="R70" s="5">
        <f>'Wariant 1'!R66*1000000/365</f>
        <v>0</v>
      </c>
      <c r="S70" s="5">
        <f>'Wariant 1'!S66*1000000/365</f>
        <v>0</v>
      </c>
      <c r="T70" s="5">
        <f>'Wariant 1'!T66*1000000/365</f>
        <v>0</v>
      </c>
      <c r="U70" s="5">
        <f>'Wariant 1'!U66*1000000/365</f>
        <v>0</v>
      </c>
      <c r="V70" s="5">
        <f>'Wariant 1'!V66*1000000/365</f>
        <v>0</v>
      </c>
      <c r="W70" s="5">
        <f>'Wariant 1'!W66*1000000/365</f>
        <v>0</v>
      </c>
      <c r="X70" s="5">
        <f>'Wariant 1'!X66*1000000/365</f>
        <v>0</v>
      </c>
      <c r="Y70" s="5">
        <f>'Wariant 1'!Y66*1000000/365</f>
        <v>0</v>
      </c>
      <c r="Z70" s="5">
        <f>'Wariant 1'!Z66*1000000/365</f>
        <v>0</v>
      </c>
    </row>
    <row r="71" spans="1:26" x14ac:dyDescent="0.25">
      <c r="A71" s="1">
        <v>40</v>
      </c>
      <c r="B71" s="5">
        <f>'Wariant 1'!B67*1000000/365</f>
        <v>194.35753424657537</v>
      </c>
      <c r="C71" s="5">
        <f>'Wariant 1'!C67*1000000/365</f>
        <v>196.90712328767128</v>
      </c>
      <c r="D71" s="5">
        <f>'Wariant 1'!D67*1000000/365</f>
        <v>199.45671232876717</v>
      </c>
      <c r="E71" s="5">
        <f>'Wariant 1'!E67*1000000/365</f>
        <v>202.00630136986305</v>
      </c>
      <c r="F71" s="5">
        <f>'Wariant 1'!F67*1000000/365</f>
        <v>204.55589041095894</v>
      </c>
      <c r="G71" s="5">
        <f>'Wariant 1'!G67*1000000/365</f>
        <v>207.10547945205482</v>
      </c>
      <c r="H71" s="5">
        <f>'Wariant 1'!H67*1000000/365</f>
        <v>214.39726027397259</v>
      </c>
      <c r="I71" s="5">
        <f>'Wariant 1'!I67*1000000/365</f>
        <v>221.68904109589042</v>
      </c>
      <c r="J71" s="5">
        <f>'Wariant 1'!J67*1000000/365</f>
        <v>228.98082191780819</v>
      </c>
      <c r="K71" s="5">
        <f>'Wariant 1'!K67*1000000/365</f>
        <v>236.27260273972598</v>
      </c>
      <c r="L71" s="5">
        <f>'Wariant 1'!L67*1000000/365</f>
        <v>230.81643835616435</v>
      </c>
      <c r="M71" s="5">
        <f>'Wariant 1'!M67*1000000/365</f>
        <v>245.28931506849312</v>
      </c>
      <c r="N71" s="5">
        <f>'Wariant 1'!N67*1000000/365</f>
        <v>259.76219178082187</v>
      </c>
      <c r="O71" s="5">
        <f>'Wariant 1'!O67*1000000/365</f>
        <v>274.23506849315066</v>
      </c>
      <c r="P71" s="5">
        <f>'Wariant 1'!P67*1000000/365</f>
        <v>288.70794520547946</v>
      </c>
      <c r="Q71" s="5">
        <f>'Wariant 1'!Q67*1000000/365</f>
        <v>266.72191780821925</v>
      </c>
      <c r="R71" s="5">
        <f>'Wariant 1'!R67*1000000/365</f>
        <v>284.3893150684932</v>
      </c>
      <c r="S71" s="5">
        <f>'Wariant 1'!S67*1000000/365</f>
        <v>302.05671232876722</v>
      </c>
      <c r="T71" s="5">
        <f>'Wariant 1'!T67*1000000/365</f>
        <v>319.72410958904112</v>
      </c>
      <c r="U71" s="5">
        <f>'Wariant 1'!U67*1000000/365</f>
        <v>337.39150684931514</v>
      </c>
      <c r="V71" s="5">
        <f>'Wariant 1'!V67*1000000/365</f>
        <v>282.69452054794522</v>
      </c>
      <c r="W71" s="5">
        <f>'Wariant 1'!W67*1000000/365</f>
        <v>322.32630136986302</v>
      </c>
      <c r="X71" s="5">
        <f>'Wariant 1'!X67*1000000/365</f>
        <v>361.95808219178087</v>
      </c>
      <c r="Y71" s="5">
        <f>'Wariant 1'!Y67*1000000/365</f>
        <v>401.58986301369862</v>
      </c>
      <c r="Z71" s="5">
        <f>'Wariant 1'!Z67*1000000/365</f>
        <v>441.22164383561642</v>
      </c>
    </row>
    <row r="72" spans="1:26" x14ac:dyDescent="0.25">
      <c r="A72" s="1">
        <v>50</v>
      </c>
      <c r="B72" s="5">
        <f>'Wariant 1'!B68*1000000/365</f>
        <v>286.11506849315072</v>
      </c>
      <c r="C72" s="5">
        <f>'Wariant 1'!C68*1000000/365</f>
        <v>292.15342465753429</v>
      </c>
      <c r="D72" s="5">
        <f>'Wariant 1'!D68*1000000/365</f>
        <v>298.1917808219178</v>
      </c>
      <c r="E72" s="5">
        <f>'Wariant 1'!E68*1000000/365</f>
        <v>304.23013698630143</v>
      </c>
      <c r="F72" s="5">
        <f>'Wariant 1'!F68*1000000/365</f>
        <v>310.26849315068495</v>
      </c>
      <c r="G72" s="5">
        <f>'Wariant 1'!G68*1000000/365</f>
        <v>316.30684931506852</v>
      </c>
      <c r="H72" s="5">
        <f>'Wariant 1'!H68*1000000/365</f>
        <v>343.60958904109594</v>
      </c>
      <c r="I72" s="5">
        <f>'Wariant 1'!I68*1000000/365</f>
        <v>370.91232876712331</v>
      </c>
      <c r="J72" s="5">
        <f>'Wariant 1'!J68*1000000/365</f>
        <v>398.21506849315068</v>
      </c>
      <c r="K72" s="5">
        <f>'Wariant 1'!K68*1000000/365</f>
        <v>425.51780821917811</v>
      </c>
      <c r="L72" s="5">
        <f>'Wariant 1'!L68*1000000/365</f>
        <v>422.62876712328767</v>
      </c>
      <c r="M72" s="5">
        <f>'Wariant 1'!M68*1000000/365</f>
        <v>448.55863013698621</v>
      </c>
      <c r="N72" s="5">
        <f>'Wariant 1'!N68*1000000/365</f>
        <v>474.48849315068492</v>
      </c>
      <c r="O72" s="5">
        <f>'Wariant 1'!O68*1000000/365</f>
        <v>500.41835616438351</v>
      </c>
      <c r="P72" s="5">
        <f>'Wariant 1'!P68*1000000/365</f>
        <v>526.3482191780821</v>
      </c>
      <c r="Q72" s="5">
        <f>'Wariant 1'!Q68*1000000/365</f>
        <v>415.76438356164374</v>
      </c>
      <c r="R72" s="5">
        <f>'Wariant 1'!R68*1000000/365</f>
        <v>444.61808219178079</v>
      </c>
      <c r="S72" s="5">
        <f>'Wariant 1'!S68*1000000/365</f>
        <v>473.47178082191766</v>
      </c>
      <c r="T72" s="5">
        <f>'Wariant 1'!T68*1000000/365</f>
        <v>502.32547945205471</v>
      </c>
      <c r="U72" s="5">
        <f>'Wariant 1'!U68*1000000/365</f>
        <v>531.1791780821917</v>
      </c>
      <c r="V72" s="5">
        <f>'Wariant 1'!V68*1000000/365</f>
        <v>430.38356164383555</v>
      </c>
      <c r="W72" s="5">
        <f>'Wariant 1'!W68*1000000/365</f>
        <v>478.85671232876706</v>
      </c>
      <c r="X72" s="5">
        <f>'Wariant 1'!X68*1000000/365</f>
        <v>527.32986301369851</v>
      </c>
      <c r="Y72" s="5">
        <f>'Wariant 1'!Y68*1000000/365</f>
        <v>575.80301369863002</v>
      </c>
      <c r="Z72" s="5">
        <f>'Wariant 1'!Z68*1000000/365</f>
        <v>624.27616438356165</v>
      </c>
    </row>
    <row r="73" spans="1:26" x14ac:dyDescent="0.25">
      <c r="A73" s="1">
        <v>60</v>
      </c>
      <c r="B73" s="5">
        <f>'Wariant 1'!B69*1000000/365</f>
        <v>103.44657534246578</v>
      </c>
      <c r="C73" s="5">
        <f>'Wariant 1'!C69*1000000/365</f>
        <v>102.72246575342467</v>
      </c>
      <c r="D73" s="5">
        <f>'Wariant 1'!D69*1000000/365</f>
        <v>101.99835616438357</v>
      </c>
      <c r="E73" s="5">
        <f>'Wariant 1'!E69*1000000/365</f>
        <v>101.27424657534249</v>
      </c>
      <c r="F73" s="5">
        <f>'Wariant 1'!F69*1000000/365</f>
        <v>100.55013698630138</v>
      </c>
      <c r="G73" s="5">
        <f>'Wariant 1'!G69*1000000/365</f>
        <v>99.826027397260276</v>
      </c>
      <c r="H73" s="5">
        <f>'Wariant 1'!H69*1000000/365</f>
        <v>133.16301369863012</v>
      </c>
      <c r="I73" s="5">
        <f>'Wariant 1'!I69*1000000/365</f>
        <v>166.50000000000003</v>
      </c>
      <c r="J73" s="5">
        <f>'Wariant 1'!J69*1000000/365</f>
        <v>199.83698630136988</v>
      </c>
      <c r="K73" s="5">
        <f>'Wariant 1'!K69*1000000/365</f>
        <v>233.17397260273972</v>
      </c>
      <c r="L73" s="5">
        <f>'Wariant 1'!L69*1000000/365</f>
        <v>270.13150684931509</v>
      </c>
      <c r="M73" s="5">
        <f>'Wariant 1'!M69*1000000/365</f>
        <v>308.7778082191781</v>
      </c>
      <c r="N73" s="5">
        <f>'Wariant 1'!N69*1000000/365</f>
        <v>347.42410958904111</v>
      </c>
      <c r="O73" s="5">
        <f>'Wariant 1'!O69*1000000/365</f>
        <v>386.07041095890412</v>
      </c>
      <c r="P73" s="5">
        <f>'Wariant 1'!P69*1000000/365</f>
        <v>424.71671232876713</v>
      </c>
      <c r="Q73" s="5">
        <f>'Wariant 1'!Q69*1000000/365</f>
        <v>296.67808219178085</v>
      </c>
      <c r="R73" s="5">
        <f>'Wariant 1'!R69*1000000/365</f>
        <v>368.98739726027395</v>
      </c>
      <c r="S73" s="5">
        <f>'Wariant 1'!S69*1000000/365</f>
        <v>441.29671232876717</v>
      </c>
      <c r="T73" s="5">
        <f>'Wariant 1'!T69*1000000/365</f>
        <v>513.60602739726039</v>
      </c>
      <c r="U73" s="5">
        <f>'Wariant 1'!U69*1000000/365</f>
        <v>585.9153424657535</v>
      </c>
      <c r="V73" s="5">
        <f>'Wariant 1'!V69*1000000/365</f>
        <v>464.99315068493161</v>
      </c>
      <c r="W73" s="5">
        <f>'Wariant 1'!W69*1000000/365</f>
        <v>509.8679452054796</v>
      </c>
      <c r="X73" s="5">
        <f>'Wariant 1'!X69*1000000/365</f>
        <v>554.74273972602748</v>
      </c>
      <c r="Y73" s="5">
        <f>'Wariant 1'!Y69*1000000/365</f>
        <v>599.61753424657547</v>
      </c>
      <c r="Z73" s="5">
        <f>'Wariant 1'!Z69*1000000/365</f>
        <v>644.49232876712335</v>
      </c>
    </row>
    <row r="74" spans="1:26" x14ac:dyDescent="0.25">
      <c r="A74" s="1">
        <v>70</v>
      </c>
      <c r="B74" s="5">
        <f>'Wariant 1'!B70*1000000/365</f>
        <v>395.18356164383556</v>
      </c>
      <c r="C74" s="5">
        <f>'Wariant 1'!C70*1000000/365</f>
        <v>401.44931506849315</v>
      </c>
      <c r="D74" s="5">
        <f>'Wariant 1'!D70*1000000/365</f>
        <v>407.71506849315068</v>
      </c>
      <c r="E74" s="5">
        <f>'Wariant 1'!E70*1000000/365</f>
        <v>413.98082191780827</v>
      </c>
      <c r="F74" s="5">
        <f>'Wariant 1'!F70*1000000/365</f>
        <v>420.24657534246586</v>
      </c>
      <c r="G74" s="5">
        <f>'Wariant 1'!G70*1000000/365</f>
        <v>426.51232876712339</v>
      </c>
      <c r="H74" s="5">
        <f>'Wariant 1'!H70*1000000/365</f>
        <v>394.57643835616454</v>
      </c>
      <c r="I74" s="5">
        <f>'Wariant 1'!I70*1000000/365</f>
        <v>362.64054794520558</v>
      </c>
      <c r="J74" s="5">
        <f>'Wariant 1'!J70*1000000/365</f>
        <v>330.70465753424673</v>
      </c>
      <c r="K74" s="5">
        <f>'Wariant 1'!K70*1000000/365</f>
        <v>298.76876712328783</v>
      </c>
      <c r="L74" s="5">
        <f>'Wariant 1'!L70*1000000/365</f>
        <v>235.50410958904115</v>
      </c>
      <c r="M74" s="5">
        <f>'Wariant 1'!M70*1000000/365</f>
        <v>250.03561643835621</v>
      </c>
      <c r="N74" s="5">
        <f>'Wariant 1'!N70*1000000/365</f>
        <v>264.56712328767128</v>
      </c>
      <c r="O74" s="5">
        <f>'Wariant 1'!O70*1000000/365</f>
        <v>279.09863013698634</v>
      </c>
      <c r="P74" s="5">
        <f>'Wariant 1'!P70*1000000/365</f>
        <v>293.63013698630141</v>
      </c>
      <c r="Q74" s="5">
        <f>'Wariant 1'!Q70*1000000/365</f>
        <v>467.84109589041094</v>
      </c>
      <c r="R74" s="5">
        <f>'Wariant 1'!R70*1000000/365</f>
        <v>455.41753424657531</v>
      </c>
      <c r="S74" s="5">
        <f>'Wariant 1'!S70*1000000/365</f>
        <v>442.99397260273969</v>
      </c>
      <c r="T74" s="5">
        <f>'Wariant 1'!T70*1000000/365</f>
        <v>430.57041095890412</v>
      </c>
      <c r="U74" s="5">
        <f>'Wariant 1'!U70*1000000/365</f>
        <v>418.14684931506861</v>
      </c>
      <c r="V74" s="5">
        <f>'Wariant 1'!V70*1000000/365</f>
        <v>333.0657534246576</v>
      </c>
      <c r="W74" s="5">
        <f>'Wariant 1'!W70*1000000/365</f>
        <v>315.34849315068499</v>
      </c>
      <c r="X74" s="5">
        <f>'Wariant 1'!X70*1000000/365</f>
        <v>297.63123287671237</v>
      </c>
      <c r="Y74" s="5">
        <f>'Wariant 1'!Y70*1000000/365</f>
        <v>279.91397260273976</v>
      </c>
      <c r="Z74" s="5">
        <f>'Wariant 1'!Z70*1000000/365</f>
        <v>262.19671232876715</v>
      </c>
    </row>
    <row r="75" spans="1:26" x14ac:dyDescent="0.25">
      <c r="A75" s="1">
        <v>80</v>
      </c>
      <c r="B75" s="5">
        <f>'Wariant 1'!B71*1000000/365</f>
        <v>361.23042465753429</v>
      </c>
      <c r="C75" s="5">
        <f>'Wariant 1'!C71*1000000/365</f>
        <v>367.5314273972603</v>
      </c>
      <c r="D75" s="5">
        <f>'Wariant 1'!D71*1000000/365</f>
        <v>373.83243013698637</v>
      </c>
      <c r="E75" s="5">
        <f>'Wariant 1'!E71*1000000/365</f>
        <v>380.13343287671233</v>
      </c>
      <c r="F75" s="5">
        <f>'Wariant 1'!F71*1000000/365</f>
        <v>386.43443561643841</v>
      </c>
      <c r="G75" s="5">
        <f>'Wariant 1'!G71*1000000/365</f>
        <v>392.73543835616437</v>
      </c>
      <c r="H75" s="5">
        <f>'Wariant 1'!H71*1000000/365</f>
        <v>394.09468767123292</v>
      </c>
      <c r="I75" s="5">
        <f>'Wariant 1'!I71*1000000/365</f>
        <v>395.45393698630136</v>
      </c>
      <c r="J75" s="5">
        <f>'Wariant 1'!J71*1000000/365</f>
        <v>396.81318630136985</v>
      </c>
      <c r="K75" s="5">
        <f>'Wariant 1'!K71*1000000/365</f>
        <v>398.17243561643829</v>
      </c>
      <c r="L75" s="5">
        <f>'Wariant 1'!L71*1000000/365</f>
        <v>368.02667123287682</v>
      </c>
      <c r="M75" s="5">
        <f>'Wariant 1'!M71*1000000/365</f>
        <v>327.39514794520557</v>
      </c>
      <c r="N75" s="5">
        <f>'Wariant 1'!N71*1000000/365</f>
        <v>286.76362465753431</v>
      </c>
      <c r="O75" s="5">
        <f>'Wariant 1'!O71*1000000/365</f>
        <v>246.13210136986305</v>
      </c>
      <c r="P75" s="5">
        <f>'Wariant 1'!P71*1000000/365</f>
        <v>205.50057808219185</v>
      </c>
      <c r="Q75" s="5">
        <f>'Wariant 1'!Q71*1000000/365</f>
        <v>158.07280821917809</v>
      </c>
      <c r="R75" s="5">
        <f>'Wariant 1'!R71*1000000/365</f>
        <v>119.18167945205479</v>
      </c>
      <c r="S75" s="5">
        <f>'Wariant 1'!S71*1000000/365</f>
        <v>80.290550684931489</v>
      </c>
      <c r="T75" s="5">
        <f>'Wariant 1'!T71*1000000/365</f>
        <v>41.399421917808183</v>
      </c>
      <c r="U75" s="5">
        <f>'Wariant 1'!U71*1000000/365</f>
        <v>2.5082931506848918</v>
      </c>
      <c r="V75" s="5">
        <f>'Wariant 1'!V71*1000000/365</f>
        <v>166.7747808219178</v>
      </c>
      <c r="W75" s="5">
        <f>'Wariant 1'!W71*1000000/365</f>
        <v>130.20455616438355</v>
      </c>
      <c r="X75" s="5">
        <f>'Wariant 1'!X71*1000000/365</f>
        <v>93.634331506849264</v>
      </c>
      <c r="Y75" s="5">
        <f>'Wariant 1'!Y71*1000000/365</f>
        <v>57.064106849315003</v>
      </c>
      <c r="Z75" s="5">
        <f>'Wariant 1'!Z71*1000000/365</f>
        <v>20.493882191780742</v>
      </c>
    </row>
    <row r="76" spans="1:26" x14ac:dyDescent="0.25">
      <c r="A76" s="1">
        <v>90</v>
      </c>
      <c r="B76" s="5">
        <f>'Wariant 1'!B72*1000000/365</f>
        <v>0</v>
      </c>
      <c r="C76" s="5">
        <f>'Wariant 1'!C72*1000000/365</f>
        <v>0</v>
      </c>
      <c r="D76" s="5">
        <f>'Wariant 1'!D72*1000000/365</f>
        <v>0</v>
      </c>
      <c r="E76" s="5">
        <f>'Wariant 1'!E72*1000000/365</f>
        <v>0</v>
      </c>
      <c r="F76" s="5">
        <f>'Wariant 1'!F72*1000000/365</f>
        <v>0</v>
      </c>
      <c r="G76" s="5">
        <f>'Wariant 1'!G72*1000000/365</f>
        <v>0</v>
      </c>
      <c r="H76" s="5">
        <f>'Wariant 1'!H72*1000000/365</f>
        <v>0</v>
      </c>
      <c r="I76" s="5">
        <f>'Wariant 1'!I72*1000000/365</f>
        <v>0</v>
      </c>
      <c r="J76" s="5">
        <f>'Wariant 1'!J72*1000000/365</f>
        <v>0</v>
      </c>
      <c r="K76" s="5">
        <f>'Wariant 1'!K72*1000000/365</f>
        <v>0</v>
      </c>
      <c r="L76" s="5">
        <f>'Wariant 1'!L72*1000000/365</f>
        <v>0</v>
      </c>
      <c r="M76" s="5">
        <f>'Wariant 1'!M72*1000000/365</f>
        <v>0</v>
      </c>
      <c r="N76" s="5">
        <f>'Wariant 1'!N72*1000000/365</f>
        <v>0</v>
      </c>
      <c r="O76" s="5">
        <f>'Wariant 1'!O72*1000000/365</f>
        <v>0</v>
      </c>
      <c r="P76" s="5">
        <f>'Wariant 1'!P72*1000000/365</f>
        <v>0</v>
      </c>
      <c r="Q76" s="5">
        <f>'Wariant 1'!Q72*1000000/365</f>
        <v>0</v>
      </c>
      <c r="R76" s="5">
        <f>'Wariant 1'!R72*1000000/365</f>
        <v>0</v>
      </c>
      <c r="S76" s="5">
        <f>'Wariant 1'!S72*1000000/365</f>
        <v>0</v>
      </c>
      <c r="T76" s="5">
        <f>'Wariant 1'!T72*1000000/365</f>
        <v>0</v>
      </c>
      <c r="U76" s="5">
        <f>'Wariant 1'!U72*1000000/365</f>
        <v>0</v>
      </c>
      <c r="V76" s="5">
        <f>'Wariant 1'!V72*1000000/365</f>
        <v>0</v>
      </c>
      <c r="W76" s="5">
        <f>'Wariant 1'!W72*1000000/365</f>
        <v>0</v>
      </c>
      <c r="X76" s="5">
        <f>'Wariant 1'!X72*1000000/365</f>
        <v>0</v>
      </c>
      <c r="Y76" s="5">
        <f>'Wariant 1'!Y72*1000000/365</f>
        <v>0</v>
      </c>
      <c r="Z76" s="5">
        <f>'Wariant 1'!Z72*1000000/365</f>
        <v>0</v>
      </c>
    </row>
    <row r="77" spans="1:26" x14ac:dyDescent="0.25">
      <c r="A77" s="1">
        <v>100</v>
      </c>
      <c r="B77" s="5">
        <f>'Wariant 1'!B73*1000000/365</f>
        <v>0</v>
      </c>
      <c r="C77" s="5">
        <f>'Wariant 1'!C73*1000000/365</f>
        <v>0</v>
      </c>
      <c r="D77" s="5">
        <f>'Wariant 1'!D73*1000000/365</f>
        <v>0</v>
      </c>
      <c r="E77" s="5">
        <f>'Wariant 1'!E73*1000000/365</f>
        <v>0</v>
      </c>
      <c r="F77" s="5">
        <f>'Wariant 1'!F73*1000000/365</f>
        <v>0</v>
      </c>
      <c r="G77" s="5">
        <f>'Wariant 1'!G73*1000000/365</f>
        <v>0</v>
      </c>
      <c r="H77" s="5">
        <f>'Wariant 1'!H73*1000000/365</f>
        <v>0</v>
      </c>
      <c r="I77" s="5">
        <f>'Wariant 1'!I73*1000000/365</f>
        <v>0</v>
      </c>
      <c r="J77" s="5">
        <f>'Wariant 1'!J73*1000000/365</f>
        <v>0</v>
      </c>
      <c r="K77" s="5">
        <f>'Wariant 1'!K73*1000000/365</f>
        <v>0</v>
      </c>
      <c r="L77" s="5">
        <f>'Wariant 1'!L73*1000000/365</f>
        <v>0</v>
      </c>
      <c r="M77" s="5">
        <f>'Wariant 1'!M73*1000000/365</f>
        <v>0</v>
      </c>
      <c r="N77" s="5">
        <f>'Wariant 1'!N73*1000000/365</f>
        <v>0</v>
      </c>
      <c r="O77" s="5">
        <f>'Wariant 1'!O73*1000000/365</f>
        <v>0</v>
      </c>
      <c r="P77" s="5">
        <f>'Wariant 1'!P73*1000000/365</f>
        <v>0</v>
      </c>
      <c r="Q77" s="5">
        <f>'Wariant 1'!Q73*1000000/365</f>
        <v>0</v>
      </c>
      <c r="R77" s="5">
        <f>'Wariant 1'!R73*1000000/365</f>
        <v>0</v>
      </c>
      <c r="S77" s="5">
        <f>'Wariant 1'!S73*1000000/365</f>
        <v>0</v>
      </c>
      <c r="T77" s="5">
        <f>'Wariant 1'!T73*1000000/365</f>
        <v>0</v>
      </c>
      <c r="U77" s="5">
        <f>'Wariant 1'!U73*1000000/365</f>
        <v>0</v>
      </c>
      <c r="V77" s="5">
        <f>'Wariant 1'!V73*1000000/365</f>
        <v>0</v>
      </c>
      <c r="W77" s="5">
        <f>'Wariant 1'!W73*1000000/365</f>
        <v>0</v>
      </c>
      <c r="X77" s="5">
        <f>'Wariant 1'!X73*1000000/365</f>
        <v>0</v>
      </c>
      <c r="Y77" s="5">
        <f>'Wariant 1'!Y73*1000000/365</f>
        <v>0</v>
      </c>
      <c r="Z77" s="5">
        <f>'Wariant 1'!Z73*1000000/365</f>
        <v>0</v>
      </c>
    </row>
    <row r="78" spans="1:26" x14ac:dyDescent="0.25">
      <c r="A78" s="1">
        <v>110</v>
      </c>
      <c r="B78" s="5">
        <f>'Wariant 1'!B74*1000000/365</f>
        <v>0</v>
      </c>
      <c r="C78" s="5">
        <f>'Wariant 1'!C74*1000000/365</f>
        <v>0</v>
      </c>
      <c r="D78" s="5">
        <f>'Wariant 1'!D74*1000000/365</f>
        <v>0</v>
      </c>
      <c r="E78" s="5">
        <f>'Wariant 1'!E74*1000000/365</f>
        <v>0</v>
      </c>
      <c r="F78" s="5">
        <f>'Wariant 1'!F74*1000000/365</f>
        <v>0</v>
      </c>
      <c r="G78" s="5">
        <f>'Wariant 1'!G74*1000000/365</f>
        <v>0</v>
      </c>
      <c r="H78" s="5">
        <f>'Wariant 1'!H74*1000000/365</f>
        <v>0</v>
      </c>
      <c r="I78" s="5">
        <f>'Wariant 1'!I74*1000000/365</f>
        <v>0</v>
      </c>
      <c r="J78" s="5">
        <f>'Wariant 1'!J74*1000000/365</f>
        <v>0</v>
      </c>
      <c r="K78" s="5">
        <f>'Wariant 1'!K74*1000000/365</f>
        <v>0</v>
      </c>
      <c r="L78" s="5">
        <f>'Wariant 1'!L74*1000000/365</f>
        <v>0</v>
      </c>
      <c r="M78" s="5">
        <f>'Wariant 1'!M74*1000000/365</f>
        <v>0</v>
      </c>
      <c r="N78" s="5">
        <f>'Wariant 1'!N74*1000000/365</f>
        <v>0</v>
      </c>
      <c r="O78" s="5">
        <f>'Wariant 1'!O74*1000000/365</f>
        <v>0</v>
      </c>
      <c r="P78" s="5">
        <f>'Wariant 1'!P74*1000000/365</f>
        <v>0</v>
      </c>
      <c r="Q78" s="5">
        <f>'Wariant 1'!Q74*1000000/365</f>
        <v>0</v>
      </c>
      <c r="R78" s="5">
        <f>'Wariant 1'!R74*1000000/365</f>
        <v>0</v>
      </c>
      <c r="S78" s="5">
        <f>'Wariant 1'!S74*1000000/365</f>
        <v>0</v>
      </c>
      <c r="T78" s="5">
        <f>'Wariant 1'!T74*1000000/365</f>
        <v>0</v>
      </c>
      <c r="U78" s="5">
        <f>'Wariant 1'!U74*1000000/365</f>
        <v>0</v>
      </c>
      <c r="V78" s="5">
        <f>'Wariant 1'!V74*1000000/365</f>
        <v>0</v>
      </c>
      <c r="W78" s="5">
        <f>'Wariant 1'!W74*1000000/365</f>
        <v>0</v>
      </c>
      <c r="X78" s="5">
        <f>'Wariant 1'!X74*1000000/365</f>
        <v>0</v>
      </c>
      <c r="Y78" s="5">
        <f>'Wariant 1'!Y74*1000000/365</f>
        <v>0</v>
      </c>
      <c r="Z78" s="5">
        <f>'Wariant 1'!Z74*1000000/365</f>
        <v>0</v>
      </c>
    </row>
    <row r="79" spans="1:26" x14ac:dyDescent="0.25">
      <c r="A79" s="1" t="s">
        <v>28</v>
      </c>
      <c r="B79" s="5">
        <f>SUM(B68:B78)</f>
        <v>1340.3331643835618</v>
      </c>
      <c r="C79" s="5">
        <f t="shared" ref="C79:Z79" si="32">SUM(C68:C78)</f>
        <v>1360.7637561643837</v>
      </c>
      <c r="D79" s="5">
        <f t="shared" si="32"/>
        <v>1381.1943479452057</v>
      </c>
      <c r="E79" s="5">
        <f t="shared" si="32"/>
        <v>1401.6249397260276</v>
      </c>
      <c r="F79" s="5">
        <f t="shared" si="32"/>
        <v>1422.0555315068495</v>
      </c>
      <c r="G79" s="5">
        <f t="shared" si="32"/>
        <v>1442.4861232876715</v>
      </c>
      <c r="H79" s="5">
        <f t="shared" si="32"/>
        <v>1479.8409890410962</v>
      </c>
      <c r="I79" s="5">
        <f t="shared" si="32"/>
        <v>1517.1958547945208</v>
      </c>
      <c r="J79" s="5">
        <f t="shared" si="32"/>
        <v>1554.5507205479453</v>
      </c>
      <c r="K79" s="5">
        <f t="shared" si="32"/>
        <v>1591.90558630137</v>
      </c>
      <c r="L79" s="5">
        <f t="shared" si="32"/>
        <v>1527.1074931506853</v>
      </c>
      <c r="M79" s="5">
        <f t="shared" si="32"/>
        <v>1580.056517808219</v>
      </c>
      <c r="N79" s="5">
        <f t="shared" si="32"/>
        <v>1633.0055424657535</v>
      </c>
      <c r="O79" s="5">
        <f t="shared" si="32"/>
        <v>1685.9545671232877</v>
      </c>
      <c r="P79" s="5">
        <f t="shared" si="32"/>
        <v>1738.9035917808217</v>
      </c>
      <c r="Q79" s="5">
        <f t="shared" si="32"/>
        <v>1605.0782876712328</v>
      </c>
      <c r="R79" s="5">
        <f t="shared" si="32"/>
        <v>1672.5940082191782</v>
      </c>
      <c r="S79" s="5">
        <f t="shared" si="32"/>
        <v>1740.1097287671232</v>
      </c>
      <c r="T79" s="5">
        <f t="shared" si="32"/>
        <v>1807.6254493150686</v>
      </c>
      <c r="U79" s="5">
        <f t="shared" si="32"/>
        <v>1875.1411698630141</v>
      </c>
      <c r="V79" s="5">
        <f t="shared" si="32"/>
        <v>1677.911767123288</v>
      </c>
      <c r="W79" s="5">
        <f t="shared" si="32"/>
        <v>1756.6040082191782</v>
      </c>
      <c r="X79" s="5">
        <f t="shared" si="32"/>
        <v>1835.2962493150687</v>
      </c>
      <c r="Y79" s="5">
        <f t="shared" si="32"/>
        <v>1913.988490410959</v>
      </c>
      <c r="Z79" s="5">
        <f t="shared" si="32"/>
        <v>1992.6807315068495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opLeftCell="A40" workbookViewId="0">
      <selection activeCell="B64" sqref="B64:Z74"/>
    </sheetView>
  </sheetViews>
  <sheetFormatPr defaultRowHeight="15" x14ac:dyDescent="0.25"/>
  <cols>
    <col min="1" max="1" width="12" customWidth="1"/>
  </cols>
  <sheetData>
    <row r="1" spans="1:26" x14ac:dyDescent="0.25">
      <c r="A1" t="s">
        <v>81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1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38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38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38">
        <v>30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</row>
    <row r="7" spans="1:26" x14ac:dyDescent="0.25">
      <c r="A7" s="38">
        <v>40</v>
      </c>
      <c r="B7" s="4">
        <v>0.35522800000000004</v>
      </c>
      <c r="C7" s="4">
        <v>0.35991440000000008</v>
      </c>
      <c r="D7" s="4">
        <v>0.36460080000000006</v>
      </c>
      <c r="E7" s="4">
        <v>0.36928720000000009</v>
      </c>
      <c r="F7" s="4">
        <v>0.37397360000000007</v>
      </c>
      <c r="G7" s="4">
        <v>0.37866000000000011</v>
      </c>
      <c r="H7" s="4">
        <v>0.39203600000000011</v>
      </c>
      <c r="I7" s="4">
        <v>0.40541200000000011</v>
      </c>
      <c r="J7" s="4">
        <v>0.41878800000000005</v>
      </c>
      <c r="K7" s="4">
        <v>0.43216400000000005</v>
      </c>
      <c r="L7" s="4">
        <v>0.42210799999999998</v>
      </c>
      <c r="M7" s="4">
        <v>0.44864320000000002</v>
      </c>
      <c r="N7" s="4">
        <v>0.47517840000000006</v>
      </c>
      <c r="O7" s="4">
        <v>0.50171360000000009</v>
      </c>
      <c r="P7" s="4">
        <v>0.52824880000000007</v>
      </c>
      <c r="Q7" s="4">
        <v>0.48790400000000017</v>
      </c>
      <c r="R7" s="4">
        <v>0.52031620000000012</v>
      </c>
      <c r="S7" s="4">
        <v>0.55272840000000012</v>
      </c>
      <c r="T7" s="4">
        <v>0.58514060000000012</v>
      </c>
      <c r="U7" s="4">
        <v>0.61755280000000001</v>
      </c>
      <c r="V7" s="4">
        <v>0.51728899999999989</v>
      </c>
      <c r="W7" s="4">
        <v>0.5906577999999999</v>
      </c>
      <c r="X7" s="4">
        <v>0.66402659999999991</v>
      </c>
      <c r="Y7" s="4">
        <v>0.73739539999999981</v>
      </c>
      <c r="Z7" s="4">
        <v>0.81076419999999993</v>
      </c>
    </row>
    <row r="8" spans="1:26" x14ac:dyDescent="0.25">
      <c r="A8" s="38">
        <v>50</v>
      </c>
      <c r="B8" s="4">
        <v>0.42756700000000003</v>
      </c>
      <c r="C8" s="4">
        <v>0.43656700000000004</v>
      </c>
      <c r="D8" s="4">
        <v>0.44556699999999999</v>
      </c>
      <c r="E8" s="4">
        <v>0.454567</v>
      </c>
      <c r="F8" s="4">
        <v>0.46356699999999995</v>
      </c>
      <c r="G8" s="4">
        <v>0.47256699999999996</v>
      </c>
      <c r="H8" s="4">
        <v>0.51342619999999994</v>
      </c>
      <c r="I8" s="4">
        <v>0.55428539999999993</v>
      </c>
      <c r="J8" s="4">
        <v>0.59514459999999991</v>
      </c>
      <c r="K8" s="4">
        <v>0.6360037999999999</v>
      </c>
      <c r="L8" s="4">
        <v>0.63186299999999995</v>
      </c>
      <c r="M8" s="4">
        <v>0.67418299999999998</v>
      </c>
      <c r="N8" s="4">
        <v>0.716503</v>
      </c>
      <c r="O8" s="4">
        <v>0.75882300000000003</v>
      </c>
      <c r="P8" s="4">
        <v>0.80114299999999994</v>
      </c>
      <c r="Q8" s="4">
        <v>0.63916700000000004</v>
      </c>
      <c r="R8" s="4">
        <v>0.68647000000000002</v>
      </c>
      <c r="S8" s="4">
        <v>0.73377300000000001</v>
      </c>
      <c r="T8" s="4">
        <v>0.7810760000000001</v>
      </c>
      <c r="U8" s="4">
        <v>0.82837900000000009</v>
      </c>
      <c r="V8" s="4">
        <v>0.66408200000000006</v>
      </c>
      <c r="W8" s="4">
        <v>0.73465320000000001</v>
      </c>
      <c r="X8" s="4">
        <v>0.80522439999999995</v>
      </c>
      <c r="Y8" s="4">
        <v>0.87579560000000001</v>
      </c>
      <c r="Z8" s="4">
        <v>0.94636679999999995</v>
      </c>
    </row>
    <row r="9" spans="1:26" x14ac:dyDescent="0.25">
      <c r="A9" s="38">
        <v>60</v>
      </c>
      <c r="B9" s="4">
        <v>0.13414199999999998</v>
      </c>
      <c r="C9" s="4">
        <v>0.13545399999999999</v>
      </c>
      <c r="D9" s="4">
        <v>0.136766</v>
      </c>
      <c r="E9" s="4">
        <v>0.13807799999999998</v>
      </c>
      <c r="F9" s="4">
        <v>0.13938999999999999</v>
      </c>
      <c r="G9" s="4">
        <v>0.14070199999999999</v>
      </c>
      <c r="H9" s="4">
        <v>0.1831506</v>
      </c>
      <c r="I9" s="4">
        <v>0.2255992</v>
      </c>
      <c r="J9" s="4">
        <v>0.2680478</v>
      </c>
      <c r="K9" s="4">
        <v>0.31049640000000001</v>
      </c>
      <c r="L9" s="4">
        <v>0.346385</v>
      </c>
      <c r="M9" s="4">
        <v>0.4004682</v>
      </c>
      <c r="N9" s="4">
        <v>0.45455140000000005</v>
      </c>
      <c r="O9" s="4">
        <v>0.50863460000000005</v>
      </c>
      <c r="P9" s="4">
        <v>0.56271780000000005</v>
      </c>
      <c r="Q9" s="4">
        <v>0.40455800000000003</v>
      </c>
      <c r="R9" s="4">
        <v>0.50106539999999999</v>
      </c>
      <c r="S9" s="4">
        <v>0.59757280000000002</v>
      </c>
      <c r="T9" s="4">
        <v>0.69408019999999992</v>
      </c>
      <c r="U9" s="4">
        <v>0.79058760000000006</v>
      </c>
      <c r="V9" s="4">
        <v>0.61667899999999998</v>
      </c>
      <c r="W9" s="4">
        <v>0.67547899999999994</v>
      </c>
      <c r="X9" s="4">
        <v>0.73427900000000002</v>
      </c>
      <c r="Y9" s="4">
        <v>0.79307899999999998</v>
      </c>
      <c r="Z9" s="4">
        <v>0.85187900000000005</v>
      </c>
    </row>
    <row r="10" spans="1:26" x14ac:dyDescent="0.25">
      <c r="A10" s="1">
        <v>70</v>
      </c>
      <c r="B10" s="4">
        <v>0.43740000000000001</v>
      </c>
      <c r="C10" s="4">
        <v>0.45038020000000001</v>
      </c>
      <c r="D10" s="4">
        <v>0.46336040000000001</v>
      </c>
      <c r="E10" s="4">
        <v>0.4763406</v>
      </c>
      <c r="F10" s="4">
        <v>0.4893208</v>
      </c>
      <c r="G10" s="4">
        <v>0.502301</v>
      </c>
      <c r="H10" s="4">
        <v>0.46834680000000001</v>
      </c>
      <c r="I10" s="4">
        <v>0.43439260000000002</v>
      </c>
      <c r="J10" s="4">
        <v>0.40043839999999997</v>
      </c>
      <c r="K10" s="4">
        <v>0.36648419999999998</v>
      </c>
      <c r="L10" s="4">
        <v>0.26762900000000001</v>
      </c>
      <c r="M10" s="4">
        <v>0.28413120000000003</v>
      </c>
      <c r="N10" s="4">
        <v>0.3006334</v>
      </c>
      <c r="O10" s="4">
        <v>0.31713560000000002</v>
      </c>
      <c r="P10" s="4">
        <v>0.33363779999999998</v>
      </c>
      <c r="Q10" s="4">
        <v>0.51991100000000001</v>
      </c>
      <c r="R10" s="4">
        <v>0.50463040000000003</v>
      </c>
      <c r="S10" s="4">
        <v>0.4893498</v>
      </c>
      <c r="T10" s="4">
        <v>0.47406920000000002</v>
      </c>
      <c r="U10" s="4">
        <v>0.45878859999999999</v>
      </c>
      <c r="V10" s="4">
        <v>0.36099700000000001</v>
      </c>
      <c r="W10" s="4">
        <v>0.33979199999999998</v>
      </c>
      <c r="X10" s="4">
        <v>0.31858700000000001</v>
      </c>
      <c r="Y10" s="4">
        <v>0.29738199999999998</v>
      </c>
      <c r="Z10" s="4">
        <v>0.27617700000000001</v>
      </c>
    </row>
    <row r="11" spans="1:26" x14ac:dyDescent="0.25">
      <c r="A11" s="1">
        <v>80</v>
      </c>
      <c r="B11" s="4">
        <v>0.36806700000000003</v>
      </c>
      <c r="C11" s="4">
        <v>0.37512520000000005</v>
      </c>
      <c r="D11" s="4">
        <v>0.38218340000000001</v>
      </c>
      <c r="E11" s="4">
        <v>0.38924160000000002</v>
      </c>
      <c r="F11" s="4">
        <v>0.39629979999999998</v>
      </c>
      <c r="G11" s="4">
        <v>0.40335799999999999</v>
      </c>
      <c r="H11" s="4">
        <v>0.40556559999999997</v>
      </c>
      <c r="I11" s="4">
        <v>0.40777319999999995</v>
      </c>
      <c r="J11" s="4">
        <v>0.40998079999999998</v>
      </c>
      <c r="K11" s="4">
        <v>0.41218839999999995</v>
      </c>
      <c r="L11" s="4">
        <v>0.37910499999999997</v>
      </c>
      <c r="M11" s="4">
        <v>0.33792419999999995</v>
      </c>
      <c r="N11" s="4">
        <v>0.29674339999999999</v>
      </c>
      <c r="O11" s="4">
        <v>0.25556259999999997</v>
      </c>
      <c r="P11" s="4">
        <v>0.21438179999999996</v>
      </c>
      <c r="Q11" s="4">
        <v>0.162163</v>
      </c>
      <c r="R11" s="4">
        <v>0.12284419999999999</v>
      </c>
      <c r="S11" s="4">
        <v>8.3525399999999986E-2</v>
      </c>
      <c r="T11" s="4">
        <v>4.4206599999999985E-2</v>
      </c>
      <c r="U11" s="4">
        <v>4.8877999999999699E-3</v>
      </c>
      <c r="V11" s="4">
        <v>0.17147299999999999</v>
      </c>
      <c r="W11" s="4">
        <v>0.13468219999999997</v>
      </c>
      <c r="X11" s="4">
        <v>9.7891399999999976E-2</v>
      </c>
      <c r="Y11" s="4">
        <v>6.1100599999999977E-2</v>
      </c>
      <c r="Z11" s="4">
        <v>2.4309799999999965E-2</v>
      </c>
    </row>
    <row r="12" spans="1:26" x14ac:dyDescent="0.25">
      <c r="A12" s="1">
        <v>90</v>
      </c>
      <c r="B12" s="4">
        <v>0.21634400000000001</v>
      </c>
      <c r="C12" s="4">
        <v>0.21889260000000002</v>
      </c>
      <c r="D12" s="4">
        <v>0.2214412</v>
      </c>
      <c r="E12" s="4">
        <v>0.22398980000000002</v>
      </c>
      <c r="F12" s="4">
        <v>0.2265384</v>
      </c>
      <c r="G12" s="4">
        <v>0.22908700000000001</v>
      </c>
      <c r="H12" s="4">
        <v>0.23277800000000001</v>
      </c>
      <c r="I12" s="4">
        <v>0.23646900000000001</v>
      </c>
      <c r="J12" s="4">
        <v>0.24015999999999998</v>
      </c>
      <c r="K12" s="4">
        <v>0.24385099999999998</v>
      </c>
      <c r="L12" s="4">
        <v>0.23479899999999998</v>
      </c>
      <c r="M12" s="4">
        <v>0.24046419999999999</v>
      </c>
      <c r="N12" s="4">
        <v>0.24612939999999997</v>
      </c>
      <c r="O12" s="4">
        <v>0.25179459999999998</v>
      </c>
      <c r="P12" s="4">
        <v>0.25745979999999996</v>
      </c>
      <c r="Q12" s="4">
        <v>0.24467</v>
      </c>
      <c r="R12" s="4">
        <v>0.26025339999999997</v>
      </c>
      <c r="S12" s="4">
        <v>0.27583679999999999</v>
      </c>
      <c r="T12" s="4">
        <v>0.29142020000000002</v>
      </c>
      <c r="U12" s="4">
        <v>0.30700359999999999</v>
      </c>
      <c r="V12" s="4">
        <v>0.29426099999999999</v>
      </c>
      <c r="W12" s="4">
        <v>0.31447759999999997</v>
      </c>
      <c r="X12" s="4">
        <v>0.3346942</v>
      </c>
      <c r="Y12" s="4">
        <v>0.35491079999999997</v>
      </c>
      <c r="Z12" s="4">
        <v>0.37512739999999994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81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1" t="s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</v>
      </c>
      <c r="C21" s="4">
        <v>1.9999999999999999E-7</v>
      </c>
      <c r="D21" s="4">
        <v>3.9999999999999998E-7</v>
      </c>
      <c r="E21" s="4">
        <v>5.9999999999999997E-7</v>
      </c>
      <c r="F21" s="4">
        <v>7.9999999999999996E-7</v>
      </c>
      <c r="G21" s="4">
        <v>9.9999999999999995E-7</v>
      </c>
      <c r="H21" s="4">
        <v>1.1999999999999999E-6</v>
      </c>
      <c r="I21" s="4">
        <v>1.3999999999999999E-6</v>
      </c>
      <c r="J21" s="4">
        <v>1.5999999999999999E-6</v>
      </c>
      <c r="K21" s="4">
        <v>1.7999999999999999E-6</v>
      </c>
      <c r="L21" s="4">
        <v>9.9999999999999995E-7</v>
      </c>
      <c r="M21" s="4">
        <v>9.9999999999999995E-7</v>
      </c>
      <c r="N21" s="4">
        <v>9.9999999999999995E-7</v>
      </c>
      <c r="O21" s="4">
        <v>9.9999999999999995E-7</v>
      </c>
      <c r="P21" s="4">
        <v>9.9999999999999995E-7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</row>
    <row r="22" spans="1:26" x14ac:dyDescent="0.25">
      <c r="A22" s="1">
        <v>40</v>
      </c>
      <c r="B22" s="4">
        <v>9.3400000000000026E-4</v>
      </c>
      <c r="C22" s="4">
        <v>9.3280000000000023E-4</v>
      </c>
      <c r="D22" s="4">
        <v>9.3160000000000009E-4</v>
      </c>
      <c r="E22" s="4">
        <v>9.3040000000000006E-4</v>
      </c>
      <c r="F22" s="4">
        <v>9.2919999999999993E-4</v>
      </c>
      <c r="G22" s="4">
        <v>9.279999999999999E-4</v>
      </c>
      <c r="H22" s="4">
        <v>9.5319999999999986E-4</v>
      </c>
      <c r="I22" s="4">
        <v>9.7839999999999993E-4</v>
      </c>
      <c r="J22" s="4">
        <v>1.0035999999999999E-3</v>
      </c>
      <c r="K22" s="4">
        <v>1.0287999999999999E-3</v>
      </c>
      <c r="L22" s="4">
        <v>1.0600000000000002E-3</v>
      </c>
      <c r="M22" s="4">
        <v>1.1540000000000001E-3</v>
      </c>
      <c r="N22" s="4">
        <v>1.248E-3</v>
      </c>
      <c r="O22" s="4">
        <v>1.3419999999999999E-3</v>
      </c>
      <c r="P22" s="4">
        <v>1.4359999999999998E-3</v>
      </c>
      <c r="Q22" s="4">
        <v>1.4039999999999996E-3</v>
      </c>
      <c r="R22" s="4">
        <v>1.5167999999999996E-3</v>
      </c>
      <c r="S22" s="4">
        <v>1.6295999999999995E-3</v>
      </c>
      <c r="T22" s="4">
        <v>1.7423999999999994E-3</v>
      </c>
      <c r="U22" s="4">
        <v>1.8551999999999996E-3</v>
      </c>
      <c r="V22" s="4">
        <v>1.498E-3</v>
      </c>
      <c r="W22" s="4">
        <v>2.9344000000000002E-3</v>
      </c>
      <c r="X22" s="4">
        <v>4.3708000000000002E-3</v>
      </c>
      <c r="Y22" s="4">
        <v>5.8072000000000002E-3</v>
      </c>
      <c r="Z22" s="4">
        <v>7.2436000000000002E-3</v>
      </c>
    </row>
    <row r="23" spans="1:26" x14ac:dyDescent="0.25">
      <c r="A23" s="1">
        <v>50</v>
      </c>
      <c r="B23" s="4">
        <v>4.7730000000000003E-3</v>
      </c>
      <c r="C23" s="4">
        <v>4.7743999999999998E-3</v>
      </c>
      <c r="D23" s="4">
        <v>4.7758000000000002E-3</v>
      </c>
      <c r="E23" s="4">
        <v>4.7771999999999997E-3</v>
      </c>
      <c r="F23" s="4">
        <v>4.7786E-3</v>
      </c>
      <c r="G23" s="4">
        <v>4.7799999999999995E-3</v>
      </c>
      <c r="H23" s="4">
        <v>5.5509999999999995E-3</v>
      </c>
      <c r="I23" s="4">
        <v>6.3219999999999995E-3</v>
      </c>
      <c r="J23" s="4">
        <v>7.0929999999999995E-3</v>
      </c>
      <c r="K23" s="4">
        <v>7.8639999999999995E-3</v>
      </c>
      <c r="L23" s="4">
        <v>8.6280000000000003E-3</v>
      </c>
      <c r="M23" s="4">
        <v>1.00692E-2</v>
      </c>
      <c r="N23" s="4">
        <v>1.15104E-2</v>
      </c>
      <c r="O23" s="4">
        <v>1.2951600000000001E-2</v>
      </c>
      <c r="P23" s="4">
        <v>1.4392800000000001E-2</v>
      </c>
      <c r="Q23" s="4">
        <v>1.1979000000000002E-2</v>
      </c>
      <c r="R23" s="4">
        <v>1.3067200000000001E-2</v>
      </c>
      <c r="S23" s="4">
        <v>1.4155400000000002E-2</v>
      </c>
      <c r="T23" s="4">
        <v>1.5243600000000003E-2</v>
      </c>
      <c r="U23" s="4">
        <v>1.63318E-2</v>
      </c>
      <c r="V23" s="4">
        <v>1.0214000000000001E-2</v>
      </c>
      <c r="W23" s="4">
        <v>1.2293400000000001E-2</v>
      </c>
      <c r="X23" s="4">
        <v>1.4372800000000002E-2</v>
      </c>
      <c r="Y23" s="4">
        <v>1.64522E-2</v>
      </c>
      <c r="Z23" s="4">
        <v>1.8531600000000002E-2</v>
      </c>
    </row>
    <row r="24" spans="1:26" x14ac:dyDescent="0.25">
      <c r="A24" s="1">
        <v>60</v>
      </c>
      <c r="B24" s="4">
        <v>9.3689999999999989E-3</v>
      </c>
      <c r="C24" s="4">
        <v>9.4539999999999989E-3</v>
      </c>
      <c r="D24" s="4">
        <v>9.5389999999999989E-3</v>
      </c>
      <c r="E24" s="4">
        <v>9.6240000000000006E-3</v>
      </c>
      <c r="F24" s="4">
        <v>9.7090000000000006E-3</v>
      </c>
      <c r="G24" s="4">
        <v>9.7940000000000006E-3</v>
      </c>
      <c r="H24" s="4">
        <v>1.1845800000000002E-2</v>
      </c>
      <c r="I24" s="4">
        <v>1.3897600000000003E-2</v>
      </c>
      <c r="J24" s="4">
        <v>1.5949400000000002E-2</v>
      </c>
      <c r="K24" s="4">
        <v>1.8001200000000002E-2</v>
      </c>
      <c r="L24" s="4">
        <v>1.9628000000000003E-2</v>
      </c>
      <c r="M24" s="4">
        <v>2.2431800000000002E-2</v>
      </c>
      <c r="N24" s="4">
        <v>2.5235600000000004E-2</v>
      </c>
      <c r="O24" s="4">
        <v>2.8039400000000003E-2</v>
      </c>
      <c r="P24" s="4">
        <v>3.0843200000000001E-2</v>
      </c>
      <c r="Q24" s="4">
        <v>2.3387999999999999E-2</v>
      </c>
      <c r="R24" s="4">
        <v>2.7261199999999999E-2</v>
      </c>
      <c r="S24" s="4">
        <v>3.11344E-2</v>
      </c>
      <c r="T24" s="4">
        <v>3.50076E-2</v>
      </c>
      <c r="U24" s="4">
        <v>3.8880799999999993E-2</v>
      </c>
      <c r="V24" s="4">
        <v>2.8734999999999997E-2</v>
      </c>
      <c r="W24" s="4">
        <v>3.1259799999999997E-2</v>
      </c>
      <c r="X24" s="4">
        <v>3.3784599999999998E-2</v>
      </c>
      <c r="Y24" s="4">
        <v>3.6309399999999999E-2</v>
      </c>
      <c r="Z24" s="4">
        <v>3.8834199999999999E-2</v>
      </c>
    </row>
    <row r="25" spans="1:26" x14ac:dyDescent="0.25">
      <c r="A25" s="1">
        <v>70</v>
      </c>
      <c r="B25" s="4">
        <v>1.6295E-2</v>
      </c>
      <c r="C25" s="4">
        <v>1.6527199999999999E-2</v>
      </c>
      <c r="D25" s="4">
        <v>1.6759400000000001E-2</v>
      </c>
      <c r="E25" s="4">
        <v>1.6991599999999999E-2</v>
      </c>
      <c r="F25" s="4">
        <v>1.7223800000000001E-2</v>
      </c>
      <c r="G25" s="4">
        <v>1.7455999999999999E-2</v>
      </c>
      <c r="H25" s="4">
        <v>1.5695199999999999E-2</v>
      </c>
      <c r="I25" s="4">
        <v>1.39344E-2</v>
      </c>
      <c r="J25" s="4">
        <v>1.21736E-2</v>
      </c>
      <c r="K25" s="4">
        <v>1.04128E-2</v>
      </c>
      <c r="L25" s="4">
        <v>7.4910000000000003E-3</v>
      </c>
      <c r="M25" s="4">
        <v>7.8244000000000005E-3</v>
      </c>
      <c r="N25" s="4">
        <v>8.1577999999999998E-3</v>
      </c>
      <c r="O25" s="4">
        <v>8.4911999999999991E-3</v>
      </c>
      <c r="P25" s="4">
        <v>8.8245999999999984E-3</v>
      </c>
      <c r="Q25" s="4">
        <v>1.7961999999999999E-2</v>
      </c>
      <c r="R25" s="4">
        <v>1.7159599999999997E-2</v>
      </c>
      <c r="S25" s="4">
        <v>1.6357199999999999E-2</v>
      </c>
      <c r="T25" s="4">
        <v>1.5554799999999999E-2</v>
      </c>
      <c r="U25" s="4">
        <v>1.4752399999999999E-2</v>
      </c>
      <c r="V25" s="4">
        <v>1.2283000000000001E-2</v>
      </c>
      <c r="W25" s="4">
        <v>1.16238E-2</v>
      </c>
      <c r="X25" s="4">
        <v>1.09646E-2</v>
      </c>
      <c r="Y25" s="4">
        <v>1.0305399999999999E-2</v>
      </c>
      <c r="Z25" s="4">
        <v>9.6462000000000006E-3</v>
      </c>
    </row>
    <row r="26" spans="1:26" x14ac:dyDescent="0.25">
      <c r="A26" s="1">
        <v>80</v>
      </c>
      <c r="B26" s="4">
        <v>1.1193000000000002E-2</v>
      </c>
      <c r="C26" s="4">
        <v>1.1208000000000001E-2</v>
      </c>
      <c r="D26" s="4">
        <v>1.1223E-2</v>
      </c>
      <c r="E26" s="4">
        <v>1.1238000000000001E-2</v>
      </c>
      <c r="F26" s="4">
        <v>1.1253000000000001E-2</v>
      </c>
      <c r="G26" s="4">
        <v>1.1268E-2</v>
      </c>
      <c r="H26" s="4">
        <v>1.05308E-2</v>
      </c>
      <c r="I26" s="4">
        <v>9.7935999999999995E-3</v>
      </c>
      <c r="J26" s="4">
        <v>9.0563999999999992E-3</v>
      </c>
      <c r="K26" s="4">
        <v>8.3191999999999988E-3</v>
      </c>
      <c r="L26" s="4">
        <v>7.5069999999999998E-3</v>
      </c>
      <c r="M26" s="4">
        <v>5.2683999999999995E-3</v>
      </c>
      <c r="N26" s="4">
        <v>3.0297999999999992E-3</v>
      </c>
      <c r="O26" s="4">
        <v>7.9119999999999885E-4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4.176E-3</v>
      </c>
      <c r="C27" s="4">
        <v>4.1234000000000002E-3</v>
      </c>
      <c r="D27" s="4">
        <v>4.0708000000000003E-3</v>
      </c>
      <c r="E27" s="4">
        <v>4.0181999999999995E-3</v>
      </c>
      <c r="F27" s="4">
        <v>3.9655999999999997E-3</v>
      </c>
      <c r="G27" s="4">
        <v>3.9129999999999998E-3</v>
      </c>
      <c r="H27" s="4">
        <v>3.8509999999999998E-3</v>
      </c>
      <c r="I27" s="4">
        <v>3.7889999999999998E-3</v>
      </c>
      <c r="J27" s="4">
        <v>3.7269999999999998E-3</v>
      </c>
      <c r="K27" s="4">
        <v>3.6649999999999999E-3</v>
      </c>
      <c r="L27" s="4">
        <v>3.8660000000000001E-3</v>
      </c>
      <c r="M27" s="4">
        <v>4.1948000000000003E-3</v>
      </c>
      <c r="N27" s="4">
        <v>4.5236E-3</v>
      </c>
      <c r="O27" s="4">
        <v>4.8523999999999998E-3</v>
      </c>
      <c r="P27" s="4">
        <v>5.1812000000000004E-3</v>
      </c>
      <c r="Q27" s="4">
        <v>5.8200000000000005E-3</v>
      </c>
      <c r="R27" s="4">
        <v>6.0918000000000005E-3</v>
      </c>
      <c r="S27" s="4">
        <v>6.3636000000000005E-3</v>
      </c>
      <c r="T27" s="4">
        <v>6.6354000000000005E-3</v>
      </c>
      <c r="U27" s="4">
        <v>6.9072000000000005E-3</v>
      </c>
      <c r="V27" s="4">
        <v>5.535E-3</v>
      </c>
      <c r="W27" s="4">
        <v>6.2604000000000002E-3</v>
      </c>
      <c r="X27" s="4">
        <v>6.9857999999999995E-3</v>
      </c>
      <c r="Y27" s="4">
        <v>7.7111999999999997E-3</v>
      </c>
      <c r="Z27" s="4">
        <v>8.436599999999999E-3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81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1" t="s">
        <v>2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1.9999999999999999E-7</v>
      </c>
      <c r="I35" s="4">
        <v>3.9999999999999998E-7</v>
      </c>
      <c r="J35" s="4">
        <v>5.9999999999999997E-7</v>
      </c>
      <c r="K35" s="4">
        <v>7.9999999999999996E-7</v>
      </c>
      <c r="L35" s="4">
        <v>9.9999999999999995E-7</v>
      </c>
      <c r="M35" s="4">
        <v>9.9999999999999995E-7</v>
      </c>
      <c r="N35" s="4">
        <v>9.9999999999999995E-7</v>
      </c>
      <c r="O35" s="4">
        <v>9.9999999999999995E-7</v>
      </c>
      <c r="P35" s="4">
        <v>9.9999999999999995E-7</v>
      </c>
      <c r="Q35" s="4">
        <v>0</v>
      </c>
      <c r="R35" s="4">
        <v>5.9999999999999997E-7</v>
      </c>
      <c r="S35" s="4">
        <v>1.1999999999999999E-6</v>
      </c>
      <c r="T35" s="4">
        <v>1.7999999999999999E-6</v>
      </c>
      <c r="U35" s="4">
        <v>2.3999999999999999E-6</v>
      </c>
      <c r="V35" s="4">
        <v>3.0000000000000001E-6</v>
      </c>
      <c r="W35" s="4">
        <v>3.4000000000000001E-6</v>
      </c>
      <c r="X35" s="4">
        <v>3.8E-6</v>
      </c>
      <c r="Y35" s="4">
        <v>4.2000000000000004E-6</v>
      </c>
      <c r="Z35" s="4">
        <v>4.6E-6</v>
      </c>
    </row>
    <row r="36" spans="1:26" x14ac:dyDescent="0.25">
      <c r="A36" s="1">
        <v>30</v>
      </c>
      <c r="B36" s="4">
        <v>5.359E-3</v>
      </c>
      <c r="C36" s="4">
        <v>5.4862000000000001E-3</v>
      </c>
      <c r="D36" s="4">
        <v>5.6134000000000002E-3</v>
      </c>
      <c r="E36" s="4">
        <v>5.7406000000000002E-3</v>
      </c>
      <c r="F36" s="4">
        <v>5.8678000000000003E-3</v>
      </c>
      <c r="G36" s="4">
        <v>5.9950000000000003E-3</v>
      </c>
      <c r="H36" s="4">
        <v>6.1456000000000002E-3</v>
      </c>
      <c r="I36" s="4">
        <v>6.2962000000000001E-3</v>
      </c>
      <c r="J36" s="4">
        <v>6.4468000000000008E-3</v>
      </c>
      <c r="K36" s="4">
        <v>6.5974000000000007E-3</v>
      </c>
      <c r="L36" s="4">
        <v>6.1120000000000002E-3</v>
      </c>
      <c r="M36" s="4">
        <v>6.2828000000000007E-3</v>
      </c>
      <c r="N36" s="4">
        <v>6.4536000000000003E-3</v>
      </c>
      <c r="O36" s="4">
        <v>6.6244000000000008E-3</v>
      </c>
      <c r="P36" s="4">
        <v>6.7952000000000004E-3</v>
      </c>
      <c r="Q36" s="4">
        <v>6.2130000000000006E-3</v>
      </c>
      <c r="R36" s="4">
        <v>6.4496000000000006E-3</v>
      </c>
      <c r="S36" s="4">
        <v>6.6862000000000006E-3</v>
      </c>
      <c r="T36" s="4">
        <v>6.9227999999999998E-3</v>
      </c>
      <c r="U36" s="4">
        <v>7.1593999999999998E-3</v>
      </c>
      <c r="V36" s="4">
        <v>6.5419999999999992E-3</v>
      </c>
      <c r="W36" s="4">
        <v>6.7373999999999993E-3</v>
      </c>
      <c r="X36" s="4">
        <v>6.9327999999999994E-3</v>
      </c>
      <c r="Y36" s="4">
        <v>7.1281999999999995E-3</v>
      </c>
      <c r="Z36" s="4">
        <v>7.3235999999999996E-3</v>
      </c>
    </row>
    <row r="37" spans="1:26" x14ac:dyDescent="0.25">
      <c r="A37" s="1">
        <v>40</v>
      </c>
      <c r="B37" s="4">
        <v>1.5092000000000003E-2</v>
      </c>
      <c r="C37" s="4">
        <v>1.5030800000000002E-2</v>
      </c>
      <c r="D37" s="4">
        <v>1.4969600000000001E-2</v>
      </c>
      <c r="E37" s="4">
        <v>1.4908399999999999E-2</v>
      </c>
      <c r="F37" s="4">
        <v>1.4847199999999998E-2</v>
      </c>
      <c r="G37" s="4">
        <v>1.4785999999999997E-2</v>
      </c>
      <c r="H37" s="4">
        <v>1.4981399999999997E-2</v>
      </c>
      <c r="I37" s="4">
        <v>1.5176799999999996E-2</v>
      </c>
      <c r="J37" s="4">
        <v>1.5372199999999996E-2</v>
      </c>
      <c r="K37" s="4">
        <v>1.5567599999999994E-2</v>
      </c>
      <c r="L37" s="4">
        <v>1.6069E-2</v>
      </c>
      <c r="M37" s="4">
        <v>1.6402799999999999E-2</v>
      </c>
      <c r="N37" s="4">
        <v>1.6736599999999997E-2</v>
      </c>
      <c r="O37" s="4">
        <v>1.7070399999999996E-2</v>
      </c>
      <c r="P37" s="4">
        <v>1.7404199999999995E-2</v>
      </c>
      <c r="Q37" s="4">
        <v>1.6760999999999998E-2</v>
      </c>
      <c r="R37" s="4">
        <v>1.7159999999999998E-2</v>
      </c>
      <c r="S37" s="4">
        <v>1.7558999999999998E-2</v>
      </c>
      <c r="T37" s="4">
        <v>1.7957999999999998E-2</v>
      </c>
      <c r="U37" s="4">
        <v>1.8356999999999998E-2</v>
      </c>
      <c r="V37" s="4">
        <v>1.7087000000000001E-2</v>
      </c>
      <c r="W37" s="4">
        <v>1.8560800000000002E-2</v>
      </c>
      <c r="X37" s="4">
        <v>2.00346E-2</v>
      </c>
      <c r="Y37" s="4">
        <v>2.15084E-2</v>
      </c>
      <c r="Z37" s="4">
        <v>2.2982200000000001E-2</v>
      </c>
    </row>
    <row r="38" spans="1:26" x14ac:dyDescent="0.25">
      <c r="A38" s="1">
        <v>50</v>
      </c>
      <c r="B38" s="4">
        <v>5.379000000000001E-3</v>
      </c>
      <c r="C38" s="4">
        <v>5.3966000000000005E-3</v>
      </c>
      <c r="D38" s="4">
        <v>5.414200000000001E-3</v>
      </c>
      <c r="E38" s="4">
        <v>5.4318000000000005E-3</v>
      </c>
      <c r="F38" s="4">
        <v>5.4494000000000009E-3</v>
      </c>
      <c r="G38" s="4">
        <v>5.4670000000000005E-3</v>
      </c>
      <c r="H38" s="4">
        <v>6.3778000000000003E-3</v>
      </c>
      <c r="I38" s="4">
        <v>7.288600000000001E-3</v>
      </c>
      <c r="J38" s="4">
        <v>8.1994000000000008E-3</v>
      </c>
      <c r="K38" s="4">
        <v>9.1102000000000006E-3</v>
      </c>
      <c r="L38" s="4">
        <v>9.9330000000000009E-3</v>
      </c>
      <c r="M38" s="4">
        <v>1.1049E-2</v>
      </c>
      <c r="N38" s="4">
        <v>1.2165E-2</v>
      </c>
      <c r="O38" s="4">
        <v>1.3281000000000001E-2</v>
      </c>
      <c r="P38" s="4">
        <v>1.4397E-2</v>
      </c>
      <c r="Q38" s="4">
        <v>1.0959E-2</v>
      </c>
      <c r="R38" s="4">
        <v>1.21288E-2</v>
      </c>
      <c r="S38" s="4">
        <v>1.3298600000000001E-2</v>
      </c>
      <c r="T38" s="4">
        <v>1.4468399999999999E-2</v>
      </c>
      <c r="U38" s="4">
        <v>1.5638199999999998E-2</v>
      </c>
      <c r="V38" s="4">
        <v>1.1228E-2</v>
      </c>
      <c r="W38" s="4">
        <v>1.3136800000000001E-2</v>
      </c>
      <c r="X38" s="4">
        <v>1.5045599999999999E-2</v>
      </c>
      <c r="Y38" s="4">
        <v>1.6954400000000001E-2</v>
      </c>
      <c r="Z38" s="4">
        <v>1.88632E-2</v>
      </c>
    </row>
    <row r="39" spans="1:26" x14ac:dyDescent="0.25">
      <c r="A39" s="1">
        <v>60</v>
      </c>
      <c r="B39" s="4">
        <v>3.3080000000000002E-3</v>
      </c>
      <c r="C39" s="4">
        <v>3.4138000000000003E-3</v>
      </c>
      <c r="D39" s="4">
        <v>3.5196000000000003E-3</v>
      </c>
      <c r="E39" s="4">
        <v>3.6254E-3</v>
      </c>
      <c r="F39" s="4">
        <v>3.7312000000000001E-3</v>
      </c>
      <c r="G39" s="4">
        <v>3.8370000000000001E-3</v>
      </c>
      <c r="H39" s="4">
        <v>5.4086000000000004E-3</v>
      </c>
      <c r="I39" s="4">
        <v>6.9802000000000006E-3</v>
      </c>
      <c r="J39" s="4">
        <v>8.5518E-3</v>
      </c>
      <c r="K39" s="4">
        <v>1.0123400000000001E-2</v>
      </c>
      <c r="L39" s="4">
        <v>1.1166000000000001E-2</v>
      </c>
      <c r="M39" s="4">
        <v>1.30522E-2</v>
      </c>
      <c r="N39" s="4">
        <v>1.4938400000000001E-2</v>
      </c>
      <c r="O39" s="4">
        <v>1.6824600000000002E-2</v>
      </c>
      <c r="P39" s="4">
        <v>1.87108E-2</v>
      </c>
      <c r="Q39" s="4">
        <v>1.2738999999999999E-2</v>
      </c>
      <c r="R39" s="4">
        <v>1.5301399999999998E-2</v>
      </c>
      <c r="S39" s="4">
        <v>1.7863799999999999E-2</v>
      </c>
      <c r="T39" s="4">
        <v>2.0426199999999999E-2</v>
      </c>
      <c r="U39" s="4">
        <v>2.2988599999999998E-2</v>
      </c>
      <c r="V39" s="4">
        <v>1.6119999999999999E-2</v>
      </c>
      <c r="W39" s="4">
        <v>1.704E-2</v>
      </c>
      <c r="X39" s="4">
        <v>1.796E-2</v>
      </c>
      <c r="Y39" s="4">
        <v>1.8880000000000001E-2</v>
      </c>
      <c r="Z39" s="4">
        <v>1.9799999999999998E-2</v>
      </c>
    </row>
    <row r="40" spans="1:26" x14ac:dyDescent="0.25">
      <c r="A40" s="1">
        <v>70</v>
      </c>
      <c r="B40" s="4">
        <v>2.2496000000000002E-2</v>
      </c>
      <c r="C40" s="4">
        <v>2.2798800000000001E-2</v>
      </c>
      <c r="D40" s="4">
        <v>2.3101600000000003E-2</v>
      </c>
      <c r="E40" s="4">
        <v>2.3404400000000002E-2</v>
      </c>
      <c r="F40" s="4">
        <v>2.3707200000000005E-2</v>
      </c>
      <c r="G40" s="4">
        <v>2.4010000000000004E-2</v>
      </c>
      <c r="H40" s="4">
        <v>2.2233600000000003E-2</v>
      </c>
      <c r="I40" s="4">
        <v>2.0457200000000002E-2</v>
      </c>
      <c r="J40" s="4">
        <v>1.8680800000000004E-2</v>
      </c>
      <c r="K40" s="4">
        <v>1.69044E-2</v>
      </c>
      <c r="L40" s="4">
        <v>1.3613999999999999E-2</v>
      </c>
      <c r="M40" s="4">
        <v>1.1894599999999998E-2</v>
      </c>
      <c r="N40" s="4">
        <v>1.0175199999999999E-2</v>
      </c>
      <c r="O40" s="4">
        <v>8.4557999999999977E-3</v>
      </c>
      <c r="P40" s="4">
        <v>6.7363999999999974E-3</v>
      </c>
      <c r="Q40" s="4">
        <v>1.3899E-2</v>
      </c>
      <c r="R40" s="4">
        <v>1.1351999999999999E-2</v>
      </c>
      <c r="S40" s="4">
        <v>8.8049999999999986E-3</v>
      </c>
      <c r="T40" s="4">
        <v>6.2579999999999979E-3</v>
      </c>
      <c r="U40" s="4">
        <v>3.7109999999999973E-3</v>
      </c>
      <c r="V40" s="4">
        <v>9.7609999999999988E-3</v>
      </c>
      <c r="W40" s="4">
        <v>7.2577999999999983E-3</v>
      </c>
      <c r="X40" s="4">
        <v>4.7545999999999986E-3</v>
      </c>
      <c r="Y40" s="4">
        <v>2.2513999999999989E-3</v>
      </c>
      <c r="Z40" s="4">
        <v>-2.5180000000000168E-4</v>
      </c>
    </row>
    <row r="41" spans="1:26" x14ac:dyDescent="0.25">
      <c r="A41" s="1">
        <v>80</v>
      </c>
      <c r="B41" s="4">
        <v>1.677E-2</v>
      </c>
      <c r="C41" s="4">
        <v>1.68624E-2</v>
      </c>
      <c r="D41" s="4">
        <v>1.6954799999999999E-2</v>
      </c>
      <c r="E41" s="4">
        <v>1.7047200000000002E-2</v>
      </c>
      <c r="F41" s="4">
        <v>1.7139600000000001E-2</v>
      </c>
      <c r="G41" s="4">
        <v>1.7232000000000001E-2</v>
      </c>
      <c r="H41" s="4">
        <v>1.7433000000000001E-2</v>
      </c>
      <c r="I41" s="4">
        <v>1.7634E-2</v>
      </c>
      <c r="J41" s="4">
        <v>1.7835E-2</v>
      </c>
      <c r="K41" s="4">
        <v>1.8036E-2</v>
      </c>
      <c r="L41" s="4">
        <v>1.7774999999999999E-2</v>
      </c>
      <c r="M41" s="4">
        <v>1.81108E-2</v>
      </c>
      <c r="N41" s="4">
        <v>1.84466E-2</v>
      </c>
      <c r="O41" s="4">
        <v>1.8782399999999998E-2</v>
      </c>
      <c r="P41" s="4">
        <v>1.9118199999999998E-2</v>
      </c>
      <c r="Q41" s="4">
        <v>1.8449E-2</v>
      </c>
      <c r="R41" s="4">
        <v>1.8881999999999999E-2</v>
      </c>
      <c r="S41" s="4">
        <v>1.9314999999999999E-2</v>
      </c>
      <c r="T41" s="4">
        <v>1.9748000000000002E-2</v>
      </c>
      <c r="U41" s="4">
        <v>2.0181000000000001E-2</v>
      </c>
      <c r="V41" s="4">
        <v>1.8935E-2</v>
      </c>
      <c r="W41" s="4">
        <v>1.9455800000000002E-2</v>
      </c>
      <c r="X41" s="4">
        <v>1.9976600000000001E-2</v>
      </c>
      <c r="Y41" s="4">
        <v>2.0497400000000002E-2</v>
      </c>
      <c r="Z41" s="4">
        <v>2.1018200000000001E-2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81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1" t="s">
        <v>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spans="1:26" x14ac:dyDescent="0.25">
      <c r="A49" s="38">
        <v>10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</row>
    <row r="50" spans="1:26" x14ac:dyDescent="0.25">
      <c r="A50" s="38">
        <v>20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1.9999999999999999E-7</v>
      </c>
      <c r="S50" s="4">
        <v>3.9999999999999998E-7</v>
      </c>
      <c r="T50" s="4">
        <v>5.9999999999999997E-7</v>
      </c>
      <c r="U50" s="4">
        <v>7.9999999999999996E-7</v>
      </c>
      <c r="V50" s="4">
        <v>9.9999999999999995E-7</v>
      </c>
      <c r="W50" s="4">
        <v>9.9999999999999995E-7</v>
      </c>
      <c r="X50" s="4">
        <v>9.9999999999999995E-7</v>
      </c>
      <c r="Y50" s="4">
        <v>9.9999999999999995E-7</v>
      </c>
      <c r="Z50" s="4">
        <v>9.9999999999999995E-7</v>
      </c>
    </row>
    <row r="51" spans="1:26" x14ac:dyDescent="0.25">
      <c r="A51" s="38">
        <v>30</v>
      </c>
      <c r="B51" s="4">
        <v>1.5009000000000002E-2</v>
      </c>
      <c r="C51" s="4">
        <v>1.5607200000000002E-2</v>
      </c>
      <c r="D51" s="4">
        <v>1.6205400000000002E-2</v>
      </c>
      <c r="E51" s="4">
        <v>1.6803599999999998E-2</v>
      </c>
      <c r="F51" s="4">
        <v>1.7401799999999999E-2</v>
      </c>
      <c r="G51" s="4">
        <v>1.7999999999999999E-2</v>
      </c>
      <c r="H51" s="4">
        <v>1.8869399999999998E-2</v>
      </c>
      <c r="I51" s="4">
        <v>1.9738799999999997E-2</v>
      </c>
      <c r="J51" s="4">
        <v>2.0608199999999997E-2</v>
      </c>
      <c r="K51" s="4">
        <v>2.1477599999999996E-2</v>
      </c>
      <c r="L51" s="4">
        <v>1.9355999999999998E-2</v>
      </c>
      <c r="M51" s="4">
        <v>2.0875999999999999E-2</v>
      </c>
      <c r="N51" s="4">
        <v>2.2395999999999999E-2</v>
      </c>
      <c r="O51" s="4">
        <v>2.3916E-2</v>
      </c>
      <c r="P51" s="4">
        <v>2.5435999999999997E-2</v>
      </c>
      <c r="Q51" s="4">
        <v>2.2609000000000001E-2</v>
      </c>
      <c r="R51" s="4">
        <v>2.1211799999999999E-2</v>
      </c>
      <c r="S51" s="4">
        <v>1.9814599999999998E-2</v>
      </c>
      <c r="T51" s="4">
        <v>1.84174E-2</v>
      </c>
      <c r="U51" s="4">
        <v>1.7020199999999999E-2</v>
      </c>
      <c r="V51" s="4">
        <v>8.0229999999999989E-3</v>
      </c>
      <c r="W51" s="4">
        <v>6.7461999999999982E-3</v>
      </c>
      <c r="X51" s="4">
        <v>5.4693999999999975E-3</v>
      </c>
      <c r="Y51" s="4">
        <v>4.1925999999999977E-3</v>
      </c>
      <c r="Z51" s="4">
        <v>2.915799999999997E-3</v>
      </c>
    </row>
    <row r="52" spans="1:26" x14ac:dyDescent="0.25">
      <c r="A52" s="38">
        <v>40</v>
      </c>
      <c r="B52" s="4">
        <v>9.8070000000000032E-3</v>
      </c>
      <c r="C52" s="4">
        <v>9.9730000000000027E-3</v>
      </c>
      <c r="D52" s="4">
        <v>1.0139000000000002E-2</v>
      </c>
      <c r="E52" s="4">
        <v>1.0305000000000002E-2</v>
      </c>
      <c r="F52" s="4">
        <v>1.0471000000000001E-2</v>
      </c>
      <c r="G52" s="4">
        <v>1.0637000000000001E-2</v>
      </c>
      <c r="H52" s="4">
        <v>1.1178599999999999E-2</v>
      </c>
      <c r="I52" s="4">
        <v>1.1720199999999998E-2</v>
      </c>
      <c r="J52" s="4">
        <v>1.2261799999999996E-2</v>
      </c>
      <c r="K52" s="4">
        <v>1.2803399999999996E-2</v>
      </c>
      <c r="L52" s="4">
        <v>1.2514999999999997E-2</v>
      </c>
      <c r="M52" s="4">
        <v>1.3142399999999997E-2</v>
      </c>
      <c r="N52" s="4">
        <v>1.3769799999999997E-2</v>
      </c>
      <c r="O52" s="4">
        <v>1.4397199999999995E-2</v>
      </c>
      <c r="P52" s="4">
        <v>1.5024599999999996E-2</v>
      </c>
      <c r="Q52" s="4">
        <v>1.2944000000000002E-2</v>
      </c>
      <c r="R52" s="4">
        <v>1.3726600000000002E-2</v>
      </c>
      <c r="S52" s="4">
        <v>1.45092E-2</v>
      </c>
      <c r="T52" s="4">
        <v>1.5291799999999999E-2</v>
      </c>
      <c r="U52" s="4">
        <v>1.6074399999999999E-2</v>
      </c>
      <c r="V52" s="4">
        <v>1.3719999999999998E-2</v>
      </c>
      <c r="W52" s="4">
        <v>2.1184999999999996E-2</v>
      </c>
      <c r="X52" s="4">
        <v>2.8649999999999995E-2</v>
      </c>
      <c r="Y52" s="4">
        <v>3.6114999999999994E-2</v>
      </c>
      <c r="Z52" s="4">
        <v>4.3579999999999994E-2</v>
      </c>
    </row>
    <row r="53" spans="1:26" x14ac:dyDescent="0.25">
      <c r="A53" s="38">
        <v>50</v>
      </c>
      <c r="B53" s="4">
        <v>2.5293E-2</v>
      </c>
      <c r="C53" s="4">
        <v>2.62598E-2</v>
      </c>
      <c r="D53" s="4">
        <v>2.72266E-2</v>
      </c>
      <c r="E53" s="4">
        <v>2.81934E-2</v>
      </c>
      <c r="F53" s="4">
        <v>2.9160199999999997E-2</v>
      </c>
      <c r="G53" s="4">
        <v>3.0126999999999998E-2</v>
      </c>
      <c r="H53" s="4">
        <v>3.6474800000000002E-2</v>
      </c>
      <c r="I53" s="4">
        <v>4.2822600000000002E-2</v>
      </c>
      <c r="J53" s="4">
        <v>4.9170400000000003E-2</v>
      </c>
      <c r="K53" s="4">
        <v>5.5518200000000004E-2</v>
      </c>
      <c r="L53" s="4">
        <v>5.7031999999999999E-2</v>
      </c>
      <c r="M53" s="4">
        <v>6.5652000000000002E-2</v>
      </c>
      <c r="N53" s="4">
        <v>7.4272000000000005E-2</v>
      </c>
      <c r="O53" s="4">
        <v>8.2891999999999993E-2</v>
      </c>
      <c r="P53" s="4">
        <v>9.1511999999999996E-2</v>
      </c>
      <c r="Q53" s="4">
        <v>6.8392999999999995E-2</v>
      </c>
      <c r="R53" s="4">
        <v>7.6974399999999998E-2</v>
      </c>
      <c r="S53" s="4">
        <v>8.5555799999999987E-2</v>
      </c>
      <c r="T53" s="4">
        <v>9.413719999999999E-2</v>
      </c>
      <c r="U53" s="4">
        <v>0.10271859999999999</v>
      </c>
      <c r="V53" s="4">
        <v>6.8199999999999997E-2</v>
      </c>
      <c r="W53" s="4">
        <v>8.2523799999999994E-2</v>
      </c>
      <c r="X53" s="4">
        <v>9.6847600000000006E-2</v>
      </c>
      <c r="Y53" s="4">
        <v>0.1111714</v>
      </c>
      <c r="Z53" s="4">
        <v>0.1254952</v>
      </c>
    </row>
    <row r="54" spans="1:26" x14ac:dyDescent="0.25">
      <c r="A54" s="38">
        <v>60</v>
      </c>
      <c r="B54" s="4">
        <v>1.3328E-2</v>
      </c>
      <c r="C54" s="4">
        <v>1.4484E-2</v>
      </c>
      <c r="D54" s="4">
        <v>1.5640000000000001E-2</v>
      </c>
      <c r="E54" s="4">
        <v>1.6795999999999998E-2</v>
      </c>
      <c r="F54" s="4">
        <v>1.7951999999999999E-2</v>
      </c>
      <c r="G54" s="4">
        <v>1.9108E-2</v>
      </c>
      <c r="H54" s="4">
        <v>3.0314600000000001E-2</v>
      </c>
      <c r="I54" s="4">
        <v>4.1521200000000001E-2</v>
      </c>
      <c r="J54" s="4">
        <v>5.2727800000000005E-2</v>
      </c>
      <c r="K54" s="4">
        <v>6.3934400000000002E-2</v>
      </c>
      <c r="L54" s="4">
        <v>6.9361000000000006E-2</v>
      </c>
      <c r="M54" s="4">
        <v>8.4009800000000009E-2</v>
      </c>
      <c r="N54" s="4">
        <v>9.8658600000000013E-2</v>
      </c>
      <c r="O54" s="4">
        <v>0.1133074</v>
      </c>
      <c r="P54" s="4">
        <v>0.12795620000000002</v>
      </c>
      <c r="Q54" s="4">
        <v>8.657200000000001E-2</v>
      </c>
      <c r="R54" s="4">
        <v>0.10490240000000001</v>
      </c>
      <c r="S54" s="4">
        <v>0.1232328</v>
      </c>
      <c r="T54" s="4">
        <v>0.1415632</v>
      </c>
      <c r="U54" s="4">
        <v>0.1598936</v>
      </c>
      <c r="V54" s="4">
        <v>0.10497999999999999</v>
      </c>
      <c r="W54" s="4">
        <v>0.11387239999999998</v>
      </c>
      <c r="X54" s="4">
        <v>0.12276479999999998</v>
      </c>
      <c r="Y54" s="4">
        <v>0.13165719999999997</v>
      </c>
      <c r="Z54" s="4">
        <v>0.1405496</v>
      </c>
    </row>
    <row r="55" spans="1:26" x14ac:dyDescent="0.25">
      <c r="A55" s="38">
        <v>70</v>
      </c>
      <c r="B55" s="4">
        <v>9.5618000000000009E-2</v>
      </c>
      <c r="C55" s="4">
        <v>0.1015084</v>
      </c>
      <c r="D55" s="4">
        <v>0.1073988</v>
      </c>
      <c r="E55" s="4">
        <v>0.11328919999999999</v>
      </c>
      <c r="F55" s="4">
        <v>0.1191796</v>
      </c>
      <c r="G55" s="4">
        <v>0.12506999999999999</v>
      </c>
      <c r="H55" s="4">
        <v>0.11986859999999998</v>
      </c>
      <c r="I55" s="4">
        <v>0.11466719999999998</v>
      </c>
      <c r="J55" s="4">
        <v>0.10946579999999997</v>
      </c>
      <c r="K55" s="4">
        <v>0.10426439999999998</v>
      </c>
      <c r="L55" s="4">
        <v>6.9610999999999992E-2</v>
      </c>
      <c r="M55" s="4">
        <v>6.6067999999999988E-2</v>
      </c>
      <c r="N55" s="4">
        <v>6.2524999999999983E-2</v>
      </c>
      <c r="O55" s="4">
        <v>5.8981999999999986E-2</v>
      </c>
      <c r="P55" s="4">
        <v>5.5438999999999988E-2</v>
      </c>
      <c r="Q55" s="4">
        <v>7.7903E-2</v>
      </c>
      <c r="R55" s="4">
        <v>7.0860999999999993E-2</v>
      </c>
      <c r="S55" s="4">
        <v>6.3819000000000001E-2</v>
      </c>
      <c r="T55" s="4">
        <v>5.6776999999999994E-2</v>
      </c>
      <c r="U55" s="4">
        <v>4.9734999999999994E-2</v>
      </c>
      <c r="V55" s="4">
        <v>6.0408000000000003E-2</v>
      </c>
      <c r="W55" s="4">
        <v>5.42826E-2</v>
      </c>
      <c r="X55" s="4">
        <v>4.8157199999999997E-2</v>
      </c>
      <c r="Y55" s="4">
        <v>4.2031799999999994E-2</v>
      </c>
      <c r="Z55" s="4">
        <v>3.5906399999999991E-2</v>
      </c>
    </row>
    <row r="56" spans="1:26" x14ac:dyDescent="0.25">
      <c r="A56" s="1">
        <v>80</v>
      </c>
      <c r="B56" s="4">
        <v>2.2418E-2</v>
      </c>
      <c r="C56" s="4">
        <v>2.28784E-2</v>
      </c>
      <c r="D56" s="4">
        <v>2.33388E-2</v>
      </c>
      <c r="E56" s="4">
        <v>2.37992E-2</v>
      </c>
      <c r="F56" s="4">
        <v>2.4259599999999999E-2</v>
      </c>
      <c r="G56" s="4">
        <v>2.4719999999999999E-2</v>
      </c>
      <c r="H56" s="4">
        <v>2.5657599999999999E-2</v>
      </c>
      <c r="I56" s="4">
        <v>2.6595199999999999E-2</v>
      </c>
      <c r="J56" s="4">
        <v>2.7532799999999996E-2</v>
      </c>
      <c r="K56" s="4">
        <v>2.8470399999999996E-2</v>
      </c>
      <c r="L56" s="4">
        <v>2.7105999999999998E-2</v>
      </c>
      <c r="M56" s="4">
        <v>2.8557999999999997E-2</v>
      </c>
      <c r="N56" s="4">
        <v>3.0009999999999998E-2</v>
      </c>
      <c r="O56" s="4">
        <v>3.1461999999999997E-2</v>
      </c>
      <c r="P56" s="4">
        <v>3.2913999999999999E-2</v>
      </c>
      <c r="Q56" s="4">
        <v>2.9678E-2</v>
      </c>
      <c r="R56" s="4">
        <v>3.2872800000000001E-2</v>
      </c>
      <c r="S56" s="4">
        <v>3.6067599999999998E-2</v>
      </c>
      <c r="T56" s="4">
        <v>3.9262400000000003E-2</v>
      </c>
      <c r="U56" s="4">
        <v>4.24572E-2</v>
      </c>
      <c r="V56" s="4">
        <v>3.8392000000000003E-2</v>
      </c>
      <c r="W56" s="4">
        <v>4.1987000000000003E-2</v>
      </c>
      <c r="X56" s="4">
        <v>4.5582000000000004E-2</v>
      </c>
      <c r="Y56" s="4">
        <v>4.9176999999999998E-2</v>
      </c>
      <c r="Z56" s="4">
        <v>5.2771999999999999E-2</v>
      </c>
    </row>
    <row r="57" spans="1:26" x14ac:dyDescent="0.25">
      <c r="A57" s="1">
        <v>90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</row>
    <row r="58" spans="1:26" x14ac:dyDescent="0.25">
      <c r="A58" s="1">
        <v>100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</row>
    <row r="59" spans="1:26" x14ac:dyDescent="0.25">
      <c r="A59" s="1">
        <v>110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</row>
    <row r="61" spans="1:26" x14ac:dyDescent="0.25">
      <c r="A61" t="s">
        <v>81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1" t="s">
        <v>2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</row>
    <row r="67" spans="1:26" x14ac:dyDescent="0.25">
      <c r="A67" s="1">
        <v>40</v>
      </c>
      <c r="B67" s="4">
        <v>1.7761400000000003E-3</v>
      </c>
      <c r="C67" s="4">
        <v>1.7995720000000004E-3</v>
      </c>
      <c r="D67" s="4">
        <v>1.8230040000000005E-3</v>
      </c>
      <c r="E67" s="4">
        <v>1.8464360000000003E-3</v>
      </c>
      <c r="F67" s="4">
        <v>1.8698680000000004E-3</v>
      </c>
      <c r="G67" s="4">
        <v>1.8933000000000005E-3</v>
      </c>
      <c r="H67" s="4">
        <v>1.9601800000000006E-3</v>
      </c>
      <c r="I67" s="4">
        <v>2.0270600000000007E-3</v>
      </c>
      <c r="J67" s="4">
        <v>2.0939400000000003E-3</v>
      </c>
      <c r="K67" s="4">
        <v>2.1608200000000004E-3</v>
      </c>
      <c r="L67" s="4">
        <v>2.1105400000000002E-3</v>
      </c>
      <c r="M67" s="4">
        <v>2.2432160000000001E-3</v>
      </c>
      <c r="N67" s="4">
        <v>2.3758920000000005E-3</v>
      </c>
      <c r="O67" s="4">
        <v>2.5085680000000005E-3</v>
      </c>
      <c r="P67" s="4">
        <v>2.6412440000000009E-3</v>
      </c>
      <c r="Q67" s="4">
        <v>2.439520000000001E-3</v>
      </c>
      <c r="R67" s="4">
        <v>2.6015810000000008E-3</v>
      </c>
      <c r="S67" s="4">
        <v>2.7636420000000006E-3</v>
      </c>
      <c r="T67" s="4">
        <v>2.9257030000000004E-3</v>
      </c>
      <c r="U67" s="4">
        <v>3.0877640000000002E-3</v>
      </c>
      <c r="V67" s="4">
        <v>2.5864449999999993E-3</v>
      </c>
      <c r="W67" s="4">
        <v>2.9532889999999991E-3</v>
      </c>
      <c r="X67" s="4">
        <v>3.3201329999999994E-3</v>
      </c>
      <c r="Y67" s="4">
        <v>3.6869769999999993E-3</v>
      </c>
      <c r="Z67" s="4">
        <v>4.0538209999999991E-3</v>
      </c>
    </row>
    <row r="68" spans="1:26" x14ac:dyDescent="0.25">
      <c r="A68" s="1">
        <v>50</v>
      </c>
      <c r="B68" s="4">
        <v>2.1378350000000003E-3</v>
      </c>
      <c r="C68" s="4">
        <v>2.1828350000000002E-3</v>
      </c>
      <c r="D68" s="4">
        <v>2.2278350000000001E-3</v>
      </c>
      <c r="E68" s="4">
        <v>2.272835E-3</v>
      </c>
      <c r="F68" s="4">
        <v>2.3178349999999999E-3</v>
      </c>
      <c r="G68" s="4">
        <v>2.3628349999999998E-3</v>
      </c>
      <c r="H68" s="4">
        <v>2.5671309999999998E-3</v>
      </c>
      <c r="I68" s="4">
        <v>2.7714269999999995E-3</v>
      </c>
      <c r="J68" s="4">
        <v>2.9757229999999996E-3</v>
      </c>
      <c r="K68" s="4">
        <v>3.1800189999999992E-3</v>
      </c>
      <c r="L68" s="4">
        <v>3.1593149999999998E-3</v>
      </c>
      <c r="M68" s="4">
        <v>3.3709149999999999E-3</v>
      </c>
      <c r="N68" s="4">
        <v>3.5825149999999997E-3</v>
      </c>
      <c r="O68" s="4">
        <v>3.7941149999999998E-3</v>
      </c>
      <c r="P68" s="4">
        <v>4.005715E-3</v>
      </c>
      <c r="Q68" s="4">
        <v>3.1958350000000002E-3</v>
      </c>
      <c r="R68" s="4">
        <v>3.4323500000000002E-3</v>
      </c>
      <c r="S68" s="4">
        <v>3.6688650000000003E-3</v>
      </c>
      <c r="T68" s="4">
        <v>3.90538E-3</v>
      </c>
      <c r="U68" s="4">
        <v>4.1418950000000005E-3</v>
      </c>
      <c r="V68" s="4">
        <v>3.3204100000000002E-3</v>
      </c>
      <c r="W68" s="4">
        <v>3.6732660000000001E-3</v>
      </c>
      <c r="X68" s="4">
        <v>4.026122E-3</v>
      </c>
      <c r="Y68" s="4">
        <v>4.3789779999999995E-3</v>
      </c>
      <c r="Z68" s="4">
        <v>4.731833999999999E-3</v>
      </c>
    </row>
    <row r="69" spans="1:26" x14ac:dyDescent="0.25">
      <c r="A69" s="1">
        <v>60</v>
      </c>
      <c r="B69" s="4">
        <v>6.7070999999999993E-4</v>
      </c>
      <c r="C69" s="4">
        <v>6.7726999999999989E-4</v>
      </c>
      <c r="D69" s="4">
        <v>6.8382999999999996E-4</v>
      </c>
      <c r="E69" s="4">
        <v>6.9038999999999993E-4</v>
      </c>
      <c r="F69" s="4">
        <v>6.9695E-4</v>
      </c>
      <c r="G69" s="4">
        <v>7.0350999999999996E-4</v>
      </c>
      <c r="H69" s="4">
        <v>9.1575300000000005E-4</v>
      </c>
      <c r="I69" s="4">
        <v>1.127996E-3</v>
      </c>
      <c r="J69" s="4">
        <v>1.340239E-3</v>
      </c>
      <c r="K69" s="4">
        <v>1.552482E-3</v>
      </c>
      <c r="L69" s="4">
        <v>1.731925E-3</v>
      </c>
      <c r="M69" s="4">
        <v>2.0023409999999999E-3</v>
      </c>
      <c r="N69" s="4">
        <v>2.2727570000000002E-3</v>
      </c>
      <c r="O69" s="4">
        <v>2.5431730000000001E-3</v>
      </c>
      <c r="P69" s="4">
        <v>2.813589E-3</v>
      </c>
      <c r="Q69" s="4">
        <v>2.02279E-3</v>
      </c>
      <c r="R69" s="4">
        <v>2.5053269999999999E-3</v>
      </c>
      <c r="S69" s="4">
        <v>2.9878640000000002E-3</v>
      </c>
      <c r="T69" s="4">
        <v>3.4704010000000001E-3</v>
      </c>
      <c r="U69" s="4">
        <v>3.9529380000000005E-3</v>
      </c>
      <c r="V69" s="4">
        <v>3.0833950000000001E-3</v>
      </c>
      <c r="W69" s="4">
        <v>3.377395E-3</v>
      </c>
      <c r="X69" s="4">
        <v>3.671395E-3</v>
      </c>
      <c r="Y69" s="4">
        <v>3.965395E-3</v>
      </c>
      <c r="Z69" s="4">
        <v>4.259395E-3</v>
      </c>
    </row>
    <row r="70" spans="1:26" x14ac:dyDescent="0.25">
      <c r="A70" s="1">
        <v>70</v>
      </c>
      <c r="B70" s="4">
        <v>2.1870000000000001E-3</v>
      </c>
      <c r="C70" s="4">
        <v>2.2519010000000002E-3</v>
      </c>
      <c r="D70" s="4">
        <v>2.3168020000000002E-3</v>
      </c>
      <c r="E70" s="4">
        <v>2.3817030000000002E-3</v>
      </c>
      <c r="F70" s="4">
        <v>2.4466040000000002E-3</v>
      </c>
      <c r="G70" s="4">
        <v>2.5115050000000002E-3</v>
      </c>
      <c r="H70" s="4">
        <v>2.3417340000000003E-3</v>
      </c>
      <c r="I70" s="4">
        <v>2.1719630000000003E-3</v>
      </c>
      <c r="J70" s="4">
        <v>2.0021919999999999E-3</v>
      </c>
      <c r="K70" s="4">
        <v>1.8324210000000001E-3</v>
      </c>
      <c r="L70" s="4">
        <v>1.338145E-3</v>
      </c>
      <c r="M70" s="4">
        <v>1.420656E-3</v>
      </c>
      <c r="N70" s="4">
        <v>1.5031669999999999E-3</v>
      </c>
      <c r="O70" s="4">
        <v>1.5856779999999999E-3</v>
      </c>
      <c r="P70" s="4">
        <v>1.6681889999999998E-3</v>
      </c>
      <c r="Q70" s="4">
        <v>2.5995549999999999E-3</v>
      </c>
      <c r="R70" s="4">
        <v>2.5231519999999999E-3</v>
      </c>
      <c r="S70" s="4">
        <v>2.4467489999999998E-3</v>
      </c>
      <c r="T70" s="4">
        <v>2.3703459999999997E-3</v>
      </c>
      <c r="U70" s="4">
        <v>2.2939429999999997E-3</v>
      </c>
      <c r="V70" s="4">
        <v>1.8049850000000001E-3</v>
      </c>
      <c r="W70" s="4">
        <v>1.69896E-3</v>
      </c>
      <c r="X70" s="4">
        <v>1.592935E-3</v>
      </c>
      <c r="Y70" s="4">
        <v>1.4869099999999999E-3</v>
      </c>
      <c r="Z70" s="4">
        <v>1.3808849999999999E-3</v>
      </c>
    </row>
    <row r="71" spans="1:26" x14ac:dyDescent="0.25">
      <c r="A71" s="1">
        <v>80</v>
      </c>
      <c r="B71" s="4">
        <v>1.8403350000000002E-3</v>
      </c>
      <c r="C71" s="4">
        <v>1.8756260000000002E-3</v>
      </c>
      <c r="D71" s="4">
        <v>1.9109170000000003E-3</v>
      </c>
      <c r="E71" s="4">
        <v>1.9462080000000001E-3</v>
      </c>
      <c r="F71" s="4">
        <v>1.9814990000000003E-3</v>
      </c>
      <c r="G71" s="4">
        <v>2.0167900000000001E-3</v>
      </c>
      <c r="H71" s="4">
        <v>2.0278280000000002E-3</v>
      </c>
      <c r="I71" s="4">
        <v>2.0388659999999999E-3</v>
      </c>
      <c r="J71" s="4">
        <v>2.049904E-3</v>
      </c>
      <c r="K71" s="4">
        <v>2.0609419999999996E-3</v>
      </c>
      <c r="L71" s="4">
        <v>1.8955249999999999E-3</v>
      </c>
      <c r="M71" s="4">
        <v>1.6896209999999999E-3</v>
      </c>
      <c r="N71" s="4">
        <v>1.4837169999999998E-3</v>
      </c>
      <c r="O71" s="4">
        <v>1.2778129999999996E-3</v>
      </c>
      <c r="P71" s="4">
        <v>1.0719089999999996E-3</v>
      </c>
      <c r="Q71" s="4">
        <v>8.1081499999999999E-4</v>
      </c>
      <c r="R71" s="4">
        <v>6.1422099999999986E-4</v>
      </c>
      <c r="S71" s="4">
        <v>4.1762699999999984E-4</v>
      </c>
      <c r="T71" s="4">
        <v>2.2103299999999971E-4</v>
      </c>
      <c r="U71" s="4">
        <v>2.4438999999999689E-5</v>
      </c>
      <c r="V71" s="4">
        <v>8.5736499999999991E-4</v>
      </c>
      <c r="W71" s="4">
        <v>6.7341099999999984E-4</v>
      </c>
      <c r="X71" s="4">
        <v>4.8945699999999978E-4</v>
      </c>
      <c r="Y71" s="4">
        <v>3.0550299999999983E-4</v>
      </c>
      <c r="Z71" s="4">
        <v>1.2154899999999977E-4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D8" sqref="D8"/>
    </sheetView>
  </sheetViews>
  <sheetFormatPr defaultRowHeight="15" x14ac:dyDescent="0.25"/>
  <cols>
    <col min="1" max="1" width="12" customWidth="1"/>
    <col min="2" max="2" width="10.5703125" bestFit="1" customWidth="1"/>
  </cols>
  <sheetData>
    <row r="1" spans="1:26" x14ac:dyDescent="0.25">
      <c r="A1" t="s">
        <v>84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'czas przejazdu'!B4*1000000/5</f>
        <v>0</v>
      </c>
      <c r="C4" s="5">
        <f>'czas przejazdu'!C4*1000000/5</f>
        <v>0</v>
      </c>
      <c r="D4" s="5">
        <f>'czas przejazdu'!D4*1000000/5</f>
        <v>0</v>
      </c>
      <c r="E4" s="5">
        <f>'czas przejazdu'!E4*1000000/5</f>
        <v>0</v>
      </c>
      <c r="F4" s="5">
        <f>'czas przejazdu'!F4*1000000/5</f>
        <v>0</v>
      </c>
      <c r="G4" s="5">
        <f>'czas przejazdu'!G4*1000000/5</f>
        <v>0</v>
      </c>
      <c r="H4" s="5">
        <f>'czas przejazdu'!H4*1000000/5</f>
        <v>0</v>
      </c>
      <c r="I4" s="5">
        <f>'czas przejazdu'!I4*1000000/5</f>
        <v>0</v>
      </c>
      <c r="J4" s="5">
        <f>'czas przejazdu'!J4*1000000/5</f>
        <v>0</v>
      </c>
      <c r="K4" s="5">
        <f>'czas przejazdu'!K4*1000000/5</f>
        <v>0</v>
      </c>
      <c r="L4" s="5">
        <f>'czas przejazdu'!L4*1000000/5</f>
        <v>0</v>
      </c>
      <c r="M4" s="5">
        <f>'czas przejazdu'!M4*1000000/5</f>
        <v>0</v>
      </c>
      <c r="N4" s="5">
        <f>'czas przejazdu'!N4*1000000/5</f>
        <v>0</v>
      </c>
      <c r="O4" s="5">
        <f>'czas przejazdu'!O4*1000000/5</f>
        <v>0</v>
      </c>
      <c r="P4" s="5">
        <f>'czas przejazdu'!P4*1000000/5</f>
        <v>0</v>
      </c>
      <c r="Q4" s="5">
        <f>'czas przejazdu'!Q4*1000000/5</f>
        <v>0</v>
      </c>
      <c r="R4" s="5">
        <f>'czas przejazdu'!R4*1000000/5</f>
        <v>0</v>
      </c>
      <c r="S4" s="5">
        <f>'czas przejazdu'!S4*1000000/5</f>
        <v>0</v>
      </c>
      <c r="T4" s="5">
        <f>'czas przejazdu'!T4*1000000/5</f>
        <v>0</v>
      </c>
      <c r="U4" s="5">
        <f>'czas przejazdu'!U4*1000000/5</f>
        <v>0</v>
      </c>
      <c r="V4" s="5">
        <f>'czas przejazdu'!V4*1000000/5</f>
        <v>0</v>
      </c>
      <c r="W4" s="5">
        <f>'czas przejazdu'!W4*1000000/5</f>
        <v>0</v>
      </c>
      <c r="X4" s="5">
        <f>'czas przejazdu'!X4*1000000/5</f>
        <v>0</v>
      </c>
      <c r="Y4" s="5">
        <f>'czas przejazdu'!Y4*1000000/5</f>
        <v>0</v>
      </c>
      <c r="Z4" s="5">
        <f>'czas przejazdu'!Z4*1000000/5</f>
        <v>0</v>
      </c>
    </row>
    <row r="5" spans="1:26" x14ac:dyDescent="0.25">
      <c r="A5" s="1">
        <v>20</v>
      </c>
      <c r="B5" s="5">
        <f>'czas przejazdu'!B5*1000000/5</f>
        <v>0</v>
      </c>
      <c r="C5" s="5">
        <f>'czas przejazdu'!C5*1000000/5</f>
        <v>0</v>
      </c>
      <c r="D5" s="5">
        <f>'czas przejazdu'!D5*1000000/5</f>
        <v>0</v>
      </c>
      <c r="E5" s="5">
        <f>'czas przejazdu'!E5*1000000/5</f>
        <v>0</v>
      </c>
      <c r="F5" s="5">
        <f>'czas przejazdu'!F5*1000000/5</f>
        <v>0</v>
      </c>
      <c r="G5" s="5">
        <f>'czas przejazdu'!G5*1000000/5</f>
        <v>0</v>
      </c>
      <c r="H5" s="5">
        <f>'czas przejazdu'!H5*1000000/5</f>
        <v>0</v>
      </c>
      <c r="I5" s="5">
        <f>'czas przejazdu'!I5*1000000/5</f>
        <v>0</v>
      </c>
      <c r="J5" s="5">
        <f>'czas przejazdu'!J5*1000000/5</f>
        <v>0</v>
      </c>
      <c r="K5" s="5">
        <f>'czas przejazdu'!K5*1000000/5</f>
        <v>0</v>
      </c>
      <c r="L5" s="5">
        <f>'czas przejazdu'!L5*1000000/5</f>
        <v>0</v>
      </c>
      <c r="M5" s="5">
        <f>'czas przejazdu'!M5*1000000/5</f>
        <v>0</v>
      </c>
      <c r="N5" s="5">
        <f>'czas przejazdu'!N5*1000000/5</f>
        <v>0</v>
      </c>
      <c r="O5" s="5">
        <f>'czas przejazdu'!O5*1000000/5</f>
        <v>0</v>
      </c>
      <c r="P5" s="5">
        <f>'czas przejazdu'!P5*1000000/5</f>
        <v>0</v>
      </c>
      <c r="Q5" s="5">
        <f>'czas przejazdu'!Q5*1000000/5</f>
        <v>0</v>
      </c>
      <c r="R5" s="5">
        <f>'czas przejazdu'!R5*1000000/5</f>
        <v>0</v>
      </c>
      <c r="S5" s="5">
        <f>'czas przejazdu'!S5*1000000/5</f>
        <v>0</v>
      </c>
      <c r="T5" s="5">
        <f>'czas przejazdu'!T5*1000000/5</f>
        <v>0</v>
      </c>
      <c r="U5" s="5">
        <f>'czas przejazdu'!U5*1000000/5</f>
        <v>0</v>
      </c>
      <c r="V5" s="5">
        <f>'czas przejazdu'!V5*1000000/5</f>
        <v>0</v>
      </c>
      <c r="W5" s="5">
        <f>'czas przejazdu'!W5*1000000/5</f>
        <v>0</v>
      </c>
      <c r="X5" s="5">
        <f>'czas przejazdu'!X5*1000000/5</f>
        <v>0</v>
      </c>
      <c r="Y5" s="5">
        <f>'czas przejazdu'!Y5*1000000/5</f>
        <v>0</v>
      </c>
      <c r="Z5" s="5">
        <f>'czas przejazdu'!Z5*1000000/5</f>
        <v>0</v>
      </c>
    </row>
    <row r="6" spans="1:26" x14ac:dyDescent="0.25">
      <c r="A6" s="1">
        <v>30</v>
      </c>
      <c r="B6" s="5">
        <f>'czas przejazdu'!B6*1000000/5</f>
        <v>0</v>
      </c>
      <c r="C6" s="5">
        <f>'czas przejazdu'!C6*1000000/5</f>
        <v>0</v>
      </c>
      <c r="D6" s="5">
        <f>'czas przejazdu'!D6*1000000/5</f>
        <v>0</v>
      </c>
      <c r="E6" s="5">
        <f>'czas przejazdu'!E6*1000000/5</f>
        <v>0</v>
      </c>
      <c r="F6" s="5">
        <f>'czas przejazdu'!F6*1000000/5</f>
        <v>0</v>
      </c>
      <c r="G6" s="5">
        <f>'czas przejazdu'!G6*1000000/5</f>
        <v>0</v>
      </c>
      <c r="H6" s="5">
        <f>'czas przejazdu'!H6*1000000/5</f>
        <v>0</v>
      </c>
      <c r="I6" s="5">
        <f>'czas przejazdu'!I6*1000000/5</f>
        <v>0</v>
      </c>
      <c r="J6" s="5">
        <f>'czas przejazdu'!J6*1000000/5</f>
        <v>0</v>
      </c>
      <c r="K6" s="5">
        <f>'czas przejazdu'!K6*1000000/5</f>
        <v>0</v>
      </c>
      <c r="L6" s="5">
        <f>'czas przejazdu'!L6*1000000/5</f>
        <v>0</v>
      </c>
      <c r="M6" s="5">
        <f>'czas przejazdu'!M6*1000000/5</f>
        <v>0</v>
      </c>
      <c r="N6" s="5">
        <f>'czas przejazdu'!N6*1000000/5</f>
        <v>0</v>
      </c>
      <c r="O6" s="5">
        <f>'czas przejazdu'!O6*1000000/5</f>
        <v>0</v>
      </c>
      <c r="P6" s="5">
        <f>'czas przejazdu'!P6*1000000/5</f>
        <v>0</v>
      </c>
      <c r="Q6" s="5">
        <f>'czas przejazdu'!Q6*1000000/5</f>
        <v>0</v>
      </c>
      <c r="R6" s="5">
        <f>'czas przejazdu'!R6*1000000/5</f>
        <v>0</v>
      </c>
      <c r="S6" s="5">
        <f>'czas przejazdu'!S6*1000000/5</f>
        <v>0</v>
      </c>
      <c r="T6" s="5">
        <f>'czas przejazdu'!T6*1000000/5</f>
        <v>0</v>
      </c>
      <c r="U6" s="5">
        <f>'czas przejazdu'!U6*1000000/5</f>
        <v>0</v>
      </c>
      <c r="V6" s="5">
        <f>'czas przejazdu'!V6*1000000/5</f>
        <v>0</v>
      </c>
      <c r="W6" s="5">
        <f>'czas przejazdu'!W6*1000000/5</f>
        <v>0</v>
      </c>
      <c r="X6" s="5">
        <f>'czas przejazdu'!X6*1000000/5</f>
        <v>0</v>
      </c>
      <c r="Y6" s="5">
        <f>'czas przejazdu'!Y6*1000000/5</f>
        <v>0</v>
      </c>
      <c r="Z6" s="5">
        <f>'czas przejazdu'!Z6*1000000/5</f>
        <v>0</v>
      </c>
    </row>
    <row r="7" spans="1:26" x14ac:dyDescent="0.25">
      <c r="A7" s="1">
        <v>40</v>
      </c>
      <c r="B7" s="5">
        <f>'czas przejazdu'!B7*1000000/5</f>
        <v>71045.600000000006</v>
      </c>
      <c r="C7" s="5">
        <f>'czas przejazdu'!C7*1000000/5</f>
        <v>71982.880000000019</v>
      </c>
      <c r="D7" s="5">
        <f>'czas przejazdu'!D7*1000000/5</f>
        <v>72920.160000000003</v>
      </c>
      <c r="E7" s="5">
        <f>'czas przejazdu'!E7*1000000/5</f>
        <v>73857.440000000017</v>
      </c>
      <c r="F7" s="5">
        <f>'czas przejazdu'!F7*1000000/5</f>
        <v>74794.720000000016</v>
      </c>
      <c r="G7" s="5">
        <f>'czas przejazdu'!G7*1000000/5</f>
        <v>75732.000000000029</v>
      </c>
      <c r="H7" s="5">
        <f>'czas przejazdu'!H7*1000000/5</f>
        <v>78407.200000000026</v>
      </c>
      <c r="I7" s="5">
        <f>'czas przejazdu'!I7*1000000/5</f>
        <v>81082.400000000023</v>
      </c>
      <c r="J7" s="5">
        <f>'czas przejazdu'!J7*1000000/5</f>
        <v>83757.600000000006</v>
      </c>
      <c r="K7" s="5">
        <f>'czas przejazdu'!K7*1000000/5</f>
        <v>86432.800000000017</v>
      </c>
      <c r="L7" s="5">
        <f>'czas przejazdu'!L7*1000000/5</f>
        <v>84421.6</v>
      </c>
      <c r="M7" s="5">
        <f>'czas przejazdu'!M7*1000000/5</f>
        <v>89728.639999999999</v>
      </c>
      <c r="N7" s="5">
        <f>'czas przejazdu'!N7*1000000/5</f>
        <v>95035.680000000022</v>
      </c>
      <c r="O7" s="5">
        <f>'czas przejazdu'!O7*1000000/5</f>
        <v>100342.72000000002</v>
      </c>
      <c r="P7" s="5">
        <f>'czas przejazdu'!P7*1000000/5</f>
        <v>105649.76000000001</v>
      </c>
      <c r="Q7" s="5">
        <f>'czas przejazdu'!Q7*1000000/5</f>
        <v>97580.800000000032</v>
      </c>
      <c r="R7" s="5">
        <f>'czas przejazdu'!R7*1000000/5</f>
        <v>104063.24000000002</v>
      </c>
      <c r="S7" s="5">
        <f>'czas przejazdu'!S7*1000000/5</f>
        <v>110545.68000000002</v>
      </c>
      <c r="T7" s="5">
        <f>'czas przejazdu'!T7*1000000/5</f>
        <v>117028.12000000002</v>
      </c>
      <c r="U7" s="5">
        <f>'czas przejazdu'!U7*1000000/5</f>
        <v>123510.56000000001</v>
      </c>
      <c r="V7" s="5">
        <f>'czas przejazdu'!V7*1000000/5</f>
        <v>103457.79999999997</v>
      </c>
      <c r="W7" s="5">
        <f>'czas przejazdu'!W7*1000000/5</f>
        <v>118131.55999999998</v>
      </c>
      <c r="X7" s="5">
        <f>'czas przejazdu'!X7*1000000/5</f>
        <v>132805.31999999998</v>
      </c>
      <c r="Y7" s="5">
        <f>'czas przejazdu'!Y7*1000000/5</f>
        <v>147479.07999999996</v>
      </c>
      <c r="Z7" s="5">
        <f>'czas przejazdu'!Z7*1000000/5</f>
        <v>162152.84</v>
      </c>
    </row>
    <row r="8" spans="1:26" x14ac:dyDescent="0.25">
      <c r="A8" s="1">
        <v>50</v>
      </c>
      <c r="B8" s="5">
        <f>'czas przejazdu'!B8*1000000/5</f>
        <v>85513.400000000009</v>
      </c>
      <c r="C8" s="5">
        <f>'czas przejazdu'!C8*1000000/5</f>
        <v>87313.400000000009</v>
      </c>
      <c r="D8" s="5">
        <f>'czas przejazdu'!D8*1000000/5</f>
        <v>89113.4</v>
      </c>
      <c r="E8" s="5">
        <f>'czas przejazdu'!E8*1000000/5</f>
        <v>90913.4</v>
      </c>
      <c r="F8" s="5">
        <f>'czas przejazdu'!F8*1000000/5</f>
        <v>92713.4</v>
      </c>
      <c r="G8" s="5">
        <f>'czas przejazdu'!G8*1000000/5</f>
        <v>94513.4</v>
      </c>
      <c r="H8" s="5">
        <f>'czas przejazdu'!H8*1000000/5</f>
        <v>102685.23999999999</v>
      </c>
      <c r="I8" s="5">
        <f>'czas przejazdu'!I8*1000000/5</f>
        <v>110857.07999999999</v>
      </c>
      <c r="J8" s="5">
        <f>'czas przejazdu'!J8*1000000/5</f>
        <v>119028.91999999997</v>
      </c>
      <c r="K8" s="5">
        <f>'czas przejazdu'!K8*1000000/5</f>
        <v>127200.75999999998</v>
      </c>
      <c r="L8" s="5">
        <f>'czas przejazdu'!L8*1000000/5</f>
        <v>126372.6</v>
      </c>
      <c r="M8" s="5">
        <f>'czas przejazdu'!M8*1000000/5</f>
        <v>134836.6</v>
      </c>
      <c r="N8" s="5">
        <f>'czas przejazdu'!N8*1000000/5</f>
        <v>143300.6</v>
      </c>
      <c r="O8" s="5">
        <f>'czas przejazdu'!O8*1000000/5</f>
        <v>151764.6</v>
      </c>
      <c r="P8" s="5">
        <f>'czas przejazdu'!P8*1000000/5</f>
        <v>160228.59999999998</v>
      </c>
      <c r="Q8" s="5">
        <f>'czas przejazdu'!Q8*1000000/5</f>
        <v>127833.4</v>
      </c>
      <c r="R8" s="5">
        <f>'czas przejazdu'!R8*1000000/5</f>
        <v>137294</v>
      </c>
      <c r="S8" s="5">
        <f>'czas przejazdu'!S8*1000000/5</f>
        <v>146754.6</v>
      </c>
      <c r="T8" s="5">
        <f>'czas przejazdu'!T8*1000000/5</f>
        <v>156215.20000000001</v>
      </c>
      <c r="U8" s="5">
        <f>'czas przejazdu'!U8*1000000/5</f>
        <v>165675.80000000002</v>
      </c>
      <c r="V8" s="5">
        <f>'czas przejazdu'!V8*1000000/5</f>
        <v>132816.40000000002</v>
      </c>
      <c r="W8" s="5">
        <f>'czas przejazdu'!W8*1000000/5</f>
        <v>146930.63999999998</v>
      </c>
      <c r="X8" s="5">
        <f>'czas przejazdu'!X8*1000000/5</f>
        <v>161044.87999999998</v>
      </c>
      <c r="Y8" s="5">
        <f>'czas przejazdu'!Y8*1000000/5</f>
        <v>175159.12</v>
      </c>
      <c r="Z8" s="5">
        <f>'czas przejazdu'!Z8*1000000/5</f>
        <v>189273.36</v>
      </c>
    </row>
    <row r="9" spans="1:26" x14ac:dyDescent="0.25">
      <c r="A9" s="1">
        <v>60</v>
      </c>
      <c r="B9" s="5">
        <f>'czas przejazdu'!B9*1000000/5</f>
        <v>26828.399999999994</v>
      </c>
      <c r="C9" s="5">
        <f>'czas przejazdu'!C9*1000000/5</f>
        <v>27090.799999999999</v>
      </c>
      <c r="D9" s="5">
        <f>'czas przejazdu'!D9*1000000/5</f>
        <v>27353.200000000001</v>
      </c>
      <c r="E9" s="5">
        <f>'czas przejazdu'!E9*1000000/5</f>
        <v>27615.599999999995</v>
      </c>
      <c r="F9" s="5">
        <f>'czas przejazdu'!F9*1000000/5</f>
        <v>27878</v>
      </c>
      <c r="G9" s="5">
        <f>'czas przejazdu'!G9*1000000/5</f>
        <v>28140.400000000001</v>
      </c>
      <c r="H9" s="5">
        <f>'czas przejazdu'!H9*1000000/5</f>
        <v>36630.120000000003</v>
      </c>
      <c r="I9" s="5">
        <f>'czas przejazdu'!I9*1000000/5</f>
        <v>45119.840000000004</v>
      </c>
      <c r="J9" s="5">
        <f>'czas przejazdu'!J9*1000000/5</f>
        <v>53609.56</v>
      </c>
      <c r="K9" s="5">
        <f>'czas przejazdu'!K9*1000000/5</f>
        <v>62099.280000000006</v>
      </c>
      <c r="L9" s="5">
        <f>'czas przejazdu'!L9*1000000/5</f>
        <v>69277</v>
      </c>
      <c r="M9" s="5">
        <f>'czas przejazdu'!M9*1000000/5</f>
        <v>80093.64</v>
      </c>
      <c r="N9" s="5">
        <f>'czas przejazdu'!N9*1000000/5</f>
        <v>90910.28</v>
      </c>
      <c r="O9" s="5">
        <f>'czas przejazdu'!O9*1000000/5</f>
        <v>101726.92000000001</v>
      </c>
      <c r="P9" s="5">
        <f>'czas przejazdu'!P9*1000000/5</f>
        <v>112543.56000000001</v>
      </c>
      <c r="Q9" s="5">
        <f>'czas przejazdu'!Q9*1000000/5</f>
        <v>80911.600000000006</v>
      </c>
      <c r="R9" s="5">
        <f>'czas przejazdu'!R9*1000000/5</f>
        <v>100213.07999999999</v>
      </c>
      <c r="S9" s="5">
        <f>'czas przejazdu'!S9*1000000/5</f>
        <v>119514.56000000001</v>
      </c>
      <c r="T9" s="5">
        <f>'czas przejazdu'!T9*1000000/5</f>
        <v>138816.03999999998</v>
      </c>
      <c r="U9" s="5">
        <f>'czas przejazdu'!U9*1000000/5</f>
        <v>158117.52000000002</v>
      </c>
      <c r="V9" s="5">
        <f>'czas przejazdu'!V9*1000000/5</f>
        <v>123335.8</v>
      </c>
      <c r="W9" s="5">
        <f>'czas przejazdu'!W9*1000000/5</f>
        <v>135095.79999999999</v>
      </c>
      <c r="X9" s="5">
        <f>'czas przejazdu'!X9*1000000/5</f>
        <v>146855.79999999999</v>
      </c>
      <c r="Y9" s="5">
        <f>'czas przejazdu'!Y9*1000000/5</f>
        <v>158615.79999999999</v>
      </c>
      <c r="Z9" s="5">
        <f>'czas przejazdu'!Z9*1000000/5</f>
        <v>170375.8</v>
      </c>
    </row>
    <row r="10" spans="1:26" x14ac:dyDescent="0.25">
      <c r="A10" s="1">
        <v>70</v>
      </c>
      <c r="B10" s="5">
        <f>'czas przejazdu'!B10*1000000/5</f>
        <v>87480</v>
      </c>
      <c r="C10" s="5">
        <f>'czas przejazdu'!C10*1000000/5</f>
        <v>90076.040000000008</v>
      </c>
      <c r="D10" s="5">
        <f>'czas przejazdu'!D10*1000000/5</f>
        <v>92672.08</v>
      </c>
      <c r="E10" s="5">
        <f>'czas przejazdu'!E10*1000000/5</f>
        <v>95268.12</v>
      </c>
      <c r="F10" s="5">
        <f>'czas przejazdu'!F10*1000000/5</f>
        <v>97864.16</v>
      </c>
      <c r="G10" s="5">
        <f>'czas przejazdu'!G10*1000000/5</f>
        <v>100460.2</v>
      </c>
      <c r="H10" s="5">
        <f>'czas przejazdu'!H10*1000000/5</f>
        <v>93669.36</v>
      </c>
      <c r="I10" s="5">
        <f>'czas przejazdu'!I10*1000000/5</f>
        <v>86878.52</v>
      </c>
      <c r="J10" s="5">
        <f>'czas przejazdu'!J10*1000000/5</f>
        <v>80087.679999999993</v>
      </c>
      <c r="K10" s="5">
        <f>'czas przejazdu'!K10*1000000/5</f>
        <v>73296.84</v>
      </c>
      <c r="L10" s="5">
        <f>'czas przejazdu'!L10*1000000/5</f>
        <v>53525.8</v>
      </c>
      <c r="M10" s="5">
        <f>'czas przejazdu'!M10*1000000/5</f>
        <v>56826.240000000005</v>
      </c>
      <c r="N10" s="5">
        <f>'czas przejazdu'!N10*1000000/5</f>
        <v>60126.680000000008</v>
      </c>
      <c r="O10" s="5">
        <f>'czas przejazdu'!O10*1000000/5</f>
        <v>63427.12000000001</v>
      </c>
      <c r="P10" s="5">
        <f>'czas przejazdu'!P10*1000000/5</f>
        <v>66727.56</v>
      </c>
      <c r="Q10" s="5">
        <f>'czas przejazdu'!Q10*1000000/5</f>
        <v>103982.2</v>
      </c>
      <c r="R10" s="5">
        <f>'czas przejazdu'!R10*1000000/5</f>
        <v>100926.08</v>
      </c>
      <c r="S10" s="5">
        <f>'czas przejazdu'!S10*1000000/5</f>
        <v>97869.959999999992</v>
      </c>
      <c r="T10" s="5">
        <f>'czas przejazdu'!T10*1000000/5</f>
        <v>94813.84</v>
      </c>
      <c r="U10" s="5">
        <f>'czas przejazdu'!U10*1000000/5</f>
        <v>91757.72</v>
      </c>
      <c r="V10" s="5">
        <f>'czas przejazdu'!V10*1000000/5</f>
        <v>72199.399999999994</v>
      </c>
      <c r="W10" s="5">
        <f>'czas przejazdu'!W10*1000000/5</f>
        <v>67958.399999999994</v>
      </c>
      <c r="X10" s="5">
        <f>'czas przejazdu'!X10*1000000/5</f>
        <v>63717.4</v>
      </c>
      <c r="Y10" s="5">
        <f>'czas przejazdu'!Y10*1000000/5</f>
        <v>59476.4</v>
      </c>
      <c r="Z10" s="5">
        <f>'czas przejazdu'!Z10*1000000/5</f>
        <v>55235.4</v>
      </c>
    </row>
    <row r="11" spans="1:26" x14ac:dyDescent="0.25">
      <c r="A11" s="1">
        <v>80</v>
      </c>
      <c r="B11" s="5">
        <f>'czas przejazdu'!B11*1000000/5</f>
        <v>73613.400000000009</v>
      </c>
      <c r="C11" s="5">
        <f>'czas przejazdu'!C11*1000000/5</f>
        <v>75025.040000000008</v>
      </c>
      <c r="D11" s="5">
        <f>'czas przejazdu'!D11*1000000/5</f>
        <v>76436.680000000008</v>
      </c>
      <c r="E11" s="5">
        <f>'czas przejazdu'!E11*1000000/5</f>
        <v>77848.320000000007</v>
      </c>
      <c r="F11" s="5">
        <f>'czas przejazdu'!F11*1000000/5</f>
        <v>79259.959999999992</v>
      </c>
      <c r="G11" s="5">
        <f>'czas przejazdu'!G11*1000000/5</f>
        <v>80671.600000000006</v>
      </c>
      <c r="H11" s="5">
        <f>'czas przejazdu'!H11*1000000/5</f>
        <v>81113.119999999995</v>
      </c>
      <c r="I11" s="5">
        <f>'czas przejazdu'!I11*1000000/5</f>
        <v>81554.639999999985</v>
      </c>
      <c r="J11" s="5">
        <f>'czas przejazdu'!J11*1000000/5</f>
        <v>81996.160000000003</v>
      </c>
      <c r="K11" s="5">
        <f>'czas przejazdu'!K11*1000000/5</f>
        <v>82437.679999999993</v>
      </c>
      <c r="L11" s="5">
        <f>'czas przejazdu'!L11*1000000/5</f>
        <v>75820.999999999985</v>
      </c>
      <c r="M11" s="5">
        <f>'czas przejazdu'!M11*1000000/5</f>
        <v>67584.84</v>
      </c>
      <c r="N11" s="5">
        <f>'czas przejazdu'!N11*1000000/5</f>
        <v>59348.679999999993</v>
      </c>
      <c r="O11" s="5">
        <f>'czas przejazdu'!O11*1000000/5</f>
        <v>51112.52</v>
      </c>
      <c r="P11" s="5">
        <f>'czas przejazdu'!P11*1000000/5</f>
        <v>42876.359999999993</v>
      </c>
      <c r="Q11" s="5">
        <f>'czas przejazdu'!Q11*1000000/5</f>
        <v>32432.6</v>
      </c>
      <c r="R11" s="5">
        <f>'czas przejazdu'!R11*1000000/5</f>
        <v>24568.839999999997</v>
      </c>
      <c r="S11" s="5">
        <f>'czas przejazdu'!S11*1000000/5</f>
        <v>16705.079999999994</v>
      </c>
      <c r="T11" s="5">
        <f>'czas przejazdu'!T11*1000000/5</f>
        <v>8841.3199999999961</v>
      </c>
      <c r="U11" s="5">
        <f>'czas przejazdu'!U11*1000000/5</f>
        <v>977.55999999999403</v>
      </c>
      <c r="V11" s="5">
        <f>'czas przejazdu'!V11*1000000/5</f>
        <v>34294.6</v>
      </c>
      <c r="W11" s="5">
        <f>'czas przejazdu'!W11*1000000/5</f>
        <v>26936.439999999995</v>
      </c>
      <c r="X11" s="5">
        <f>'czas przejazdu'!X11*1000000/5</f>
        <v>19578.279999999995</v>
      </c>
      <c r="Y11" s="5">
        <f>'czas przejazdu'!Y11*1000000/5</f>
        <v>12220.119999999995</v>
      </c>
      <c r="Z11" s="5">
        <f>'czas przejazdu'!Z11*1000000/5</f>
        <v>4861.9599999999937</v>
      </c>
    </row>
    <row r="12" spans="1:26" x14ac:dyDescent="0.25">
      <c r="A12" s="1">
        <v>90</v>
      </c>
      <c r="B12" s="5">
        <f>'czas przejazdu'!B12*1000000/5</f>
        <v>43268.800000000003</v>
      </c>
      <c r="C12" s="5">
        <f>'czas przejazdu'!C12*1000000/5</f>
        <v>43778.520000000004</v>
      </c>
      <c r="D12" s="5">
        <f>'czas przejazdu'!D12*1000000/5</f>
        <v>44288.240000000005</v>
      </c>
      <c r="E12" s="5">
        <f>'czas przejazdu'!E12*1000000/5</f>
        <v>44797.960000000006</v>
      </c>
      <c r="F12" s="5">
        <f>'czas przejazdu'!F12*1000000/5</f>
        <v>45307.68</v>
      </c>
      <c r="G12" s="5">
        <f>'czas przejazdu'!G12*1000000/5</f>
        <v>45817.4</v>
      </c>
      <c r="H12" s="5">
        <f>'czas przejazdu'!H12*1000000/5</f>
        <v>46555.6</v>
      </c>
      <c r="I12" s="5">
        <f>'czas przejazdu'!I12*1000000/5</f>
        <v>47293.8</v>
      </c>
      <c r="J12" s="5">
        <f>'czas przejazdu'!J12*1000000/5</f>
        <v>48031.999999999993</v>
      </c>
      <c r="K12" s="5">
        <f>'czas przejazdu'!K12*1000000/5</f>
        <v>48770.2</v>
      </c>
      <c r="L12" s="5">
        <f>'czas przejazdu'!L12*1000000/5</f>
        <v>46959.799999999996</v>
      </c>
      <c r="M12" s="5">
        <f>'czas przejazdu'!M12*1000000/5</f>
        <v>48092.84</v>
      </c>
      <c r="N12" s="5">
        <f>'czas przejazdu'!N12*1000000/5</f>
        <v>49225.87999999999</v>
      </c>
      <c r="O12" s="5">
        <f>'czas przejazdu'!O12*1000000/5</f>
        <v>50358.92</v>
      </c>
      <c r="P12" s="5">
        <f>'czas przejazdu'!P12*1000000/5</f>
        <v>51491.959999999992</v>
      </c>
      <c r="Q12" s="5">
        <f>'czas przejazdu'!Q12*1000000/5</f>
        <v>48934</v>
      </c>
      <c r="R12" s="5">
        <f>'czas przejazdu'!R12*1000000/5</f>
        <v>52050.679999999993</v>
      </c>
      <c r="S12" s="5">
        <f>'czas przejazdu'!S12*1000000/5</f>
        <v>55167.360000000001</v>
      </c>
      <c r="T12" s="5">
        <f>'czas przejazdu'!T12*1000000/5</f>
        <v>58284.04</v>
      </c>
      <c r="U12" s="5">
        <f>'czas przejazdu'!U12*1000000/5</f>
        <v>61400.719999999994</v>
      </c>
      <c r="V12" s="5">
        <f>'czas przejazdu'!V12*1000000/5</f>
        <v>58852.2</v>
      </c>
      <c r="W12" s="5">
        <f>'czas przejazdu'!W12*1000000/5</f>
        <v>62895.519999999997</v>
      </c>
      <c r="X12" s="5">
        <f>'czas przejazdu'!X12*1000000/5</f>
        <v>66938.84</v>
      </c>
      <c r="Y12" s="5">
        <f>'czas przejazdu'!Y12*1000000/5</f>
        <v>70982.16</v>
      </c>
      <c r="Z12" s="5">
        <f>'czas przejazdu'!Z12*1000000/5</f>
        <v>75025.48</v>
      </c>
    </row>
    <row r="13" spans="1:26" x14ac:dyDescent="0.25">
      <c r="A13" s="1">
        <v>100</v>
      </c>
      <c r="B13" s="5">
        <f>'czas przejazdu'!B13*1000000/5</f>
        <v>0</v>
      </c>
      <c r="C13" s="5">
        <f>'czas przejazdu'!C13*1000000/5</f>
        <v>0</v>
      </c>
      <c r="D13" s="5">
        <f>'czas przejazdu'!D13*1000000/5</f>
        <v>0</v>
      </c>
      <c r="E13" s="5">
        <f>'czas przejazdu'!E13*1000000/5</f>
        <v>0</v>
      </c>
      <c r="F13" s="5">
        <f>'czas przejazdu'!F13*1000000/5</f>
        <v>0</v>
      </c>
      <c r="G13" s="5">
        <f>'czas przejazdu'!G13*1000000/5</f>
        <v>0</v>
      </c>
      <c r="H13" s="5">
        <f>'czas przejazdu'!H13*1000000/5</f>
        <v>0</v>
      </c>
      <c r="I13" s="5">
        <f>'czas przejazdu'!I13*1000000/5</f>
        <v>0</v>
      </c>
      <c r="J13" s="5">
        <f>'czas przejazdu'!J13*1000000/5</f>
        <v>0</v>
      </c>
      <c r="K13" s="5">
        <f>'czas przejazdu'!K13*1000000/5</f>
        <v>0</v>
      </c>
      <c r="L13" s="5">
        <f>'czas przejazdu'!L13*1000000/5</f>
        <v>0</v>
      </c>
      <c r="M13" s="5">
        <f>'czas przejazdu'!M13*1000000/5</f>
        <v>0</v>
      </c>
      <c r="N13" s="5">
        <f>'czas przejazdu'!N13*1000000/5</f>
        <v>0</v>
      </c>
      <c r="O13" s="5">
        <f>'czas przejazdu'!O13*1000000/5</f>
        <v>0</v>
      </c>
      <c r="P13" s="5">
        <f>'czas przejazdu'!P13*1000000/5</f>
        <v>0</v>
      </c>
      <c r="Q13" s="5">
        <f>'czas przejazdu'!Q13*1000000/5</f>
        <v>0</v>
      </c>
      <c r="R13" s="5">
        <f>'czas przejazdu'!R13*1000000/5</f>
        <v>0</v>
      </c>
      <c r="S13" s="5">
        <f>'czas przejazdu'!S13*1000000/5</f>
        <v>0</v>
      </c>
      <c r="T13" s="5">
        <f>'czas przejazdu'!T13*1000000/5</f>
        <v>0</v>
      </c>
      <c r="U13" s="5">
        <f>'czas przejazdu'!U13*1000000/5</f>
        <v>0</v>
      </c>
      <c r="V13" s="5">
        <f>'czas przejazdu'!V13*1000000/5</f>
        <v>0</v>
      </c>
      <c r="W13" s="5">
        <f>'czas przejazdu'!W13*1000000/5</f>
        <v>0</v>
      </c>
      <c r="X13" s="5">
        <f>'czas przejazdu'!X13*1000000/5</f>
        <v>0</v>
      </c>
      <c r="Y13" s="5">
        <f>'czas przejazdu'!Y13*1000000/5</f>
        <v>0</v>
      </c>
      <c r="Z13" s="5">
        <f>'czas przejazdu'!Z13*1000000/5</f>
        <v>0</v>
      </c>
    </row>
    <row r="14" spans="1:26" x14ac:dyDescent="0.25">
      <c r="A14" s="1">
        <v>110</v>
      </c>
      <c r="B14" s="5">
        <f>'czas przejazdu'!B14*1000000/5</f>
        <v>0</v>
      </c>
      <c r="C14" s="5">
        <f>'czas przejazdu'!C14*1000000/5</f>
        <v>0</v>
      </c>
      <c r="D14" s="5">
        <f>'czas przejazdu'!D14*1000000/5</f>
        <v>0</v>
      </c>
      <c r="E14" s="5">
        <f>'czas przejazdu'!E14*1000000/5</f>
        <v>0</v>
      </c>
      <c r="F14" s="5">
        <f>'czas przejazdu'!F14*1000000/5</f>
        <v>0</v>
      </c>
      <c r="G14" s="5">
        <f>'czas przejazdu'!G14*1000000/5</f>
        <v>0</v>
      </c>
      <c r="H14" s="5">
        <f>'czas przejazdu'!H14*1000000/5</f>
        <v>0</v>
      </c>
      <c r="I14" s="5">
        <f>'czas przejazdu'!I14*1000000/5</f>
        <v>0</v>
      </c>
      <c r="J14" s="5">
        <f>'czas przejazdu'!J14*1000000/5</f>
        <v>0</v>
      </c>
      <c r="K14" s="5">
        <f>'czas przejazdu'!K14*1000000/5</f>
        <v>0</v>
      </c>
      <c r="L14" s="5">
        <f>'czas przejazdu'!L14*1000000/5</f>
        <v>0</v>
      </c>
      <c r="M14" s="5">
        <f>'czas przejazdu'!M14*1000000/5</f>
        <v>0</v>
      </c>
      <c r="N14" s="5">
        <f>'czas przejazdu'!N14*1000000/5</f>
        <v>0</v>
      </c>
      <c r="O14" s="5">
        <f>'czas przejazdu'!O14*1000000/5</f>
        <v>0</v>
      </c>
      <c r="P14" s="5">
        <f>'czas przejazdu'!P14*1000000/5</f>
        <v>0</v>
      </c>
      <c r="Q14" s="5">
        <f>'czas przejazdu'!Q14*1000000/5</f>
        <v>0</v>
      </c>
      <c r="R14" s="5">
        <f>'czas przejazdu'!R14*1000000/5</f>
        <v>0</v>
      </c>
      <c r="S14" s="5">
        <f>'czas przejazdu'!S14*1000000/5</f>
        <v>0</v>
      </c>
      <c r="T14" s="5">
        <f>'czas przejazdu'!T14*1000000/5</f>
        <v>0</v>
      </c>
      <c r="U14" s="5">
        <f>'czas przejazdu'!U14*1000000/5</f>
        <v>0</v>
      </c>
      <c r="V14" s="5">
        <f>'czas przejazdu'!V14*1000000/5</f>
        <v>0</v>
      </c>
      <c r="W14" s="5">
        <f>'czas przejazdu'!W14*1000000/5</f>
        <v>0</v>
      </c>
      <c r="X14" s="5">
        <f>'czas przejazdu'!X14*1000000/5</f>
        <v>0</v>
      </c>
      <c r="Y14" s="5">
        <f>'czas przejazdu'!Y14*1000000/5</f>
        <v>0</v>
      </c>
      <c r="Z14" s="5">
        <f>'czas przejazdu'!Z14*1000000/5</f>
        <v>0</v>
      </c>
    </row>
    <row r="15" spans="1:26" x14ac:dyDescent="0.25">
      <c r="A15" s="1" t="s">
        <v>28</v>
      </c>
      <c r="B15" s="5">
        <f>SUM(B4:B14)</f>
        <v>387749.60000000003</v>
      </c>
      <c r="C15" s="5">
        <f t="shared" ref="C15:Z15" si="1">SUM(C4:C14)</f>
        <v>395266.68000000005</v>
      </c>
      <c r="D15" s="5">
        <f t="shared" si="1"/>
        <v>402783.76</v>
      </c>
      <c r="E15" s="5">
        <f t="shared" si="1"/>
        <v>410300.84000000008</v>
      </c>
      <c r="F15" s="5">
        <f t="shared" si="1"/>
        <v>417817.92</v>
      </c>
      <c r="G15" s="5">
        <f t="shared" si="1"/>
        <v>425335</v>
      </c>
      <c r="H15" s="5">
        <f t="shared" si="1"/>
        <v>439060.63999999996</v>
      </c>
      <c r="I15" s="5">
        <f t="shared" si="1"/>
        <v>452786.27999999997</v>
      </c>
      <c r="J15" s="5">
        <f t="shared" si="1"/>
        <v>466511.91999999993</v>
      </c>
      <c r="K15" s="5">
        <f t="shared" si="1"/>
        <v>480237.56000000006</v>
      </c>
      <c r="L15" s="5">
        <f t="shared" si="1"/>
        <v>456377.8</v>
      </c>
      <c r="M15" s="5">
        <f t="shared" si="1"/>
        <v>477162.79999999993</v>
      </c>
      <c r="N15" s="5">
        <f t="shared" si="1"/>
        <v>497947.80000000005</v>
      </c>
      <c r="O15" s="5">
        <f t="shared" si="1"/>
        <v>518732.79999999999</v>
      </c>
      <c r="P15" s="5">
        <f t="shared" si="1"/>
        <v>539517.79999999993</v>
      </c>
      <c r="Q15" s="5">
        <f t="shared" si="1"/>
        <v>491674.60000000003</v>
      </c>
      <c r="R15" s="5">
        <f t="shared" si="1"/>
        <v>519115.92</v>
      </c>
      <c r="S15" s="5">
        <f t="shared" si="1"/>
        <v>546557.24000000011</v>
      </c>
      <c r="T15" s="5">
        <f t="shared" si="1"/>
        <v>573998.56000000006</v>
      </c>
      <c r="U15" s="5">
        <f t="shared" si="1"/>
        <v>601439.88</v>
      </c>
      <c r="V15" s="5">
        <f t="shared" si="1"/>
        <v>524956.19999999995</v>
      </c>
      <c r="W15" s="5">
        <f t="shared" si="1"/>
        <v>557948.35999999987</v>
      </c>
      <c r="X15" s="5">
        <f t="shared" si="1"/>
        <v>590940.5199999999</v>
      </c>
      <c r="Y15" s="5">
        <f t="shared" si="1"/>
        <v>623932.67999999993</v>
      </c>
      <c r="Z15" s="5">
        <f t="shared" si="1"/>
        <v>656924.83999999985</v>
      </c>
    </row>
    <row r="17" spans="1:26" x14ac:dyDescent="0.25">
      <c r="A17" t="s">
        <v>84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'czas przejazdu'!B19*1000000/5</f>
        <v>0</v>
      </c>
      <c r="C20" s="5">
        <f>'czas przejazdu'!C19*1000000/5</f>
        <v>0</v>
      </c>
      <c r="D20" s="5">
        <f>'czas przejazdu'!D19*1000000/5</f>
        <v>0</v>
      </c>
      <c r="E20" s="5">
        <f>'czas przejazdu'!E19*1000000/5</f>
        <v>0</v>
      </c>
      <c r="F20" s="5">
        <f>'czas przejazdu'!F19*1000000/5</f>
        <v>0</v>
      </c>
      <c r="G20" s="5">
        <f>'czas przejazdu'!G19*1000000/5</f>
        <v>0</v>
      </c>
      <c r="H20" s="5">
        <f>'czas przejazdu'!H19*1000000/5</f>
        <v>0</v>
      </c>
      <c r="I20" s="5">
        <f>'czas przejazdu'!I19*1000000/5</f>
        <v>0</v>
      </c>
      <c r="J20" s="5">
        <f>'czas przejazdu'!J19*1000000/5</f>
        <v>0</v>
      </c>
      <c r="K20" s="5">
        <f>'czas przejazdu'!K19*1000000/5</f>
        <v>0</v>
      </c>
      <c r="L20" s="5">
        <f>'czas przejazdu'!L19*1000000/5</f>
        <v>0</v>
      </c>
      <c r="M20" s="5">
        <f>'czas przejazdu'!M19*1000000/5</f>
        <v>0</v>
      </c>
      <c r="N20" s="5">
        <f>'czas przejazdu'!N19*1000000/5</f>
        <v>0</v>
      </c>
      <c r="O20" s="5">
        <f>'czas przejazdu'!O19*1000000/5</f>
        <v>0</v>
      </c>
      <c r="P20" s="5">
        <f>'czas przejazdu'!P19*1000000/5</f>
        <v>0</v>
      </c>
      <c r="Q20" s="5">
        <f>'czas przejazdu'!Q19*1000000/5</f>
        <v>0</v>
      </c>
      <c r="R20" s="5">
        <f>'czas przejazdu'!R19*1000000/5</f>
        <v>0</v>
      </c>
      <c r="S20" s="5">
        <f>'czas przejazdu'!S19*1000000/5</f>
        <v>0</v>
      </c>
      <c r="T20" s="5">
        <f>'czas przejazdu'!T19*1000000/5</f>
        <v>0</v>
      </c>
      <c r="U20" s="5">
        <f>'czas przejazdu'!U19*1000000/5</f>
        <v>0</v>
      </c>
      <c r="V20" s="5">
        <f>'czas przejazdu'!V19*1000000/5</f>
        <v>0</v>
      </c>
      <c r="W20" s="5">
        <f>'czas przejazdu'!W19*1000000/5</f>
        <v>0</v>
      </c>
      <c r="X20" s="5">
        <f>'czas przejazdu'!X19*1000000/5</f>
        <v>0</v>
      </c>
      <c r="Y20" s="5">
        <f>'czas przejazdu'!Y19*1000000/5</f>
        <v>0</v>
      </c>
      <c r="Z20" s="5">
        <f>'czas przejazdu'!Z19*1000000/5</f>
        <v>0</v>
      </c>
    </row>
    <row r="21" spans="1:26" x14ac:dyDescent="0.25">
      <c r="A21" s="1">
        <v>20</v>
      </c>
      <c r="B21" s="5">
        <f>'czas przejazdu'!B20*1000000/5</f>
        <v>0</v>
      </c>
      <c r="C21" s="5">
        <f>'czas przejazdu'!C20*1000000/5</f>
        <v>0</v>
      </c>
      <c r="D21" s="5">
        <f>'czas przejazdu'!D20*1000000/5</f>
        <v>0</v>
      </c>
      <c r="E21" s="5">
        <f>'czas przejazdu'!E20*1000000/5</f>
        <v>0</v>
      </c>
      <c r="F21" s="5">
        <f>'czas przejazdu'!F20*1000000/5</f>
        <v>0</v>
      </c>
      <c r="G21" s="5">
        <f>'czas przejazdu'!G20*1000000/5</f>
        <v>0</v>
      </c>
      <c r="H21" s="5">
        <f>'czas przejazdu'!H20*1000000/5</f>
        <v>0</v>
      </c>
      <c r="I21" s="5">
        <f>'czas przejazdu'!I20*1000000/5</f>
        <v>0</v>
      </c>
      <c r="J21" s="5">
        <f>'czas przejazdu'!J20*1000000/5</f>
        <v>0</v>
      </c>
      <c r="K21" s="5">
        <f>'czas przejazdu'!K20*1000000/5</f>
        <v>0</v>
      </c>
      <c r="L21" s="5">
        <f>'czas przejazdu'!L20*1000000/5</f>
        <v>0</v>
      </c>
      <c r="M21" s="5">
        <f>'czas przejazdu'!M20*1000000/5</f>
        <v>0</v>
      </c>
      <c r="N21" s="5">
        <f>'czas przejazdu'!N20*1000000/5</f>
        <v>0</v>
      </c>
      <c r="O21" s="5">
        <f>'czas przejazdu'!O20*1000000/5</f>
        <v>0</v>
      </c>
      <c r="P21" s="5">
        <f>'czas przejazdu'!P20*1000000/5</f>
        <v>0</v>
      </c>
      <c r="Q21" s="5">
        <f>'czas przejazdu'!Q20*1000000/5</f>
        <v>0</v>
      </c>
      <c r="R21" s="5">
        <f>'czas przejazdu'!R20*1000000/5</f>
        <v>0</v>
      </c>
      <c r="S21" s="5">
        <f>'czas przejazdu'!S20*1000000/5</f>
        <v>0</v>
      </c>
      <c r="T21" s="5">
        <f>'czas przejazdu'!T20*1000000/5</f>
        <v>0</v>
      </c>
      <c r="U21" s="5">
        <f>'czas przejazdu'!U20*1000000/5</f>
        <v>0</v>
      </c>
      <c r="V21" s="5">
        <f>'czas przejazdu'!V20*1000000/5</f>
        <v>0</v>
      </c>
      <c r="W21" s="5">
        <f>'czas przejazdu'!W20*1000000/5</f>
        <v>0</v>
      </c>
      <c r="X21" s="5">
        <f>'czas przejazdu'!X20*1000000/5</f>
        <v>0</v>
      </c>
      <c r="Y21" s="5">
        <f>'czas przejazdu'!Y20*1000000/5</f>
        <v>0</v>
      </c>
      <c r="Z21" s="5">
        <f>'czas przejazdu'!Z20*1000000/5</f>
        <v>0</v>
      </c>
    </row>
    <row r="22" spans="1:26" x14ac:dyDescent="0.25">
      <c r="A22" s="1">
        <v>30</v>
      </c>
      <c r="B22" s="5">
        <f>'czas przejazdu'!B21*1000000/5</f>
        <v>0</v>
      </c>
      <c r="C22" s="5">
        <f>'czas przejazdu'!C21*1000000/5</f>
        <v>3.9999999999999994E-2</v>
      </c>
      <c r="D22" s="5">
        <f>'czas przejazdu'!D21*1000000/5</f>
        <v>7.9999999999999988E-2</v>
      </c>
      <c r="E22" s="5">
        <f>'czas przejazdu'!E21*1000000/5</f>
        <v>0.12</v>
      </c>
      <c r="F22" s="5">
        <f>'czas przejazdu'!F21*1000000/5</f>
        <v>0.15999999999999998</v>
      </c>
      <c r="G22" s="5">
        <f>'czas przejazdu'!G21*1000000/5</f>
        <v>0.2</v>
      </c>
      <c r="H22" s="5">
        <f>'czas przejazdu'!H21*1000000/5</f>
        <v>0.24</v>
      </c>
      <c r="I22" s="5">
        <f>'czas przejazdu'!I21*1000000/5</f>
        <v>0.27999999999999997</v>
      </c>
      <c r="J22" s="5">
        <f>'czas przejazdu'!J21*1000000/5</f>
        <v>0.31999999999999995</v>
      </c>
      <c r="K22" s="5">
        <f>'czas przejazdu'!K21*1000000/5</f>
        <v>0.36</v>
      </c>
      <c r="L22" s="5">
        <f>'czas przejazdu'!L21*1000000/5</f>
        <v>0.2</v>
      </c>
      <c r="M22" s="5">
        <f>'czas przejazdu'!M21*1000000/5</f>
        <v>0.2</v>
      </c>
      <c r="N22" s="5">
        <f>'czas przejazdu'!N21*1000000/5</f>
        <v>0.2</v>
      </c>
      <c r="O22" s="5">
        <f>'czas przejazdu'!O21*1000000/5</f>
        <v>0.2</v>
      </c>
      <c r="P22" s="5">
        <f>'czas przejazdu'!P21*1000000/5</f>
        <v>0.2</v>
      </c>
      <c r="Q22" s="5">
        <f>'czas przejazdu'!Q21*1000000/5</f>
        <v>0</v>
      </c>
      <c r="R22" s="5">
        <f>'czas przejazdu'!R21*1000000/5</f>
        <v>0</v>
      </c>
      <c r="S22" s="5">
        <f>'czas przejazdu'!S21*1000000/5</f>
        <v>0</v>
      </c>
      <c r="T22" s="5">
        <f>'czas przejazdu'!T21*1000000/5</f>
        <v>0</v>
      </c>
      <c r="U22" s="5">
        <f>'czas przejazdu'!U21*1000000/5</f>
        <v>0</v>
      </c>
      <c r="V22" s="5">
        <f>'czas przejazdu'!V21*1000000/5</f>
        <v>0</v>
      </c>
      <c r="W22" s="5">
        <f>'czas przejazdu'!W21*1000000/5</f>
        <v>0</v>
      </c>
      <c r="X22" s="5">
        <f>'czas przejazdu'!X21*1000000/5</f>
        <v>0</v>
      </c>
      <c r="Y22" s="5">
        <f>'czas przejazdu'!Y21*1000000/5</f>
        <v>0</v>
      </c>
      <c r="Z22" s="5">
        <f>'czas przejazdu'!Z21*1000000/5</f>
        <v>0</v>
      </c>
    </row>
    <row r="23" spans="1:26" x14ac:dyDescent="0.25">
      <c r="A23" s="1">
        <v>40</v>
      </c>
      <c r="B23" s="5">
        <f>'czas przejazdu'!B22*1000000/5</f>
        <v>186.80000000000004</v>
      </c>
      <c r="C23" s="5">
        <f>'czas przejazdu'!C22*1000000/5</f>
        <v>186.56000000000003</v>
      </c>
      <c r="D23" s="5">
        <f>'czas przejazdu'!D22*1000000/5</f>
        <v>186.32000000000002</v>
      </c>
      <c r="E23" s="5">
        <f>'czas przejazdu'!E22*1000000/5</f>
        <v>186.08</v>
      </c>
      <c r="F23" s="5">
        <f>'czas przejazdu'!F22*1000000/5</f>
        <v>185.83999999999997</v>
      </c>
      <c r="G23" s="5">
        <f>'czas przejazdu'!G22*1000000/5</f>
        <v>185.59999999999997</v>
      </c>
      <c r="H23" s="5">
        <f>'czas przejazdu'!H22*1000000/5</f>
        <v>190.63999999999996</v>
      </c>
      <c r="I23" s="5">
        <f>'czas przejazdu'!I22*1000000/5</f>
        <v>195.68</v>
      </c>
      <c r="J23" s="5">
        <f>'czas przejazdu'!J22*1000000/5</f>
        <v>200.71999999999997</v>
      </c>
      <c r="K23" s="5">
        <f>'czas przejazdu'!K22*1000000/5</f>
        <v>205.76</v>
      </c>
      <c r="L23" s="5">
        <f>'czas przejazdu'!L22*1000000/5</f>
        <v>212.00000000000006</v>
      </c>
      <c r="M23" s="5">
        <f>'czas przejazdu'!M22*1000000/5</f>
        <v>230.8</v>
      </c>
      <c r="N23" s="5">
        <f>'czas przejazdu'!N22*1000000/5</f>
        <v>249.6</v>
      </c>
      <c r="O23" s="5">
        <f>'czas przejazdu'!O22*1000000/5</f>
        <v>268.39999999999998</v>
      </c>
      <c r="P23" s="5">
        <f>'czas przejazdu'!P22*1000000/5</f>
        <v>287.19999999999993</v>
      </c>
      <c r="Q23" s="5">
        <f>'czas przejazdu'!Q22*1000000/5</f>
        <v>280.7999999999999</v>
      </c>
      <c r="R23" s="5">
        <f>'czas przejazdu'!R22*1000000/5</f>
        <v>303.3599999999999</v>
      </c>
      <c r="S23" s="5">
        <f>'czas przejazdu'!S22*1000000/5</f>
        <v>325.9199999999999</v>
      </c>
      <c r="T23" s="5">
        <f>'czas przejazdu'!T22*1000000/5</f>
        <v>348.4799999999999</v>
      </c>
      <c r="U23" s="5">
        <f>'czas przejazdu'!U22*1000000/5</f>
        <v>371.03999999999991</v>
      </c>
      <c r="V23" s="5">
        <f>'czas przejazdu'!V22*1000000/5</f>
        <v>299.60000000000002</v>
      </c>
      <c r="W23" s="5">
        <f>'czas przejazdu'!W22*1000000/5</f>
        <v>586.88</v>
      </c>
      <c r="X23" s="5">
        <f>'czas przejazdu'!X22*1000000/5</f>
        <v>874.16000000000008</v>
      </c>
      <c r="Y23" s="5">
        <f>'czas przejazdu'!Y22*1000000/5</f>
        <v>1161.44</v>
      </c>
      <c r="Z23" s="5">
        <f>'czas przejazdu'!Z22*1000000/5</f>
        <v>1448.72</v>
      </c>
    </row>
    <row r="24" spans="1:26" x14ac:dyDescent="0.25">
      <c r="A24" s="1">
        <v>50</v>
      </c>
      <c r="B24" s="5">
        <f>'czas przejazdu'!B23*1000000/5</f>
        <v>954.6</v>
      </c>
      <c r="C24" s="5">
        <f>'czas przejazdu'!C23*1000000/5</f>
        <v>954.87999999999988</v>
      </c>
      <c r="D24" s="5">
        <f>'czas przejazdu'!D23*1000000/5</f>
        <v>955.16000000000008</v>
      </c>
      <c r="E24" s="5">
        <f>'czas przejazdu'!E23*1000000/5</f>
        <v>955.43999999999994</v>
      </c>
      <c r="F24" s="5">
        <f>'czas przejazdu'!F23*1000000/5</f>
        <v>955.72</v>
      </c>
      <c r="G24" s="5">
        <f>'czas przejazdu'!G23*1000000/5</f>
        <v>955.99999999999977</v>
      </c>
      <c r="H24" s="5">
        <f>'czas przejazdu'!H23*1000000/5</f>
        <v>1110.1999999999998</v>
      </c>
      <c r="I24" s="5">
        <f>'czas przejazdu'!I23*1000000/5</f>
        <v>1264.3999999999999</v>
      </c>
      <c r="J24" s="5">
        <f>'czas przejazdu'!J23*1000000/5</f>
        <v>1418.6</v>
      </c>
      <c r="K24" s="5">
        <f>'czas przejazdu'!K23*1000000/5</f>
        <v>1572.7999999999997</v>
      </c>
      <c r="L24" s="5">
        <f>'czas przejazdu'!L23*1000000/5</f>
        <v>1725.6</v>
      </c>
      <c r="M24" s="5">
        <f>'czas przejazdu'!M23*1000000/5</f>
        <v>2013.8400000000001</v>
      </c>
      <c r="N24" s="5">
        <f>'czas przejazdu'!N23*1000000/5</f>
        <v>2302.08</v>
      </c>
      <c r="O24" s="5">
        <f>'czas przejazdu'!O23*1000000/5</f>
        <v>2590.3200000000002</v>
      </c>
      <c r="P24" s="5">
        <f>'czas przejazdu'!P23*1000000/5</f>
        <v>2878.5600000000004</v>
      </c>
      <c r="Q24" s="5">
        <f>'czas przejazdu'!Q23*1000000/5</f>
        <v>2395.8000000000002</v>
      </c>
      <c r="R24" s="5">
        <f>'czas przejazdu'!R23*1000000/5</f>
        <v>2613.44</v>
      </c>
      <c r="S24" s="5">
        <f>'czas przejazdu'!S23*1000000/5</f>
        <v>2831.0800000000004</v>
      </c>
      <c r="T24" s="5">
        <f>'czas przejazdu'!T23*1000000/5</f>
        <v>3048.7200000000003</v>
      </c>
      <c r="U24" s="5">
        <f>'czas przejazdu'!U23*1000000/5</f>
        <v>3266.36</v>
      </c>
      <c r="V24" s="5">
        <f>'czas przejazdu'!V23*1000000/5</f>
        <v>2042.8</v>
      </c>
      <c r="W24" s="5">
        <f>'czas przejazdu'!W23*1000000/5</f>
        <v>2458.6800000000003</v>
      </c>
      <c r="X24" s="5">
        <f>'czas przejazdu'!X23*1000000/5</f>
        <v>2874.5600000000004</v>
      </c>
      <c r="Y24" s="5">
        <f>'czas przejazdu'!Y23*1000000/5</f>
        <v>3290.44</v>
      </c>
      <c r="Z24" s="5">
        <f>'czas przejazdu'!Z23*1000000/5</f>
        <v>3706.3200000000006</v>
      </c>
    </row>
    <row r="25" spans="1:26" x14ac:dyDescent="0.25">
      <c r="A25" s="1">
        <v>60</v>
      </c>
      <c r="B25" s="5">
        <f>'czas przejazdu'!B24*1000000/5</f>
        <v>1873.7999999999997</v>
      </c>
      <c r="C25" s="5">
        <f>'czas przejazdu'!C24*1000000/5</f>
        <v>1890.7999999999997</v>
      </c>
      <c r="D25" s="5">
        <f>'czas przejazdu'!D24*1000000/5</f>
        <v>1907.7999999999997</v>
      </c>
      <c r="E25" s="5">
        <f>'czas przejazdu'!E24*1000000/5</f>
        <v>1924.8</v>
      </c>
      <c r="F25" s="5">
        <f>'czas przejazdu'!F24*1000000/5</f>
        <v>1941.8</v>
      </c>
      <c r="G25" s="5">
        <f>'czas przejazdu'!G24*1000000/5</f>
        <v>1958.8</v>
      </c>
      <c r="H25" s="5">
        <f>'czas przejazdu'!H24*1000000/5</f>
        <v>2369.1600000000003</v>
      </c>
      <c r="I25" s="5">
        <f>'czas przejazdu'!I24*1000000/5</f>
        <v>2779.5200000000004</v>
      </c>
      <c r="J25" s="5">
        <f>'czas przejazdu'!J24*1000000/5</f>
        <v>3189.8800000000006</v>
      </c>
      <c r="K25" s="5">
        <f>'czas przejazdu'!K24*1000000/5</f>
        <v>3600.2400000000002</v>
      </c>
      <c r="L25" s="5">
        <f>'czas przejazdu'!L24*1000000/5</f>
        <v>3925.6000000000008</v>
      </c>
      <c r="M25" s="5">
        <f>'czas przejazdu'!M24*1000000/5</f>
        <v>4486.3600000000006</v>
      </c>
      <c r="N25" s="5">
        <f>'czas przejazdu'!N24*1000000/5</f>
        <v>5047.1200000000008</v>
      </c>
      <c r="O25" s="5">
        <f>'czas przejazdu'!O24*1000000/5</f>
        <v>5607.88</v>
      </c>
      <c r="P25" s="5">
        <f>'czas przejazdu'!P24*1000000/5</f>
        <v>6168.64</v>
      </c>
      <c r="Q25" s="5">
        <f>'czas przejazdu'!Q24*1000000/5</f>
        <v>4677.6000000000004</v>
      </c>
      <c r="R25" s="5">
        <f>'czas przejazdu'!R24*1000000/5</f>
        <v>5452.24</v>
      </c>
      <c r="S25" s="5">
        <f>'czas przejazdu'!S24*1000000/5</f>
        <v>6226.8799999999992</v>
      </c>
      <c r="T25" s="5">
        <f>'czas przejazdu'!T24*1000000/5</f>
        <v>7001.5199999999995</v>
      </c>
      <c r="U25" s="5">
        <f>'czas przejazdu'!U24*1000000/5</f>
        <v>7776.1599999999989</v>
      </c>
      <c r="V25" s="5">
        <f>'czas przejazdu'!V24*1000000/5</f>
        <v>5746.9999999999991</v>
      </c>
      <c r="W25" s="5">
        <f>'czas przejazdu'!W24*1000000/5</f>
        <v>6251.9599999999991</v>
      </c>
      <c r="X25" s="5">
        <f>'czas przejazdu'!X24*1000000/5</f>
        <v>6756.92</v>
      </c>
      <c r="Y25" s="5">
        <f>'czas przejazdu'!Y24*1000000/5</f>
        <v>7261.88</v>
      </c>
      <c r="Z25" s="5">
        <f>'czas przejazdu'!Z24*1000000/5</f>
        <v>7766.8399999999992</v>
      </c>
    </row>
    <row r="26" spans="1:26" x14ac:dyDescent="0.25">
      <c r="A26" s="1">
        <v>70</v>
      </c>
      <c r="B26" s="5">
        <f>'czas przejazdu'!B25*1000000/5</f>
        <v>3259</v>
      </c>
      <c r="C26" s="5">
        <f>'czas przejazdu'!C25*1000000/5</f>
        <v>3305.4399999999996</v>
      </c>
      <c r="D26" s="5">
        <f>'czas przejazdu'!D25*1000000/5</f>
        <v>3351.88</v>
      </c>
      <c r="E26" s="5">
        <f>'czas przejazdu'!E25*1000000/5</f>
        <v>3398.3199999999997</v>
      </c>
      <c r="F26" s="5">
        <f>'czas przejazdu'!F25*1000000/5</f>
        <v>3444.7599999999998</v>
      </c>
      <c r="G26" s="5">
        <f>'czas przejazdu'!G25*1000000/5</f>
        <v>3491.2</v>
      </c>
      <c r="H26" s="5">
        <f>'czas przejazdu'!H25*1000000/5</f>
        <v>3139.04</v>
      </c>
      <c r="I26" s="5">
        <f>'czas przejazdu'!I25*1000000/5</f>
        <v>2786.88</v>
      </c>
      <c r="J26" s="5">
        <f>'czas przejazdu'!J25*1000000/5</f>
        <v>2434.7200000000003</v>
      </c>
      <c r="K26" s="5">
        <f>'czas przejazdu'!K25*1000000/5</f>
        <v>2082.56</v>
      </c>
      <c r="L26" s="5">
        <f>'czas przejazdu'!L25*1000000/5</f>
        <v>1498.2</v>
      </c>
      <c r="M26" s="5">
        <f>'czas przejazdu'!M25*1000000/5</f>
        <v>1564.88</v>
      </c>
      <c r="N26" s="5">
        <f>'czas przejazdu'!N25*1000000/5</f>
        <v>1631.56</v>
      </c>
      <c r="O26" s="5">
        <f>'czas przejazdu'!O25*1000000/5</f>
        <v>1698.2399999999998</v>
      </c>
      <c r="P26" s="5">
        <f>'czas przejazdu'!P25*1000000/5</f>
        <v>1764.9199999999996</v>
      </c>
      <c r="Q26" s="5">
        <f>'czas przejazdu'!Q25*1000000/5</f>
        <v>3592.4</v>
      </c>
      <c r="R26" s="5">
        <f>'czas przejazdu'!R25*1000000/5</f>
        <v>3431.9199999999996</v>
      </c>
      <c r="S26" s="5">
        <f>'czas przejazdu'!S25*1000000/5</f>
        <v>3271.4399999999996</v>
      </c>
      <c r="T26" s="5">
        <f>'czas przejazdu'!T25*1000000/5</f>
        <v>3110.96</v>
      </c>
      <c r="U26" s="5">
        <f>'czas przejazdu'!U25*1000000/5</f>
        <v>2950.48</v>
      </c>
      <c r="V26" s="5">
        <f>'czas przejazdu'!V25*1000000/5</f>
        <v>2456.6</v>
      </c>
      <c r="W26" s="5">
        <f>'czas przejazdu'!W25*1000000/5</f>
        <v>2324.7599999999998</v>
      </c>
      <c r="X26" s="5">
        <f>'czas przejazdu'!X25*1000000/5</f>
        <v>2192.92</v>
      </c>
      <c r="Y26" s="5">
        <f>'czas przejazdu'!Y25*1000000/5</f>
        <v>2061.08</v>
      </c>
      <c r="Z26" s="5">
        <f>'czas przejazdu'!Z25*1000000/5</f>
        <v>1929.2400000000002</v>
      </c>
    </row>
    <row r="27" spans="1:26" x14ac:dyDescent="0.25">
      <c r="A27" s="1">
        <v>80</v>
      </c>
      <c r="B27" s="5">
        <f>'czas przejazdu'!B26*1000000/5</f>
        <v>2238.6000000000004</v>
      </c>
      <c r="C27" s="5">
        <f>'czas przejazdu'!C26*1000000/5</f>
        <v>2241.6000000000004</v>
      </c>
      <c r="D27" s="5">
        <f>'czas przejazdu'!D26*1000000/5</f>
        <v>2244.6</v>
      </c>
      <c r="E27" s="5">
        <f>'czas przejazdu'!E26*1000000/5</f>
        <v>2247.6000000000004</v>
      </c>
      <c r="F27" s="5">
        <f>'czas przejazdu'!F26*1000000/5</f>
        <v>2250.6</v>
      </c>
      <c r="G27" s="5">
        <f>'czas przejazdu'!G26*1000000/5</f>
        <v>2253.6</v>
      </c>
      <c r="H27" s="5">
        <f>'czas przejazdu'!H26*1000000/5</f>
        <v>2106.16</v>
      </c>
      <c r="I27" s="5">
        <f>'czas przejazdu'!I26*1000000/5</f>
        <v>1958.72</v>
      </c>
      <c r="J27" s="5">
        <f>'czas przejazdu'!J26*1000000/5</f>
        <v>1811.28</v>
      </c>
      <c r="K27" s="5">
        <f>'czas przejazdu'!K26*1000000/5</f>
        <v>1663.8399999999997</v>
      </c>
      <c r="L27" s="5">
        <f>'czas przejazdu'!L26*1000000/5</f>
        <v>1501.4</v>
      </c>
      <c r="M27" s="5">
        <f>'czas przejazdu'!M26*1000000/5</f>
        <v>1053.6799999999998</v>
      </c>
      <c r="N27" s="5">
        <f>'czas przejazdu'!N26*1000000/5</f>
        <v>605.95999999999981</v>
      </c>
      <c r="O27" s="5">
        <f>'czas przejazdu'!O26*1000000/5</f>
        <v>158.23999999999975</v>
      </c>
      <c r="P27" s="5">
        <f>'czas przejazdu'!P26*1000000/5</f>
        <v>0</v>
      </c>
      <c r="Q27" s="5">
        <f>'czas przejazdu'!Q26*1000000/5</f>
        <v>0</v>
      </c>
      <c r="R27" s="5">
        <f>'czas przejazdu'!R26*1000000/5</f>
        <v>0</v>
      </c>
      <c r="S27" s="5">
        <f>'czas przejazdu'!S26*1000000/5</f>
        <v>0</v>
      </c>
      <c r="T27" s="5">
        <f>'czas przejazdu'!T26*1000000/5</f>
        <v>0</v>
      </c>
      <c r="U27" s="5">
        <f>'czas przejazdu'!U26*1000000/5</f>
        <v>0</v>
      </c>
      <c r="V27" s="5">
        <f>'czas przejazdu'!V26*1000000/5</f>
        <v>0</v>
      </c>
      <c r="W27" s="5">
        <f>'czas przejazdu'!W26*1000000/5</f>
        <v>0</v>
      </c>
      <c r="X27" s="5">
        <f>'czas przejazdu'!X26*1000000/5</f>
        <v>0</v>
      </c>
      <c r="Y27" s="5">
        <f>'czas przejazdu'!Y26*1000000/5</f>
        <v>0</v>
      </c>
      <c r="Z27" s="5">
        <f>'czas przejazdu'!Z26*1000000/5</f>
        <v>0</v>
      </c>
    </row>
    <row r="28" spans="1:26" x14ac:dyDescent="0.25">
      <c r="A28" s="1">
        <v>90</v>
      </c>
      <c r="B28" s="5">
        <f>'czas przejazdu'!B27*1000000/5</f>
        <v>835.2</v>
      </c>
      <c r="C28" s="5">
        <f>'czas przejazdu'!C27*1000000/5</f>
        <v>824.68000000000006</v>
      </c>
      <c r="D28" s="5">
        <f>'czas przejazdu'!D27*1000000/5</f>
        <v>814.16000000000008</v>
      </c>
      <c r="E28" s="5">
        <f>'czas przejazdu'!E27*1000000/5</f>
        <v>803.63999999999987</v>
      </c>
      <c r="F28" s="5">
        <f>'czas przejazdu'!F27*1000000/5</f>
        <v>793.11999999999989</v>
      </c>
      <c r="G28" s="5">
        <f>'czas przejazdu'!G27*1000000/5</f>
        <v>782.6</v>
      </c>
      <c r="H28" s="5">
        <f>'czas przejazdu'!H27*1000000/5</f>
        <v>770.2</v>
      </c>
      <c r="I28" s="5">
        <f>'czas przejazdu'!I27*1000000/5</f>
        <v>757.8</v>
      </c>
      <c r="J28" s="5">
        <f>'czas przejazdu'!J27*1000000/5</f>
        <v>745.4</v>
      </c>
      <c r="K28" s="5">
        <f>'czas przejazdu'!K27*1000000/5</f>
        <v>733</v>
      </c>
      <c r="L28" s="5">
        <f>'czas przejazdu'!L27*1000000/5</f>
        <v>773.2</v>
      </c>
      <c r="M28" s="5">
        <f>'czas przejazdu'!M27*1000000/5</f>
        <v>838.96</v>
      </c>
      <c r="N28" s="5">
        <f>'czas przejazdu'!N27*1000000/5</f>
        <v>904.72</v>
      </c>
      <c r="O28" s="5">
        <f>'czas przejazdu'!O27*1000000/5</f>
        <v>970.4799999999999</v>
      </c>
      <c r="P28" s="5">
        <f>'czas przejazdu'!P27*1000000/5</f>
        <v>1036.2400000000002</v>
      </c>
      <c r="Q28" s="5">
        <f>'czas przejazdu'!Q27*1000000/5</f>
        <v>1164.0000000000002</v>
      </c>
      <c r="R28" s="5">
        <f>'czas przejazdu'!R27*1000000/5</f>
        <v>1218.3600000000001</v>
      </c>
      <c r="S28" s="5">
        <f>'czas przejazdu'!S27*1000000/5</f>
        <v>1272.72</v>
      </c>
      <c r="T28" s="5">
        <f>'czas przejazdu'!T27*1000000/5</f>
        <v>1327.0800000000002</v>
      </c>
      <c r="U28" s="5">
        <f>'czas przejazdu'!U27*1000000/5</f>
        <v>1381.44</v>
      </c>
      <c r="V28" s="5">
        <f>'czas przejazdu'!V27*1000000/5</f>
        <v>1107</v>
      </c>
      <c r="W28" s="5">
        <f>'czas przejazdu'!W27*1000000/5</f>
        <v>1252.0800000000002</v>
      </c>
      <c r="X28" s="5">
        <f>'czas przejazdu'!X27*1000000/5</f>
        <v>1397.1599999999999</v>
      </c>
      <c r="Y28" s="5">
        <f>'czas przejazdu'!Y27*1000000/5</f>
        <v>1542.24</v>
      </c>
      <c r="Z28" s="5">
        <f>'czas przejazdu'!Z27*1000000/5</f>
        <v>1687.3199999999997</v>
      </c>
    </row>
    <row r="29" spans="1:26" x14ac:dyDescent="0.25">
      <c r="A29" s="1">
        <v>100</v>
      </c>
      <c r="B29" s="5">
        <f>'czas przejazdu'!B28*1000000/5</f>
        <v>0</v>
      </c>
      <c r="C29" s="5">
        <f>'czas przejazdu'!C28*1000000/5</f>
        <v>0</v>
      </c>
      <c r="D29" s="5">
        <f>'czas przejazdu'!D28*1000000/5</f>
        <v>0</v>
      </c>
      <c r="E29" s="5">
        <f>'czas przejazdu'!E28*1000000/5</f>
        <v>0</v>
      </c>
      <c r="F29" s="5">
        <f>'czas przejazdu'!F28*1000000/5</f>
        <v>0</v>
      </c>
      <c r="G29" s="5">
        <f>'czas przejazdu'!G28*1000000/5</f>
        <v>0</v>
      </c>
      <c r="H29" s="5">
        <f>'czas przejazdu'!H28*1000000/5</f>
        <v>0</v>
      </c>
      <c r="I29" s="5">
        <f>'czas przejazdu'!I28*1000000/5</f>
        <v>0</v>
      </c>
      <c r="J29" s="5">
        <f>'czas przejazdu'!J28*1000000/5</f>
        <v>0</v>
      </c>
      <c r="K29" s="5">
        <f>'czas przejazdu'!K28*1000000/5</f>
        <v>0</v>
      </c>
      <c r="L29" s="5">
        <f>'czas przejazdu'!L28*1000000/5</f>
        <v>0</v>
      </c>
      <c r="M29" s="5">
        <f>'czas przejazdu'!M28*1000000/5</f>
        <v>0</v>
      </c>
      <c r="N29" s="5">
        <f>'czas przejazdu'!N28*1000000/5</f>
        <v>0</v>
      </c>
      <c r="O29" s="5">
        <f>'czas przejazdu'!O28*1000000/5</f>
        <v>0</v>
      </c>
      <c r="P29" s="5">
        <f>'czas przejazdu'!P28*1000000/5</f>
        <v>0</v>
      </c>
      <c r="Q29" s="5">
        <f>'czas przejazdu'!Q28*1000000/5</f>
        <v>0</v>
      </c>
      <c r="R29" s="5">
        <f>'czas przejazdu'!R28*1000000/5</f>
        <v>0</v>
      </c>
      <c r="S29" s="5">
        <f>'czas przejazdu'!S28*1000000/5</f>
        <v>0</v>
      </c>
      <c r="T29" s="5">
        <f>'czas przejazdu'!T28*1000000/5</f>
        <v>0</v>
      </c>
      <c r="U29" s="5">
        <f>'czas przejazdu'!U28*1000000/5</f>
        <v>0</v>
      </c>
      <c r="V29" s="5">
        <f>'czas przejazdu'!V28*1000000/5</f>
        <v>0</v>
      </c>
      <c r="W29" s="5">
        <f>'czas przejazdu'!W28*1000000/5</f>
        <v>0</v>
      </c>
      <c r="X29" s="5">
        <f>'czas przejazdu'!X28*1000000/5</f>
        <v>0</v>
      </c>
      <c r="Y29" s="5">
        <f>'czas przejazdu'!Y28*1000000/5</f>
        <v>0</v>
      </c>
      <c r="Z29" s="5">
        <f>'czas przejazdu'!Z28*1000000/5</f>
        <v>0</v>
      </c>
    </row>
    <row r="30" spans="1:26" x14ac:dyDescent="0.25">
      <c r="A30" s="1">
        <v>110</v>
      </c>
      <c r="B30" s="5">
        <f>'czas przejazdu'!B29*1000000/5</f>
        <v>0</v>
      </c>
      <c r="C30" s="5">
        <f>'czas przejazdu'!C29*1000000/5</f>
        <v>0</v>
      </c>
      <c r="D30" s="5">
        <f>'czas przejazdu'!D29*1000000/5</f>
        <v>0</v>
      </c>
      <c r="E30" s="5">
        <f>'czas przejazdu'!E29*1000000/5</f>
        <v>0</v>
      </c>
      <c r="F30" s="5">
        <f>'czas przejazdu'!F29*1000000/5</f>
        <v>0</v>
      </c>
      <c r="G30" s="5">
        <f>'czas przejazdu'!G29*1000000/5</f>
        <v>0</v>
      </c>
      <c r="H30" s="5">
        <f>'czas przejazdu'!H29*1000000/5</f>
        <v>0</v>
      </c>
      <c r="I30" s="5">
        <f>'czas przejazdu'!I29*1000000/5</f>
        <v>0</v>
      </c>
      <c r="J30" s="5">
        <f>'czas przejazdu'!J29*1000000/5</f>
        <v>0</v>
      </c>
      <c r="K30" s="5">
        <f>'czas przejazdu'!K29*1000000/5</f>
        <v>0</v>
      </c>
      <c r="L30" s="5">
        <f>'czas przejazdu'!L29*1000000/5</f>
        <v>0</v>
      </c>
      <c r="M30" s="5">
        <f>'czas przejazdu'!M29*1000000/5</f>
        <v>0</v>
      </c>
      <c r="N30" s="5">
        <f>'czas przejazdu'!N29*1000000/5</f>
        <v>0</v>
      </c>
      <c r="O30" s="5">
        <f>'czas przejazdu'!O29*1000000/5</f>
        <v>0</v>
      </c>
      <c r="P30" s="5">
        <f>'czas przejazdu'!P29*1000000/5</f>
        <v>0</v>
      </c>
      <c r="Q30" s="5">
        <f>'czas przejazdu'!Q29*1000000/5</f>
        <v>0</v>
      </c>
      <c r="R30" s="5">
        <f>'czas przejazdu'!R29*1000000/5</f>
        <v>0</v>
      </c>
      <c r="S30" s="5">
        <f>'czas przejazdu'!S29*1000000/5</f>
        <v>0</v>
      </c>
      <c r="T30" s="5">
        <f>'czas przejazdu'!T29*1000000/5</f>
        <v>0</v>
      </c>
      <c r="U30" s="5">
        <f>'czas przejazdu'!U29*1000000/5</f>
        <v>0</v>
      </c>
      <c r="V30" s="5">
        <f>'czas przejazdu'!V29*1000000/5</f>
        <v>0</v>
      </c>
      <c r="W30" s="5">
        <f>'czas przejazdu'!W29*1000000/5</f>
        <v>0</v>
      </c>
      <c r="X30" s="5">
        <f>'czas przejazdu'!X29*1000000/5</f>
        <v>0</v>
      </c>
      <c r="Y30" s="5">
        <f>'czas przejazdu'!Y29*1000000/5</f>
        <v>0</v>
      </c>
      <c r="Z30" s="5">
        <f>'czas przejazdu'!Z29*1000000/5</f>
        <v>0</v>
      </c>
    </row>
    <row r="31" spans="1:26" x14ac:dyDescent="0.25">
      <c r="A31" s="1" t="s">
        <v>28</v>
      </c>
      <c r="B31" s="5">
        <f>SUM(B20:B30)</f>
        <v>9348</v>
      </c>
      <c r="C31" s="5">
        <f t="shared" ref="C31:Z31" si="3">SUM(C20:C30)</f>
        <v>9404</v>
      </c>
      <c r="D31" s="5">
        <f t="shared" si="3"/>
        <v>9460</v>
      </c>
      <c r="E31" s="5">
        <f t="shared" si="3"/>
        <v>9516</v>
      </c>
      <c r="F31" s="5">
        <f t="shared" si="3"/>
        <v>9572</v>
      </c>
      <c r="G31" s="5">
        <f t="shared" si="3"/>
        <v>9628</v>
      </c>
      <c r="H31" s="5">
        <f t="shared" si="3"/>
        <v>9685.64</v>
      </c>
      <c r="I31" s="5">
        <f t="shared" si="3"/>
        <v>9743.2799999999988</v>
      </c>
      <c r="J31" s="5">
        <f t="shared" si="3"/>
        <v>9800.92</v>
      </c>
      <c r="K31" s="5">
        <f t="shared" si="3"/>
        <v>9858.56</v>
      </c>
      <c r="L31" s="5">
        <f t="shared" si="3"/>
        <v>9636.2000000000007</v>
      </c>
      <c r="M31" s="5">
        <f t="shared" si="3"/>
        <v>10188.720000000001</v>
      </c>
      <c r="N31" s="5">
        <f t="shared" si="3"/>
        <v>10741.24</v>
      </c>
      <c r="O31" s="5">
        <f t="shared" si="3"/>
        <v>11293.759999999998</v>
      </c>
      <c r="P31" s="5">
        <f t="shared" si="3"/>
        <v>12135.76</v>
      </c>
      <c r="Q31" s="5">
        <f t="shared" si="3"/>
        <v>12110.6</v>
      </c>
      <c r="R31" s="5">
        <f t="shared" si="3"/>
        <v>13019.320000000002</v>
      </c>
      <c r="S31" s="5">
        <f t="shared" si="3"/>
        <v>13928.039999999999</v>
      </c>
      <c r="T31" s="5">
        <f t="shared" si="3"/>
        <v>14836.76</v>
      </c>
      <c r="U31" s="5">
        <f t="shared" si="3"/>
        <v>15745.48</v>
      </c>
      <c r="V31" s="5">
        <f t="shared" si="3"/>
        <v>11653</v>
      </c>
      <c r="W31" s="5">
        <f t="shared" si="3"/>
        <v>12874.36</v>
      </c>
      <c r="X31" s="5">
        <f t="shared" si="3"/>
        <v>14095.72</v>
      </c>
      <c r="Y31" s="5">
        <f t="shared" si="3"/>
        <v>15317.08</v>
      </c>
      <c r="Z31" s="5">
        <f t="shared" si="3"/>
        <v>16538.440000000002</v>
      </c>
    </row>
    <row r="33" spans="1:26" x14ac:dyDescent="0.25">
      <c r="A33" t="s">
        <v>84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'czas przejazdu'!B34*1000000/5</f>
        <v>0</v>
      </c>
      <c r="C36" s="5">
        <f>'czas przejazdu'!C34*1000000/5</f>
        <v>0</v>
      </c>
      <c r="D36" s="5">
        <f>'czas przejazdu'!D34*1000000/5</f>
        <v>0</v>
      </c>
      <c r="E36" s="5">
        <f>'czas przejazdu'!E34*1000000/5</f>
        <v>0</v>
      </c>
      <c r="F36" s="5">
        <f>'czas przejazdu'!F34*1000000/5</f>
        <v>0</v>
      </c>
      <c r="G36" s="5">
        <f>'czas przejazdu'!G34*1000000/5</f>
        <v>0</v>
      </c>
      <c r="H36" s="5">
        <f>'czas przejazdu'!H34*1000000/5</f>
        <v>0</v>
      </c>
      <c r="I36" s="5">
        <f>'czas przejazdu'!I34*1000000/5</f>
        <v>0</v>
      </c>
      <c r="J36" s="5">
        <f>'czas przejazdu'!J34*1000000/5</f>
        <v>0</v>
      </c>
      <c r="K36" s="5">
        <f>'czas przejazdu'!K34*1000000/5</f>
        <v>0</v>
      </c>
      <c r="L36" s="5">
        <f>'czas przejazdu'!L34*1000000/5</f>
        <v>0</v>
      </c>
      <c r="M36" s="5">
        <f>'czas przejazdu'!M34*1000000/5</f>
        <v>0</v>
      </c>
      <c r="N36" s="5">
        <f>'czas przejazdu'!N34*1000000/5</f>
        <v>0</v>
      </c>
      <c r="O36" s="5">
        <f>'czas przejazdu'!O34*1000000/5</f>
        <v>0</v>
      </c>
      <c r="P36" s="5">
        <f>'czas przejazdu'!P34*1000000/5</f>
        <v>0</v>
      </c>
      <c r="Q36" s="5">
        <f>'czas przejazdu'!Q34*1000000/5</f>
        <v>0</v>
      </c>
      <c r="R36" s="5">
        <f>'czas przejazdu'!R34*1000000/5</f>
        <v>0</v>
      </c>
      <c r="S36" s="5">
        <f>'czas przejazdu'!S34*1000000/5</f>
        <v>0</v>
      </c>
      <c r="T36" s="5">
        <f>'czas przejazdu'!T34*1000000/5</f>
        <v>0</v>
      </c>
      <c r="U36" s="5">
        <f>'czas przejazdu'!U34*1000000/5</f>
        <v>0</v>
      </c>
      <c r="V36" s="5">
        <f>'czas przejazdu'!V34*1000000/5</f>
        <v>0</v>
      </c>
      <c r="W36" s="5">
        <f>'czas przejazdu'!W34*1000000/5</f>
        <v>0</v>
      </c>
      <c r="X36" s="5">
        <f>'czas przejazdu'!X34*1000000/5</f>
        <v>0</v>
      </c>
      <c r="Y36" s="5">
        <f>'czas przejazdu'!Y34*1000000/5</f>
        <v>0</v>
      </c>
      <c r="Z36" s="5">
        <f>'czas przejazdu'!Z34*1000000/5</f>
        <v>0</v>
      </c>
    </row>
    <row r="37" spans="1:26" x14ac:dyDescent="0.25">
      <c r="A37" s="1">
        <v>20</v>
      </c>
      <c r="B37" s="5">
        <f>'czas przejazdu'!B35*1000000/5</f>
        <v>0</v>
      </c>
      <c r="C37" s="5">
        <f>'czas przejazdu'!C35*1000000/5</f>
        <v>0</v>
      </c>
      <c r="D37" s="5">
        <f>'czas przejazdu'!D35*1000000/5</f>
        <v>0</v>
      </c>
      <c r="E37" s="5">
        <f>'czas przejazdu'!E35*1000000/5</f>
        <v>0</v>
      </c>
      <c r="F37" s="5">
        <f>'czas przejazdu'!F35*1000000/5</f>
        <v>0</v>
      </c>
      <c r="G37" s="5">
        <f>'czas przejazdu'!G35*1000000/5</f>
        <v>0</v>
      </c>
      <c r="H37" s="5">
        <f>'czas przejazdu'!H35*1000000/5</f>
        <v>3.9999999999999994E-2</v>
      </c>
      <c r="I37" s="5">
        <f>'czas przejazdu'!I35*1000000/5</f>
        <v>7.9999999999999988E-2</v>
      </c>
      <c r="J37" s="5">
        <f>'czas przejazdu'!J35*1000000/5</f>
        <v>0.12</v>
      </c>
      <c r="K37" s="5">
        <f>'czas przejazdu'!K35*1000000/5</f>
        <v>0.15999999999999998</v>
      </c>
      <c r="L37" s="5">
        <f>'czas przejazdu'!L35*1000000/5</f>
        <v>0.2</v>
      </c>
      <c r="M37" s="5">
        <f>'czas przejazdu'!M35*1000000/5</f>
        <v>0.2</v>
      </c>
      <c r="N37" s="5">
        <f>'czas przejazdu'!N35*1000000/5</f>
        <v>0.2</v>
      </c>
      <c r="O37" s="5">
        <f>'czas przejazdu'!O35*1000000/5</f>
        <v>0.2</v>
      </c>
      <c r="P37" s="5">
        <f>'czas przejazdu'!P35*1000000/5</f>
        <v>0.2</v>
      </c>
      <c r="Q37" s="5">
        <f>'czas przejazdu'!Q35*1000000/5</f>
        <v>0</v>
      </c>
      <c r="R37" s="5">
        <f>'czas przejazdu'!R35*1000000/5</f>
        <v>0.12</v>
      </c>
      <c r="S37" s="5">
        <f>'czas przejazdu'!S35*1000000/5</f>
        <v>0.24</v>
      </c>
      <c r="T37" s="5">
        <f>'czas przejazdu'!T35*1000000/5</f>
        <v>0.36</v>
      </c>
      <c r="U37" s="5">
        <f>'czas przejazdu'!U35*1000000/5</f>
        <v>0.48</v>
      </c>
      <c r="V37" s="5">
        <f>'czas przejazdu'!V35*1000000/5</f>
        <v>0.6</v>
      </c>
      <c r="W37" s="5">
        <f>'czas przejazdu'!W35*1000000/5</f>
        <v>0.67999999999999994</v>
      </c>
      <c r="X37" s="5">
        <f>'czas przejazdu'!X35*1000000/5</f>
        <v>0.76</v>
      </c>
      <c r="Y37" s="5">
        <f>'czas przejazdu'!Y35*1000000/5</f>
        <v>0.84000000000000008</v>
      </c>
      <c r="Z37" s="5">
        <f>'czas przejazdu'!Z35*1000000/5</f>
        <v>0.91999999999999993</v>
      </c>
    </row>
    <row r="38" spans="1:26" x14ac:dyDescent="0.25">
      <c r="A38" s="1">
        <v>30</v>
      </c>
      <c r="B38" s="5">
        <f>'czas przejazdu'!B36*1000000/5</f>
        <v>1071.8</v>
      </c>
      <c r="C38" s="5">
        <f>'czas przejazdu'!C36*1000000/5</f>
        <v>1097.24</v>
      </c>
      <c r="D38" s="5">
        <f>'czas przejazdu'!D36*1000000/5</f>
        <v>1122.68</v>
      </c>
      <c r="E38" s="5">
        <f>'czas przejazdu'!E36*1000000/5</f>
        <v>1148.1200000000001</v>
      </c>
      <c r="F38" s="5">
        <f>'czas przejazdu'!F36*1000000/5</f>
        <v>1173.56</v>
      </c>
      <c r="G38" s="5">
        <f>'czas przejazdu'!G36*1000000/5</f>
        <v>1199</v>
      </c>
      <c r="H38" s="5">
        <f>'czas przejazdu'!H36*1000000/5</f>
        <v>1229.1200000000001</v>
      </c>
      <c r="I38" s="5">
        <f>'czas przejazdu'!I36*1000000/5</f>
        <v>1259.24</v>
      </c>
      <c r="J38" s="5">
        <f>'czas przejazdu'!J36*1000000/5</f>
        <v>1289.3600000000001</v>
      </c>
      <c r="K38" s="5">
        <f>'czas przejazdu'!K36*1000000/5</f>
        <v>1319.48</v>
      </c>
      <c r="L38" s="5">
        <f>'czas przejazdu'!L36*1000000/5</f>
        <v>1222.4000000000001</v>
      </c>
      <c r="M38" s="5">
        <f>'czas przejazdu'!M36*1000000/5</f>
        <v>1256.5600000000002</v>
      </c>
      <c r="N38" s="5">
        <f>'czas przejazdu'!N36*1000000/5</f>
        <v>1290.72</v>
      </c>
      <c r="O38" s="5">
        <f>'czas przejazdu'!O36*1000000/5</f>
        <v>1324.88</v>
      </c>
      <c r="P38" s="5">
        <f>'czas przejazdu'!P36*1000000/5</f>
        <v>1359.0400000000002</v>
      </c>
      <c r="Q38" s="5">
        <f>'czas przejazdu'!Q36*1000000/5</f>
        <v>1242.6000000000001</v>
      </c>
      <c r="R38" s="5">
        <f>'czas przejazdu'!R36*1000000/5</f>
        <v>1289.92</v>
      </c>
      <c r="S38" s="5">
        <f>'czas przejazdu'!S36*1000000/5</f>
        <v>1337.2400000000002</v>
      </c>
      <c r="T38" s="5">
        <f>'czas przejazdu'!T36*1000000/5</f>
        <v>1384.56</v>
      </c>
      <c r="U38" s="5">
        <f>'czas przejazdu'!U36*1000000/5</f>
        <v>1431.8799999999999</v>
      </c>
      <c r="V38" s="5">
        <f>'czas przejazdu'!V36*1000000/5</f>
        <v>1308.3999999999999</v>
      </c>
      <c r="W38" s="5">
        <f>'czas przejazdu'!W36*1000000/5</f>
        <v>1347.48</v>
      </c>
      <c r="X38" s="5">
        <f>'czas przejazdu'!X36*1000000/5</f>
        <v>1386.56</v>
      </c>
      <c r="Y38" s="5">
        <f>'czas przejazdu'!Y36*1000000/5</f>
        <v>1425.6399999999999</v>
      </c>
      <c r="Z38" s="5">
        <f>'czas przejazdu'!Z36*1000000/5</f>
        <v>1464.7199999999998</v>
      </c>
    </row>
    <row r="39" spans="1:26" x14ac:dyDescent="0.25">
      <c r="A39" s="1">
        <v>40</v>
      </c>
      <c r="B39" s="5">
        <f>'czas przejazdu'!B37*1000000/5</f>
        <v>3018.4000000000005</v>
      </c>
      <c r="C39" s="5">
        <f>'czas przejazdu'!C37*1000000/5</f>
        <v>3006.1600000000008</v>
      </c>
      <c r="D39" s="5">
        <f>'czas przejazdu'!D37*1000000/5</f>
        <v>2993.9200000000005</v>
      </c>
      <c r="E39" s="5">
        <f>'czas przejazdu'!E37*1000000/5</f>
        <v>2981.68</v>
      </c>
      <c r="F39" s="5">
        <f>'czas przejazdu'!F37*1000000/5</f>
        <v>2969.4399999999996</v>
      </c>
      <c r="G39" s="5">
        <f>'czas przejazdu'!G37*1000000/5</f>
        <v>2957.1999999999994</v>
      </c>
      <c r="H39" s="5">
        <f>'czas przejazdu'!H37*1000000/5</f>
        <v>2996.2799999999997</v>
      </c>
      <c r="I39" s="5">
        <f>'czas przejazdu'!I37*1000000/5</f>
        <v>3035.3599999999992</v>
      </c>
      <c r="J39" s="5">
        <f>'czas przejazdu'!J37*1000000/5</f>
        <v>3074.4399999999991</v>
      </c>
      <c r="K39" s="5">
        <f>'czas przejazdu'!K37*1000000/5</f>
        <v>3113.5199999999986</v>
      </c>
      <c r="L39" s="5">
        <f>'czas przejazdu'!L37*1000000/5</f>
        <v>3213.8</v>
      </c>
      <c r="M39" s="5">
        <f>'czas przejazdu'!M37*1000000/5</f>
        <v>3280.56</v>
      </c>
      <c r="N39" s="5">
        <f>'czas przejazdu'!N37*1000000/5</f>
        <v>3347.3199999999997</v>
      </c>
      <c r="O39" s="5">
        <f>'czas przejazdu'!O37*1000000/5</f>
        <v>3414.079999999999</v>
      </c>
      <c r="P39" s="5">
        <f>'czas przejazdu'!P37*1000000/5</f>
        <v>3480.8399999999988</v>
      </c>
      <c r="Q39" s="5">
        <f>'czas przejazdu'!Q37*1000000/5</f>
        <v>3352.1999999999994</v>
      </c>
      <c r="R39" s="5">
        <f>'czas przejazdu'!R37*1000000/5</f>
        <v>3431.9999999999991</v>
      </c>
      <c r="S39" s="5">
        <f>'czas przejazdu'!S37*1000000/5</f>
        <v>3511.8</v>
      </c>
      <c r="T39" s="5">
        <f>'czas przejazdu'!T37*1000000/5</f>
        <v>3591.6</v>
      </c>
      <c r="U39" s="5">
        <f>'czas przejazdu'!U37*1000000/5</f>
        <v>3671.4</v>
      </c>
      <c r="V39" s="5">
        <f>'czas przejazdu'!V37*1000000/5</f>
        <v>3417.4</v>
      </c>
      <c r="W39" s="5">
        <f>'czas przejazdu'!W37*1000000/5</f>
        <v>3712.1600000000008</v>
      </c>
      <c r="X39" s="5">
        <f>'czas przejazdu'!X37*1000000/5</f>
        <v>4006.9199999999996</v>
      </c>
      <c r="Y39" s="5">
        <f>'czas przejazdu'!Y37*1000000/5</f>
        <v>4301.68</v>
      </c>
      <c r="Z39" s="5">
        <f>'czas przejazdu'!Z37*1000000/5</f>
        <v>4596.4400000000005</v>
      </c>
    </row>
    <row r="40" spans="1:26" x14ac:dyDescent="0.25">
      <c r="A40" s="1">
        <v>50</v>
      </c>
      <c r="B40" s="5">
        <f>'czas przejazdu'!B38*1000000/5</f>
        <v>1075.8000000000002</v>
      </c>
      <c r="C40" s="5">
        <f>'czas przejazdu'!C38*1000000/5</f>
        <v>1079.3200000000002</v>
      </c>
      <c r="D40" s="5">
        <f>'czas przejazdu'!D38*1000000/5</f>
        <v>1082.8400000000001</v>
      </c>
      <c r="E40" s="5">
        <f>'czas przejazdu'!E38*1000000/5</f>
        <v>1086.3600000000001</v>
      </c>
      <c r="F40" s="5">
        <f>'czas przejazdu'!F38*1000000/5</f>
        <v>1089.8800000000001</v>
      </c>
      <c r="G40" s="5">
        <f>'czas przejazdu'!G38*1000000/5</f>
        <v>1093.4000000000001</v>
      </c>
      <c r="H40" s="5">
        <f>'czas przejazdu'!H38*1000000/5</f>
        <v>1275.56</v>
      </c>
      <c r="I40" s="5">
        <f>'czas przejazdu'!I38*1000000/5</f>
        <v>1457.7200000000003</v>
      </c>
      <c r="J40" s="5">
        <f>'czas przejazdu'!J38*1000000/5</f>
        <v>1639.8800000000003</v>
      </c>
      <c r="K40" s="5">
        <f>'czas przejazdu'!K38*1000000/5</f>
        <v>1822.0400000000002</v>
      </c>
      <c r="L40" s="5">
        <f>'czas przejazdu'!L38*1000000/5</f>
        <v>1986.6</v>
      </c>
      <c r="M40" s="5">
        <f>'czas przejazdu'!M38*1000000/5</f>
        <v>2209.8000000000002</v>
      </c>
      <c r="N40" s="5">
        <f>'czas przejazdu'!N38*1000000/5</f>
        <v>2433</v>
      </c>
      <c r="O40" s="5">
        <f>'czas przejazdu'!O38*1000000/5</f>
        <v>2656.2000000000003</v>
      </c>
      <c r="P40" s="5">
        <f>'czas przejazdu'!P38*1000000/5</f>
        <v>2879.4</v>
      </c>
      <c r="Q40" s="5">
        <f>'czas przejazdu'!Q38*1000000/5</f>
        <v>2191.8000000000002</v>
      </c>
      <c r="R40" s="5">
        <f>'czas przejazdu'!R38*1000000/5</f>
        <v>2425.7600000000002</v>
      </c>
      <c r="S40" s="5">
        <f>'czas przejazdu'!S38*1000000/5</f>
        <v>2659.7200000000003</v>
      </c>
      <c r="T40" s="5">
        <f>'czas przejazdu'!T38*1000000/5</f>
        <v>2893.68</v>
      </c>
      <c r="U40" s="5">
        <f>'czas przejazdu'!U38*1000000/5</f>
        <v>3127.6399999999994</v>
      </c>
      <c r="V40" s="5">
        <f>'czas przejazdu'!V38*1000000/5</f>
        <v>2245.6</v>
      </c>
      <c r="W40" s="5">
        <f>'czas przejazdu'!W38*1000000/5</f>
        <v>2627.36</v>
      </c>
      <c r="X40" s="5">
        <f>'czas przejazdu'!X38*1000000/5</f>
        <v>3009.12</v>
      </c>
      <c r="Y40" s="5">
        <f>'czas przejazdu'!Y38*1000000/5</f>
        <v>3390.88</v>
      </c>
      <c r="Z40" s="5">
        <f>'czas przejazdu'!Z38*1000000/5</f>
        <v>3772.6400000000003</v>
      </c>
    </row>
    <row r="41" spans="1:26" x14ac:dyDescent="0.25">
      <c r="A41" s="1">
        <v>60</v>
      </c>
      <c r="B41" s="5">
        <f>'czas przejazdu'!B39*1000000/5</f>
        <v>661.6</v>
      </c>
      <c r="C41" s="5">
        <f>'czas przejazdu'!C39*1000000/5</f>
        <v>682.76</v>
      </c>
      <c r="D41" s="5">
        <f>'czas przejazdu'!D39*1000000/5</f>
        <v>703.92000000000007</v>
      </c>
      <c r="E41" s="5">
        <f>'czas przejazdu'!E39*1000000/5</f>
        <v>725.08</v>
      </c>
      <c r="F41" s="5">
        <f>'czas przejazdu'!F39*1000000/5</f>
        <v>746.24</v>
      </c>
      <c r="G41" s="5">
        <f>'czas przejazdu'!G39*1000000/5</f>
        <v>767.4</v>
      </c>
      <c r="H41" s="5">
        <f>'czas przejazdu'!H39*1000000/5</f>
        <v>1081.72</v>
      </c>
      <c r="I41" s="5">
        <f>'czas przejazdu'!I39*1000000/5</f>
        <v>1396.0400000000002</v>
      </c>
      <c r="J41" s="5">
        <f>'czas przejazdu'!J39*1000000/5</f>
        <v>1710.36</v>
      </c>
      <c r="K41" s="5">
        <f>'czas przejazdu'!K39*1000000/5</f>
        <v>2024.6800000000003</v>
      </c>
      <c r="L41" s="5">
        <f>'czas przejazdu'!L39*1000000/5</f>
        <v>2233.1999999999998</v>
      </c>
      <c r="M41" s="5">
        <f>'czas przejazdu'!M39*1000000/5</f>
        <v>2610.44</v>
      </c>
      <c r="N41" s="5">
        <f>'czas przejazdu'!N39*1000000/5</f>
        <v>2987.6800000000003</v>
      </c>
      <c r="O41" s="5">
        <f>'czas przejazdu'!O39*1000000/5</f>
        <v>3364.9200000000005</v>
      </c>
      <c r="P41" s="5">
        <f>'czas przejazdu'!P39*1000000/5</f>
        <v>3742.16</v>
      </c>
      <c r="Q41" s="5">
        <f>'czas przejazdu'!Q39*1000000/5</f>
        <v>2547.7999999999997</v>
      </c>
      <c r="R41" s="5">
        <f>'czas przejazdu'!R39*1000000/5</f>
        <v>3060.2799999999997</v>
      </c>
      <c r="S41" s="5">
        <f>'czas przejazdu'!S39*1000000/5</f>
        <v>3572.7599999999998</v>
      </c>
      <c r="T41" s="5">
        <f>'czas przejazdu'!T39*1000000/5</f>
        <v>4085.2399999999993</v>
      </c>
      <c r="U41" s="5">
        <f>'czas przejazdu'!U39*1000000/5</f>
        <v>4597.7199999999993</v>
      </c>
      <c r="V41" s="5">
        <f>'czas przejazdu'!V39*1000000/5</f>
        <v>3223.9999999999995</v>
      </c>
      <c r="W41" s="5">
        <f>'czas przejazdu'!W39*1000000/5</f>
        <v>3408</v>
      </c>
      <c r="X41" s="5">
        <f>'czas przejazdu'!X39*1000000/5</f>
        <v>3592</v>
      </c>
      <c r="Y41" s="5">
        <f>'czas przejazdu'!Y39*1000000/5</f>
        <v>3776</v>
      </c>
      <c r="Z41" s="5">
        <f>'czas przejazdu'!Z39*1000000/5</f>
        <v>3959.9999999999991</v>
      </c>
    </row>
    <row r="42" spans="1:26" x14ac:dyDescent="0.25">
      <c r="A42" s="1">
        <v>70</v>
      </c>
      <c r="B42" s="5">
        <f>'czas przejazdu'!B40*1000000/5</f>
        <v>4499.2000000000007</v>
      </c>
      <c r="C42" s="5">
        <f>'czas przejazdu'!C40*1000000/5</f>
        <v>4559.76</v>
      </c>
      <c r="D42" s="5">
        <f>'czas przejazdu'!D40*1000000/5</f>
        <v>4620.3200000000006</v>
      </c>
      <c r="E42" s="5">
        <f>'czas przejazdu'!E40*1000000/5</f>
        <v>4680.88</v>
      </c>
      <c r="F42" s="5">
        <f>'czas przejazdu'!F40*1000000/5</f>
        <v>4741.4400000000005</v>
      </c>
      <c r="G42" s="5">
        <f>'czas przejazdu'!G40*1000000/5</f>
        <v>4802.0000000000009</v>
      </c>
      <c r="H42" s="5">
        <f>'czas przejazdu'!H40*1000000/5</f>
        <v>4446.72</v>
      </c>
      <c r="I42" s="5">
        <f>'czas przejazdu'!I40*1000000/5</f>
        <v>4091.44</v>
      </c>
      <c r="J42" s="5">
        <f>'czas przejazdu'!J40*1000000/5</f>
        <v>3736.1600000000008</v>
      </c>
      <c r="K42" s="5">
        <f>'czas przejazdu'!K40*1000000/5</f>
        <v>3380.88</v>
      </c>
      <c r="L42" s="5">
        <f>'czas przejazdu'!L40*1000000/5</f>
        <v>2722.8</v>
      </c>
      <c r="M42" s="5">
        <f>'czas przejazdu'!M40*1000000/5</f>
        <v>2378.9199999999996</v>
      </c>
      <c r="N42" s="5">
        <f>'czas przejazdu'!N40*1000000/5</f>
        <v>2035.0399999999997</v>
      </c>
      <c r="O42" s="5">
        <f>'czas przejazdu'!O40*1000000/5</f>
        <v>1691.1599999999994</v>
      </c>
      <c r="P42" s="5">
        <f>'czas przejazdu'!P40*1000000/5</f>
        <v>1347.2799999999995</v>
      </c>
      <c r="Q42" s="5">
        <f>'czas przejazdu'!Q40*1000000/5</f>
        <v>2779.8</v>
      </c>
      <c r="R42" s="5">
        <f>'czas przejazdu'!R40*1000000/5</f>
        <v>2270.4</v>
      </c>
      <c r="S42" s="5">
        <f>'czas przejazdu'!S40*1000000/5</f>
        <v>1760.9999999999995</v>
      </c>
      <c r="T42" s="5">
        <f>'czas przejazdu'!T40*1000000/5</f>
        <v>1251.5999999999997</v>
      </c>
      <c r="U42" s="5">
        <f>'czas przejazdu'!U40*1000000/5</f>
        <v>742.19999999999948</v>
      </c>
      <c r="V42" s="5">
        <f>'czas przejazdu'!V40*1000000/5</f>
        <v>1952.1999999999996</v>
      </c>
      <c r="W42" s="5">
        <f>'czas przejazdu'!W40*1000000/5</f>
        <v>1451.5599999999997</v>
      </c>
      <c r="X42" s="5">
        <f>'czas przejazdu'!X40*1000000/5</f>
        <v>950.91999999999973</v>
      </c>
      <c r="Y42" s="5">
        <f>'czas przejazdu'!Y40*1000000/5</f>
        <v>450.27999999999975</v>
      </c>
      <c r="Z42" s="5">
        <f>'czas przejazdu'!Z40*1000000/5</f>
        <v>-50.36000000000034</v>
      </c>
    </row>
    <row r="43" spans="1:26" x14ac:dyDescent="0.25">
      <c r="A43" s="1">
        <v>80</v>
      </c>
      <c r="B43" s="5">
        <f>'czas przejazdu'!B41*1000000/5</f>
        <v>3354</v>
      </c>
      <c r="C43" s="5">
        <f>'czas przejazdu'!C41*1000000/5</f>
        <v>3372.4799999999996</v>
      </c>
      <c r="D43" s="5">
        <f>'czas przejazdu'!D41*1000000/5</f>
        <v>3390.96</v>
      </c>
      <c r="E43" s="5">
        <f>'czas przejazdu'!E41*1000000/5</f>
        <v>3409.44</v>
      </c>
      <c r="F43" s="5">
        <f>'czas przejazdu'!F41*1000000/5</f>
        <v>3427.9200000000005</v>
      </c>
      <c r="G43" s="5">
        <f>'czas przejazdu'!G41*1000000/5</f>
        <v>3446.4</v>
      </c>
      <c r="H43" s="5">
        <f>'czas przejazdu'!H41*1000000/5</f>
        <v>3486.6</v>
      </c>
      <c r="I43" s="5">
        <f>'czas przejazdu'!I41*1000000/5</f>
        <v>3526.8</v>
      </c>
      <c r="J43" s="5">
        <f>'czas przejazdu'!J41*1000000/5</f>
        <v>3567</v>
      </c>
      <c r="K43" s="5">
        <f>'czas przejazdu'!K41*1000000/5</f>
        <v>3607.2</v>
      </c>
      <c r="L43" s="5">
        <f>'czas przejazdu'!L41*1000000/5</f>
        <v>3555</v>
      </c>
      <c r="M43" s="5">
        <f>'czas przejazdu'!M41*1000000/5</f>
        <v>3622.16</v>
      </c>
      <c r="N43" s="5">
        <f>'czas przejazdu'!N41*1000000/5</f>
        <v>3689.3200000000006</v>
      </c>
      <c r="O43" s="5">
        <f>'czas przejazdu'!O41*1000000/5</f>
        <v>3756.4799999999996</v>
      </c>
      <c r="P43" s="5">
        <f>'czas przejazdu'!P41*1000000/5</f>
        <v>3823.6399999999994</v>
      </c>
      <c r="Q43" s="5">
        <f>'czas przejazdu'!Q41*1000000/5</f>
        <v>3689.8</v>
      </c>
      <c r="R43" s="5">
        <f>'czas przejazdu'!R41*1000000/5</f>
        <v>3776.4</v>
      </c>
      <c r="S43" s="5">
        <f>'czas przejazdu'!S41*1000000/5</f>
        <v>3863</v>
      </c>
      <c r="T43" s="5">
        <f>'czas przejazdu'!T41*1000000/5</f>
        <v>3949.6</v>
      </c>
      <c r="U43" s="5">
        <f>'czas przejazdu'!U41*1000000/5</f>
        <v>4036.2</v>
      </c>
      <c r="V43" s="5">
        <f>'czas przejazdu'!V41*1000000/5</f>
        <v>3787</v>
      </c>
      <c r="W43" s="5">
        <f>'czas przejazdu'!W41*1000000/5</f>
        <v>3891.1600000000008</v>
      </c>
      <c r="X43" s="5">
        <f>'czas przejazdu'!X41*1000000/5</f>
        <v>3995.3200000000006</v>
      </c>
      <c r="Y43" s="5">
        <f>'czas przejazdu'!Y41*1000000/5</f>
        <v>4099.4800000000005</v>
      </c>
      <c r="Z43" s="5">
        <f>'czas przejazdu'!Z41*1000000/5</f>
        <v>4203.6400000000003</v>
      </c>
    </row>
    <row r="44" spans="1:26" x14ac:dyDescent="0.25">
      <c r="A44" s="1">
        <v>90</v>
      </c>
      <c r="B44" s="5">
        <f>'czas przejazdu'!B42*1000000/5</f>
        <v>0</v>
      </c>
      <c r="C44" s="5">
        <f>'czas przejazdu'!C42*1000000/5</f>
        <v>0</v>
      </c>
      <c r="D44" s="5">
        <f>'czas przejazdu'!D42*1000000/5</f>
        <v>0</v>
      </c>
      <c r="E44" s="5">
        <f>'czas przejazdu'!E42*1000000/5</f>
        <v>0</v>
      </c>
      <c r="F44" s="5">
        <f>'czas przejazdu'!F42*1000000/5</f>
        <v>0</v>
      </c>
      <c r="G44" s="5">
        <f>'czas przejazdu'!G42*1000000/5</f>
        <v>0</v>
      </c>
      <c r="H44" s="5">
        <f>'czas przejazdu'!H42*1000000/5</f>
        <v>0</v>
      </c>
      <c r="I44" s="5">
        <f>'czas przejazdu'!I42*1000000/5</f>
        <v>0</v>
      </c>
      <c r="J44" s="5">
        <f>'czas przejazdu'!J42*1000000/5</f>
        <v>0</v>
      </c>
      <c r="K44" s="5">
        <f>'czas przejazdu'!K42*1000000/5</f>
        <v>0</v>
      </c>
      <c r="L44" s="5">
        <f>'czas przejazdu'!L42*1000000/5</f>
        <v>0</v>
      </c>
      <c r="M44" s="5">
        <f>'czas przejazdu'!M42*1000000/5</f>
        <v>0</v>
      </c>
      <c r="N44" s="5">
        <f>'czas przejazdu'!N42*1000000/5</f>
        <v>0</v>
      </c>
      <c r="O44" s="5">
        <f>'czas przejazdu'!O42*1000000/5</f>
        <v>0</v>
      </c>
      <c r="P44" s="5">
        <f>'czas przejazdu'!P42*1000000/5</f>
        <v>0</v>
      </c>
      <c r="Q44" s="5">
        <f>'czas przejazdu'!Q42*1000000/5</f>
        <v>0</v>
      </c>
      <c r="R44" s="5">
        <f>'czas przejazdu'!R42*1000000/5</f>
        <v>0</v>
      </c>
      <c r="S44" s="5">
        <f>'czas przejazdu'!S42*1000000/5</f>
        <v>0</v>
      </c>
      <c r="T44" s="5">
        <f>'czas przejazdu'!T42*1000000/5</f>
        <v>0</v>
      </c>
      <c r="U44" s="5">
        <f>'czas przejazdu'!U42*1000000/5</f>
        <v>0</v>
      </c>
      <c r="V44" s="5">
        <f>'czas przejazdu'!V42*1000000/5</f>
        <v>0</v>
      </c>
      <c r="W44" s="5">
        <f>'czas przejazdu'!W42*1000000/5</f>
        <v>0</v>
      </c>
      <c r="X44" s="5">
        <f>'czas przejazdu'!X42*1000000/5</f>
        <v>0</v>
      </c>
      <c r="Y44" s="5">
        <f>'czas przejazdu'!Y42*1000000/5</f>
        <v>0</v>
      </c>
      <c r="Z44" s="5">
        <f>'czas przejazdu'!Z42*1000000/5</f>
        <v>0</v>
      </c>
    </row>
    <row r="45" spans="1:26" x14ac:dyDescent="0.25">
      <c r="A45" s="1">
        <v>100</v>
      </c>
      <c r="B45" s="5">
        <f>'czas przejazdu'!B43*1000000/5</f>
        <v>0</v>
      </c>
      <c r="C45" s="5">
        <f>'czas przejazdu'!C43*1000000/5</f>
        <v>0</v>
      </c>
      <c r="D45" s="5">
        <f>'czas przejazdu'!D43*1000000/5</f>
        <v>0</v>
      </c>
      <c r="E45" s="5">
        <f>'czas przejazdu'!E43*1000000/5</f>
        <v>0</v>
      </c>
      <c r="F45" s="5">
        <f>'czas przejazdu'!F43*1000000/5</f>
        <v>0</v>
      </c>
      <c r="G45" s="5">
        <f>'czas przejazdu'!G43*1000000/5</f>
        <v>0</v>
      </c>
      <c r="H45" s="5">
        <f>'czas przejazdu'!H43*1000000/5</f>
        <v>0</v>
      </c>
      <c r="I45" s="5">
        <f>'czas przejazdu'!I43*1000000/5</f>
        <v>0</v>
      </c>
      <c r="J45" s="5">
        <f>'czas przejazdu'!J43*1000000/5</f>
        <v>0</v>
      </c>
      <c r="K45" s="5">
        <f>'czas przejazdu'!K43*1000000/5</f>
        <v>0</v>
      </c>
      <c r="L45" s="5">
        <f>'czas przejazdu'!L43*1000000/5</f>
        <v>0</v>
      </c>
      <c r="M45" s="5">
        <f>'czas przejazdu'!M43*1000000/5</f>
        <v>0</v>
      </c>
      <c r="N45" s="5">
        <f>'czas przejazdu'!N43*1000000/5</f>
        <v>0</v>
      </c>
      <c r="O45" s="5">
        <f>'czas przejazdu'!O43*1000000/5</f>
        <v>0</v>
      </c>
      <c r="P45" s="5">
        <f>'czas przejazdu'!P43*1000000/5</f>
        <v>0</v>
      </c>
      <c r="Q45" s="5">
        <f>'czas przejazdu'!Q43*1000000/5</f>
        <v>0</v>
      </c>
      <c r="R45" s="5">
        <f>'czas przejazdu'!R43*1000000/5</f>
        <v>0</v>
      </c>
      <c r="S45" s="5">
        <f>'czas przejazdu'!S43*1000000/5</f>
        <v>0</v>
      </c>
      <c r="T45" s="5">
        <f>'czas przejazdu'!T43*1000000/5</f>
        <v>0</v>
      </c>
      <c r="U45" s="5">
        <f>'czas przejazdu'!U43*1000000/5</f>
        <v>0</v>
      </c>
      <c r="V45" s="5">
        <f>'czas przejazdu'!V43*1000000/5</f>
        <v>0</v>
      </c>
      <c r="W45" s="5">
        <f>'czas przejazdu'!W43*1000000/5</f>
        <v>0</v>
      </c>
      <c r="X45" s="5">
        <f>'czas przejazdu'!X43*1000000/5</f>
        <v>0</v>
      </c>
      <c r="Y45" s="5">
        <f>'czas przejazdu'!Y43*1000000/5</f>
        <v>0</v>
      </c>
      <c r="Z45" s="5">
        <f>'czas przejazdu'!Z43*1000000/5</f>
        <v>0</v>
      </c>
    </row>
    <row r="46" spans="1:26" x14ac:dyDescent="0.25">
      <c r="A46" s="1">
        <v>110</v>
      </c>
      <c r="B46" s="5">
        <f>'czas przejazdu'!B44*1000000/5</f>
        <v>0</v>
      </c>
      <c r="C46" s="5">
        <f>'czas przejazdu'!C44*1000000/5</f>
        <v>0</v>
      </c>
      <c r="D46" s="5">
        <f>'czas przejazdu'!D44*1000000/5</f>
        <v>0</v>
      </c>
      <c r="E46" s="5">
        <f>'czas przejazdu'!E44*1000000/5</f>
        <v>0</v>
      </c>
      <c r="F46" s="5">
        <f>'czas przejazdu'!F44*1000000/5</f>
        <v>0</v>
      </c>
      <c r="G46" s="5">
        <f>'czas przejazdu'!G44*1000000/5</f>
        <v>0</v>
      </c>
      <c r="H46" s="5">
        <f>'czas przejazdu'!H44*1000000/5</f>
        <v>0</v>
      </c>
      <c r="I46" s="5">
        <f>'czas przejazdu'!I44*1000000/5</f>
        <v>0</v>
      </c>
      <c r="J46" s="5">
        <f>'czas przejazdu'!J44*1000000/5</f>
        <v>0</v>
      </c>
      <c r="K46" s="5">
        <f>'czas przejazdu'!K44*1000000/5</f>
        <v>0</v>
      </c>
      <c r="L46" s="5">
        <f>'czas przejazdu'!L44*1000000/5</f>
        <v>0</v>
      </c>
      <c r="M46" s="5">
        <f>'czas przejazdu'!M44*1000000/5</f>
        <v>0</v>
      </c>
      <c r="N46" s="5">
        <f>'czas przejazdu'!N44*1000000/5</f>
        <v>0</v>
      </c>
      <c r="O46" s="5">
        <f>'czas przejazdu'!O44*1000000/5</f>
        <v>0</v>
      </c>
      <c r="P46" s="5">
        <f>'czas przejazdu'!P44*1000000/5</f>
        <v>0</v>
      </c>
      <c r="Q46" s="5">
        <f>'czas przejazdu'!Q44*1000000/5</f>
        <v>0</v>
      </c>
      <c r="R46" s="5">
        <f>'czas przejazdu'!R44*1000000/5</f>
        <v>0</v>
      </c>
      <c r="S46" s="5">
        <f>'czas przejazdu'!S44*1000000/5</f>
        <v>0</v>
      </c>
      <c r="T46" s="5">
        <f>'czas przejazdu'!T44*1000000/5</f>
        <v>0</v>
      </c>
      <c r="U46" s="5">
        <f>'czas przejazdu'!U44*1000000/5</f>
        <v>0</v>
      </c>
      <c r="V46" s="5">
        <f>'czas przejazdu'!V44*1000000/5</f>
        <v>0</v>
      </c>
      <c r="W46" s="5">
        <f>'czas przejazdu'!W44*1000000/5</f>
        <v>0</v>
      </c>
      <c r="X46" s="5">
        <f>'czas przejazdu'!X44*1000000/5</f>
        <v>0</v>
      </c>
      <c r="Y46" s="5">
        <f>'czas przejazdu'!Y44*1000000/5</f>
        <v>0</v>
      </c>
      <c r="Z46" s="5">
        <f>'czas przejazdu'!Z44*1000000/5</f>
        <v>0</v>
      </c>
    </row>
    <row r="47" spans="1:26" x14ac:dyDescent="0.25">
      <c r="A47" s="1" t="s">
        <v>28</v>
      </c>
      <c r="B47" s="5">
        <f>SUM(B36:B46)</f>
        <v>13680.800000000003</v>
      </c>
      <c r="C47" s="5">
        <f t="shared" ref="C47:Z47" si="5">SUM(C36:C46)</f>
        <v>13797.720000000001</v>
      </c>
      <c r="D47" s="5">
        <f t="shared" si="5"/>
        <v>13914.64</v>
      </c>
      <c r="E47" s="5">
        <f t="shared" si="5"/>
        <v>14031.56</v>
      </c>
      <c r="F47" s="5">
        <f t="shared" si="5"/>
        <v>14148.480000000001</v>
      </c>
      <c r="G47" s="5">
        <f t="shared" si="5"/>
        <v>14265.4</v>
      </c>
      <c r="H47" s="5">
        <f t="shared" si="5"/>
        <v>14516.04</v>
      </c>
      <c r="I47" s="5">
        <f t="shared" si="5"/>
        <v>14766.68</v>
      </c>
      <c r="J47" s="5">
        <f t="shared" si="5"/>
        <v>15017.32</v>
      </c>
      <c r="K47" s="5">
        <f t="shared" si="5"/>
        <v>15267.96</v>
      </c>
      <c r="L47" s="5">
        <f t="shared" si="5"/>
        <v>14934</v>
      </c>
      <c r="M47" s="5">
        <f t="shared" si="5"/>
        <v>15358.64</v>
      </c>
      <c r="N47" s="5">
        <f t="shared" si="5"/>
        <v>15783.279999999999</v>
      </c>
      <c r="O47" s="5">
        <f t="shared" si="5"/>
        <v>16207.919999999998</v>
      </c>
      <c r="P47" s="5">
        <f t="shared" si="5"/>
        <v>16632.559999999998</v>
      </c>
      <c r="Q47" s="5">
        <f t="shared" si="5"/>
        <v>15804</v>
      </c>
      <c r="R47" s="5">
        <f t="shared" si="5"/>
        <v>16254.879999999997</v>
      </c>
      <c r="S47" s="5">
        <f t="shared" si="5"/>
        <v>16705.760000000002</v>
      </c>
      <c r="T47" s="5">
        <f t="shared" si="5"/>
        <v>17156.64</v>
      </c>
      <c r="U47" s="5">
        <f t="shared" si="5"/>
        <v>17607.519999999997</v>
      </c>
      <c r="V47" s="5">
        <f t="shared" si="5"/>
        <v>15935.199999999999</v>
      </c>
      <c r="W47" s="5">
        <f t="shared" si="5"/>
        <v>16438.400000000001</v>
      </c>
      <c r="X47" s="5">
        <f t="shared" si="5"/>
        <v>16941.600000000002</v>
      </c>
      <c r="Y47" s="5">
        <f t="shared" si="5"/>
        <v>17444.8</v>
      </c>
      <c r="Z47" s="5">
        <f t="shared" si="5"/>
        <v>17948</v>
      </c>
    </row>
    <row r="49" spans="1:26" x14ac:dyDescent="0.25">
      <c r="A49" t="s">
        <v>84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'czas przejazdu'!B49*1000000/5</f>
        <v>0</v>
      </c>
      <c r="C52" s="5">
        <f>'czas przejazdu'!C49*1000000/5</f>
        <v>0</v>
      </c>
      <c r="D52" s="5">
        <f>'czas przejazdu'!D49*1000000/5</f>
        <v>0</v>
      </c>
      <c r="E52" s="5">
        <f>'czas przejazdu'!E49*1000000/5</f>
        <v>0</v>
      </c>
      <c r="F52" s="5">
        <f>'czas przejazdu'!F49*1000000/5</f>
        <v>0</v>
      </c>
      <c r="G52" s="5">
        <f>'czas przejazdu'!G49*1000000/5</f>
        <v>0</v>
      </c>
      <c r="H52" s="5">
        <f>'czas przejazdu'!H49*1000000/5</f>
        <v>0</v>
      </c>
      <c r="I52" s="5">
        <f>'czas przejazdu'!I49*1000000/5</f>
        <v>0</v>
      </c>
      <c r="J52" s="5">
        <f>'czas przejazdu'!J49*1000000/5</f>
        <v>0</v>
      </c>
      <c r="K52" s="5">
        <f>'czas przejazdu'!K49*1000000/5</f>
        <v>0</v>
      </c>
      <c r="L52" s="5">
        <f>'czas przejazdu'!L49*1000000/5</f>
        <v>0</v>
      </c>
      <c r="M52" s="5">
        <f>'czas przejazdu'!M49*1000000/5</f>
        <v>0</v>
      </c>
      <c r="N52" s="5">
        <f>'czas przejazdu'!N49*1000000/5</f>
        <v>0</v>
      </c>
      <c r="O52" s="5">
        <f>'czas przejazdu'!O49*1000000/5</f>
        <v>0</v>
      </c>
      <c r="P52" s="5">
        <f>'czas przejazdu'!P49*1000000/5</f>
        <v>0</v>
      </c>
      <c r="Q52" s="5">
        <f>'czas przejazdu'!Q49*1000000/5</f>
        <v>0</v>
      </c>
      <c r="R52" s="5">
        <f>'czas przejazdu'!R49*1000000/5</f>
        <v>0</v>
      </c>
      <c r="S52" s="5">
        <f>'czas przejazdu'!S49*1000000/5</f>
        <v>0</v>
      </c>
      <c r="T52" s="5">
        <f>'czas przejazdu'!T49*1000000/5</f>
        <v>0</v>
      </c>
      <c r="U52" s="5">
        <f>'czas przejazdu'!U49*1000000/5</f>
        <v>0</v>
      </c>
      <c r="V52" s="5">
        <f>'czas przejazdu'!V49*1000000/5</f>
        <v>0</v>
      </c>
      <c r="W52" s="5">
        <f>'czas przejazdu'!W49*1000000/5</f>
        <v>0</v>
      </c>
      <c r="X52" s="5">
        <f>'czas przejazdu'!X49*1000000/5</f>
        <v>0</v>
      </c>
      <c r="Y52" s="5">
        <f>'czas przejazdu'!Y49*1000000/5</f>
        <v>0</v>
      </c>
      <c r="Z52" s="5">
        <f>'czas przejazdu'!Z49*1000000/5</f>
        <v>0</v>
      </c>
    </row>
    <row r="53" spans="1:26" x14ac:dyDescent="0.25">
      <c r="A53" s="1">
        <v>20</v>
      </c>
      <c r="B53" s="5">
        <f>'czas przejazdu'!B50*1000000/5</f>
        <v>0</v>
      </c>
      <c r="C53" s="5">
        <f>'czas przejazdu'!C50*1000000/5</f>
        <v>0</v>
      </c>
      <c r="D53" s="5">
        <f>'czas przejazdu'!D50*1000000/5</f>
        <v>0</v>
      </c>
      <c r="E53" s="5">
        <f>'czas przejazdu'!E50*1000000/5</f>
        <v>0</v>
      </c>
      <c r="F53" s="5">
        <f>'czas przejazdu'!F50*1000000/5</f>
        <v>0</v>
      </c>
      <c r="G53" s="5">
        <f>'czas przejazdu'!G50*1000000/5</f>
        <v>0</v>
      </c>
      <c r="H53" s="5">
        <f>'czas przejazdu'!H50*1000000/5</f>
        <v>0</v>
      </c>
      <c r="I53" s="5">
        <f>'czas przejazdu'!I50*1000000/5</f>
        <v>0</v>
      </c>
      <c r="J53" s="5">
        <f>'czas przejazdu'!J50*1000000/5</f>
        <v>0</v>
      </c>
      <c r="K53" s="5">
        <f>'czas przejazdu'!K50*1000000/5</f>
        <v>0</v>
      </c>
      <c r="L53" s="5">
        <f>'czas przejazdu'!L50*1000000/5</f>
        <v>0</v>
      </c>
      <c r="M53" s="5">
        <f>'czas przejazdu'!M50*1000000/5</f>
        <v>0</v>
      </c>
      <c r="N53" s="5">
        <f>'czas przejazdu'!N50*1000000/5</f>
        <v>0</v>
      </c>
      <c r="O53" s="5">
        <f>'czas przejazdu'!O50*1000000/5</f>
        <v>0</v>
      </c>
      <c r="P53" s="5">
        <f>'czas przejazdu'!P50*1000000/5</f>
        <v>0</v>
      </c>
      <c r="Q53" s="5">
        <f>'czas przejazdu'!Q50*1000000/5</f>
        <v>0</v>
      </c>
      <c r="R53" s="5">
        <f>'czas przejazdu'!R50*1000000/5</f>
        <v>3.9999999999999994E-2</v>
      </c>
      <c r="S53" s="5">
        <f>'czas przejazdu'!S50*1000000/5</f>
        <v>7.9999999999999988E-2</v>
      </c>
      <c r="T53" s="5">
        <f>'czas przejazdu'!T50*1000000/5</f>
        <v>0.12</v>
      </c>
      <c r="U53" s="5">
        <f>'czas przejazdu'!U50*1000000/5</f>
        <v>0.15999999999999998</v>
      </c>
      <c r="V53" s="5">
        <f>'czas przejazdu'!V50*1000000/5</f>
        <v>0.2</v>
      </c>
      <c r="W53" s="5">
        <f>'czas przejazdu'!W50*1000000/5</f>
        <v>0.2</v>
      </c>
      <c r="X53" s="5">
        <f>'czas przejazdu'!X50*1000000/5</f>
        <v>0.2</v>
      </c>
      <c r="Y53" s="5">
        <f>'czas przejazdu'!Y50*1000000/5</f>
        <v>0.2</v>
      </c>
      <c r="Z53" s="5">
        <f>'czas przejazdu'!Z50*1000000/5</f>
        <v>0.2</v>
      </c>
    </row>
    <row r="54" spans="1:26" x14ac:dyDescent="0.25">
      <c r="A54" s="1">
        <v>30</v>
      </c>
      <c r="B54" s="5">
        <f>'czas przejazdu'!B51*1000000/5</f>
        <v>3001.8</v>
      </c>
      <c r="C54" s="5">
        <f>'czas przejazdu'!C51*1000000/5</f>
        <v>3121.44</v>
      </c>
      <c r="D54" s="5">
        <f>'czas przejazdu'!D51*1000000/5</f>
        <v>3241.0800000000004</v>
      </c>
      <c r="E54" s="5">
        <f>'czas przejazdu'!E51*1000000/5</f>
        <v>3360.72</v>
      </c>
      <c r="F54" s="5">
        <f>'czas przejazdu'!F51*1000000/5</f>
        <v>3480.3599999999997</v>
      </c>
      <c r="G54" s="5">
        <f>'czas przejazdu'!G51*1000000/5</f>
        <v>3600</v>
      </c>
      <c r="H54" s="5">
        <f>'czas przejazdu'!H51*1000000/5</f>
        <v>3773.8799999999997</v>
      </c>
      <c r="I54" s="5">
        <f>'czas przejazdu'!I51*1000000/5</f>
        <v>3947.7599999999993</v>
      </c>
      <c r="J54" s="5">
        <f>'czas przejazdu'!J51*1000000/5</f>
        <v>4121.6399999999994</v>
      </c>
      <c r="K54" s="5">
        <f>'czas przejazdu'!K51*1000000/5</f>
        <v>4295.5199999999986</v>
      </c>
      <c r="L54" s="5">
        <f>'czas przejazdu'!L51*1000000/5</f>
        <v>3871.2</v>
      </c>
      <c r="M54" s="5">
        <f>'czas przejazdu'!M51*1000000/5</f>
        <v>4175.2</v>
      </c>
      <c r="N54" s="5">
        <f>'czas przejazdu'!N51*1000000/5</f>
        <v>4479.2</v>
      </c>
      <c r="O54" s="5">
        <f>'czas przejazdu'!O51*1000000/5</f>
        <v>4783.2</v>
      </c>
      <c r="P54" s="5">
        <f>'czas przejazdu'!P51*1000000/5</f>
        <v>5087.1999999999989</v>
      </c>
      <c r="Q54" s="5">
        <f>'czas przejazdu'!Q51*1000000/5</f>
        <v>4521.8</v>
      </c>
      <c r="R54" s="5">
        <f>'czas przejazdu'!R51*1000000/5</f>
        <v>4242.3599999999997</v>
      </c>
      <c r="S54" s="5">
        <f>'czas przejazdu'!S51*1000000/5</f>
        <v>3962.9199999999996</v>
      </c>
      <c r="T54" s="5">
        <f>'czas przejazdu'!T51*1000000/5</f>
        <v>3683.4800000000005</v>
      </c>
      <c r="U54" s="5">
        <f>'czas przejazdu'!U51*1000000/5</f>
        <v>3404.04</v>
      </c>
      <c r="V54" s="5">
        <f>'czas przejazdu'!V51*1000000/5</f>
        <v>1604.6</v>
      </c>
      <c r="W54" s="5">
        <f>'czas przejazdu'!W51*1000000/5</f>
        <v>1349.2399999999996</v>
      </c>
      <c r="X54" s="5">
        <f>'czas przejazdu'!X51*1000000/5</f>
        <v>1093.8799999999997</v>
      </c>
      <c r="Y54" s="5">
        <f>'czas przejazdu'!Y51*1000000/5</f>
        <v>838.51999999999953</v>
      </c>
      <c r="Z54" s="5">
        <f>'czas przejazdu'!Z51*1000000/5</f>
        <v>583.1599999999994</v>
      </c>
    </row>
    <row r="55" spans="1:26" x14ac:dyDescent="0.25">
      <c r="A55" s="1">
        <v>40</v>
      </c>
      <c r="B55" s="5">
        <f>'czas przejazdu'!B52*1000000/5</f>
        <v>1961.4000000000008</v>
      </c>
      <c r="C55" s="5">
        <f>'czas przejazdu'!C52*1000000/5</f>
        <v>1994.6000000000004</v>
      </c>
      <c r="D55" s="5">
        <f>'czas przejazdu'!D52*1000000/5</f>
        <v>2027.8000000000004</v>
      </c>
      <c r="E55" s="5">
        <f>'czas przejazdu'!E52*1000000/5</f>
        <v>2061.0000000000005</v>
      </c>
      <c r="F55" s="5">
        <f>'czas przejazdu'!F52*1000000/5</f>
        <v>2094.2000000000003</v>
      </c>
      <c r="G55" s="5">
        <f>'czas przejazdu'!G52*1000000/5</f>
        <v>2127.4</v>
      </c>
      <c r="H55" s="5">
        <f>'czas przejazdu'!H52*1000000/5</f>
        <v>2235.7199999999998</v>
      </c>
      <c r="I55" s="5">
        <f>'czas przejazdu'!I52*1000000/5</f>
        <v>2344.04</v>
      </c>
      <c r="J55" s="5">
        <f>'czas przejazdu'!J52*1000000/5</f>
        <v>2452.3599999999992</v>
      </c>
      <c r="K55" s="5">
        <f>'czas przejazdu'!K52*1000000/5</f>
        <v>2560.6799999999994</v>
      </c>
      <c r="L55" s="5">
        <f>'czas przejazdu'!L52*1000000/5</f>
        <v>2502.9999999999991</v>
      </c>
      <c r="M55" s="5">
        <f>'czas przejazdu'!M52*1000000/5</f>
        <v>2628.4799999999991</v>
      </c>
      <c r="N55" s="5">
        <f>'czas przejazdu'!N52*1000000/5</f>
        <v>2753.9599999999996</v>
      </c>
      <c r="O55" s="5">
        <f>'czas przejazdu'!O52*1000000/5</f>
        <v>2879.4399999999991</v>
      </c>
      <c r="P55" s="5">
        <f>'czas przejazdu'!P52*1000000/5</f>
        <v>3004.9199999999992</v>
      </c>
      <c r="Q55" s="5">
        <f>'czas przejazdu'!Q52*1000000/5</f>
        <v>2588.8000000000002</v>
      </c>
      <c r="R55" s="5">
        <f>'czas przejazdu'!R52*1000000/5</f>
        <v>2745.3200000000006</v>
      </c>
      <c r="S55" s="5">
        <f>'czas przejazdu'!S52*1000000/5</f>
        <v>2901.84</v>
      </c>
      <c r="T55" s="5">
        <f>'czas przejazdu'!T52*1000000/5</f>
        <v>3058.3599999999997</v>
      </c>
      <c r="U55" s="5">
        <f>'czas przejazdu'!U52*1000000/5</f>
        <v>3214.88</v>
      </c>
      <c r="V55" s="5">
        <f>'czas przejazdu'!V52*1000000/5</f>
        <v>2743.9999999999995</v>
      </c>
      <c r="W55" s="5">
        <f>'czas przejazdu'!W52*1000000/5</f>
        <v>4236.9999999999991</v>
      </c>
      <c r="X55" s="5">
        <f>'czas przejazdu'!X52*1000000/5</f>
        <v>5729.9999999999991</v>
      </c>
      <c r="Y55" s="5">
        <f>'czas przejazdu'!Y52*1000000/5</f>
        <v>7222.9999999999982</v>
      </c>
      <c r="Z55" s="5">
        <f>'czas przejazdu'!Z52*1000000/5</f>
        <v>8715.9999999999982</v>
      </c>
    </row>
    <row r="56" spans="1:26" x14ac:dyDescent="0.25">
      <c r="A56" s="1">
        <v>50</v>
      </c>
      <c r="B56" s="5">
        <f>'czas przejazdu'!B53*1000000/5</f>
        <v>5058.6000000000004</v>
      </c>
      <c r="C56" s="5">
        <f>'czas przejazdu'!C53*1000000/5</f>
        <v>5251.96</v>
      </c>
      <c r="D56" s="5">
        <f>'czas przejazdu'!D53*1000000/5</f>
        <v>5445.32</v>
      </c>
      <c r="E56" s="5">
        <f>'czas przejazdu'!E53*1000000/5</f>
        <v>5638.68</v>
      </c>
      <c r="F56" s="5">
        <f>'czas przejazdu'!F53*1000000/5</f>
        <v>5832.0399999999991</v>
      </c>
      <c r="G56" s="5">
        <f>'czas przejazdu'!G53*1000000/5</f>
        <v>6025.4</v>
      </c>
      <c r="H56" s="5">
        <f>'czas przejazdu'!H53*1000000/5</f>
        <v>7294.9600000000009</v>
      </c>
      <c r="I56" s="5">
        <f>'czas przejazdu'!I53*1000000/5</f>
        <v>8564.52</v>
      </c>
      <c r="J56" s="5">
        <f>'czas przejazdu'!J53*1000000/5</f>
        <v>9834.08</v>
      </c>
      <c r="K56" s="5">
        <f>'czas przejazdu'!K53*1000000/5</f>
        <v>11103.640000000001</v>
      </c>
      <c r="L56" s="5">
        <f>'czas przejazdu'!L53*1000000/5</f>
        <v>11406.4</v>
      </c>
      <c r="M56" s="5">
        <f>'czas przejazdu'!M53*1000000/5</f>
        <v>13130.4</v>
      </c>
      <c r="N56" s="5">
        <f>'czas przejazdu'!N53*1000000/5</f>
        <v>14854.4</v>
      </c>
      <c r="O56" s="5">
        <f>'czas przejazdu'!O53*1000000/5</f>
        <v>16578.400000000001</v>
      </c>
      <c r="P56" s="5">
        <f>'czas przejazdu'!P53*1000000/5</f>
        <v>18302.400000000001</v>
      </c>
      <c r="Q56" s="5">
        <f>'czas przejazdu'!Q53*1000000/5</f>
        <v>13678.6</v>
      </c>
      <c r="R56" s="5">
        <f>'czas przejazdu'!R53*1000000/5</f>
        <v>15394.88</v>
      </c>
      <c r="S56" s="5">
        <f>'czas przejazdu'!S53*1000000/5</f>
        <v>17111.159999999996</v>
      </c>
      <c r="T56" s="5">
        <f>'czas przejazdu'!T53*1000000/5</f>
        <v>18827.439999999999</v>
      </c>
      <c r="U56" s="5">
        <f>'czas przejazdu'!U53*1000000/5</f>
        <v>20543.719999999998</v>
      </c>
      <c r="V56" s="5">
        <f>'czas przejazdu'!V53*1000000/5</f>
        <v>13640</v>
      </c>
      <c r="W56" s="5">
        <f>'czas przejazdu'!W53*1000000/5</f>
        <v>16504.759999999998</v>
      </c>
      <c r="X56" s="5">
        <f>'czas przejazdu'!X53*1000000/5</f>
        <v>19369.52</v>
      </c>
      <c r="Y56" s="5">
        <f>'czas przejazdu'!Y53*1000000/5</f>
        <v>22234.280000000002</v>
      </c>
      <c r="Z56" s="5">
        <f>'czas przejazdu'!Z53*1000000/5</f>
        <v>25099.040000000001</v>
      </c>
    </row>
    <row r="57" spans="1:26" x14ac:dyDescent="0.25">
      <c r="A57" s="1">
        <v>60</v>
      </c>
      <c r="B57" s="5">
        <f>'czas przejazdu'!B54*1000000/5</f>
        <v>2665.6</v>
      </c>
      <c r="C57" s="5">
        <f>'czas przejazdu'!C54*1000000/5</f>
        <v>2896.8</v>
      </c>
      <c r="D57" s="5">
        <f>'czas przejazdu'!D54*1000000/5</f>
        <v>3128.0000000000005</v>
      </c>
      <c r="E57" s="5">
        <f>'czas przejazdu'!E54*1000000/5</f>
        <v>3359.2</v>
      </c>
      <c r="F57" s="5">
        <f>'czas przejazdu'!F54*1000000/5</f>
        <v>3590.4</v>
      </c>
      <c r="G57" s="5">
        <f>'czas przejazdu'!G54*1000000/5</f>
        <v>3821.6</v>
      </c>
      <c r="H57" s="5">
        <f>'czas przejazdu'!H54*1000000/5</f>
        <v>6062.92</v>
      </c>
      <c r="I57" s="5">
        <f>'czas przejazdu'!I54*1000000/5</f>
        <v>8304.2400000000016</v>
      </c>
      <c r="J57" s="5">
        <f>'czas przejazdu'!J54*1000000/5</f>
        <v>10545.560000000001</v>
      </c>
      <c r="K57" s="5">
        <f>'czas przejazdu'!K54*1000000/5</f>
        <v>12786.880000000001</v>
      </c>
      <c r="L57" s="5">
        <f>'czas przejazdu'!L54*1000000/5</f>
        <v>13872.2</v>
      </c>
      <c r="M57" s="5">
        <f>'czas przejazdu'!M54*1000000/5</f>
        <v>16801.96</v>
      </c>
      <c r="N57" s="5">
        <f>'czas przejazdu'!N54*1000000/5</f>
        <v>19731.72</v>
      </c>
      <c r="O57" s="5">
        <f>'czas przejazdu'!O54*1000000/5</f>
        <v>22661.480000000003</v>
      </c>
      <c r="P57" s="5">
        <f>'czas przejazdu'!P54*1000000/5</f>
        <v>25591.240000000005</v>
      </c>
      <c r="Q57" s="5">
        <f>'czas przejazdu'!Q54*1000000/5</f>
        <v>17314.400000000001</v>
      </c>
      <c r="R57" s="5">
        <f>'czas przejazdu'!R54*1000000/5</f>
        <v>20980.480000000003</v>
      </c>
      <c r="S57" s="5">
        <f>'czas przejazdu'!S54*1000000/5</f>
        <v>24646.560000000001</v>
      </c>
      <c r="T57" s="5">
        <f>'czas przejazdu'!T54*1000000/5</f>
        <v>28312.640000000003</v>
      </c>
      <c r="U57" s="5">
        <f>'czas przejazdu'!U54*1000000/5</f>
        <v>31978.720000000001</v>
      </c>
      <c r="V57" s="5">
        <f>'czas przejazdu'!V54*1000000/5</f>
        <v>20995.999999999996</v>
      </c>
      <c r="W57" s="5">
        <f>'czas przejazdu'!W54*1000000/5</f>
        <v>22774.479999999996</v>
      </c>
      <c r="X57" s="5">
        <f>'czas przejazdu'!X54*1000000/5</f>
        <v>24552.959999999995</v>
      </c>
      <c r="Y57" s="5">
        <f>'czas przejazdu'!Y54*1000000/5</f>
        <v>26331.439999999995</v>
      </c>
      <c r="Z57" s="5">
        <f>'czas przejazdu'!Z54*1000000/5</f>
        <v>28109.920000000002</v>
      </c>
    </row>
    <row r="58" spans="1:26" x14ac:dyDescent="0.25">
      <c r="A58" s="1">
        <v>70</v>
      </c>
      <c r="B58" s="5">
        <f>'czas przejazdu'!B55*1000000/5</f>
        <v>19123.600000000002</v>
      </c>
      <c r="C58" s="5">
        <f>'czas przejazdu'!C55*1000000/5</f>
        <v>20301.68</v>
      </c>
      <c r="D58" s="5">
        <f>'czas przejazdu'!D55*1000000/5</f>
        <v>21479.760000000002</v>
      </c>
      <c r="E58" s="5">
        <f>'czas przejazdu'!E55*1000000/5</f>
        <v>22657.84</v>
      </c>
      <c r="F58" s="5">
        <f>'czas przejazdu'!F55*1000000/5</f>
        <v>23835.919999999998</v>
      </c>
      <c r="G58" s="5">
        <f>'czas przejazdu'!G55*1000000/5</f>
        <v>25013.999999999996</v>
      </c>
      <c r="H58" s="5">
        <f>'czas przejazdu'!H55*1000000/5</f>
        <v>23973.719999999994</v>
      </c>
      <c r="I58" s="5">
        <f>'czas przejazdu'!I55*1000000/5</f>
        <v>22933.439999999995</v>
      </c>
      <c r="J58" s="5">
        <f>'czas przejazdu'!J55*1000000/5</f>
        <v>21893.159999999996</v>
      </c>
      <c r="K58" s="5">
        <f>'czas przejazdu'!K55*1000000/5</f>
        <v>20852.879999999997</v>
      </c>
      <c r="L58" s="5">
        <f>'czas przejazdu'!L55*1000000/5</f>
        <v>13922.199999999997</v>
      </c>
      <c r="M58" s="5">
        <f>'czas przejazdu'!M55*1000000/5</f>
        <v>13213.599999999997</v>
      </c>
      <c r="N58" s="5">
        <f>'czas przejazdu'!N55*1000000/5</f>
        <v>12504.999999999996</v>
      </c>
      <c r="O58" s="5">
        <f>'czas przejazdu'!O55*1000000/5</f>
        <v>11796.399999999998</v>
      </c>
      <c r="P58" s="5">
        <f>'czas przejazdu'!P55*1000000/5</f>
        <v>11087.799999999997</v>
      </c>
      <c r="Q58" s="5">
        <f>'czas przejazdu'!Q55*1000000/5</f>
        <v>15580.6</v>
      </c>
      <c r="R58" s="5">
        <f>'czas przejazdu'!R55*1000000/5</f>
        <v>14172.2</v>
      </c>
      <c r="S58" s="5">
        <f>'czas przejazdu'!S55*1000000/5</f>
        <v>12763.8</v>
      </c>
      <c r="T58" s="5">
        <f>'czas przejazdu'!T55*1000000/5</f>
        <v>11355.399999999998</v>
      </c>
      <c r="U58" s="5">
        <f>'czas przejazdu'!U55*1000000/5</f>
        <v>9946.9999999999982</v>
      </c>
      <c r="V58" s="5">
        <f>'czas przejazdu'!V55*1000000/5</f>
        <v>12081.6</v>
      </c>
      <c r="W58" s="5">
        <f>'czas przejazdu'!W55*1000000/5</f>
        <v>10856.52</v>
      </c>
      <c r="X58" s="5">
        <f>'czas przejazdu'!X55*1000000/5</f>
        <v>9631.4399999999987</v>
      </c>
      <c r="Y58" s="5">
        <f>'czas przejazdu'!Y55*1000000/5</f>
        <v>8406.3599999999988</v>
      </c>
      <c r="Z58" s="5">
        <f>'czas przejazdu'!Z55*1000000/5</f>
        <v>7181.2799999999988</v>
      </c>
    </row>
    <row r="59" spans="1:26" x14ac:dyDescent="0.25">
      <c r="A59" s="1">
        <v>80</v>
      </c>
      <c r="B59" s="5">
        <f>'czas przejazdu'!B56*1000000/5</f>
        <v>4483.6000000000004</v>
      </c>
      <c r="C59" s="5">
        <f>'czas przejazdu'!C56*1000000/5</f>
        <v>4575.68</v>
      </c>
      <c r="D59" s="5">
        <f>'czas przejazdu'!D56*1000000/5</f>
        <v>4667.76</v>
      </c>
      <c r="E59" s="5">
        <f>'czas przejazdu'!E56*1000000/5</f>
        <v>4759.84</v>
      </c>
      <c r="F59" s="5">
        <f>'czas przejazdu'!F56*1000000/5</f>
        <v>4851.92</v>
      </c>
      <c r="G59" s="5">
        <f>'czas przejazdu'!G56*1000000/5</f>
        <v>4944</v>
      </c>
      <c r="H59" s="5">
        <f>'czas przejazdu'!H56*1000000/5</f>
        <v>5131.5199999999995</v>
      </c>
      <c r="I59" s="5">
        <f>'czas przejazdu'!I56*1000000/5</f>
        <v>5319.04</v>
      </c>
      <c r="J59" s="5">
        <f>'czas przejazdu'!J56*1000000/5</f>
        <v>5506.5599999999995</v>
      </c>
      <c r="K59" s="5">
        <f>'czas przejazdu'!K56*1000000/5</f>
        <v>5694.08</v>
      </c>
      <c r="L59" s="5">
        <f>'czas przejazdu'!L56*1000000/5</f>
        <v>5421.1999999999989</v>
      </c>
      <c r="M59" s="5">
        <f>'czas przejazdu'!M56*1000000/5</f>
        <v>5711.5999999999995</v>
      </c>
      <c r="N59" s="5">
        <f>'czas przejazdu'!N56*1000000/5</f>
        <v>6002</v>
      </c>
      <c r="O59" s="5">
        <f>'czas przejazdu'!O56*1000000/5</f>
        <v>6292.4</v>
      </c>
      <c r="P59" s="5">
        <f>'czas przejazdu'!P56*1000000/5</f>
        <v>6582.8</v>
      </c>
      <c r="Q59" s="5">
        <f>'czas przejazdu'!Q56*1000000/5</f>
        <v>5935.6</v>
      </c>
      <c r="R59" s="5">
        <f>'czas przejazdu'!R56*1000000/5</f>
        <v>6574.56</v>
      </c>
      <c r="S59" s="5">
        <f>'czas przejazdu'!S56*1000000/5</f>
        <v>7213.5199999999995</v>
      </c>
      <c r="T59" s="5">
        <f>'czas przejazdu'!T56*1000000/5</f>
        <v>7852.4800000000005</v>
      </c>
      <c r="U59" s="5">
        <f>'czas przejazdu'!U56*1000000/5</f>
        <v>8491.4399999999987</v>
      </c>
      <c r="V59" s="5">
        <f>'czas przejazdu'!V56*1000000/5</f>
        <v>7678.4</v>
      </c>
      <c r="W59" s="5">
        <f>'czas przejazdu'!W56*1000000/5</f>
        <v>8397.4</v>
      </c>
      <c r="X59" s="5">
        <f>'czas przejazdu'!X56*1000000/5</f>
        <v>9116.4000000000015</v>
      </c>
      <c r="Y59" s="5">
        <f>'czas przejazdu'!Y56*1000000/5</f>
        <v>9835.4</v>
      </c>
      <c r="Z59" s="5">
        <f>'czas przejazdu'!Z56*1000000/5</f>
        <v>10554.4</v>
      </c>
    </row>
    <row r="60" spans="1:26" x14ac:dyDescent="0.25">
      <c r="A60" s="1">
        <v>90</v>
      </c>
      <c r="B60" s="5">
        <f>'czas przejazdu'!B57*1000000/5</f>
        <v>0</v>
      </c>
      <c r="C60" s="5">
        <f>'czas przejazdu'!C57*1000000/5</f>
        <v>0</v>
      </c>
      <c r="D60" s="5">
        <f>'czas przejazdu'!D57*1000000/5</f>
        <v>0</v>
      </c>
      <c r="E60" s="5">
        <f>'czas przejazdu'!E57*1000000/5</f>
        <v>0</v>
      </c>
      <c r="F60" s="5">
        <f>'czas przejazdu'!F57*1000000/5</f>
        <v>0</v>
      </c>
      <c r="G60" s="5">
        <f>'czas przejazdu'!G57*1000000/5</f>
        <v>0</v>
      </c>
      <c r="H60" s="5">
        <f>'czas przejazdu'!H57*1000000/5</f>
        <v>0</v>
      </c>
      <c r="I60" s="5">
        <f>'czas przejazdu'!I57*1000000/5</f>
        <v>0</v>
      </c>
      <c r="J60" s="5">
        <f>'czas przejazdu'!J57*1000000/5</f>
        <v>0</v>
      </c>
      <c r="K60" s="5">
        <f>'czas przejazdu'!K57*1000000/5</f>
        <v>0</v>
      </c>
      <c r="L60" s="5">
        <f>'czas przejazdu'!L57*1000000/5</f>
        <v>0</v>
      </c>
      <c r="M60" s="5">
        <f>'czas przejazdu'!M57*1000000/5</f>
        <v>0</v>
      </c>
      <c r="N60" s="5">
        <f>'czas przejazdu'!N57*1000000/5</f>
        <v>0</v>
      </c>
      <c r="O60" s="5">
        <f>'czas przejazdu'!O57*1000000/5</f>
        <v>0</v>
      </c>
      <c r="P60" s="5">
        <f>'czas przejazdu'!P57*1000000/5</f>
        <v>0</v>
      </c>
      <c r="Q60" s="5">
        <f>'czas przejazdu'!Q57*1000000/5</f>
        <v>0</v>
      </c>
      <c r="R60" s="5">
        <f>'czas przejazdu'!R57*1000000/5</f>
        <v>0</v>
      </c>
      <c r="S60" s="5">
        <f>'czas przejazdu'!S57*1000000/5</f>
        <v>0</v>
      </c>
      <c r="T60" s="5">
        <f>'czas przejazdu'!T57*1000000/5</f>
        <v>0</v>
      </c>
      <c r="U60" s="5">
        <f>'czas przejazdu'!U57*1000000/5</f>
        <v>0</v>
      </c>
      <c r="V60" s="5">
        <f>'czas przejazdu'!V57*1000000/5</f>
        <v>0</v>
      </c>
      <c r="W60" s="5">
        <f>'czas przejazdu'!W57*1000000/5</f>
        <v>0</v>
      </c>
      <c r="X60" s="5">
        <f>'czas przejazdu'!X57*1000000/5</f>
        <v>0</v>
      </c>
      <c r="Y60" s="5">
        <f>'czas przejazdu'!Y57*1000000/5</f>
        <v>0</v>
      </c>
      <c r="Z60" s="5">
        <f>'czas przejazdu'!Z57*1000000/5</f>
        <v>0</v>
      </c>
    </row>
    <row r="61" spans="1:26" x14ac:dyDescent="0.25">
      <c r="A61" s="1">
        <v>100</v>
      </c>
      <c r="B61" s="5">
        <f>'czas przejazdu'!B58*1000000/5</f>
        <v>0</v>
      </c>
      <c r="C61" s="5">
        <f>'czas przejazdu'!C58*1000000/5</f>
        <v>0</v>
      </c>
      <c r="D61" s="5">
        <f>'czas przejazdu'!D58*1000000/5</f>
        <v>0</v>
      </c>
      <c r="E61" s="5">
        <f>'czas przejazdu'!E58*1000000/5</f>
        <v>0</v>
      </c>
      <c r="F61" s="5">
        <f>'czas przejazdu'!F58*1000000/5</f>
        <v>0</v>
      </c>
      <c r="G61" s="5">
        <f>'czas przejazdu'!G58*1000000/5</f>
        <v>0</v>
      </c>
      <c r="H61" s="5">
        <f>'czas przejazdu'!H58*1000000/5</f>
        <v>0</v>
      </c>
      <c r="I61" s="5">
        <f>'czas przejazdu'!I58*1000000/5</f>
        <v>0</v>
      </c>
      <c r="J61" s="5">
        <f>'czas przejazdu'!J58*1000000/5</f>
        <v>0</v>
      </c>
      <c r="K61" s="5">
        <f>'czas przejazdu'!K58*1000000/5</f>
        <v>0</v>
      </c>
      <c r="L61" s="5">
        <f>'czas przejazdu'!L58*1000000/5</f>
        <v>0</v>
      </c>
      <c r="M61" s="5">
        <f>'czas przejazdu'!M58*1000000/5</f>
        <v>0</v>
      </c>
      <c r="N61" s="5">
        <f>'czas przejazdu'!N58*1000000/5</f>
        <v>0</v>
      </c>
      <c r="O61" s="5">
        <f>'czas przejazdu'!O58*1000000/5</f>
        <v>0</v>
      </c>
      <c r="P61" s="5">
        <f>'czas przejazdu'!P58*1000000/5</f>
        <v>0</v>
      </c>
      <c r="Q61" s="5">
        <f>'czas przejazdu'!Q58*1000000/5</f>
        <v>0</v>
      </c>
      <c r="R61" s="5">
        <f>'czas przejazdu'!R58*1000000/5</f>
        <v>0</v>
      </c>
      <c r="S61" s="5">
        <f>'czas przejazdu'!S58*1000000/5</f>
        <v>0</v>
      </c>
      <c r="T61" s="5">
        <f>'czas przejazdu'!T58*1000000/5</f>
        <v>0</v>
      </c>
      <c r="U61" s="5">
        <f>'czas przejazdu'!U58*1000000/5</f>
        <v>0</v>
      </c>
      <c r="V61" s="5">
        <f>'czas przejazdu'!V58*1000000/5</f>
        <v>0</v>
      </c>
      <c r="W61" s="5">
        <f>'czas przejazdu'!W58*1000000/5</f>
        <v>0</v>
      </c>
      <c r="X61" s="5">
        <f>'czas przejazdu'!X58*1000000/5</f>
        <v>0</v>
      </c>
      <c r="Y61" s="5">
        <f>'czas przejazdu'!Y58*1000000/5</f>
        <v>0</v>
      </c>
      <c r="Z61" s="5">
        <f>'czas przejazdu'!Z58*1000000/5</f>
        <v>0</v>
      </c>
    </row>
    <row r="62" spans="1:26" x14ac:dyDescent="0.25">
      <c r="A62" s="1">
        <v>110</v>
      </c>
      <c r="B62" s="5">
        <f>'czas przejazdu'!B59*1000000/5</f>
        <v>0</v>
      </c>
      <c r="C62" s="5">
        <f>'czas przejazdu'!C59*1000000/5</f>
        <v>0</v>
      </c>
      <c r="D62" s="5">
        <f>'czas przejazdu'!D59*1000000/5</f>
        <v>0</v>
      </c>
      <c r="E62" s="5">
        <f>'czas przejazdu'!E59*1000000/5</f>
        <v>0</v>
      </c>
      <c r="F62" s="5">
        <f>'czas przejazdu'!F59*1000000/5</f>
        <v>0</v>
      </c>
      <c r="G62" s="5">
        <f>'czas przejazdu'!G59*1000000/5</f>
        <v>0</v>
      </c>
      <c r="H62" s="5">
        <f>'czas przejazdu'!H59*1000000/5</f>
        <v>0</v>
      </c>
      <c r="I62" s="5">
        <f>'czas przejazdu'!I59*1000000/5</f>
        <v>0</v>
      </c>
      <c r="J62" s="5">
        <f>'czas przejazdu'!J59*1000000/5</f>
        <v>0</v>
      </c>
      <c r="K62" s="5">
        <f>'czas przejazdu'!K59*1000000/5</f>
        <v>0</v>
      </c>
      <c r="L62" s="5">
        <f>'czas przejazdu'!L59*1000000/5</f>
        <v>0</v>
      </c>
      <c r="M62" s="5">
        <f>'czas przejazdu'!M59*1000000/5</f>
        <v>0</v>
      </c>
      <c r="N62" s="5">
        <f>'czas przejazdu'!N59*1000000/5</f>
        <v>0</v>
      </c>
      <c r="O62" s="5">
        <f>'czas przejazdu'!O59*1000000/5</f>
        <v>0</v>
      </c>
      <c r="P62" s="5">
        <f>'czas przejazdu'!P59*1000000/5</f>
        <v>0</v>
      </c>
      <c r="Q62" s="5">
        <f>'czas przejazdu'!Q59*1000000/5</f>
        <v>0</v>
      </c>
      <c r="R62" s="5">
        <f>'czas przejazdu'!R59*1000000/5</f>
        <v>0</v>
      </c>
      <c r="S62" s="5">
        <f>'czas przejazdu'!S59*1000000/5</f>
        <v>0</v>
      </c>
      <c r="T62" s="5">
        <f>'czas przejazdu'!T59*1000000/5</f>
        <v>0</v>
      </c>
      <c r="U62" s="5">
        <f>'czas przejazdu'!U59*1000000/5</f>
        <v>0</v>
      </c>
      <c r="V62" s="5">
        <f>'czas przejazdu'!V59*1000000/5</f>
        <v>0</v>
      </c>
      <c r="W62" s="5">
        <f>'czas przejazdu'!W59*1000000/5</f>
        <v>0</v>
      </c>
      <c r="X62" s="5">
        <f>'czas przejazdu'!X59*1000000/5</f>
        <v>0</v>
      </c>
      <c r="Y62" s="5">
        <f>'czas przejazdu'!Y59*1000000/5</f>
        <v>0</v>
      </c>
      <c r="Z62" s="5">
        <f>'czas przejazdu'!Z59*1000000/5</f>
        <v>0</v>
      </c>
    </row>
    <row r="63" spans="1:26" x14ac:dyDescent="0.25">
      <c r="A63" s="1" t="s">
        <v>28</v>
      </c>
      <c r="B63" s="5">
        <f>SUM(B52:B62)</f>
        <v>36294.600000000006</v>
      </c>
      <c r="C63" s="5">
        <f t="shared" ref="C63:Z63" si="7">SUM(C52:C62)</f>
        <v>38142.159999999996</v>
      </c>
      <c r="D63" s="5">
        <f t="shared" si="7"/>
        <v>39989.720000000008</v>
      </c>
      <c r="E63" s="5">
        <f t="shared" si="7"/>
        <v>41837.279999999999</v>
      </c>
      <c r="F63" s="5">
        <f t="shared" si="7"/>
        <v>43684.84</v>
      </c>
      <c r="G63" s="5">
        <f t="shared" si="7"/>
        <v>45532.399999999994</v>
      </c>
      <c r="H63" s="5">
        <f t="shared" si="7"/>
        <v>48472.719999999994</v>
      </c>
      <c r="I63" s="5">
        <f t="shared" si="7"/>
        <v>51413.04</v>
      </c>
      <c r="J63" s="5">
        <f t="shared" si="7"/>
        <v>54353.359999999993</v>
      </c>
      <c r="K63" s="5">
        <f t="shared" si="7"/>
        <v>57293.68</v>
      </c>
      <c r="L63" s="5">
        <f t="shared" si="7"/>
        <v>50996.2</v>
      </c>
      <c r="M63" s="5">
        <f t="shared" si="7"/>
        <v>55661.239999999991</v>
      </c>
      <c r="N63" s="5">
        <f t="shared" si="7"/>
        <v>60326.28</v>
      </c>
      <c r="O63" s="5">
        <f t="shared" si="7"/>
        <v>64991.32</v>
      </c>
      <c r="P63" s="5">
        <f t="shared" si="7"/>
        <v>69656.36</v>
      </c>
      <c r="Q63" s="5">
        <f t="shared" si="7"/>
        <v>59619.8</v>
      </c>
      <c r="R63" s="5">
        <f t="shared" si="7"/>
        <v>64109.84</v>
      </c>
      <c r="S63" s="5">
        <f t="shared" si="7"/>
        <v>68599.88</v>
      </c>
      <c r="T63" s="5">
        <f t="shared" si="7"/>
        <v>73089.919999999998</v>
      </c>
      <c r="U63" s="5">
        <f t="shared" si="7"/>
        <v>77579.959999999992</v>
      </c>
      <c r="V63" s="5">
        <f t="shared" si="7"/>
        <v>58744.799999999996</v>
      </c>
      <c r="W63" s="5">
        <f t="shared" si="7"/>
        <v>64119.6</v>
      </c>
      <c r="X63" s="5">
        <f t="shared" si="7"/>
        <v>69494.399999999994</v>
      </c>
      <c r="Y63" s="5">
        <f t="shared" si="7"/>
        <v>74869.2</v>
      </c>
      <c r="Z63" s="5">
        <f t="shared" si="7"/>
        <v>80243.999999999985</v>
      </c>
    </row>
    <row r="65" spans="1:26" x14ac:dyDescent="0.25">
      <c r="A65" t="s">
        <v>84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'czas przejazdu'!B64*1000000/5</f>
        <v>0</v>
      </c>
      <c r="C68" s="5">
        <f>'czas przejazdu'!C64*1000000/5</f>
        <v>0</v>
      </c>
      <c r="D68" s="5">
        <f>'czas przejazdu'!D64*1000000/5</f>
        <v>0</v>
      </c>
      <c r="E68" s="5">
        <f>'czas przejazdu'!E64*1000000/5</f>
        <v>0</v>
      </c>
      <c r="F68" s="5">
        <f>'czas przejazdu'!F64*1000000/5</f>
        <v>0</v>
      </c>
      <c r="G68" s="5">
        <f>'czas przejazdu'!G64*1000000/5</f>
        <v>0</v>
      </c>
      <c r="H68" s="5">
        <f>'czas przejazdu'!H64*1000000/5</f>
        <v>0</v>
      </c>
      <c r="I68" s="5">
        <f>'czas przejazdu'!I64*1000000/5</f>
        <v>0</v>
      </c>
      <c r="J68" s="5">
        <f>'czas przejazdu'!J64*1000000/5</f>
        <v>0</v>
      </c>
      <c r="K68" s="5">
        <f>'czas przejazdu'!K64*1000000/5</f>
        <v>0</v>
      </c>
      <c r="L68" s="5">
        <f>'czas przejazdu'!L64*1000000/5</f>
        <v>0</v>
      </c>
      <c r="M68" s="5">
        <f>'czas przejazdu'!M64*1000000/5</f>
        <v>0</v>
      </c>
      <c r="N68" s="5">
        <f>'czas przejazdu'!N64*1000000/5</f>
        <v>0</v>
      </c>
      <c r="O68" s="5">
        <f>'czas przejazdu'!O64*1000000/5</f>
        <v>0</v>
      </c>
      <c r="P68" s="5">
        <f>'czas przejazdu'!P64*1000000/5</f>
        <v>0</v>
      </c>
      <c r="Q68" s="5">
        <f>'czas przejazdu'!Q64*1000000/5</f>
        <v>0</v>
      </c>
      <c r="R68" s="5">
        <f>'czas przejazdu'!R64*1000000/5</f>
        <v>0</v>
      </c>
      <c r="S68" s="5">
        <f>'czas przejazdu'!S64*1000000/5</f>
        <v>0</v>
      </c>
      <c r="T68" s="5">
        <f>'czas przejazdu'!T64*1000000/5</f>
        <v>0</v>
      </c>
      <c r="U68" s="5">
        <f>'czas przejazdu'!U64*1000000/5</f>
        <v>0</v>
      </c>
      <c r="V68" s="5">
        <f>'czas przejazdu'!V64*1000000/5</f>
        <v>0</v>
      </c>
      <c r="W68" s="5">
        <f>'czas przejazdu'!W64*1000000/5</f>
        <v>0</v>
      </c>
      <c r="X68" s="5">
        <f>'czas przejazdu'!X64*1000000/5</f>
        <v>0</v>
      </c>
      <c r="Y68" s="5">
        <f>'czas przejazdu'!Y64*1000000/5</f>
        <v>0</v>
      </c>
      <c r="Z68" s="5">
        <f>'czas przejazdu'!Z64*1000000/5</f>
        <v>0</v>
      </c>
    </row>
    <row r="69" spans="1:26" x14ac:dyDescent="0.25">
      <c r="A69" s="1">
        <v>20</v>
      </c>
      <c r="B69" s="5">
        <f>'czas przejazdu'!B65*1000000/5</f>
        <v>0</v>
      </c>
      <c r="C69" s="5">
        <f>'czas przejazdu'!C65*1000000/5</f>
        <v>0</v>
      </c>
      <c r="D69" s="5">
        <f>'czas przejazdu'!D65*1000000/5</f>
        <v>0</v>
      </c>
      <c r="E69" s="5">
        <f>'czas przejazdu'!E65*1000000/5</f>
        <v>0</v>
      </c>
      <c r="F69" s="5">
        <f>'czas przejazdu'!F65*1000000/5</f>
        <v>0</v>
      </c>
      <c r="G69" s="5">
        <f>'czas przejazdu'!G65*1000000/5</f>
        <v>0</v>
      </c>
      <c r="H69" s="5">
        <f>'czas przejazdu'!H65*1000000/5</f>
        <v>0</v>
      </c>
      <c r="I69" s="5">
        <f>'czas przejazdu'!I65*1000000/5</f>
        <v>0</v>
      </c>
      <c r="J69" s="5">
        <f>'czas przejazdu'!J65*1000000/5</f>
        <v>0</v>
      </c>
      <c r="K69" s="5">
        <f>'czas przejazdu'!K65*1000000/5</f>
        <v>0</v>
      </c>
      <c r="L69" s="5">
        <f>'czas przejazdu'!L65*1000000/5</f>
        <v>0</v>
      </c>
      <c r="M69" s="5">
        <f>'czas przejazdu'!M65*1000000/5</f>
        <v>0</v>
      </c>
      <c r="N69" s="5">
        <f>'czas przejazdu'!N65*1000000/5</f>
        <v>0</v>
      </c>
      <c r="O69" s="5">
        <f>'czas przejazdu'!O65*1000000/5</f>
        <v>0</v>
      </c>
      <c r="P69" s="5">
        <f>'czas przejazdu'!P65*1000000/5</f>
        <v>0</v>
      </c>
      <c r="Q69" s="5">
        <f>'czas przejazdu'!Q65*1000000/5</f>
        <v>0</v>
      </c>
      <c r="R69" s="5">
        <f>'czas przejazdu'!R65*1000000/5</f>
        <v>0</v>
      </c>
      <c r="S69" s="5">
        <f>'czas przejazdu'!S65*1000000/5</f>
        <v>0</v>
      </c>
      <c r="T69" s="5">
        <f>'czas przejazdu'!T65*1000000/5</f>
        <v>0</v>
      </c>
      <c r="U69" s="5">
        <f>'czas przejazdu'!U65*1000000/5</f>
        <v>0</v>
      </c>
      <c r="V69" s="5">
        <f>'czas przejazdu'!V65*1000000/5</f>
        <v>0</v>
      </c>
      <c r="W69" s="5">
        <f>'czas przejazdu'!W65*1000000/5</f>
        <v>0</v>
      </c>
      <c r="X69" s="5">
        <f>'czas przejazdu'!X65*1000000/5</f>
        <v>0</v>
      </c>
      <c r="Y69" s="5">
        <f>'czas przejazdu'!Y65*1000000/5</f>
        <v>0</v>
      </c>
      <c r="Z69" s="5">
        <f>'czas przejazdu'!Z65*1000000/5</f>
        <v>0</v>
      </c>
    </row>
    <row r="70" spans="1:26" x14ac:dyDescent="0.25">
      <c r="A70" s="1">
        <v>30</v>
      </c>
      <c r="B70" s="5">
        <f>'czas przejazdu'!B66*1000000/5</f>
        <v>0</v>
      </c>
      <c r="C70" s="5">
        <f>'czas przejazdu'!C66*1000000/5</f>
        <v>0</v>
      </c>
      <c r="D70" s="5">
        <f>'czas przejazdu'!D66*1000000/5</f>
        <v>0</v>
      </c>
      <c r="E70" s="5">
        <f>'czas przejazdu'!E66*1000000/5</f>
        <v>0</v>
      </c>
      <c r="F70" s="5">
        <f>'czas przejazdu'!F66*1000000/5</f>
        <v>0</v>
      </c>
      <c r="G70" s="5">
        <f>'czas przejazdu'!G66*1000000/5</f>
        <v>0</v>
      </c>
      <c r="H70" s="5">
        <f>'czas przejazdu'!H66*1000000/5</f>
        <v>0</v>
      </c>
      <c r="I70" s="5">
        <f>'czas przejazdu'!I66*1000000/5</f>
        <v>0</v>
      </c>
      <c r="J70" s="5">
        <f>'czas przejazdu'!J66*1000000/5</f>
        <v>0</v>
      </c>
      <c r="K70" s="5">
        <f>'czas przejazdu'!K66*1000000/5</f>
        <v>0</v>
      </c>
      <c r="L70" s="5">
        <f>'czas przejazdu'!L66*1000000/5</f>
        <v>0</v>
      </c>
      <c r="M70" s="5">
        <f>'czas przejazdu'!M66*1000000/5</f>
        <v>0</v>
      </c>
      <c r="N70" s="5">
        <f>'czas przejazdu'!N66*1000000/5</f>
        <v>0</v>
      </c>
      <c r="O70" s="5">
        <f>'czas przejazdu'!O66*1000000/5</f>
        <v>0</v>
      </c>
      <c r="P70" s="5">
        <f>'czas przejazdu'!P66*1000000/5</f>
        <v>0</v>
      </c>
      <c r="Q70" s="5">
        <f>'czas przejazdu'!Q66*1000000/5</f>
        <v>0</v>
      </c>
      <c r="R70" s="5">
        <f>'czas przejazdu'!R66*1000000/5</f>
        <v>0</v>
      </c>
      <c r="S70" s="5">
        <f>'czas przejazdu'!S66*1000000/5</f>
        <v>0</v>
      </c>
      <c r="T70" s="5">
        <f>'czas przejazdu'!T66*1000000/5</f>
        <v>0</v>
      </c>
      <c r="U70" s="5">
        <f>'czas przejazdu'!U66*1000000/5</f>
        <v>0</v>
      </c>
      <c r="V70" s="5">
        <f>'czas przejazdu'!V66*1000000/5</f>
        <v>0</v>
      </c>
      <c r="W70" s="5">
        <f>'czas przejazdu'!W66*1000000/5</f>
        <v>0</v>
      </c>
      <c r="X70" s="5">
        <f>'czas przejazdu'!X66*1000000/5</f>
        <v>0</v>
      </c>
      <c r="Y70" s="5">
        <f>'czas przejazdu'!Y66*1000000/5</f>
        <v>0</v>
      </c>
      <c r="Z70" s="5">
        <f>'czas przejazdu'!Z66*1000000/5</f>
        <v>0</v>
      </c>
    </row>
    <row r="71" spans="1:26" x14ac:dyDescent="0.25">
      <c r="A71" s="1">
        <v>40</v>
      </c>
      <c r="B71" s="5">
        <f>'czas przejazdu'!B67*1000000/5</f>
        <v>355.22800000000007</v>
      </c>
      <c r="C71" s="5">
        <f>'czas przejazdu'!C67*1000000/5</f>
        <v>359.91440000000006</v>
      </c>
      <c r="D71" s="5">
        <f>'czas przejazdu'!D67*1000000/5</f>
        <v>364.60080000000005</v>
      </c>
      <c r="E71" s="5">
        <f>'czas przejazdu'!E67*1000000/5</f>
        <v>369.2872000000001</v>
      </c>
      <c r="F71" s="5">
        <f>'czas przejazdu'!F67*1000000/5</f>
        <v>373.97360000000009</v>
      </c>
      <c r="G71" s="5">
        <f>'czas przejazdu'!G67*1000000/5</f>
        <v>378.66000000000014</v>
      </c>
      <c r="H71" s="5">
        <f>'czas przejazdu'!H67*1000000/5</f>
        <v>392.03600000000012</v>
      </c>
      <c r="I71" s="5">
        <f>'czas przejazdu'!I67*1000000/5</f>
        <v>405.41200000000015</v>
      </c>
      <c r="J71" s="5">
        <f>'czas przejazdu'!J67*1000000/5</f>
        <v>418.78800000000012</v>
      </c>
      <c r="K71" s="5">
        <f>'czas przejazdu'!K67*1000000/5</f>
        <v>432.16400000000004</v>
      </c>
      <c r="L71" s="5">
        <f>'czas przejazdu'!L67*1000000/5</f>
        <v>422.108</v>
      </c>
      <c r="M71" s="5">
        <f>'czas przejazdu'!M67*1000000/5</f>
        <v>448.64320000000009</v>
      </c>
      <c r="N71" s="5">
        <f>'czas przejazdu'!N67*1000000/5</f>
        <v>475.17840000000012</v>
      </c>
      <c r="O71" s="5">
        <f>'czas przejazdu'!O67*1000000/5</f>
        <v>501.71360000000016</v>
      </c>
      <c r="P71" s="5">
        <f>'czas przejazdu'!P67*1000000/5</f>
        <v>528.24880000000019</v>
      </c>
      <c r="Q71" s="5">
        <f>'czas przejazdu'!Q67*1000000/5</f>
        <v>487.90400000000017</v>
      </c>
      <c r="R71" s="5">
        <f>'czas przejazdu'!R67*1000000/5</f>
        <v>520.31620000000021</v>
      </c>
      <c r="S71" s="5">
        <f>'czas przejazdu'!S67*1000000/5</f>
        <v>552.72840000000019</v>
      </c>
      <c r="T71" s="5">
        <f>'czas przejazdu'!T67*1000000/5</f>
        <v>585.14060000000006</v>
      </c>
      <c r="U71" s="5">
        <f>'czas przejazdu'!U67*1000000/5</f>
        <v>617.55280000000005</v>
      </c>
      <c r="V71" s="5">
        <f>'czas przejazdu'!V67*1000000/5</f>
        <v>517.28899999999987</v>
      </c>
      <c r="W71" s="5">
        <f>'czas przejazdu'!W67*1000000/5</f>
        <v>590.65779999999984</v>
      </c>
      <c r="X71" s="5">
        <f>'czas przejazdu'!X67*1000000/5</f>
        <v>664.02659999999992</v>
      </c>
      <c r="Y71" s="5">
        <f>'czas przejazdu'!Y67*1000000/5</f>
        <v>737.39539999999988</v>
      </c>
      <c r="Z71" s="5">
        <f>'czas przejazdu'!Z67*1000000/5</f>
        <v>810.76419999999985</v>
      </c>
    </row>
    <row r="72" spans="1:26" x14ac:dyDescent="0.25">
      <c r="A72" s="1">
        <v>50</v>
      </c>
      <c r="B72" s="5">
        <f>'czas przejazdu'!B68*1000000/5</f>
        <v>427.56700000000001</v>
      </c>
      <c r="C72" s="5">
        <f>'czas przejazdu'!C68*1000000/5</f>
        <v>436.56700000000001</v>
      </c>
      <c r="D72" s="5">
        <f>'czas przejazdu'!D68*1000000/5</f>
        <v>445.56700000000001</v>
      </c>
      <c r="E72" s="5">
        <f>'czas przejazdu'!E68*1000000/5</f>
        <v>454.56700000000001</v>
      </c>
      <c r="F72" s="5">
        <f>'czas przejazdu'!F68*1000000/5</f>
        <v>463.56700000000001</v>
      </c>
      <c r="G72" s="5">
        <f>'czas przejazdu'!G68*1000000/5</f>
        <v>472.56699999999989</v>
      </c>
      <c r="H72" s="5">
        <f>'czas przejazdu'!H68*1000000/5</f>
        <v>513.42619999999999</v>
      </c>
      <c r="I72" s="5">
        <f>'czas przejazdu'!I68*1000000/5</f>
        <v>554.28539999999998</v>
      </c>
      <c r="J72" s="5">
        <f>'czas przejazdu'!J68*1000000/5</f>
        <v>595.14459999999985</v>
      </c>
      <c r="K72" s="5">
        <f>'czas przejazdu'!K68*1000000/5</f>
        <v>636.00379999999984</v>
      </c>
      <c r="L72" s="5">
        <f>'czas przejazdu'!L68*1000000/5</f>
        <v>631.86299999999994</v>
      </c>
      <c r="M72" s="5">
        <f>'czas przejazdu'!M68*1000000/5</f>
        <v>674.18299999999999</v>
      </c>
      <c r="N72" s="5">
        <f>'czas przejazdu'!N68*1000000/5</f>
        <v>716.50299999999993</v>
      </c>
      <c r="O72" s="5">
        <f>'czas przejazdu'!O68*1000000/5</f>
        <v>758.82299999999998</v>
      </c>
      <c r="P72" s="5">
        <f>'czas przejazdu'!P68*1000000/5</f>
        <v>801.14300000000003</v>
      </c>
      <c r="Q72" s="5">
        <f>'czas przejazdu'!Q68*1000000/5</f>
        <v>639.16700000000003</v>
      </c>
      <c r="R72" s="5">
        <f>'czas przejazdu'!R68*1000000/5</f>
        <v>686.47</v>
      </c>
      <c r="S72" s="5">
        <f>'czas przejazdu'!S68*1000000/5</f>
        <v>733.77300000000002</v>
      </c>
      <c r="T72" s="5">
        <f>'czas przejazdu'!T68*1000000/5</f>
        <v>781.07600000000002</v>
      </c>
      <c r="U72" s="5">
        <f>'czas przejazdu'!U68*1000000/5</f>
        <v>828.37900000000013</v>
      </c>
      <c r="V72" s="5">
        <f>'czas przejazdu'!V68*1000000/5</f>
        <v>664.08200000000011</v>
      </c>
      <c r="W72" s="5">
        <f>'czas przejazdu'!W68*1000000/5</f>
        <v>734.65319999999997</v>
      </c>
      <c r="X72" s="5">
        <f>'czas przejazdu'!X68*1000000/5</f>
        <v>805.22439999999995</v>
      </c>
      <c r="Y72" s="5">
        <f>'czas przejazdu'!Y68*1000000/5</f>
        <v>875.79559999999981</v>
      </c>
      <c r="Z72" s="5">
        <f>'czas przejazdu'!Z68*1000000/5</f>
        <v>946.36679999999978</v>
      </c>
    </row>
    <row r="73" spans="1:26" x14ac:dyDescent="0.25">
      <c r="A73" s="1">
        <v>60</v>
      </c>
      <c r="B73" s="5">
        <f>'czas przejazdu'!B69*1000000/5</f>
        <v>134.142</v>
      </c>
      <c r="C73" s="5">
        <f>'czas przejazdu'!C69*1000000/5</f>
        <v>135.45399999999998</v>
      </c>
      <c r="D73" s="5">
        <f>'czas przejazdu'!D69*1000000/5</f>
        <v>136.76599999999999</v>
      </c>
      <c r="E73" s="5">
        <f>'czas przejazdu'!E69*1000000/5</f>
        <v>138.07799999999997</v>
      </c>
      <c r="F73" s="5">
        <f>'czas przejazdu'!F69*1000000/5</f>
        <v>139.39000000000001</v>
      </c>
      <c r="G73" s="5">
        <f>'czas przejazdu'!G69*1000000/5</f>
        <v>140.702</v>
      </c>
      <c r="H73" s="5">
        <f>'czas przejazdu'!H69*1000000/5</f>
        <v>183.1506</v>
      </c>
      <c r="I73" s="5">
        <f>'czas przejazdu'!I69*1000000/5</f>
        <v>225.59920000000002</v>
      </c>
      <c r="J73" s="5">
        <f>'czas przejazdu'!J69*1000000/5</f>
        <v>268.0478</v>
      </c>
      <c r="K73" s="5">
        <f>'czas przejazdu'!K69*1000000/5</f>
        <v>310.49639999999999</v>
      </c>
      <c r="L73" s="5">
        <f>'czas przejazdu'!L69*1000000/5</f>
        <v>346.38499999999999</v>
      </c>
      <c r="M73" s="5">
        <f>'czas przejazdu'!M69*1000000/5</f>
        <v>400.46819999999997</v>
      </c>
      <c r="N73" s="5">
        <f>'czas przejazdu'!N69*1000000/5</f>
        <v>454.5514</v>
      </c>
      <c r="O73" s="5">
        <f>'czas przejazdu'!O69*1000000/5</f>
        <v>508.63460000000003</v>
      </c>
      <c r="P73" s="5">
        <f>'czas przejazdu'!P69*1000000/5</f>
        <v>562.71780000000001</v>
      </c>
      <c r="Q73" s="5">
        <f>'czas przejazdu'!Q69*1000000/5</f>
        <v>404.55799999999999</v>
      </c>
      <c r="R73" s="5">
        <f>'czas przejazdu'!R69*1000000/5</f>
        <v>501.06539999999995</v>
      </c>
      <c r="S73" s="5">
        <f>'czas przejazdu'!S69*1000000/5</f>
        <v>597.57280000000003</v>
      </c>
      <c r="T73" s="5">
        <f>'czas przejazdu'!T69*1000000/5</f>
        <v>694.0802000000001</v>
      </c>
      <c r="U73" s="5">
        <f>'czas przejazdu'!U69*1000000/5</f>
        <v>790.58760000000007</v>
      </c>
      <c r="V73" s="5">
        <f>'czas przejazdu'!V69*1000000/5</f>
        <v>616.67899999999997</v>
      </c>
      <c r="W73" s="5">
        <f>'czas przejazdu'!W69*1000000/5</f>
        <v>675.47900000000004</v>
      </c>
      <c r="X73" s="5">
        <f>'czas przejazdu'!X69*1000000/5</f>
        <v>734.279</v>
      </c>
      <c r="Y73" s="5">
        <f>'czas przejazdu'!Y69*1000000/5</f>
        <v>793.07899999999995</v>
      </c>
      <c r="Z73" s="5">
        <f>'czas przejazdu'!Z69*1000000/5</f>
        <v>851.87900000000013</v>
      </c>
    </row>
    <row r="74" spans="1:26" x14ac:dyDescent="0.25">
      <c r="A74" s="1">
        <v>70</v>
      </c>
      <c r="B74" s="5">
        <f>'czas przejazdu'!B70*1000000/5</f>
        <v>437.4</v>
      </c>
      <c r="C74" s="5">
        <f>'czas przejazdu'!C70*1000000/5</f>
        <v>450.38020000000006</v>
      </c>
      <c r="D74" s="5">
        <f>'czas przejazdu'!D70*1000000/5</f>
        <v>463.36040000000003</v>
      </c>
      <c r="E74" s="5">
        <f>'czas przejazdu'!E70*1000000/5</f>
        <v>476.34060000000011</v>
      </c>
      <c r="F74" s="5">
        <f>'czas przejazdu'!F70*1000000/5</f>
        <v>489.32080000000008</v>
      </c>
      <c r="G74" s="5">
        <f>'czas przejazdu'!G70*1000000/5</f>
        <v>502.30100000000004</v>
      </c>
      <c r="H74" s="5">
        <f>'czas przejazdu'!H70*1000000/5</f>
        <v>468.34680000000009</v>
      </c>
      <c r="I74" s="5">
        <f>'czas przejazdu'!I70*1000000/5</f>
        <v>434.39260000000002</v>
      </c>
      <c r="J74" s="5">
        <f>'czas przejazdu'!J70*1000000/5</f>
        <v>400.43839999999994</v>
      </c>
      <c r="K74" s="5">
        <f>'czas przejazdu'!K70*1000000/5</f>
        <v>366.48419999999999</v>
      </c>
      <c r="L74" s="5">
        <f>'czas przejazdu'!L70*1000000/5</f>
        <v>267.62900000000002</v>
      </c>
      <c r="M74" s="5">
        <f>'czas przejazdu'!M70*1000000/5</f>
        <v>284.13119999999998</v>
      </c>
      <c r="N74" s="5">
        <f>'czas przejazdu'!N70*1000000/5</f>
        <v>300.63339999999999</v>
      </c>
      <c r="O74" s="5">
        <f>'czas przejazdu'!O70*1000000/5</f>
        <v>317.13559999999995</v>
      </c>
      <c r="P74" s="5">
        <f>'czas przejazdu'!P70*1000000/5</f>
        <v>333.63779999999997</v>
      </c>
      <c r="Q74" s="5">
        <f>'czas przejazdu'!Q70*1000000/5</f>
        <v>519.91099999999994</v>
      </c>
      <c r="R74" s="5">
        <f>'czas przejazdu'!R70*1000000/5</f>
        <v>504.63040000000001</v>
      </c>
      <c r="S74" s="5">
        <f>'czas przejazdu'!S70*1000000/5</f>
        <v>489.34979999999996</v>
      </c>
      <c r="T74" s="5">
        <f>'czas przejazdu'!T70*1000000/5</f>
        <v>474.06919999999991</v>
      </c>
      <c r="U74" s="5">
        <f>'czas przejazdu'!U70*1000000/5</f>
        <v>458.78859999999997</v>
      </c>
      <c r="V74" s="5">
        <f>'czas przejazdu'!V70*1000000/5</f>
        <v>360.99700000000001</v>
      </c>
      <c r="W74" s="5">
        <f>'czas przejazdu'!W70*1000000/5</f>
        <v>339.79200000000003</v>
      </c>
      <c r="X74" s="5">
        <f>'czas przejazdu'!X70*1000000/5</f>
        <v>318.58699999999999</v>
      </c>
      <c r="Y74" s="5">
        <f>'czas przejazdu'!Y70*1000000/5</f>
        <v>297.38199999999995</v>
      </c>
      <c r="Z74" s="5">
        <f>'czas przejazdu'!Z70*1000000/5</f>
        <v>276.17700000000002</v>
      </c>
    </row>
    <row r="75" spans="1:26" x14ac:dyDescent="0.25">
      <c r="A75" s="1">
        <v>80</v>
      </c>
      <c r="B75" s="5">
        <f>'czas przejazdu'!B71*1000000/5</f>
        <v>368.06700000000006</v>
      </c>
      <c r="C75" s="5">
        <f>'czas przejazdu'!C71*1000000/5</f>
        <v>375.12520000000006</v>
      </c>
      <c r="D75" s="5">
        <f>'czas przejazdu'!D71*1000000/5</f>
        <v>382.18340000000006</v>
      </c>
      <c r="E75" s="5">
        <f>'czas przejazdu'!E71*1000000/5</f>
        <v>389.24160000000001</v>
      </c>
      <c r="F75" s="5">
        <f>'czas przejazdu'!F71*1000000/5</f>
        <v>396.29980000000006</v>
      </c>
      <c r="G75" s="5">
        <f>'czas przejazdu'!G71*1000000/5</f>
        <v>403.358</v>
      </c>
      <c r="H75" s="5">
        <f>'czas przejazdu'!H71*1000000/5</f>
        <v>405.56560000000002</v>
      </c>
      <c r="I75" s="5">
        <f>'czas przejazdu'!I71*1000000/5</f>
        <v>407.77319999999997</v>
      </c>
      <c r="J75" s="5">
        <f>'czas przejazdu'!J71*1000000/5</f>
        <v>409.98079999999999</v>
      </c>
      <c r="K75" s="5">
        <f>'czas przejazdu'!K71*1000000/5</f>
        <v>412.18839999999989</v>
      </c>
      <c r="L75" s="5">
        <f>'czas przejazdu'!L71*1000000/5</f>
        <v>379.10499999999996</v>
      </c>
      <c r="M75" s="5">
        <f>'czas przejazdu'!M71*1000000/5</f>
        <v>337.92419999999998</v>
      </c>
      <c r="N75" s="5">
        <f>'czas przejazdu'!N71*1000000/5</f>
        <v>296.74339999999995</v>
      </c>
      <c r="O75" s="5">
        <f>'czas przejazdu'!O71*1000000/5</f>
        <v>255.56259999999992</v>
      </c>
      <c r="P75" s="5">
        <f>'czas przejazdu'!P71*1000000/5</f>
        <v>214.38179999999994</v>
      </c>
      <c r="Q75" s="5">
        <f>'czas przejazdu'!Q71*1000000/5</f>
        <v>162.16299999999998</v>
      </c>
      <c r="R75" s="5">
        <f>'czas przejazdu'!R71*1000000/5</f>
        <v>122.84419999999997</v>
      </c>
      <c r="S75" s="5">
        <f>'czas przejazdu'!S71*1000000/5</f>
        <v>83.525399999999962</v>
      </c>
      <c r="T75" s="5">
        <f>'czas przejazdu'!T71*1000000/5</f>
        <v>44.206599999999938</v>
      </c>
      <c r="U75" s="5">
        <f>'czas przejazdu'!U71*1000000/5</f>
        <v>4.8877999999999382</v>
      </c>
      <c r="V75" s="5">
        <f>'czas przejazdu'!V71*1000000/5</f>
        <v>171.47299999999998</v>
      </c>
      <c r="W75" s="5">
        <f>'czas przejazdu'!W71*1000000/5</f>
        <v>134.68219999999997</v>
      </c>
      <c r="X75" s="5">
        <f>'czas przejazdu'!X71*1000000/5</f>
        <v>97.891399999999948</v>
      </c>
      <c r="Y75" s="5">
        <f>'czas przejazdu'!Y71*1000000/5</f>
        <v>61.100599999999964</v>
      </c>
      <c r="Z75" s="5">
        <f>'czas przejazdu'!Z71*1000000/5</f>
        <v>24.309799999999953</v>
      </c>
    </row>
    <row r="76" spans="1:26" x14ac:dyDescent="0.25">
      <c r="A76" s="1">
        <v>90</v>
      </c>
      <c r="B76" s="5">
        <f>'czas przejazdu'!B72*1000000/5</f>
        <v>0</v>
      </c>
      <c r="C76" s="5">
        <f>'czas przejazdu'!C72*1000000/5</f>
        <v>0</v>
      </c>
      <c r="D76" s="5">
        <f>'czas przejazdu'!D72*1000000/5</f>
        <v>0</v>
      </c>
      <c r="E76" s="5">
        <f>'czas przejazdu'!E72*1000000/5</f>
        <v>0</v>
      </c>
      <c r="F76" s="5">
        <f>'czas przejazdu'!F72*1000000/5</f>
        <v>0</v>
      </c>
      <c r="G76" s="5">
        <f>'czas przejazdu'!G72*1000000/5</f>
        <v>0</v>
      </c>
      <c r="H76" s="5">
        <f>'czas przejazdu'!H72*1000000/5</f>
        <v>0</v>
      </c>
      <c r="I76" s="5">
        <f>'czas przejazdu'!I72*1000000/5</f>
        <v>0</v>
      </c>
      <c r="J76" s="5">
        <f>'czas przejazdu'!J72*1000000/5</f>
        <v>0</v>
      </c>
      <c r="K76" s="5">
        <f>'czas przejazdu'!K72*1000000/5</f>
        <v>0</v>
      </c>
      <c r="L76" s="5">
        <f>'czas przejazdu'!L72*1000000/5</f>
        <v>0</v>
      </c>
      <c r="M76" s="5">
        <f>'czas przejazdu'!M72*1000000/5</f>
        <v>0</v>
      </c>
      <c r="N76" s="5">
        <f>'czas przejazdu'!N72*1000000/5</f>
        <v>0</v>
      </c>
      <c r="O76" s="5">
        <f>'czas przejazdu'!O72*1000000/5</f>
        <v>0</v>
      </c>
      <c r="P76" s="5">
        <f>'czas przejazdu'!P72*1000000/5</f>
        <v>0</v>
      </c>
      <c r="Q76" s="5">
        <f>'czas przejazdu'!Q72*1000000/5</f>
        <v>0</v>
      </c>
      <c r="R76" s="5">
        <f>'czas przejazdu'!R72*1000000/5</f>
        <v>0</v>
      </c>
      <c r="S76" s="5">
        <f>'czas przejazdu'!S72*1000000/5</f>
        <v>0</v>
      </c>
      <c r="T76" s="5">
        <f>'czas przejazdu'!T72*1000000/5</f>
        <v>0</v>
      </c>
      <c r="U76" s="5">
        <f>'czas przejazdu'!U72*1000000/5</f>
        <v>0</v>
      </c>
      <c r="V76" s="5">
        <f>'czas przejazdu'!V72*1000000/5</f>
        <v>0</v>
      </c>
      <c r="W76" s="5">
        <f>'czas przejazdu'!W72*1000000/5</f>
        <v>0</v>
      </c>
      <c r="X76" s="5">
        <f>'czas przejazdu'!X72*1000000/5</f>
        <v>0</v>
      </c>
      <c r="Y76" s="5">
        <f>'czas przejazdu'!Y72*1000000/5</f>
        <v>0</v>
      </c>
      <c r="Z76" s="5">
        <f>'czas przejazdu'!Z72*1000000/5</f>
        <v>0</v>
      </c>
    </row>
    <row r="77" spans="1:26" x14ac:dyDescent="0.25">
      <c r="A77" s="1">
        <v>100</v>
      </c>
      <c r="B77" s="5">
        <f>'czas przejazdu'!B73*1000000/5</f>
        <v>0</v>
      </c>
      <c r="C77" s="5">
        <f>'czas przejazdu'!C73*1000000/5</f>
        <v>0</v>
      </c>
      <c r="D77" s="5">
        <f>'czas przejazdu'!D73*1000000/5</f>
        <v>0</v>
      </c>
      <c r="E77" s="5">
        <f>'czas przejazdu'!E73*1000000/5</f>
        <v>0</v>
      </c>
      <c r="F77" s="5">
        <f>'czas przejazdu'!F73*1000000/5</f>
        <v>0</v>
      </c>
      <c r="G77" s="5">
        <f>'czas przejazdu'!G73*1000000/5</f>
        <v>0</v>
      </c>
      <c r="H77" s="5">
        <f>'czas przejazdu'!H73*1000000/5</f>
        <v>0</v>
      </c>
      <c r="I77" s="5">
        <f>'czas przejazdu'!I73*1000000/5</f>
        <v>0</v>
      </c>
      <c r="J77" s="5">
        <f>'czas przejazdu'!J73*1000000/5</f>
        <v>0</v>
      </c>
      <c r="K77" s="5">
        <f>'czas przejazdu'!K73*1000000/5</f>
        <v>0</v>
      </c>
      <c r="L77" s="5">
        <f>'czas przejazdu'!L73*1000000/5</f>
        <v>0</v>
      </c>
      <c r="M77" s="5">
        <f>'czas przejazdu'!M73*1000000/5</f>
        <v>0</v>
      </c>
      <c r="N77" s="5">
        <f>'czas przejazdu'!N73*1000000/5</f>
        <v>0</v>
      </c>
      <c r="O77" s="5">
        <f>'czas przejazdu'!O73*1000000/5</f>
        <v>0</v>
      </c>
      <c r="P77" s="5">
        <f>'czas przejazdu'!P73*1000000/5</f>
        <v>0</v>
      </c>
      <c r="Q77" s="5">
        <f>'czas przejazdu'!Q73*1000000/5</f>
        <v>0</v>
      </c>
      <c r="R77" s="5">
        <f>'czas przejazdu'!R73*1000000/5</f>
        <v>0</v>
      </c>
      <c r="S77" s="5">
        <f>'czas przejazdu'!S73*1000000/5</f>
        <v>0</v>
      </c>
      <c r="T77" s="5">
        <f>'czas przejazdu'!T73*1000000/5</f>
        <v>0</v>
      </c>
      <c r="U77" s="5">
        <f>'czas przejazdu'!U73*1000000/5</f>
        <v>0</v>
      </c>
      <c r="V77" s="5">
        <f>'czas przejazdu'!V73*1000000/5</f>
        <v>0</v>
      </c>
      <c r="W77" s="5">
        <f>'czas przejazdu'!W73*1000000/5</f>
        <v>0</v>
      </c>
      <c r="X77" s="5">
        <f>'czas przejazdu'!X73*1000000/5</f>
        <v>0</v>
      </c>
      <c r="Y77" s="5">
        <f>'czas przejazdu'!Y73*1000000/5</f>
        <v>0</v>
      </c>
      <c r="Z77" s="5">
        <f>'czas przejazdu'!Z73*1000000/5</f>
        <v>0</v>
      </c>
    </row>
    <row r="78" spans="1:26" x14ac:dyDescent="0.25">
      <c r="A78" s="1">
        <v>110</v>
      </c>
      <c r="B78" s="5">
        <f>'czas przejazdu'!B74*1000000/5</f>
        <v>0</v>
      </c>
      <c r="C78" s="5">
        <f>'czas przejazdu'!C74*1000000/5</f>
        <v>0</v>
      </c>
      <c r="D78" s="5">
        <f>'czas przejazdu'!D74*1000000/5</f>
        <v>0</v>
      </c>
      <c r="E78" s="5">
        <f>'czas przejazdu'!E74*1000000/5</f>
        <v>0</v>
      </c>
      <c r="F78" s="5">
        <f>'czas przejazdu'!F74*1000000/5</f>
        <v>0</v>
      </c>
      <c r="G78" s="5">
        <f>'czas przejazdu'!G74*1000000/5</f>
        <v>0</v>
      </c>
      <c r="H78" s="5">
        <f>'czas przejazdu'!H74*1000000/5</f>
        <v>0</v>
      </c>
      <c r="I78" s="5">
        <f>'czas przejazdu'!I74*1000000/5</f>
        <v>0</v>
      </c>
      <c r="J78" s="5">
        <f>'czas przejazdu'!J74*1000000/5</f>
        <v>0</v>
      </c>
      <c r="K78" s="5">
        <f>'czas przejazdu'!K74*1000000/5</f>
        <v>0</v>
      </c>
      <c r="L78" s="5">
        <f>'czas przejazdu'!L74*1000000/5</f>
        <v>0</v>
      </c>
      <c r="M78" s="5">
        <f>'czas przejazdu'!M74*1000000/5</f>
        <v>0</v>
      </c>
      <c r="N78" s="5">
        <f>'czas przejazdu'!N74*1000000/5</f>
        <v>0</v>
      </c>
      <c r="O78" s="5">
        <f>'czas przejazdu'!O74*1000000/5</f>
        <v>0</v>
      </c>
      <c r="P78" s="5">
        <f>'czas przejazdu'!P74*1000000/5</f>
        <v>0</v>
      </c>
      <c r="Q78" s="5">
        <f>'czas przejazdu'!Q74*1000000/5</f>
        <v>0</v>
      </c>
      <c r="R78" s="5">
        <f>'czas przejazdu'!R74*1000000/5</f>
        <v>0</v>
      </c>
      <c r="S78" s="5">
        <f>'czas przejazdu'!S74*1000000/5</f>
        <v>0</v>
      </c>
      <c r="T78" s="5">
        <f>'czas przejazdu'!T74*1000000/5</f>
        <v>0</v>
      </c>
      <c r="U78" s="5">
        <f>'czas przejazdu'!U74*1000000/5</f>
        <v>0</v>
      </c>
      <c r="V78" s="5">
        <f>'czas przejazdu'!V74*1000000/5</f>
        <v>0</v>
      </c>
      <c r="W78" s="5">
        <f>'czas przejazdu'!W74*1000000/5</f>
        <v>0</v>
      </c>
      <c r="X78" s="5">
        <f>'czas przejazdu'!X74*1000000/5</f>
        <v>0</v>
      </c>
      <c r="Y78" s="5">
        <f>'czas przejazdu'!Y74*1000000/5</f>
        <v>0</v>
      </c>
      <c r="Z78" s="5">
        <f>'czas przejazdu'!Z74*1000000/5</f>
        <v>0</v>
      </c>
    </row>
    <row r="79" spans="1:26" x14ac:dyDescent="0.25">
      <c r="A79" s="1" t="s">
        <v>28</v>
      </c>
      <c r="B79" s="5">
        <f>SUM(B68:B78)</f>
        <v>1722.404</v>
      </c>
      <c r="C79" s="5">
        <f t="shared" ref="C79:Z79" si="9">SUM(C68:C78)</f>
        <v>1757.4408000000003</v>
      </c>
      <c r="D79" s="5">
        <f t="shared" si="9"/>
        <v>1792.4776000000002</v>
      </c>
      <c r="E79" s="5">
        <f t="shared" si="9"/>
        <v>1827.5144000000003</v>
      </c>
      <c r="F79" s="5">
        <f t="shared" si="9"/>
        <v>1862.5512000000001</v>
      </c>
      <c r="G79" s="5">
        <f t="shared" si="9"/>
        <v>1897.588</v>
      </c>
      <c r="H79" s="5">
        <f t="shared" si="9"/>
        <v>1962.5252</v>
      </c>
      <c r="I79" s="5">
        <f t="shared" si="9"/>
        <v>2027.4624000000003</v>
      </c>
      <c r="J79" s="5">
        <f t="shared" si="9"/>
        <v>2092.3995999999997</v>
      </c>
      <c r="K79" s="5">
        <f t="shared" si="9"/>
        <v>2157.3368</v>
      </c>
      <c r="L79" s="5">
        <f t="shared" si="9"/>
        <v>2047.0900000000001</v>
      </c>
      <c r="M79" s="5">
        <f t="shared" si="9"/>
        <v>2145.3498</v>
      </c>
      <c r="N79" s="5">
        <f t="shared" si="9"/>
        <v>2243.6095999999998</v>
      </c>
      <c r="O79" s="5">
        <f t="shared" si="9"/>
        <v>2341.8694</v>
      </c>
      <c r="P79" s="5">
        <f t="shared" si="9"/>
        <v>2440.1292000000003</v>
      </c>
      <c r="Q79" s="5">
        <f t="shared" si="9"/>
        <v>2213.703</v>
      </c>
      <c r="R79" s="5">
        <f t="shared" si="9"/>
        <v>2335.3262</v>
      </c>
      <c r="S79" s="5">
        <f t="shared" si="9"/>
        <v>2456.9494</v>
      </c>
      <c r="T79" s="5">
        <f t="shared" si="9"/>
        <v>2578.5726</v>
      </c>
      <c r="U79" s="5">
        <f t="shared" si="9"/>
        <v>2700.1958</v>
      </c>
      <c r="V79" s="5">
        <f t="shared" si="9"/>
        <v>2330.52</v>
      </c>
      <c r="W79" s="5">
        <f t="shared" si="9"/>
        <v>2475.2641999999996</v>
      </c>
      <c r="X79" s="5">
        <f t="shared" si="9"/>
        <v>2620.0083999999997</v>
      </c>
      <c r="Y79" s="5">
        <f t="shared" si="9"/>
        <v>2764.7525999999993</v>
      </c>
      <c r="Z79" s="5">
        <f t="shared" si="9"/>
        <v>2909.4967999999999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opLeftCell="G55" workbookViewId="0">
      <selection activeCell="B67" sqref="B67:Z67"/>
    </sheetView>
  </sheetViews>
  <sheetFormatPr defaultRowHeight="15" x14ac:dyDescent="0.25"/>
  <cols>
    <col min="1" max="1" width="12" customWidth="1"/>
    <col min="2" max="26" width="11.140625" customWidth="1"/>
  </cols>
  <sheetData>
    <row r="1" spans="1:26" x14ac:dyDescent="0.25">
      <c r="A1" t="s">
        <v>83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eksploatacyjna'!B4*exploatacja!$P84*$M$86</f>
        <v>0</v>
      </c>
      <c r="C4" s="5">
        <f>'Praca eksploatacyjna'!C4*exploatacja!$P84*$M$86</f>
        <v>0</v>
      </c>
      <c r="D4" s="5">
        <f>'Praca eksploatacyjna'!D4*exploatacja!$P84*$M$86</f>
        <v>0</v>
      </c>
      <c r="E4" s="5">
        <f>'Praca eksploatacyjna'!E4*exploatacja!$P84*$M$86</f>
        <v>0</v>
      </c>
      <c r="F4" s="5">
        <f>'Praca eksploatacyjna'!F4*exploatacja!$P84*$M$86</f>
        <v>0</v>
      </c>
      <c r="G4" s="5">
        <f>'Praca eksploatacyjna'!G4*exploatacja!$P84*$M$86</f>
        <v>0</v>
      </c>
      <c r="H4" s="5">
        <f>'Praca eksploatacyjna'!H4*exploatacja!$P84*$M$86</f>
        <v>0</v>
      </c>
      <c r="I4" s="5">
        <f>'Praca eksploatacyjna'!I4*exploatacja!$P84*$M$86</f>
        <v>0</v>
      </c>
      <c r="J4" s="5">
        <f>'Praca eksploatacyjna'!J4*exploatacja!$P84*$M$86</f>
        <v>0</v>
      </c>
      <c r="K4" s="5">
        <f>'Praca eksploatacyjna'!K4*exploatacja!$P84*$M$86</f>
        <v>0</v>
      </c>
      <c r="L4" s="5">
        <f>'Praca eksploatacyjna'!L4*exploatacja!$P84*$M$86</f>
        <v>0</v>
      </c>
      <c r="M4" s="5">
        <f>'Praca eksploatacyjna'!M4*exploatacja!$P84*$M$86</f>
        <v>0</v>
      </c>
      <c r="N4" s="5">
        <f>'Praca eksploatacyjna'!N4*exploatacja!$P84*$M$86</f>
        <v>0</v>
      </c>
      <c r="O4" s="5">
        <f>'Praca eksploatacyjna'!O4*exploatacja!$P84*$M$86</f>
        <v>0</v>
      </c>
      <c r="P4" s="5">
        <f>'Praca eksploatacyjna'!P4*exploatacja!$P84*$M$86</f>
        <v>0</v>
      </c>
      <c r="Q4" s="5">
        <f>'Praca eksploatacyjna'!Q4*exploatacja!$P84*$M$86</f>
        <v>0</v>
      </c>
      <c r="R4" s="5">
        <f>'Praca eksploatacyjna'!R4*exploatacja!$P84*$M$86</f>
        <v>0</v>
      </c>
      <c r="S4" s="5">
        <f>'Praca eksploatacyjna'!S4*exploatacja!$P84*$M$86</f>
        <v>0</v>
      </c>
      <c r="T4" s="5">
        <f>'Praca eksploatacyjna'!T4*exploatacja!$P84*$M$86</f>
        <v>0</v>
      </c>
      <c r="U4" s="5">
        <f>'Praca eksploatacyjna'!U4*exploatacja!$P84*$M$86</f>
        <v>0</v>
      </c>
      <c r="V4" s="5">
        <f>'Praca eksploatacyjna'!V4*exploatacja!$P84*$M$86</f>
        <v>0</v>
      </c>
      <c r="W4" s="5">
        <f>'Praca eksploatacyjna'!W4*exploatacja!$P84*$M$86</f>
        <v>0</v>
      </c>
      <c r="X4" s="5">
        <f>'Praca eksploatacyjna'!X4*exploatacja!$P84*$M$86</f>
        <v>0</v>
      </c>
      <c r="Y4" s="5">
        <f>'Praca eksploatacyjna'!Y4*exploatacja!$P84*$M$86</f>
        <v>0</v>
      </c>
      <c r="Z4" s="5">
        <f>'Praca eksploatacyjna'!Z4*exploatacja!$P84*$M$86</f>
        <v>0</v>
      </c>
    </row>
    <row r="5" spans="1:26" x14ac:dyDescent="0.25">
      <c r="A5" s="1">
        <v>20</v>
      </c>
      <c r="B5" s="5">
        <f>'Praca eksploatacyjna'!B5*exploatacja!$P85*$M$86</f>
        <v>0</v>
      </c>
      <c r="C5" s="5">
        <f>'Praca eksploatacyjna'!C5*exploatacja!$P85*$M$86</f>
        <v>0</v>
      </c>
      <c r="D5" s="5">
        <f>'Praca eksploatacyjna'!D5*exploatacja!$P85*$M$86</f>
        <v>0</v>
      </c>
      <c r="E5" s="5">
        <f>'Praca eksploatacyjna'!E5*exploatacja!$P85*$M$86</f>
        <v>0</v>
      </c>
      <c r="F5" s="5">
        <f>'Praca eksploatacyjna'!F5*exploatacja!$P85*$M$86</f>
        <v>0</v>
      </c>
      <c r="G5" s="5">
        <f>'Praca eksploatacyjna'!G5*exploatacja!$P85*$M$86</f>
        <v>0</v>
      </c>
      <c r="H5" s="5">
        <f>'Praca eksploatacyjna'!H5*exploatacja!$P85*$M$86</f>
        <v>0</v>
      </c>
      <c r="I5" s="5">
        <f>'Praca eksploatacyjna'!I5*exploatacja!$P85*$M$86</f>
        <v>0</v>
      </c>
      <c r="J5" s="5">
        <f>'Praca eksploatacyjna'!J5*exploatacja!$P85*$M$86</f>
        <v>0</v>
      </c>
      <c r="K5" s="5">
        <f>'Praca eksploatacyjna'!K5*exploatacja!$P85*$M$86</f>
        <v>0</v>
      </c>
      <c r="L5" s="5">
        <f>'Praca eksploatacyjna'!L5*exploatacja!$P85*$M$86</f>
        <v>0</v>
      </c>
      <c r="M5" s="5">
        <f>'Praca eksploatacyjna'!M5*exploatacja!$P85*$M$86</f>
        <v>0</v>
      </c>
      <c r="N5" s="5">
        <f>'Praca eksploatacyjna'!N5*exploatacja!$P85*$M$86</f>
        <v>0</v>
      </c>
      <c r="O5" s="5">
        <f>'Praca eksploatacyjna'!O5*exploatacja!$P85*$M$86</f>
        <v>0</v>
      </c>
      <c r="P5" s="5">
        <f>'Praca eksploatacyjna'!P5*exploatacja!$P85*$M$86</f>
        <v>0</v>
      </c>
      <c r="Q5" s="5">
        <f>'Praca eksploatacyjna'!Q5*exploatacja!$P85*$M$86</f>
        <v>0</v>
      </c>
      <c r="R5" s="5">
        <f>'Praca eksploatacyjna'!R5*exploatacja!$P85*$M$86</f>
        <v>0</v>
      </c>
      <c r="S5" s="5">
        <f>'Praca eksploatacyjna'!S5*exploatacja!$P85*$M$86</f>
        <v>0</v>
      </c>
      <c r="T5" s="5">
        <f>'Praca eksploatacyjna'!T5*exploatacja!$P85*$M$86</f>
        <v>0</v>
      </c>
      <c r="U5" s="5">
        <f>'Praca eksploatacyjna'!U5*exploatacja!$P85*$M$86</f>
        <v>0</v>
      </c>
      <c r="V5" s="5">
        <f>'Praca eksploatacyjna'!V5*exploatacja!$P85*$M$86</f>
        <v>0</v>
      </c>
      <c r="W5" s="5">
        <f>'Praca eksploatacyjna'!W5*exploatacja!$P85*$M$86</f>
        <v>0</v>
      </c>
      <c r="X5" s="5">
        <f>'Praca eksploatacyjna'!X5*exploatacja!$P85*$M$86</f>
        <v>0</v>
      </c>
      <c r="Y5" s="5">
        <f>'Praca eksploatacyjna'!Y5*exploatacja!$P85*$M$86</f>
        <v>0</v>
      </c>
      <c r="Z5" s="5">
        <f>'Praca eksploatacyjna'!Z5*exploatacja!$P85*$M$86</f>
        <v>0</v>
      </c>
    </row>
    <row r="6" spans="1:26" x14ac:dyDescent="0.25">
      <c r="A6" s="1">
        <v>30</v>
      </c>
      <c r="B6" s="5">
        <f>'Praca eksploatacyjna'!B6*exploatacja!$P86*$M$86</f>
        <v>0</v>
      </c>
      <c r="C6" s="5">
        <f>'Praca eksploatacyjna'!C6*exploatacja!$P86*$M$86</f>
        <v>0</v>
      </c>
      <c r="D6" s="5">
        <f>'Praca eksploatacyjna'!D6*exploatacja!$P86*$M$86</f>
        <v>0</v>
      </c>
      <c r="E6" s="5">
        <f>'Praca eksploatacyjna'!E6*exploatacja!$P86*$M$86</f>
        <v>0</v>
      </c>
      <c r="F6" s="5">
        <f>'Praca eksploatacyjna'!F6*exploatacja!$P86*$M$86</f>
        <v>0</v>
      </c>
      <c r="G6" s="5">
        <f>'Praca eksploatacyjna'!G6*exploatacja!$P86*$M$86</f>
        <v>0</v>
      </c>
      <c r="H6" s="5">
        <f>'Praca eksploatacyjna'!H6*exploatacja!$P86*$M$86</f>
        <v>0</v>
      </c>
      <c r="I6" s="5">
        <f>'Praca eksploatacyjna'!I6*exploatacja!$P86*$M$86</f>
        <v>0</v>
      </c>
      <c r="J6" s="5">
        <f>'Praca eksploatacyjna'!J6*exploatacja!$P86*$M$86</f>
        <v>0</v>
      </c>
      <c r="K6" s="5">
        <f>'Praca eksploatacyjna'!K6*exploatacja!$P86*$M$86</f>
        <v>0</v>
      </c>
      <c r="L6" s="5">
        <f>'Praca eksploatacyjna'!L6*exploatacja!$P86*$M$86</f>
        <v>0</v>
      </c>
      <c r="M6" s="5">
        <f>'Praca eksploatacyjna'!M6*exploatacja!$P86*$M$86</f>
        <v>0</v>
      </c>
      <c r="N6" s="5">
        <f>'Praca eksploatacyjna'!N6*exploatacja!$P86*$M$86</f>
        <v>0</v>
      </c>
      <c r="O6" s="5">
        <f>'Praca eksploatacyjna'!O6*exploatacja!$P86*$M$86</f>
        <v>0</v>
      </c>
      <c r="P6" s="5">
        <f>'Praca eksploatacyjna'!P6*exploatacja!$P86*$M$86</f>
        <v>0</v>
      </c>
      <c r="Q6" s="5">
        <f>'Praca eksploatacyjna'!Q6*exploatacja!$P86*$M$86</f>
        <v>0</v>
      </c>
      <c r="R6" s="5">
        <f>'Praca eksploatacyjna'!R6*exploatacja!$P86*$M$86</f>
        <v>0</v>
      </c>
      <c r="S6" s="5">
        <f>'Praca eksploatacyjna'!S6*exploatacja!$P86*$M$86</f>
        <v>0</v>
      </c>
      <c r="T6" s="5">
        <f>'Praca eksploatacyjna'!T6*exploatacja!$P86*$M$86</f>
        <v>0</v>
      </c>
      <c r="U6" s="5">
        <f>'Praca eksploatacyjna'!U6*exploatacja!$P86*$M$86</f>
        <v>0</v>
      </c>
      <c r="V6" s="5">
        <f>'Praca eksploatacyjna'!V6*exploatacja!$P86*$M$86</f>
        <v>0</v>
      </c>
      <c r="W6" s="5">
        <f>'Praca eksploatacyjna'!W6*exploatacja!$P86*$M$86</f>
        <v>0</v>
      </c>
      <c r="X6" s="5">
        <f>'Praca eksploatacyjna'!X6*exploatacja!$P86*$M$86</f>
        <v>0</v>
      </c>
      <c r="Y6" s="5">
        <f>'Praca eksploatacyjna'!Y6*exploatacja!$P86*$M$86</f>
        <v>0</v>
      </c>
      <c r="Z6" s="5">
        <f>'Praca eksploatacyjna'!Z6*exploatacja!$P86*$M$86</f>
        <v>0</v>
      </c>
    </row>
    <row r="7" spans="1:26" x14ac:dyDescent="0.25">
      <c r="A7" s="1">
        <v>40</v>
      </c>
      <c r="B7" s="5">
        <f>'Praca eksploatacyjna'!B7*exploatacja!$P87*$M$86</f>
        <v>9667343.7534246594</v>
      </c>
      <c r="C7" s="5">
        <f>'Praca eksploatacyjna'!C7*exploatacja!$P87*$M$86</f>
        <v>9794160.3123287689</v>
      </c>
      <c r="D7" s="5">
        <f>'Praca eksploatacyjna'!D7*exploatacja!$P87*$M$86</f>
        <v>9920976.8712328766</v>
      </c>
      <c r="E7" s="5">
        <f>'Praca eksploatacyjna'!E7*exploatacja!$P87*$M$86</f>
        <v>10047793.430136986</v>
      </c>
      <c r="F7" s="5">
        <f>'Praca eksploatacyjna'!F7*exploatacja!$P87*$M$86</f>
        <v>10174609.989041097</v>
      </c>
      <c r="G7" s="5">
        <f>'Praca eksploatacyjna'!G7*exploatacja!$P87*$M$86</f>
        <v>10301426.547945205</v>
      </c>
      <c r="H7" s="5">
        <f>'Praca eksploatacyjna'!H7*exploatacja!$P87*$M$86</f>
        <v>10664119.726027397</v>
      </c>
      <c r="I7" s="5">
        <f>'Praca eksploatacyjna'!I7*exploatacja!$P87*$M$86</f>
        <v>11026812.90410959</v>
      </c>
      <c r="J7" s="5">
        <f>'Praca eksploatacyjna'!J7*exploatacja!$P87*$M$86</f>
        <v>11389506.08219178</v>
      </c>
      <c r="K7" s="5">
        <f>'Praca eksploatacyjna'!K7*exploatacja!$P87*$M$86</f>
        <v>11752199.260273971</v>
      </c>
      <c r="L7" s="5">
        <f>'Praca eksploatacyjna'!L7*exploatacja!$P87*$M$86</f>
        <v>11480809.643835617</v>
      </c>
      <c r="M7" s="5">
        <f>'Praca eksploatacyjna'!M7*exploatacja!$P87*$M$86</f>
        <v>12200690.531506846</v>
      </c>
      <c r="N7" s="5">
        <f>'Praca eksploatacyjna'!N7*exploatacja!$P87*$M$86</f>
        <v>12920571.419178082</v>
      </c>
      <c r="O7" s="5">
        <f>'Praca eksploatacyjna'!O7*exploatacja!$P87*$M$86</f>
        <v>13640452.306849314</v>
      </c>
      <c r="P7" s="5">
        <f>'Praca eksploatacyjna'!P7*exploatacja!$P87*$M$86</f>
        <v>14360333.194520546</v>
      </c>
      <c r="Q7" s="5">
        <f>'Praca eksploatacyjna'!Q7*exploatacja!$P87*$M$86</f>
        <v>13266748.191780822</v>
      </c>
      <c r="R7" s="5">
        <f>'Praca eksploatacyjna'!R7*exploatacja!$P87*$M$86</f>
        <v>14145524.531506849</v>
      </c>
      <c r="S7" s="5">
        <f>'Praca eksploatacyjna'!S7*exploatacja!$P87*$M$86</f>
        <v>15024300.871232877</v>
      </c>
      <c r="T7" s="5">
        <f>'Praca eksploatacyjna'!T7*exploatacja!$P87*$M$86</f>
        <v>15903077.210958904</v>
      </c>
      <c r="U7" s="5">
        <f>'Praca eksploatacyjna'!U7*exploatacja!$P87*$M$86</f>
        <v>16781853.550684933</v>
      </c>
      <c r="V7" s="5">
        <f>'Praca eksploatacyjna'!V7*exploatacja!$P87*$M$86</f>
        <v>14061225.452054795</v>
      </c>
      <c r="W7" s="5">
        <f>'Praca eksploatacyjna'!W7*exploatacja!$P87*$M$86</f>
        <v>16032510.230136985</v>
      </c>
      <c r="X7" s="5">
        <f>'Praca eksploatacyjna'!X7*exploatacja!$P87*$M$86</f>
        <v>18003795.008219175</v>
      </c>
      <c r="Y7" s="5">
        <f>'Praca eksploatacyjna'!Y7*exploatacja!$P87*$M$86</f>
        <v>19975079.786301363</v>
      </c>
      <c r="Z7" s="5">
        <f>'Praca eksploatacyjna'!Z7*exploatacja!$P87*$M$86</f>
        <v>21946364.564383563</v>
      </c>
    </row>
    <row r="8" spans="1:26" x14ac:dyDescent="0.25">
      <c r="A8" s="1">
        <v>50</v>
      </c>
      <c r="B8" s="5">
        <f>'Praca eksploatacyjna'!B8*exploatacja!$P88*$M$86</f>
        <v>14025360.657534245</v>
      </c>
      <c r="C8" s="5">
        <f>'Praca eksploatacyjna'!C8*exploatacja!$P88*$M$86</f>
        <v>14321360.876712326</v>
      </c>
      <c r="D8" s="5">
        <f>'Praca eksploatacyjna'!D8*exploatacja!$P88*$M$86</f>
        <v>14617361.09589041</v>
      </c>
      <c r="E8" s="5">
        <f>'Praca eksploatacyjna'!E8*exploatacja!$P88*$M$86</f>
        <v>14913361.315068495</v>
      </c>
      <c r="F8" s="5">
        <f>'Praca eksploatacyjna'!F8*exploatacja!$P88*$M$86</f>
        <v>15209361.534246577</v>
      </c>
      <c r="G8" s="5">
        <f>'Praca eksploatacyjna'!G8*exploatacja!$P88*$M$86</f>
        <v>15505361.753424659</v>
      </c>
      <c r="H8" s="5">
        <f>'Praca eksploatacyjna'!H8*exploatacja!$P88*$M$86</f>
        <v>16843742.05479452</v>
      </c>
      <c r="I8" s="5">
        <f>'Praca eksploatacyjna'!I8*exploatacja!$P88*$M$86</f>
        <v>18182122.356164381</v>
      </c>
      <c r="J8" s="5">
        <f>'Praca eksploatacyjna'!J8*exploatacja!$P88*$M$86</f>
        <v>19520502.657534242</v>
      </c>
      <c r="K8" s="5">
        <f>'Praca eksploatacyjna'!K8*exploatacja!$P88*$M$86</f>
        <v>20858882.95890411</v>
      </c>
      <c r="L8" s="5">
        <f>'Praca eksploatacyjna'!L8*exploatacja!$P88*$M$86</f>
        <v>20717262.164383557</v>
      </c>
      <c r="M8" s="5">
        <f>'Praca eksploatacyjna'!M8*exploatacja!$P88*$M$86</f>
        <v>21988344.049315061</v>
      </c>
      <c r="N8" s="5">
        <f>'Praca eksploatacyjna'!N8*exploatacja!$P88*$M$86</f>
        <v>23259425.934246574</v>
      </c>
      <c r="O8" s="5">
        <f>'Praca eksploatacyjna'!O8*exploatacja!$P88*$M$86</f>
        <v>24530507.819178071</v>
      </c>
      <c r="P8" s="5">
        <f>'Praca eksploatacyjna'!P8*exploatacja!$P88*$M$86</f>
        <v>25801589.704109583</v>
      </c>
      <c r="Q8" s="5">
        <f>'Praca eksploatacyjna'!Q8*exploatacja!$P88*$M$86</f>
        <v>20380770.082191769</v>
      </c>
      <c r="R8" s="5">
        <f>'Praca eksploatacyjna'!R8*exploatacja!$P88*$M$86</f>
        <v>21795178.389041092</v>
      </c>
      <c r="S8" s="5">
        <f>'Praca eksploatacyjna'!S8*exploatacja!$P88*$M$86</f>
        <v>23209586.695890408</v>
      </c>
      <c r="T8" s="5">
        <f>'Praca eksploatacyjna'!T8*exploatacja!$P88*$M$86</f>
        <v>24623995.002739724</v>
      </c>
      <c r="U8" s="5">
        <f>'Praca eksploatacyjna'!U8*exploatacja!$P88*$M$86</f>
        <v>26038403.309589028</v>
      </c>
      <c r="V8" s="5">
        <f>'Praca eksploatacyjna'!V8*exploatacja!$P88*$M$86</f>
        <v>21097402.19178082</v>
      </c>
      <c r="W8" s="5">
        <f>'Praca eksploatacyjna'!W8*exploatacja!$P88*$M$86</f>
        <v>23473556.038356163</v>
      </c>
      <c r="X8" s="5">
        <f>'Praca eksploatacyjna'!X8*exploatacja!$P88*$M$86</f>
        <v>25849709.884931505</v>
      </c>
      <c r="Y8" s="5">
        <f>'Praca eksploatacyjna'!Y8*exploatacja!$P88*$M$86</f>
        <v>28225863.731506843</v>
      </c>
      <c r="Z8" s="5">
        <f>'Praca eksploatacyjna'!Z8*exploatacja!$P88*$M$86</f>
        <v>30602017.578082185</v>
      </c>
    </row>
    <row r="9" spans="1:26" x14ac:dyDescent="0.25">
      <c r="A9" s="1">
        <v>60</v>
      </c>
      <c r="B9" s="5">
        <f>'Praca eksploatacyjna'!B9*exploatacja!$P89*$M$86</f>
        <v>5027503.5616438361</v>
      </c>
      <c r="C9" s="5">
        <f>'Praca eksploatacyjna'!C9*exploatacja!$P89*$M$86</f>
        <v>4992311.8356164396</v>
      </c>
      <c r="D9" s="5">
        <f>'Praca eksploatacyjna'!D9*exploatacja!$P89*$M$86</f>
        <v>4957120.1095890412</v>
      </c>
      <c r="E9" s="5">
        <f>'Praca eksploatacyjna'!E9*exploatacja!$P89*$M$86</f>
        <v>4921928.3835616438</v>
      </c>
      <c r="F9" s="5">
        <f>'Praca eksploatacyjna'!F9*exploatacja!$P89*$M$86</f>
        <v>4886736.6575342473</v>
      </c>
      <c r="G9" s="5">
        <f>'Praca eksploatacyjna'!G9*exploatacja!$P89*$M$86</f>
        <v>4851544.9315068498</v>
      </c>
      <c r="H9" s="5">
        <f>'Praca eksploatacyjna'!H9*exploatacja!$P89*$M$86</f>
        <v>6471722.4657534249</v>
      </c>
      <c r="I9" s="5">
        <f>'Praca eksploatacyjna'!I9*exploatacja!$P89*$M$86</f>
        <v>8091899.9999999991</v>
      </c>
      <c r="J9" s="5">
        <f>'Praca eksploatacyjna'!J9*exploatacja!$P89*$M$86</f>
        <v>9712077.5342465751</v>
      </c>
      <c r="K9" s="5">
        <f>'Praca eksploatacyjna'!K9*exploatacja!$P89*$M$86</f>
        <v>11332255.068493152</v>
      </c>
      <c r="L9" s="5">
        <f>'Praca eksploatacyjna'!L9*exploatacja!$P89*$M$86</f>
        <v>13128391.232876712</v>
      </c>
      <c r="M9" s="5">
        <f>'Praca eksploatacyjna'!M9*exploatacja!$P89*$M$86</f>
        <v>15006601.479452057</v>
      </c>
      <c r="N9" s="5">
        <f>'Praca eksploatacyjna'!N9*exploatacja!$P89*$M$86</f>
        <v>16884811.726027399</v>
      </c>
      <c r="O9" s="5">
        <f>'Praca eksploatacyjna'!O9*exploatacja!$P89*$M$86</f>
        <v>18763021.97260274</v>
      </c>
      <c r="P9" s="5">
        <f>'Praca eksploatacyjna'!P9*exploatacja!$P89*$M$86</f>
        <v>20641232.219178084</v>
      </c>
      <c r="Q9" s="5">
        <f>'Praca eksploatacyjna'!Q9*exploatacja!$P89*$M$86</f>
        <v>14418554.794520553</v>
      </c>
      <c r="R9" s="5">
        <f>'Praca eksploatacyjna'!R9*exploatacja!$P89*$M$86</f>
        <v>17932787.506849319</v>
      </c>
      <c r="S9" s="5">
        <f>'Praca eksploatacyjna'!S9*exploatacja!$P89*$M$86</f>
        <v>21447020.219178084</v>
      </c>
      <c r="T9" s="5">
        <f>'Praca eksploatacyjna'!T9*exploatacja!$P89*$M$86</f>
        <v>24961252.93150685</v>
      </c>
      <c r="U9" s="5">
        <f>'Praca eksploatacyjna'!U9*exploatacja!$P89*$M$86</f>
        <v>28475485.643835619</v>
      </c>
      <c r="V9" s="5">
        <f>'Praca eksploatacyjna'!V9*exploatacja!$P89*$M$86</f>
        <v>22598667.123287678</v>
      </c>
      <c r="W9" s="5">
        <f>'Praca eksploatacyjna'!W9*exploatacja!$P89*$M$86</f>
        <v>24779582.136986312</v>
      </c>
      <c r="X9" s="5">
        <f>'Praca eksploatacyjna'!X9*exploatacja!$P89*$M$86</f>
        <v>26960497.150684938</v>
      </c>
      <c r="Y9" s="5">
        <f>'Praca eksploatacyjna'!Y9*exploatacja!$P89*$M$86</f>
        <v>29141412.164383564</v>
      </c>
      <c r="Z9" s="5">
        <f>'Praca eksploatacyjna'!Z9*exploatacja!$P89*$M$86</f>
        <v>31322327.178082198</v>
      </c>
    </row>
    <row r="10" spans="1:26" x14ac:dyDescent="0.25">
      <c r="A10" s="1">
        <v>70</v>
      </c>
      <c r="B10" s="5">
        <f>'Praca eksploatacyjna'!B10*exploatacja!$P90*$M$86</f>
        <v>19158499.06849315</v>
      </c>
      <c r="C10" s="5">
        <f>'Praca eksploatacyjna'!C10*exploatacja!$P90*$M$86</f>
        <v>19462262.794520546</v>
      </c>
      <c r="D10" s="5">
        <f>'Praca eksploatacyjna'!D10*exploatacja!$P90*$M$86</f>
        <v>19766026.520547945</v>
      </c>
      <c r="E10" s="5">
        <f>'Praca eksploatacyjna'!E10*exploatacja!$P90*$M$86</f>
        <v>20069790.246575344</v>
      </c>
      <c r="F10" s="5">
        <f>'Praca eksploatacyjna'!F10*exploatacja!$P90*$M$86</f>
        <v>20373553.972602744</v>
      </c>
      <c r="G10" s="5">
        <f>'Praca eksploatacyjna'!G10*exploatacja!$P90*$M$86</f>
        <v>20677317.698630139</v>
      </c>
      <c r="H10" s="5">
        <f>'Praca eksploatacyjna'!H10*exploatacja!$P90*$M$86</f>
        <v>19129065.731506854</v>
      </c>
      <c r="I10" s="5">
        <f>'Praca eksploatacyjna'!I10*exploatacja!$P90*$M$86</f>
        <v>17580813.764383566</v>
      </c>
      <c r="J10" s="5">
        <f>'Praca eksploatacyjna'!J10*exploatacja!$P90*$M$86</f>
        <v>16032561.797260281</v>
      </c>
      <c r="K10" s="5">
        <f>'Praca eksploatacyjna'!K10*exploatacja!$P90*$M$86</f>
        <v>14484309.83013699</v>
      </c>
      <c r="L10" s="5">
        <f>'Praca eksploatacyjna'!L10*exploatacja!$P90*$M$86</f>
        <v>11417239.232876714</v>
      </c>
      <c r="M10" s="5">
        <f>'Praca eksploatacyjna'!M10*exploatacja!$P90*$M$86</f>
        <v>12121726.684931507</v>
      </c>
      <c r="N10" s="5">
        <f>'Praca eksploatacyjna'!N10*exploatacja!$P90*$M$86</f>
        <v>12826214.136986302</v>
      </c>
      <c r="O10" s="5">
        <f>'Praca eksploatacyjna'!O10*exploatacja!$P90*$M$86</f>
        <v>13530701.589041099</v>
      </c>
      <c r="P10" s="5">
        <f>'Praca eksploatacyjna'!P10*exploatacja!$P90*$M$86</f>
        <v>14235189.041095892</v>
      </c>
      <c r="Q10" s="5">
        <f>'Praca eksploatacyjna'!Q10*exploatacja!$P90*$M$86</f>
        <v>22680936.328767125</v>
      </c>
      <c r="R10" s="5">
        <f>'Praca eksploatacyjna'!R10*exploatacja!$P90*$M$86</f>
        <v>22078642.060273975</v>
      </c>
      <c r="S10" s="5">
        <f>'Praca eksploatacyjna'!S10*exploatacja!$P90*$M$86</f>
        <v>21476347.791780826</v>
      </c>
      <c r="T10" s="5">
        <f>'Praca eksploatacyjna'!T10*exploatacja!$P90*$M$86</f>
        <v>20874053.523287673</v>
      </c>
      <c r="U10" s="5">
        <f>'Praca eksploatacyjna'!U10*exploatacja!$P90*$M$86</f>
        <v>20271759.254794523</v>
      </c>
      <c r="V10" s="5">
        <f>'Praca eksploatacyjna'!V10*exploatacja!$P90*$M$86</f>
        <v>16147027.726027397</v>
      </c>
      <c r="W10" s="5">
        <f>'Praca eksploatacyjna'!W10*exploatacja!$P90*$M$86</f>
        <v>15288094.947945205</v>
      </c>
      <c r="X10" s="5">
        <f>'Praca eksploatacyjna'!X10*exploatacja!$P90*$M$86</f>
        <v>14429162.169863014</v>
      </c>
      <c r="Y10" s="5">
        <f>'Praca eksploatacyjna'!Y10*exploatacja!$P90*$M$86</f>
        <v>13570229.391780823</v>
      </c>
      <c r="Z10" s="5">
        <f>'Praca eksploatacyjna'!Z10*exploatacja!$P90*$M$86</f>
        <v>12711296.613698632</v>
      </c>
    </row>
    <row r="11" spans="1:26" x14ac:dyDescent="0.25">
      <c r="A11" s="1">
        <v>80</v>
      </c>
      <c r="B11" s="5">
        <f>'Praca eksploatacyjna'!B11*exploatacja!$P91*$M$86</f>
        <v>17555798.638356164</v>
      </c>
      <c r="C11" s="5">
        <f>'Praca eksploatacyjna'!C11*exploatacja!$P91*$M$86</f>
        <v>17862027.371506855</v>
      </c>
      <c r="D11" s="5">
        <f>'Praca eksploatacyjna'!D11*exploatacja!$P91*$M$86</f>
        <v>18168256.104657535</v>
      </c>
      <c r="E11" s="5">
        <f>'Praca eksploatacyjna'!E11*exploatacja!$P91*$M$86</f>
        <v>18474484.837808222</v>
      </c>
      <c r="F11" s="5">
        <f>'Praca eksploatacyjna'!F11*exploatacja!$P91*$M$86</f>
        <v>18780713.570958905</v>
      </c>
      <c r="G11" s="5">
        <f>'Praca eksploatacyjna'!G11*exploatacja!$P91*$M$86</f>
        <v>19086942.304109588</v>
      </c>
      <c r="H11" s="5">
        <f>'Praca eksploatacyjna'!H11*exploatacja!$P91*$M$86</f>
        <v>19153001.820821919</v>
      </c>
      <c r="I11" s="5">
        <f>'Praca eksploatacyjna'!I11*exploatacja!$P91*$M$86</f>
        <v>19219061.337534245</v>
      </c>
      <c r="J11" s="5">
        <f>'Praca eksploatacyjna'!J11*exploatacja!$P91*$M$86</f>
        <v>19285120.854246575</v>
      </c>
      <c r="K11" s="5">
        <f>'Praca eksploatacyjna'!K11*exploatacja!$P91*$M$86</f>
        <v>19351180.370958906</v>
      </c>
      <c r="L11" s="5">
        <f>'Praca eksploatacyjna'!L11*exploatacja!$P91*$M$86</f>
        <v>17886096.221917812</v>
      </c>
      <c r="M11" s="5">
        <f>'Praca eksploatacyjna'!M11*exploatacja!$P91*$M$86</f>
        <v>15911404.19013699</v>
      </c>
      <c r="N11" s="5">
        <f>'Praca eksploatacyjna'!N11*exploatacja!$P91*$M$86</f>
        <v>13936712.158356167</v>
      </c>
      <c r="O11" s="5">
        <f>'Praca eksploatacyjna'!O11*exploatacja!$P91*$M$86</f>
        <v>11962020.126575347</v>
      </c>
      <c r="P11" s="5">
        <f>'Praca eksploatacyjna'!P11*exploatacja!$P91*$M$86</f>
        <v>9987328.0947945248</v>
      </c>
      <c r="Q11" s="5">
        <f>'Praca eksploatacyjna'!Q11*exploatacja!$P91*$M$86</f>
        <v>7682338.4794520549</v>
      </c>
      <c r="R11" s="5">
        <f>'Praca eksploatacyjna'!R11*exploatacja!$P91*$M$86</f>
        <v>5792229.6213698629</v>
      </c>
      <c r="S11" s="5">
        <f>'Praca eksploatacyjna'!S11*exploatacja!$P91*$M$86</f>
        <v>3902120.7632876709</v>
      </c>
      <c r="T11" s="5">
        <f>'Praca eksploatacyjna'!T11*exploatacja!$P91*$M$86</f>
        <v>2012011.9052054789</v>
      </c>
      <c r="U11" s="5">
        <f>'Praca eksploatacyjna'!U11*exploatacja!$P91*$M$86</f>
        <v>121903.04712328686</v>
      </c>
      <c r="V11" s="5">
        <f>'Praca eksploatacyjna'!V11*exploatacja!$P91*$M$86</f>
        <v>8105254.3479452059</v>
      </c>
      <c r="W11" s="5">
        <f>'Praca eksploatacyjna'!W11*exploatacja!$P91*$M$86</f>
        <v>6327941.4295890415</v>
      </c>
      <c r="X11" s="5">
        <f>'Praca eksploatacyjna'!X11*exploatacja!$P91*$M$86</f>
        <v>4550628.5112328762</v>
      </c>
      <c r="Y11" s="5">
        <f>'Praca eksploatacyjna'!Y11*exploatacja!$P91*$M$86</f>
        <v>2773315.5928767105</v>
      </c>
      <c r="Z11" s="5">
        <f>'Praca eksploatacyjna'!Z11*exploatacja!$P91*$M$86</f>
        <v>996002.67452054622</v>
      </c>
    </row>
    <row r="12" spans="1:26" x14ac:dyDescent="0.25">
      <c r="A12" s="1">
        <v>90</v>
      </c>
      <c r="B12" s="5">
        <f>'Praca eksploatacyjna'!B12*exploatacja!$P92*$M$86</f>
        <v>12340885.726027397</v>
      </c>
      <c r="C12" s="5">
        <f>'Praca eksploatacyjna'!C12*exploatacja!$P92*$M$86</f>
        <v>12485770.043835616</v>
      </c>
      <c r="D12" s="5">
        <f>'Praca eksploatacyjna'!D12*exploatacja!$P92*$M$86</f>
        <v>12630654.361643836</v>
      </c>
      <c r="E12" s="5">
        <f>'Praca eksploatacyjna'!E12*exploatacja!$P92*$M$86</f>
        <v>12775538.679452058</v>
      </c>
      <c r="F12" s="5">
        <f>'Praca eksploatacyjna'!F12*exploatacja!$P92*$M$86</f>
        <v>12920422.997260274</v>
      </c>
      <c r="G12" s="5">
        <f>'Praca eksploatacyjna'!G12*exploatacja!$P92*$M$86</f>
        <v>13065307.315068493</v>
      </c>
      <c r="H12" s="5">
        <f>'Praca eksploatacyjna'!H12*exploatacja!$P92*$M$86</f>
        <v>13274938.323287673</v>
      </c>
      <c r="I12" s="5">
        <f>'Praca eksploatacyjna'!I12*exploatacja!$P92*$M$86</f>
        <v>13484569.331506848</v>
      </c>
      <c r="J12" s="5">
        <f>'Praca eksploatacyjna'!J12*exploatacja!$P92*$M$86</f>
        <v>13694200.339726029</v>
      </c>
      <c r="K12" s="5">
        <f>'Praca eksploatacyjna'!K12*exploatacja!$P92*$M$86</f>
        <v>13903831.347945202</v>
      </c>
      <c r="L12" s="5">
        <f>'Praca eksploatacyjna'!L12*exploatacja!$P92*$M$86</f>
        <v>13389040.767123288</v>
      </c>
      <c r="M12" s="5">
        <f>'Praca eksploatacyjna'!M12*exploatacja!$P92*$M$86</f>
        <v>13710370.224657536</v>
      </c>
      <c r="N12" s="5">
        <f>'Praca eksploatacyjna'!N12*exploatacja!$P92*$M$86</f>
        <v>14031699.68219178</v>
      </c>
      <c r="O12" s="5">
        <f>'Praca eksploatacyjna'!O12*exploatacja!$P92*$M$86</f>
        <v>14353029.13972603</v>
      </c>
      <c r="P12" s="5">
        <f>'Praca eksploatacyjna'!P12*exploatacja!$P92*$M$86</f>
        <v>14674358.597260274</v>
      </c>
      <c r="Q12" s="5">
        <f>'Praca eksploatacyjna'!Q12*exploatacja!$P92*$M$86</f>
        <v>13947533.013698632</v>
      </c>
      <c r="R12" s="5">
        <f>'Praca eksploatacyjna'!R12*exploatacja!$P92*$M$86</f>
        <v>14829772.142465752</v>
      </c>
      <c r="S12" s="5">
        <f>'Praca eksploatacyjna'!S12*exploatacja!$P92*$M$86</f>
        <v>15712011.271232875</v>
      </c>
      <c r="T12" s="5">
        <f>'Praca eksploatacyjna'!T12*exploatacja!$P92*$M$86</f>
        <v>16594250.399999999</v>
      </c>
      <c r="U12" s="5">
        <f>'Praca eksploatacyjna'!U12*exploatacja!$P92*$M$86</f>
        <v>17476489.528767124</v>
      </c>
      <c r="V12" s="5">
        <f>'Praca eksploatacyjna'!V12*exploatacja!$P92*$M$86</f>
        <v>16752081.369863013</v>
      </c>
      <c r="W12" s="5">
        <f>'Praca eksploatacyjna'!W12*exploatacja!$P92*$M$86</f>
        <v>17894542.832876705</v>
      </c>
      <c r="X12" s="5">
        <f>'Praca eksploatacyjna'!X12*exploatacja!$P92*$M$86</f>
        <v>19037004.295890409</v>
      </c>
      <c r="Y12" s="5">
        <f>'Praca eksploatacyjna'!Y12*exploatacja!$P92*$M$86</f>
        <v>20179465.758904103</v>
      </c>
      <c r="Z12" s="5">
        <f>'Praca eksploatacyjna'!Z12*exploatacja!$P92*$M$86</f>
        <v>21321927.221917804</v>
      </c>
    </row>
    <row r="13" spans="1:26" x14ac:dyDescent="0.25">
      <c r="A13" s="1">
        <v>100</v>
      </c>
      <c r="B13" s="5">
        <f>'Praca eksploatacyjna'!B13*exploatacja!$P93*$M$86</f>
        <v>0</v>
      </c>
      <c r="C13" s="5">
        <f>'Praca eksploatacyjna'!C13*exploatacja!$P93*$M$86</f>
        <v>0</v>
      </c>
      <c r="D13" s="5">
        <f>'Praca eksploatacyjna'!D13*exploatacja!$P93*$M$86</f>
        <v>0</v>
      </c>
      <c r="E13" s="5">
        <f>'Praca eksploatacyjna'!E13*exploatacja!$P93*$M$86</f>
        <v>0</v>
      </c>
      <c r="F13" s="5">
        <f>'Praca eksploatacyjna'!F13*exploatacja!$P93*$M$86</f>
        <v>0</v>
      </c>
      <c r="G13" s="5">
        <f>'Praca eksploatacyjna'!G13*exploatacja!$P93*$M$86</f>
        <v>0</v>
      </c>
      <c r="H13" s="5">
        <f>'Praca eksploatacyjna'!H13*exploatacja!$P93*$M$86</f>
        <v>0</v>
      </c>
      <c r="I13" s="5">
        <f>'Praca eksploatacyjna'!I13*exploatacja!$P93*$M$86</f>
        <v>0</v>
      </c>
      <c r="J13" s="5">
        <f>'Praca eksploatacyjna'!J13*exploatacja!$P93*$M$86</f>
        <v>0</v>
      </c>
      <c r="K13" s="5">
        <f>'Praca eksploatacyjna'!K13*exploatacja!$P93*$M$86</f>
        <v>0</v>
      </c>
      <c r="L13" s="5">
        <f>'Praca eksploatacyjna'!L13*exploatacja!$P93*$M$86</f>
        <v>0</v>
      </c>
      <c r="M13" s="5">
        <f>'Praca eksploatacyjna'!M13*exploatacja!$P93*$M$86</f>
        <v>0</v>
      </c>
      <c r="N13" s="5">
        <f>'Praca eksploatacyjna'!N13*exploatacja!$P93*$M$86</f>
        <v>0</v>
      </c>
      <c r="O13" s="5">
        <f>'Praca eksploatacyjna'!O13*exploatacja!$P93*$M$86</f>
        <v>0</v>
      </c>
      <c r="P13" s="5">
        <f>'Praca eksploatacyjna'!P13*exploatacja!$P93*$M$86</f>
        <v>0</v>
      </c>
      <c r="Q13" s="5">
        <f>'Praca eksploatacyjna'!Q13*exploatacja!$P93*$M$86</f>
        <v>0</v>
      </c>
      <c r="R13" s="5">
        <f>'Praca eksploatacyjna'!R13*exploatacja!$P93*$M$86</f>
        <v>0</v>
      </c>
      <c r="S13" s="5">
        <f>'Praca eksploatacyjna'!S13*exploatacja!$P93*$M$86</f>
        <v>0</v>
      </c>
      <c r="T13" s="5">
        <f>'Praca eksploatacyjna'!T13*exploatacja!$P93*$M$86</f>
        <v>0</v>
      </c>
      <c r="U13" s="5">
        <f>'Praca eksploatacyjna'!U13*exploatacja!$P93*$M$86</f>
        <v>0</v>
      </c>
      <c r="V13" s="5">
        <f>'Praca eksploatacyjna'!V13*exploatacja!$P93*$M$86</f>
        <v>0</v>
      </c>
      <c r="W13" s="5">
        <f>'Praca eksploatacyjna'!W13*exploatacja!$P93*$M$86</f>
        <v>0</v>
      </c>
      <c r="X13" s="5">
        <f>'Praca eksploatacyjna'!X13*exploatacja!$P93*$M$86</f>
        <v>0</v>
      </c>
      <c r="Y13" s="5">
        <f>'Praca eksploatacyjna'!Y13*exploatacja!$P93*$M$86</f>
        <v>0</v>
      </c>
      <c r="Z13" s="5">
        <f>'Praca eksploatacyjna'!Z13*exploatacja!$P93*$M$86</f>
        <v>0</v>
      </c>
    </row>
    <row r="14" spans="1:26" x14ac:dyDescent="0.25">
      <c r="A14" s="1">
        <v>110</v>
      </c>
      <c r="B14" s="5">
        <f>'Praca eksploatacyjna'!B14*exploatacja!$P94*$M$86</f>
        <v>0</v>
      </c>
      <c r="C14" s="5">
        <f>'Praca eksploatacyjna'!C14*exploatacja!$P94*$M$86</f>
        <v>0</v>
      </c>
      <c r="D14" s="5">
        <f>'Praca eksploatacyjna'!D14*exploatacja!$P94*$M$86</f>
        <v>0</v>
      </c>
      <c r="E14" s="5">
        <f>'Praca eksploatacyjna'!E14*exploatacja!$P94*$M$86</f>
        <v>0</v>
      </c>
      <c r="F14" s="5">
        <f>'Praca eksploatacyjna'!F14*exploatacja!$P94*$M$86</f>
        <v>0</v>
      </c>
      <c r="G14" s="5">
        <f>'Praca eksploatacyjna'!G14*exploatacja!$P94*$M$86</f>
        <v>0</v>
      </c>
      <c r="H14" s="5">
        <f>'Praca eksploatacyjna'!H14*exploatacja!$P94*$M$86</f>
        <v>0</v>
      </c>
      <c r="I14" s="5">
        <f>'Praca eksploatacyjna'!I14*exploatacja!$P94*$M$86</f>
        <v>0</v>
      </c>
      <c r="J14" s="5">
        <f>'Praca eksploatacyjna'!J14*exploatacja!$P94*$M$86</f>
        <v>0</v>
      </c>
      <c r="K14" s="5">
        <f>'Praca eksploatacyjna'!K14*exploatacja!$P94*$M$86</f>
        <v>0</v>
      </c>
      <c r="L14" s="5">
        <f>'Praca eksploatacyjna'!L14*exploatacja!$P94*$M$86</f>
        <v>0</v>
      </c>
      <c r="M14" s="5">
        <f>'Praca eksploatacyjna'!M14*exploatacja!$P94*$M$86</f>
        <v>0</v>
      </c>
      <c r="N14" s="5">
        <f>'Praca eksploatacyjna'!N14*exploatacja!$P94*$M$86</f>
        <v>0</v>
      </c>
      <c r="O14" s="5">
        <f>'Praca eksploatacyjna'!O14*exploatacja!$P94*$M$86</f>
        <v>0</v>
      </c>
      <c r="P14" s="5">
        <f>'Praca eksploatacyjna'!P14*exploatacja!$P94*$M$86</f>
        <v>0</v>
      </c>
      <c r="Q14" s="5">
        <f>'Praca eksploatacyjna'!Q14*exploatacja!$P94*$M$86</f>
        <v>0</v>
      </c>
      <c r="R14" s="5">
        <f>'Praca eksploatacyjna'!R14*exploatacja!$P94*$M$86</f>
        <v>0</v>
      </c>
      <c r="S14" s="5">
        <f>'Praca eksploatacyjna'!S14*exploatacja!$P94*$M$86</f>
        <v>0</v>
      </c>
      <c r="T14" s="5">
        <f>'Praca eksploatacyjna'!T14*exploatacja!$P94*$M$86</f>
        <v>0</v>
      </c>
      <c r="U14" s="5">
        <f>'Praca eksploatacyjna'!U14*exploatacja!$P94*$M$86</f>
        <v>0</v>
      </c>
      <c r="V14" s="5">
        <f>'Praca eksploatacyjna'!V14*exploatacja!$P94*$M$86</f>
        <v>0</v>
      </c>
      <c r="W14" s="5">
        <f>'Praca eksploatacyjna'!W14*exploatacja!$P94*$M$86</f>
        <v>0</v>
      </c>
      <c r="X14" s="5">
        <f>'Praca eksploatacyjna'!X14*exploatacja!$P94*$M$86</f>
        <v>0</v>
      </c>
      <c r="Y14" s="5">
        <f>'Praca eksploatacyjna'!Y14*exploatacja!$P94*$M$86</f>
        <v>0</v>
      </c>
      <c r="Z14" s="5">
        <f>'Praca eksploatacyjna'!Z14*exploatacja!$P94*$M$86</f>
        <v>0</v>
      </c>
    </row>
    <row r="15" spans="1:26" x14ac:dyDescent="0.25">
      <c r="A15" s="1" t="s">
        <v>28</v>
      </c>
      <c r="B15" s="5">
        <f>SUM(B4:B14)</f>
        <v>77775391.405479446</v>
      </c>
      <c r="C15" s="5">
        <f t="shared" ref="C15:Z15" si="1">SUM(C4:C14)</f>
        <v>78917893.23452054</v>
      </c>
      <c r="D15" s="5">
        <f t="shared" si="1"/>
        <v>80060395.063561633</v>
      </c>
      <c r="E15" s="5">
        <f t="shared" si="1"/>
        <v>81202896.892602757</v>
      </c>
      <c r="F15" s="5">
        <f t="shared" si="1"/>
        <v>82345398.721643835</v>
      </c>
      <c r="G15" s="5">
        <f t="shared" si="1"/>
        <v>83487900.550684944</v>
      </c>
      <c r="H15" s="5">
        <f t="shared" si="1"/>
        <v>85536590.122191787</v>
      </c>
      <c r="I15" s="5">
        <f t="shared" si="1"/>
        <v>87585279.69369863</v>
      </c>
      <c r="J15" s="5">
        <f t="shared" si="1"/>
        <v>89633969.265205488</v>
      </c>
      <c r="K15" s="5">
        <f t="shared" si="1"/>
        <v>91682658.836712331</v>
      </c>
      <c r="L15" s="5">
        <f t="shared" si="1"/>
        <v>88018839.263013691</v>
      </c>
      <c r="M15" s="5">
        <f t="shared" si="1"/>
        <v>90939137.159999996</v>
      </c>
      <c r="N15" s="5">
        <f t="shared" si="1"/>
        <v>93859435.056986287</v>
      </c>
      <c r="O15" s="5">
        <f t="shared" si="1"/>
        <v>96779732.953972593</v>
      </c>
      <c r="P15" s="5">
        <f t="shared" si="1"/>
        <v>99700030.850958914</v>
      </c>
      <c r="Q15" s="5">
        <f t="shared" si="1"/>
        <v>92376880.89041096</v>
      </c>
      <c r="R15" s="5">
        <f t="shared" si="1"/>
        <v>96574134.25150685</v>
      </c>
      <c r="S15" s="5">
        <f t="shared" si="1"/>
        <v>100771387.61260274</v>
      </c>
      <c r="T15" s="5">
        <f t="shared" si="1"/>
        <v>104968640.97369862</v>
      </c>
      <c r="U15" s="5">
        <f t="shared" si="1"/>
        <v>109165894.33479451</v>
      </c>
      <c r="V15" s="5">
        <f t="shared" si="1"/>
        <v>98761658.210958913</v>
      </c>
      <c r="W15" s="5">
        <f t="shared" si="1"/>
        <v>103796227.61589041</v>
      </c>
      <c r="X15" s="5">
        <f t="shared" si="1"/>
        <v>108830797.02082191</v>
      </c>
      <c r="Y15" s="5">
        <f t="shared" si="1"/>
        <v>113865366.42575341</v>
      </c>
      <c r="Z15" s="5">
        <f t="shared" si="1"/>
        <v>118899935.83068493</v>
      </c>
    </row>
    <row r="17" spans="1:26" x14ac:dyDescent="0.25">
      <c r="A17" t="s">
        <v>83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eksploatacyjna'!B20*exploatacja!$P84*$M$86</f>
        <v>0</v>
      </c>
      <c r="C20" s="5">
        <f>'Praca eksploatacyjna'!C20*exploatacja!$P84*$M$86</f>
        <v>0</v>
      </c>
      <c r="D20" s="5">
        <f>'Praca eksploatacyjna'!D20*exploatacja!$P84*$M$86</f>
        <v>0</v>
      </c>
      <c r="E20" s="5">
        <f>'Praca eksploatacyjna'!E20*exploatacja!$P84*$M$86</f>
        <v>0</v>
      </c>
      <c r="F20" s="5">
        <f>'Praca eksploatacyjna'!F20*exploatacja!$P84*$M$86</f>
        <v>0</v>
      </c>
      <c r="G20" s="5">
        <f>'Praca eksploatacyjna'!G20*exploatacja!$P84*$M$86</f>
        <v>0</v>
      </c>
      <c r="H20" s="5">
        <f>'Praca eksploatacyjna'!H20*exploatacja!$P84*$M$86</f>
        <v>0</v>
      </c>
      <c r="I20" s="5">
        <f>'Praca eksploatacyjna'!I20*exploatacja!$P84*$M$86</f>
        <v>0</v>
      </c>
      <c r="J20" s="5">
        <f>'Praca eksploatacyjna'!J20*exploatacja!$P84*$M$86</f>
        <v>0</v>
      </c>
      <c r="K20" s="5">
        <f>'Praca eksploatacyjna'!K20*exploatacja!$P84*$M$86</f>
        <v>0</v>
      </c>
      <c r="L20" s="5">
        <f>'Praca eksploatacyjna'!L20*exploatacja!$P84*$M$86</f>
        <v>0</v>
      </c>
      <c r="M20" s="5">
        <f>'Praca eksploatacyjna'!M20*exploatacja!$P84*$M$86</f>
        <v>0</v>
      </c>
      <c r="N20" s="5">
        <f>'Praca eksploatacyjna'!N20*exploatacja!$P84*$M$86</f>
        <v>0</v>
      </c>
      <c r="O20" s="5">
        <f>'Praca eksploatacyjna'!O20*exploatacja!$P84*$M$86</f>
        <v>0</v>
      </c>
      <c r="P20" s="5">
        <f>'Praca eksploatacyjna'!P20*exploatacja!$P84*$M$86</f>
        <v>0</v>
      </c>
      <c r="Q20" s="5">
        <f>'Praca eksploatacyjna'!Q20*exploatacja!$P84*$M$86</f>
        <v>0</v>
      </c>
      <c r="R20" s="5">
        <f>'Praca eksploatacyjna'!R20*exploatacja!$P84*$M$86</f>
        <v>0</v>
      </c>
      <c r="S20" s="5">
        <f>'Praca eksploatacyjna'!S20*exploatacja!$P84*$M$86</f>
        <v>0</v>
      </c>
      <c r="T20" s="5">
        <f>'Praca eksploatacyjna'!T20*exploatacja!$P84*$M$86</f>
        <v>0</v>
      </c>
      <c r="U20" s="5">
        <f>'Praca eksploatacyjna'!U20*exploatacja!$P84*$M$86</f>
        <v>0</v>
      </c>
      <c r="V20" s="5">
        <f>'Praca eksploatacyjna'!V20*exploatacja!$P84*$M$86</f>
        <v>0</v>
      </c>
      <c r="W20" s="5">
        <f>'Praca eksploatacyjna'!W20*exploatacja!$P84*$M$86</f>
        <v>0</v>
      </c>
      <c r="X20" s="5">
        <f>'Praca eksploatacyjna'!X20*exploatacja!$P84*$M$86</f>
        <v>0</v>
      </c>
      <c r="Y20" s="5">
        <f>'Praca eksploatacyjna'!Y20*exploatacja!$P84*$M$86</f>
        <v>0</v>
      </c>
      <c r="Z20" s="5">
        <f>'Praca eksploatacyjna'!Z20*exploatacja!$P84*$M$86</f>
        <v>0</v>
      </c>
    </row>
    <row r="21" spans="1:26" x14ac:dyDescent="0.25">
      <c r="A21" s="1">
        <v>20</v>
      </c>
      <c r="B21" s="5">
        <f>'Praca eksploatacyjna'!B21*exploatacja!$P85*$M$86</f>
        <v>0</v>
      </c>
      <c r="C21" s="5">
        <f>'Praca eksploatacyjna'!C21*exploatacja!$P85*$M$86</f>
        <v>0</v>
      </c>
      <c r="D21" s="5">
        <f>'Praca eksploatacyjna'!D21*exploatacja!$P85*$M$86</f>
        <v>0</v>
      </c>
      <c r="E21" s="5">
        <f>'Praca eksploatacyjna'!E21*exploatacja!$P85*$M$86</f>
        <v>0</v>
      </c>
      <c r="F21" s="5">
        <f>'Praca eksploatacyjna'!F21*exploatacja!$P85*$M$86</f>
        <v>0</v>
      </c>
      <c r="G21" s="5">
        <f>'Praca eksploatacyjna'!G21*exploatacja!$P85*$M$86</f>
        <v>0</v>
      </c>
      <c r="H21" s="5">
        <f>'Praca eksploatacyjna'!H21*exploatacja!$P85*$M$86</f>
        <v>0</v>
      </c>
      <c r="I21" s="5">
        <f>'Praca eksploatacyjna'!I21*exploatacja!$P85*$M$86</f>
        <v>0</v>
      </c>
      <c r="J21" s="5">
        <f>'Praca eksploatacyjna'!J21*exploatacja!$P85*$M$86</f>
        <v>0</v>
      </c>
      <c r="K21" s="5">
        <f>'Praca eksploatacyjna'!K21*exploatacja!$P85*$M$86</f>
        <v>0</v>
      </c>
      <c r="L21" s="5">
        <f>'Praca eksploatacyjna'!L21*exploatacja!$P85*$M$86</f>
        <v>0</v>
      </c>
      <c r="M21" s="5">
        <f>'Praca eksploatacyjna'!M21*exploatacja!$P85*$M$86</f>
        <v>0</v>
      </c>
      <c r="N21" s="5">
        <f>'Praca eksploatacyjna'!N21*exploatacja!$P85*$M$86</f>
        <v>0</v>
      </c>
      <c r="O21" s="5">
        <f>'Praca eksploatacyjna'!O21*exploatacja!$P85*$M$86</f>
        <v>0</v>
      </c>
      <c r="P21" s="5">
        <f>'Praca eksploatacyjna'!P21*exploatacja!$P85*$M$86</f>
        <v>0</v>
      </c>
      <c r="Q21" s="5">
        <f>'Praca eksploatacyjna'!Q21*exploatacja!$P85*$M$86</f>
        <v>0</v>
      </c>
      <c r="R21" s="5">
        <f>'Praca eksploatacyjna'!R21*exploatacja!$P85*$M$86</f>
        <v>0</v>
      </c>
      <c r="S21" s="5">
        <f>'Praca eksploatacyjna'!S21*exploatacja!$P85*$M$86</f>
        <v>0</v>
      </c>
      <c r="T21" s="5">
        <f>'Praca eksploatacyjna'!T21*exploatacja!$P85*$M$86</f>
        <v>0</v>
      </c>
      <c r="U21" s="5">
        <f>'Praca eksploatacyjna'!U21*exploatacja!$P85*$M$86</f>
        <v>0</v>
      </c>
      <c r="V21" s="5">
        <f>'Praca eksploatacyjna'!V21*exploatacja!$P85*$M$86</f>
        <v>0</v>
      </c>
      <c r="W21" s="5">
        <f>'Praca eksploatacyjna'!W21*exploatacja!$P85*$M$86</f>
        <v>0</v>
      </c>
      <c r="X21" s="5">
        <f>'Praca eksploatacyjna'!X21*exploatacja!$P85*$M$86</f>
        <v>0</v>
      </c>
      <c r="Y21" s="5">
        <f>'Praca eksploatacyjna'!Y21*exploatacja!$P85*$M$86</f>
        <v>0</v>
      </c>
      <c r="Z21" s="5">
        <f>'Praca eksploatacyjna'!Z21*exploatacja!$P85*$M$86</f>
        <v>0</v>
      </c>
    </row>
    <row r="22" spans="1:26" x14ac:dyDescent="0.25">
      <c r="A22" s="1">
        <v>30</v>
      </c>
      <c r="B22" s="5">
        <f>'Praca eksploatacyjna'!B22*exploatacja!$P86*$M$86</f>
        <v>0</v>
      </c>
      <c r="C22" s="5">
        <f>'Praca eksploatacyjna'!C22*exploatacja!$P86*$M$86</f>
        <v>3.7548493150684932</v>
      </c>
      <c r="D22" s="5">
        <f>'Praca eksploatacyjna'!D22*exploatacja!$P86*$M$86</f>
        <v>7.5096986301369864</v>
      </c>
      <c r="E22" s="5">
        <f>'Praca eksploatacyjna'!E22*exploatacja!$P86*$M$86</f>
        <v>11.264547945205477</v>
      </c>
      <c r="F22" s="5">
        <f>'Praca eksploatacyjna'!F22*exploatacja!$P86*$M$86</f>
        <v>15.019397260273973</v>
      </c>
      <c r="G22" s="5">
        <f>'Praca eksploatacyjna'!G22*exploatacja!$P86*$M$86</f>
        <v>18.774246575342463</v>
      </c>
      <c r="H22" s="5">
        <f>'Praca eksploatacyjna'!H22*exploatacja!$P86*$M$86</f>
        <v>21.833753424657534</v>
      </c>
      <c r="I22" s="5">
        <f>'Praca eksploatacyjna'!I22*exploatacja!$P86*$M$86</f>
        <v>24.893260273972604</v>
      </c>
      <c r="J22" s="5">
        <f>'Praca eksploatacyjna'!J22*exploatacja!$P86*$M$86</f>
        <v>27.952767123287671</v>
      </c>
      <c r="K22" s="5">
        <f>'Praca eksploatacyjna'!K22*exploatacja!$P86*$M$86</f>
        <v>31.012273972602742</v>
      </c>
      <c r="L22" s="5">
        <f>'Praca eksploatacyjna'!L22*exploatacja!$P86*$M$86</f>
        <v>15.297534246575342</v>
      </c>
      <c r="M22" s="5">
        <f>'Praca eksploatacyjna'!M22*exploatacja!$P86*$M$86</f>
        <v>15.297534246575342</v>
      </c>
      <c r="N22" s="5">
        <f>'Praca eksploatacyjna'!N22*exploatacja!$P86*$M$86</f>
        <v>15.297534246575342</v>
      </c>
      <c r="O22" s="5">
        <f>'Praca eksploatacyjna'!O22*exploatacja!$P86*$M$86</f>
        <v>15.297534246575342</v>
      </c>
      <c r="P22" s="5">
        <f>'Praca eksploatacyjna'!P22*exploatacja!$P86*$M$86</f>
        <v>15.297534246575342</v>
      </c>
      <c r="Q22" s="5">
        <f>'Praca eksploatacyjna'!Q22*exploatacja!$P86*$M$86</f>
        <v>0</v>
      </c>
      <c r="R22" s="5">
        <f>'Praca eksploatacyjna'!R22*exploatacja!$P86*$M$86</f>
        <v>0</v>
      </c>
      <c r="S22" s="5">
        <f>'Praca eksploatacyjna'!S22*exploatacja!$P86*$M$86</f>
        <v>0</v>
      </c>
      <c r="T22" s="5">
        <f>'Praca eksploatacyjna'!T22*exploatacja!$P86*$M$86</f>
        <v>0</v>
      </c>
      <c r="U22" s="5">
        <f>'Praca eksploatacyjna'!U22*exploatacja!$P86*$M$86</f>
        <v>0</v>
      </c>
      <c r="V22" s="5">
        <f>'Praca eksploatacyjna'!V22*exploatacja!$P86*$M$86</f>
        <v>0</v>
      </c>
      <c r="W22" s="5">
        <f>'Praca eksploatacyjna'!W22*exploatacja!$P86*$M$86</f>
        <v>0</v>
      </c>
      <c r="X22" s="5">
        <f>'Praca eksploatacyjna'!X22*exploatacja!$P86*$M$86</f>
        <v>0</v>
      </c>
      <c r="Y22" s="5">
        <f>'Praca eksploatacyjna'!Y22*exploatacja!$P86*$M$86</f>
        <v>0</v>
      </c>
      <c r="Z22" s="5">
        <f>'Praca eksploatacyjna'!Z22*exploatacja!$P86*$M$86</f>
        <v>0</v>
      </c>
    </row>
    <row r="23" spans="1:26" x14ac:dyDescent="0.25">
      <c r="A23" s="1">
        <v>40</v>
      </c>
      <c r="B23" s="5">
        <f>'Praca eksploatacyjna'!B23*exploatacja!$P87*$M$86</f>
        <v>25261.787671232873</v>
      </c>
      <c r="C23" s="5">
        <f>'Praca eksploatacyjna'!C23*exploatacja!$P87*$M$86</f>
        <v>25236.168164383562</v>
      </c>
      <c r="D23" s="5">
        <f>'Praca eksploatacyjna'!D23*exploatacja!$P87*$M$86</f>
        <v>25210.548657534247</v>
      </c>
      <c r="E23" s="5">
        <f>'Praca eksploatacyjna'!E23*exploatacja!$P87*$M$86</f>
        <v>25184.929150684926</v>
      </c>
      <c r="F23" s="5">
        <f>'Praca eksploatacyjna'!F23*exploatacja!$P87*$M$86</f>
        <v>25159.309643835615</v>
      </c>
      <c r="G23" s="5">
        <f>'Praca eksploatacyjna'!G23*exploatacja!$P87*$M$86</f>
        <v>25133.690136986294</v>
      </c>
      <c r="H23" s="5">
        <f>'Praca eksploatacyjna'!H23*exploatacja!$P87*$M$86</f>
        <v>25821.601150684928</v>
      </c>
      <c r="I23" s="5">
        <f>'Praca eksploatacyjna'!I23*exploatacja!$P87*$M$86</f>
        <v>26509.512164383563</v>
      </c>
      <c r="J23" s="5">
        <f>'Praca eksploatacyjna'!J23*exploatacja!$P87*$M$86</f>
        <v>27197.42317808219</v>
      </c>
      <c r="K23" s="5">
        <f>'Praca eksploatacyjna'!K23*exploatacja!$P87*$M$86</f>
        <v>27885.334191780825</v>
      </c>
      <c r="L23" s="5">
        <f>'Praca eksploatacyjna'!L23*exploatacja!$P87*$M$86</f>
        <v>28701.342739726035</v>
      </c>
      <c r="M23" s="5">
        <f>'Praca eksploatacyjna'!M23*exploatacja!$P87*$M$86</f>
        <v>31246.12290410959</v>
      </c>
      <c r="N23" s="5">
        <f>'Praca eksploatacyjna'!N23*exploatacja!$P87*$M$86</f>
        <v>33790.903068493149</v>
      </c>
      <c r="O23" s="5">
        <f>'Praca eksploatacyjna'!O23*exploatacja!$P87*$M$86</f>
        <v>36335.683232876712</v>
      </c>
      <c r="P23" s="5">
        <f>'Praca eksploatacyjna'!P23*exploatacja!$P87*$M$86</f>
        <v>38880.463397260275</v>
      </c>
      <c r="Q23" s="5">
        <f>'Praca eksploatacyjna'!Q23*exploatacja!$P87*$M$86</f>
        <v>37985.688493150679</v>
      </c>
      <c r="R23" s="5">
        <f>'Praca eksploatacyjna'!R23*exploatacja!$P87*$M$86</f>
        <v>41053.760712328753</v>
      </c>
      <c r="S23" s="5">
        <f>'Praca eksploatacyjna'!S23*exploatacja!$P87*$M$86</f>
        <v>44121.83293150684</v>
      </c>
      <c r="T23" s="5">
        <f>'Praca eksploatacyjna'!T23*exploatacja!$P87*$M$86</f>
        <v>47189.905150684914</v>
      </c>
      <c r="U23" s="5">
        <f>'Praca eksploatacyjna'!U23*exploatacja!$P87*$M$86</f>
        <v>50257.977369862994</v>
      </c>
      <c r="V23" s="5">
        <f>'Praca eksploatacyjna'!V23*exploatacja!$P87*$M$86</f>
        <v>40602.148767123275</v>
      </c>
      <c r="W23" s="5">
        <f>'Praca eksploatacyjna'!W23*exploatacja!$P87*$M$86</f>
        <v>78948.418191780802</v>
      </c>
      <c r="X23" s="5">
        <f>'Praca eksploatacyjna'!X23*exploatacja!$P87*$M$86</f>
        <v>117294.68761643834</v>
      </c>
      <c r="Y23" s="5">
        <f>'Praca eksploatacyjna'!Y23*exploatacja!$P87*$M$86</f>
        <v>155640.95704109591</v>
      </c>
      <c r="Z23" s="5">
        <f>'Praca eksploatacyjna'!Z23*exploatacja!$P87*$M$86</f>
        <v>193987.22646575345</v>
      </c>
    </row>
    <row r="24" spans="1:26" x14ac:dyDescent="0.25">
      <c r="A24" s="1">
        <v>50</v>
      </c>
      <c r="B24" s="5">
        <f>'Praca eksploatacyjna'!B24*exploatacja!$P88*$M$86</f>
        <v>145946.64164383564</v>
      </c>
      <c r="C24" s="5">
        <f>'Praca eksploatacyjna'!C24*exploatacja!$P88*$M$86</f>
        <v>145918.57265753427</v>
      </c>
      <c r="D24" s="5">
        <f>'Praca eksploatacyjna'!D24*exploatacja!$P88*$M$86</f>
        <v>145890.50367123287</v>
      </c>
      <c r="E24" s="5">
        <f>'Praca eksploatacyjna'!E24*exploatacja!$P88*$M$86</f>
        <v>145862.4346849315</v>
      </c>
      <c r="F24" s="5">
        <f>'Praca eksploatacyjna'!F24*exploatacja!$P88*$M$86</f>
        <v>145834.36569863011</v>
      </c>
      <c r="G24" s="5">
        <f>'Praca eksploatacyjna'!G24*exploatacja!$P88*$M$86</f>
        <v>145806.29671232877</v>
      </c>
      <c r="H24" s="5">
        <f>'Praca eksploatacyjna'!H24*exploatacja!$P88*$M$86</f>
        <v>169673.66465753419</v>
      </c>
      <c r="I24" s="5">
        <f>'Praca eksploatacyjna'!I24*exploatacja!$P88*$M$86</f>
        <v>193541.03260273969</v>
      </c>
      <c r="J24" s="5">
        <f>'Praca eksploatacyjna'!J24*exploatacja!$P88*$M$86</f>
        <v>217408.40054794514</v>
      </c>
      <c r="K24" s="5">
        <f>'Praca eksploatacyjna'!K24*exploatacja!$P88*$M$86</f>
        <v>241275.76849315059</v>
      </c>
      <c r="L24" s="5">
        <f>'Praca eksploatacyjna'!L24*exploatacja!$P88*$M$86</f>
        <v>265283.48136986297</v>
      </c>
      <c r="M24" s="5">
        <f>'Praca eksploatacyjna'!M24*exploatacja!$P88*$M$86</f>
        <v>306690.87682191771</v>
      </c>
      <c r="N24" s="5">
        <f>'Praca eksploatacyjna'!N24*exploatacja!$P88*$M$86</f>
        <v>348098.27227397251</v>
      </c>
      <c r="O24" s="5">
        <f>'Praca eksploatacyjna'!O24*exploatacja!$P88*$M$86</f>
        <v>389505.66772602726</v>
      </c>
      <c r="P24" s="5">
        <f>'Praca eksploatacyjna'!P24*exploatacja!$P88*$M$86</f>
        <v>430913.06317808211</v>
      </c>
      <c r="Q24" s="5">
        <f>'Praca eksploatacyjna'!Q24*exploatacja!$P88*$M$86</f>
        <v>352983.61890410952</v>
      </c>
      <c r="R24" s="5">
        <f>'Praca eksploatacyjna'!R24*exploatacja!$P88*$M$86</f>
        <v>382229.2195068493</v>
      </c>
      <c r="S24" s="5">
        <f>'Praca eksploatacyjna'!S24*exploatacja!$P88*$M$86</f>
        <v>411474.82010958897</v>
      </c>
      <c r="T24" s="5">
        <f>'Praca eksploatacyjna'!T24*exploatacja!$P88*$M$86</f>
        <v>440720.42071232869</v>
      </c>
      <c r="U24" s="5">
        <f>'Praca eksploatacyjna'!U24*exploatacja!$P88*$M$86</f>
        <v>469966.02131506847</v>
      </c>
      <c r="V24" s="5">
        <f>'Praca eksploatacyjna'!V24*exploatacja!$P88*$M$86</f>
        <v>292174.6446575342</v>
      </c>
      <c r="W24" s="5">
        <f>'Praca eksploatacyjna'!W24*exploatacja!$P88*$M$86</f>
        <v>360770.41232876707</v>
      </c>
      <c r="X24" s="5">
        <f>'Praca eksploatacyjna'!X24*exploatacja!$P88*$M$86</f>
        <v>429366.18000000011</v>
      </c>
      <c r="Y24" s="5">
        <f>'Praca eksploatacyjna'!Y24*exploatacja!$P88*$M$86</f>
        <v>497961.94767123286</v>
      </c>
      <c r="Z24" s="5">
        <f>'Praca eksploatacyjna'!Z24*exploatacja!$P88*$M$86</f>
        <v>566557.71534246567</v>
      </c>
    </row>
    <row r="25" spans="1:26" x14ac:dyDescent="0.25">
      <c r="A25" s="1">
        <v>60</v>
      </c>
      <c r="B25" s="5">
        <f>'Praca eksploatacyjna'!B25*exploatacja!$P89*$M$86</f>
        <v>338050.28219178086</v>
      </c>
      <c r="C25" s="5">
        <f>'Praca eksploatacyjna'!C25*exploatacja!$P89*$M$86</f>
        <v>337678.79178082192</v>
      </c>
      <c r="D25" s="5">
        <f>'Praca eksploatacyjna'!D25*exploatacja!$P89*$M$86</f>
        <v>337307.30136986298</v>
      </c>
      <c r="E25" s="5">
        <f>'Praca eksploatacyjna'!E25*exploatacja!$P89*$M$86</f>
        <v>336935.8109589041</v>
      </c>
      <c r="F25" s="5">
        <f>'Praca eksploatacyjna'!F25*exploatacja!$P89*$M$86</f>
        <v>336564.32054794522</v>
      </c>
      <c r="G25" s="5">
        <f>'Praca eksploatacyjna'!G25*exploatacja!$P89*$M$86</f>
        <v>336192.83013698633</v>
      </c>
      <c r="H25" s="5">
        <f>'Praca eksploatacyjna'!H25*exploatacja!$P89*$M$86</f>
        <v>412381.51890410966</v>
      </c>
      <c r="I25" s="5">
        <f>'Praca eksploatacyjna'!I25*exploatacja!$P89*$M$86</f>
        <v>488570.20767123299</v>
      </c>
      <c r="J25" s="5">
        <f>'Praca eksploatacyjna'!J25*exploatacja!$P89*$M$86</f>
        <v>564758.89643835626</v>
      </c>
      <c r="K25" s="5">
        <f>'Praca eksploatacyjna'!K25*exploatacja!$P89*$M$86</f>
        <v>640947.58520547953</v>
      </c>
      <c r="L25" s="5">
        <f>'Praca eksploatacyjna'!L25*exploatacja!$P89*$M$86</f>
        <v>718993.72602739721</v>
      </c>
      <c r="M25" s="5">
        <f>'Praca eksploatacyjna'!M25*exploatacja!$P89*$M$86</f>
        <v>817465.18191780837</v>
      </c>
      <c r="N25" s="5">
        <f>'Praca eksploatacyjna'!N25*exploatacja!$P89*$M$86</f>
        <v>915936.6378082193</v>
      </c>
      <c r="O25" s="5">
        <f>'Praca eksploatacyjna'!O25*exploatacja!$P89*$M$86</f>
        <v>1014408.0936986302</v>
      </c>
      <c r="P25" s="5">
        <f>'Praca eksploatacyjna'!P25*exploatacja!$P89*$M$86</f>
        <v>1112879.5495890412</v>
      </c>
      <c r="Q25" s="5">
        <f>'Praca eksploatacyjna'!Q25*exploatacja!$P89*$M$86</f>
        <v>830407.56164383586</v>
      </c>
      <c r="R25" s="5">
        <f>'Praca eksploatacyjna'!R25*exploatacja!$P89*$M$86</f>
        <v>967844.76657534286</v>
      </c>
      <c r="S25" s="5">
        <f>'Praca eksploatacyjna'!S25*exploatacja!$P89*$M$86</f>
        <v>1105281.9715068496</v>
      </c>
      <c r="T25" s="5">
        <f>'Praca eksploatacyjna'!T25*exploatacja!$P89*$M$86</f>
        <v>1242719.1764383565</v>
      </c>
      <c r="U25" s="5">
        <f>'Praca eksploatacyjna'!U25*exploatacja!$P89*$M$86</f>
        <v>1380156.3813698632</v>
      </c>
      <c r="V25" s="5">
        <f>'Praca eksploatacyjna'!V25*exploatacja!$P89*$M$86</f>
        <v>1025236.3068493151</v>
      </c>
      <c r="W25" s="5">
        <f>'Praca eksploatacyjna'!W25*exploatacja!$P89*$M$86</f>
        <v>1114339.1473972604</v>
      </c>
      <c r="X25" s="5">
        <f>'Praca eksploatacyjna'!X25*exploatacja!$P89*$M$86</f>
        <v>1203441.9879452058</v>
      </c>
      <c r="Y25" s="5">
        <f>'Praca eksploatacyjna'!Y25*exploatacja!$P89*$M$86</f>
        <v>1292544.8284931509</v>
      </c>
      <c r="Z25" s="5">
        <f>'Praca eksploatacyjna'!Z25*exploatacja!$P89*$M$86</f>
        <v>1381647.6690410958</v>
      </c>
    </row>
    <row r="26" spans="1:26" x14ac:dyDescent="0.25">
      <c r="A26" s="1">
        <v>70</v>
      </c>
      <c r="B26" s="5">
        <f>'Praca eksploatacyjna'!B26*exploatacja!$P90*$M$86</f>
        <v>714265.13753424655</v>
      </c>
      <c r="C26" s="5">
        <f>'Praca eksploatacyjna'!C26*exploatacja!$P90*$M$86</f>
        <v>713828.81753424671</v>
      </c>
      <c r="D26" s="5">
        <f>'Praca eksploatacyjna'!D26*exploatacja!$P90*$M$86</f>
        <v>713392.49753424665</v>
      </c>
      <c r="E26" s="5">
        <f>'Praca eksploatacyjna'!E26*exploatacja!$P90*$M$86</f>
        <v>712956.17753424658</v>
      </c>
      <c r="F26" s="5">
        <f>'Praca eksploatacyjna'!F26*exploatacja!$P90*$M$86</f>
        <v>712519.85753424664</v>
      </c>
      <c r="G26" s="5">
        <f>'Praca eksploatacyjna'!G26*exploatacja!$P90*$M$86</f>
        <v>712083.53753424657</v>
      </c>
      <c r="H26" s="5">
        <f>'Praca eksploatacyjna'!H26*exploatacja!$P90*$M$86</f>
        <v>634528.9525479452</v>
      </c>
      <c r="I26" s="5">
        <f>'Praca eksploatacyjna'!I26*exploatacja!$P90*$M$86</f>
        <v>556974.36756164383</v>
      </c>
      <c r="J26" s="5">
        <f>'Praca eksploatacyjna'!J26*exploatacja!$P90*$M$86</f>
        <v>479419.78257534251</v>
      </c>
      <c r="K26" s="5">
        <f>'Praca eksploatacyjna'!K26*exploatacja!$P90*$M$86</f>
        <v>401865.19758904114</v>
      </c>
      <c r="L26" s="5">
        <f>'Praca eksploatacyjna'!L26*exploatacja!$P90*$M$86</f>
        <v>326492.2126027398</v>
      </c>
      <c r="M26" s="5">
        <f>'Praca eksploatacyjna'!M26*exploatacja!$P90*$M$86</f>
        <v>341832.4800000001</v>
      </c>
      <c r="N26" s="5">
        <f>'Praca eksploatacyjna'!N26*exploatacja!$P90*$M$86</f>
        <v>357172.74739726027</v>
      </c>
      <c r="O26" s="5">
        <f>'Praca eksploatacyjna'!O26*exploatacja!$P90*$M$86</f>
        <v>372513.01479452057</v>
      </c>
      <c r="P26" s="5">
        <f>'Praca eksploatacyjna'!P26*exploatacja!$P90*$M$86</f>
        <v>387853.28219178086</v>
      </c>
      <c r="Q26" s="5">
        <f>'Praca eksploatacyjna'!Q26*exploatacja!$P90*$M$86</f>
        <v>790966.47452054801</v>
      </c>
      <c r="R26" s="5">
        <f>'Praca eksploatacyjna'!R26*exploatacja!$P90*$M$86</f>
        <v>757939.37490410951</v>
      </c>
      <c r="S26" s="5">
        <f>'Praca eksploatacyjna'!S26*exploatacja!$P90*$M$86</f>
        <v>724912.27528767125</v>
      </c>
      <c r="T26" s="5">
        <f>'Praca eksploatacyjna'!T26*exploatacja!$P90*$M$86</f>
        <v>691885.17567123286</v>
      </c>
      <c r="U26" s="5">
        <f>'Praca eksploatacyjna'!U26*exploatacja!$P90*$M$86</f>
        <v>658858.07605479448</v>
      </c>
      <c r="V26" s="5">
        <f>'Praca eksploatacyjna'!V26*exploatacja!$P90*$M$86</f>
        <v>549129.63945205486</v>
      </c>
      <c r="W26" s="5">
        <f>'Praca eksploatacyjna'!W26*exploatacja!$P90*$M$86</f>
        <v>520916.00613698631</v>
      </c>
      <c r="X26" s="5">
        <f>'Praca eksploatacyjna'!X26*exploatacja!$P90*$M$86</f>
        <v>492702.37282191782</v>
      </c>
      <c r="Y26" s="5">
        <f>'Praca eksploatacyjna'!Y26*exploatacja!$P90*$M$86</f>
        <v>464488.73950684932</v>
      </c>
      <c r="Z26" s="5">
        <f>'Praca eksploatacyjna'!Z26*exploatacja!$P90*$M$86</f>
        <v>436275.10619178077</v>
      </c>
    </row>
    <row r="27" spans="1:26" x14ac:dyDescent="0.25">
      <c r="A27" s="1">
        <v>80</v>
      </c>
      <c r="B27" s="5">
        <f>'Praca eksploatacyjna'!B27*exploatacja!$P91*$M$86</f>
        <v>529122.18082191783</v>
      </c>
      <c r="C27" s="5">
        <f>'Praca eksploatacyjna'!C27*exploatacja!$P91*$M$86</f>
        <v>529551.05917808227</v>
      </c>
      <c r="D27" s="5">
        <f>'Praca eksploatacyjna'!D27*exploatacja!$P91*$M$86</f>
        <v>529979.93753424671</v>
      </c>
      <c r="E27" s="5">
        <f>'Praca eksploatacyjna'!E27*exploatacja!$P91*$M$86</f>
        <v>530408.81589041103</v>
      </c>
      <c r="F27" s="5">
        <f>'Praca eksploatacyjna'!F27*exploatacja!$P91*$M$86</f>
        <v>530837.69424657535</v>
      </c>
      <c r="G27" s="5">
        <f>'Praca eksploatacyjna'!G27*exploatacja!$P91*$M$86</f>
        <v>531266.57260273979</v>
      </c>
      <c r="H27" s="5">
        <f>'Praca eksploatacyjna'!H27*exploatacja!$P91*$M$86</f>
        <v>496392.14465753426</v>
      </c>
      <c r="I27" s="5">
        <f>'Praca eksploatacyjna'!I27*exploatacja!$P91*$M$86</f>
        <v>461517.71671232884</v>
      </c>
      <c r="J27" s="5">
        <f>'Praca eksploatacyjna'!J27*exploatacja!$P91*$M$86</f>
        <v>426643.28876712325</v>
      </c>
      <c r="K27" s="5">
        <f>'Praca eksploatacyjna'!K27*exploatacja!$P91*$M$86</f>
        <v>391768.86082191777</v>
      </c>
      <c r="L27" s="5">
        <f>'Praca eksploatacyjna'!L27*exploatacja!$P91*$M$86</f>
        <v>354750.0410958904</v>
      </c>
      <c r="M27" s="5">
        <f>'Praca eksploatacyjna'!M27*exploatacja!$P91*$M$86</f>
        <v>248925.60493150682</v>
      </c>
      <c r="N27" s="5">
        <f>'Praca eksploatacyjna'!N27*exploatacja!$P91*$M$86</f>
        <v>143101.16876712328</v>
      </c>
      <c r="O27" s="5">
        <f>'Praca eksploatacyjna'!O27*exploatacja!$P91*$M$86</f>
        <v>37276.732602739714</v>
      </c>
      <c r="P27" s="5">
        <f>'Praca eksploatacyjna'!P27*exploatacja!$P91*$M$86</f>
        <v>0</v>
      </c>
      <c r="Q27" s="5">
        <f>'Praca eksploatacyjna'!Q27*exploatacja!$P91*$M$86</f>
        <v>0</v>
      </c>
      <c r="R27" s="5">
        <f>'Praca eksploatacyjna'!R27*exploatacja!$P91*$M$86</f>
        <v>0</v>
      </c>
      <c r="S27" s="5">
        <f>'Praca eksploatacyjna'!S27*exploatacja!$P91*$M$86</f>
        <v>0</v>
      </c>
      <c r="T27" s="5">
        <f>'Praca eksploatacyjna'!T27*exploatacja!$P91*$M$86</f>
        <v>0</v>
      </c>
      <c r="U27" s="5">
        <f>'Praca eksploatacyjna'!U27*exploatacja!$P91*$M$86</f>
        <v>0</v>
      </c>
      <c r="V27" s="5">
        <f>'Praca eksploatacyjna'!V27*exploatacja!$P91*$M$86</f>
        <v>0</v>
      </c>
      <c r="W27" s="5">
        <f>'Praca eksploatacyjna'!W27*exploatacja!$P91*$M$86</f>
        <v>0</v>
      </c>
      <c r="X27" s="5">
        <f>'Praca eksploatacyjna'!X27*exploatacja!$P91*$M$86</f>
        <v>0</v>
      </c>
      <c r="Y27" s="5">
        <f>'Praca eksploatacyjna'!Y27*exploatacja!$P91*$M$86</f>
        <v>0</v>
      </c>
      <c r="Z27" s="5">
        <f>'Praca eksploatacyjna'!Z27*exploatacja!$P91*$M$86</f>
        <v>0</v>
      </c>
    </row>
    <row r="28" spans="1:26" x14ac:dyDescent="0.25">
      <c r="A28" s="1">
        <v>90</v>
      </c>
      <c r="B28" s="5">
        <f>'Praca eksploatacyjna'!B28*exploatacja!$P92*$M$86</f>
        <v>238272.11835616437</v>
      </c>
      <c r="C28" s="5">
        <f>'Praca eksploatacyjna'!C28*exploatacja!$P92*$M$86</f>
        <v>235258.66421917808</v>
      </c>
      <c r="D28" s="5">
        <f>'Praca eksploatacyjna'!D28*exploatacja!$P92*$M$86</f>
        <v>232245.21008219177</v>
      </c>
      <c r="E28" s="5">
        <f>'Praca eksploatacyjna'!E28*exploatacja!$P92*$M$86</f>
        <v>229231.75594520546</v>
      </c>
      <c r="F28" s="5">
        <f>'Praca eksploatacyjna'!F28*exploatacja!$P92*$M$86</f>
        <v>226218.30180821914</v>
      </c>
      <c r="G28" s="5">
        <f>'Praca eksploatacyjna'!G28*exploatacja!$P92*$M$86</f>
        <v>223204.84767123283</v>
      </c>
      <c r="H28" s="5">
        <f>'Praca eksploatacyjna'!H28*exploatacja!$P92*$M$86</f>
        <v>219641.966630137</v>
      </c>
      <c r="I28" s="5">
        <f>'Praca eksploatacyjna'!I28*exploatacja!$P92*$M$86</f>
        <v>216079.08558904106</v>
      </c>
      <c r="J28" s="5">
        <f>'Praca eksploatacyjna'!J28*exploatacja!$P92*$M$86</f>
        <v>212516.20454794515</v>
      </c>
      <c r="K28" s="5">
        <f>'Praca eksploatacyjna'!K28*exploatacja!$P92*$M$86</f>
        <v>208953.32350684926</v>
      </c>
      <c r="L28" s="5">
        <f>'Praca eksploatacyjna'!L28*exploatacja!$P92*$M$86</f>
        <v>220457.71315068493</v>
      </c>
      <c r="M28" s="5">
        <f>'Praca eksploatacyjna'!M28*exploatacja!$P92*$M$86</f>
        <v>239166.69978082197</v>
      </c>
      <c r="N28" s="5">
        <f>'Praca eksploatacyjna'!N28*exploatacja!$P92*$M$86</f>
        <v>257875.68641095894</v>
      </c>
      <c r="O28" s="5">
        <f>'Praca eksploatacyjna'!O28*exploatacja!$P92*$M$86</f>
        <v>276584.67304109584</v>
      </c>
      <c r="P28" s="5">
        <f>'Praca eksploatacyjna'!P28*exploatacja!$P92*$M$86</f>
        <v>295293.65967123292</v>
      </c>
      <c r="Q28" s="5">
        <f>'Praca eksploatacyjna'!Q28*exploatacja!$P92*$M$86</f>
        <v>331817.0515068493</v>
      </c>
      <c r="R28" s="5">
        <f>'Praca eksploatacyjna'!R28*exploatacja!$P92*$M$86</f>
        <v>347201.81063013698</v>
      </c>
      <c r="S28" s="5">
        <f>'Praca eksploatacyjna'!S28*exploatacja!$P92*$M$86</f>
        <v>362586.56975342461</v>
      </c>
      <c r="T28" s="5">
        <f>'Praca eksploatacyjna'!T28*exploatacja!$P92*$M$86</f>
        <v>377971.3288767123</v>
      </c>
      <c r="U28" s="5">
        <f>'Praca eksploatacyjna'!U28*exploatacja!$P92*$M$86</f>
        <v>393356.08799999993</v>
      </c>
      <c r="V28" s="5">
        <f>'Praca eksploatacyjna'!V28*exploatacja!$P92*$M$86</f>
        <v>315195.91397260269</v>
      </c>
      <c r="W28" s="5">
        <f>'Praca eksploatacyjna'!W28*exploatacja!$P92*$M$86</f>
        <v>356316.71030136984</v>
      </c>
      <c r="X28" s="5">
        <f>'Praca eksploatacyjna'!X28*exploatacja!$P92*$M$86</f>
        <v>397437.50663013698</v>
      </c>
      <c r="Y28" s="5">
        <f>'Praca eksploatacyjna'!Y28*exploatacja!$P92*$M$86</f>
        <v>438558.30295890413</v>
      </c>
      <c r="Z28" s="5">
        <f>'Praca eksploatacyjna'!Z28*exploatacja!$P92*$M$86</f>
        <v>479679.09928767127</v>
      </c>
    </row>
    <row r="29" spans="1:26" x14ac:dyDescent="0.25">
      <c r="A29" s="1">
        <v>100</v>
      </c>
      <c r="B29" s="5">
        <f>'Praca eksploatacyjna'!B29*exploatacja!$P93*$M$86</f>
        <v>0</v>
      </c>
      <c r="C29" s="5">
        <f>'Praca eksploatacyjna'!C29*exploatacja!$P93*$M$86</f>
        <v>0</v>
      </c>
      <c r="D29" s="5">
        <f>'Praca eksploatacyjna'!D29*exploatacja!$P93*$M$86</f>
        <v>0</v>
      </c>
      <c r="E29" s="5">
        <f>'Praca eksploatacyjna'!E29*exploatacja!$P93*$M$86</f>
        <v>0</v>
      </c>
      <c r="F29" s="5">
        <f>'Praca eksploatacyjna'!F29*exploatacja!$P93*$M$86</f>
        <v>0</v>
      </c>
      <c r="G29" s="5">
        <f>'Praca eksploatacyjna'!G29*exploatacja!$P93*$M$86</f>
        <v>0</v>
      </c>
      <c r="H29" s="5">
        <f>'Praca eksploatacyjna'!H29*exploatacja!$P93*$M$86</f>
        <v>0</v>
      </c>
      <c r="I29" s="5">
        <f>'Praca eksploatacyjna'!I29*exploatacja!$P93*$M$86</f>
        <v>0</v>
      </c>
      <c r="J29" s="5">
        <f>'Praca eksploatacyjna'!J29*exploatacja!$P93*$M$86</f>
        <v>0</v>
      </c>
      <c r="K29" s="5">
        <f>'Praca eksploatacyjna'!K29*exploatacja!$P93*$M$86</f>
        <v>0</v>
      </c>
      <c r="L29" s="5">
        <f>'Praca eksploatacyjna'!L29*exploatacja!$P93*$M$86</f>
        <v>0</v>
      </c>
      <c r="M29" s="5">
        <f>'Praca eksploatacyjna'!M29*exploatacja!$P93*$M$86</f>
        <v>0</v>
      </c>
      <c r="N29" s="5">
        <f>'Praca eksploatacyjna'!N29*exploatacja!$P93*$M$86</f>
        <v>0</v>
      </c>
      <c r="O29" s="5">
        <f>'Praca eksploatacyjna'!O29*exploatacja!$P93*$M$86</f>
        <v>0</v>
      </c>
      <c r="P29" s="5">
        <f>'Praca eksploatacyjna'!P29*exploatacja!$P93*$M$86</f>
        <v>0</v>
      </c>
      <c r="Q29" s="5">
        <f>'Praca eksploatacyjna'!Q29*exploatacja!$P93*$M$86</f>
        <v>0</v>
      </c>
      <c r="R29" s="5">
        <f>'Praca eksploatacyjna'!R29*exploatacja!$P93*$M$86</f>
        <v>0</v>
      </c>
      <c r="S29" s="5">
        <f>'Praca eksploatacyjna'!S29*exploatacja!$P93*$M$86</f>
        <v>0</v>
      </c>
      <c r="T29" s="5">
        <f>'Praca eksploatacyjna'!T29*exploatacja!$P93*$M$86</f>
        <v>0</v>
      </c>
      <c r="U29" s="5">
        <f>'Praca eksploatacyjna'!U29*exploatacja!$P93*$M$86</f>
        <v>0</v>
      </c>
      <c r="V29" s="5">
        <f>'Praca eksploatacyjna'!V29*exploatacja!$P93*$M$86</f>
        <v>0</v>
      </c>
      <c r="W29" s="5">
        <f>'Praca eksploatacyjna'!W29*exploatacja!$P93*$M$86</f>
        <v>0</v>
      </c>
      <c r="X29" s="5">
        <f>'Praca eksploatacyjna'!X29*exploatacja!$P93*$M$86</f>
        <v>0</v>
      </c>
      <c r="Y29" s="5">
        <f>'Praca eksploatacyjna'!Y29*exploatacja!$P93*$M$86</f>
        <v>0</v>
      </c>
      <c r="Z29" s="5">
        <f>'Praca eksploatacyjna'!Z29*exploatacja!$P93*$M$86</f>
        <v>0</v>
      </c>
    </row>
    <row r="30" spans="1:26" x14ac:dyDescent="0.25">
      <c r="A30" s="1">
        <v>110</v>
      </c>
      <c r="B30" s="5">
        <f>'Praca eksploatacyjna'!B30*exploatacja!$P94*$M$86</f>
        <v>0</v>
      </c>
      <c r="C30" s="5">
        <f>'Praca eksploatacyjna'!C30*exploatacja!$P94*$M$86</f>
        <v>0</v>
      </c>
      <c r="D30" s="5">
        <f>'Praca eksploatacyjna'!D30*exploatacja!$P94*$M$86</f>
        <v>0</v>
      </c>
      <c r="E30" s="5">
        <f>'Praca eksploatacyjna'!E30*exploatacja!$P94*$M$86</f>
        <v>0</v>
      </c>
      <c r="F30" s="5">
        <f>'Praca eksploatacyjna'!F30*exploatacja!$P94*$M$86</f>
        <v>0</v>
      </c>
      <c r="G30" s="5">
        <f>'Praca eksploatacyjna'!G30*exploatacja!$P94*$M$86</f>
        <v>0</v>
      </c>
      <c r="H30" s="5">
        <f>'Praca eksploatacyjna'!H30*exploatacja!$P94*$M$86</f>
        <v>0</v>
      </c>
      <c r="I30" s="5">
        <f>'Praca eksploatacyjna'!I30*exploatacja!$P94*$M$86</f>
        <v>0</v>
      </c>
      <c r="J30" s="5">
        <f>'Praca eksploatacyjna'!J30*exploatacja!$P94*$M$86</f>
        <v>0</v>
      </c>
      <c r="K30" s="5">
        <f>'Praca eksploatacyjna'!K30*exploatacja!$P94*$M$86</f>
        <v>0</v>
      </c>
      <c r="L30" s="5">
        <f>'Praca eksploatacyjna'!L30*exploatacja!$P94*$M$86</f>
        <v>0</v>
      </c>
      <c r="M30" s="5">
        <f>'Praca eksploatacyjna'!M30*exploatacja!$P94*$M$86</f>
        <v>0</v>
      </c>
      <c r="N30" s="5">
        <f>'Praca eksploatacyjna'!N30*exploatacja!$P94*$M$86</f>
        <v>0</v>
      </c>
      <c r="O30" s="5">
        <f>'Praca eksploatacyjna'!O30*exploatacja!$P94*$M$86</f>
        <v>0</v>
      </c>
      <c r="P30" s="5">
        <f>'Praca eksploatacyjna'!P30*exploatacja!$P94*$M$86</f>
        <v>0</v>
      </c>
      <c r="Q30" s="5">
        <f>'Praca eksploatacyjna'!Q30*exploatacja!$P94*$M$86</f>
        <v>0</v>
      </c>
      <c r="R30" s="5">
        <f>'Praca eksploatacyjna'!R30*exploatacja!$P94*$M$86</f>
        <v>0</v>
      </c>
      <c r="S30" s="5">
        <f>'Praca eksploatacyjna'!S30*exploatacja!$P94*$M$86</f>
        <v>0</v>
      </c>
      <c r="T30" s="5">
        <f>'Praca eksploatacyjna'!T30*exploatacja!$P94*$M$86</f>
        <v>0</v>
      </c>
      <c r="U30" s="5">
        <f>'Praca eksploatacyjna'!U30*exploatacja!$P94*$M$86</f>
        <v>0</v>
      </c>
      <c r="V30" s="5">
        <f>'Praca eksploatacyjna'!V30*exploatacja!$P94*$M$86</f>
        <v>0</v>
      </c>
      <c r="W30" s="5">
        <f>'Praca eksploatacyjna'!W30*exploatacja!$P94*$M$86</f>
        <v>0</v>
      </c>
      <c r="X30" s="5">
        <f>'Praca eksploatacyjna'!X30*exploatacja!$P94*$M$86</f>
        <v>0</v>
      </c>
      <c r="Y30" s="5">
        <f>'Praca eksploatacyjna'!Y30*exploatacja!$P94*$M$86</f>
        <v>0</v>
      </c>
      <c r="Z30" s="5">
        <f>'Praca eksploatacyjna'!Z30*exploatacja!$P94*$M$86</f>
        <v>0</v>
      </c>
    </row>
    <row r="31" spans="1:26" x14ac:dyDescent="0.25">
      <c r="A31" s="1" t="s">
        <v>28</v>
      </c>
      <c r="B31" s="5">
        <f>SUM(B20:B30)</f>
        <v>1990918.1482191782</v>
      </c>
      <c r="C31" s="5">
        <f t="shared" ref="C31:Z31" si="3">SUM(C20:C30)</f>
        <v>1987475.8283835619</v>
      </c>
      <c r="D31" s="5">
        <f t="shared" si="3"/>
        <v>1984033.5085479452</v>
      </c>
      <c r="E31" s="5">
        <f t="shared" si="3"/>
        <v>1980591.1887123289</v>
      </c>
      <c r="F31" s="5">
        <f t="shared" si="3"/>
        <v>1977148.8688767122</v>
      </c>
      <c r="G31" s="5">
        <f t="shared" si="3"/>
        <v>1973706.5490410961</v>
      </c>
      <c r="H31" s="5">
        <f t="shared" si="3"/>
        <v>1958461.6823013702</v>
      </c>
      <c r="I31" s="5">
        <f t="shared" si="3"/>
        <v>1943216.815561644</v>
      </c>
      <c r="J31" s="5">
        <f t="shared" si="3"/>
        <v>1927971.9488219179</v>
      </c>
      <c r="K31" s="5">
        <f t="shared" si="3"/>
        <v>1912727.0820821919</v>
      </c>
      <c r="L31" s="5">
        <f t="shared" si="3"/>
        <v>1914693.8145205479</v>
      </c>
      <c r="M31" s="5">
        <f t="shared" si="3"/>
        <v>1985342.263890411</v>
      </c>
      <c r="N31" s="5">
        <f t="shared" si="3"/>
        <v>2055990.7132602739</v>
      </c>
      <c r="O31" s="5">
        <f t="shared" si="3"/>
        <v>2126639.1626301371</v>
      </c>
      <c r="P31" s="5">
        <f t="shared" si="3"/>
        <v>2265835.3155616438</v>
      </c>
      <c r="Q31" s="5">
        <f t="shared" si="3"/>
        <v>2344160.3950684932</v>
      </c>
      <c r="R31" s="5">
        <f t="shared" si="3"/>
        <v>2496268.9323287676</v>
      </c>
      <c r="S31" s="5">
        <f t="shared" si="3"/>
        <v>2648377.4695890411</v>
      </c>
      <c r="T31" s="5">
        <f t="shared" si="3"/>
        <v>2800486.0068493155</v>
      </c>
      <c r="U31" s="5">
        <f t="shared" si="3"/>
        <v>2952594.544109589</v>
      </c>
      <c r="V31" s="5">
        <f t="shared" si="3"/>
        <v>2222338.6536986302</v>
      </c>
      <c r="W31" s="5">
        <f t="shared" si="3"/>
        <v>2431290.6943561644</v>
      </c>
      <c r="X31" s="5">
        <f t="shared" si="3"/>
        <v>2640242.7350136992</v>
      </c>
      <c r="Y31" s="5">
        <f t="shared" si="3"/>
        <v>2849194.775671233</v>
      </c>
      <c r="Z31" s="5">
        <f t="shared" si="3"/>
        <v>3058146.8163287668</v>
      </c>
    </row>
    <row r="33" spans="1:26" x14ac:dyDescent="0.25">
      <c r="A33" t="s">
        <v>83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eksploatacyjna'!B36*exploatacja!$Q84*$M$86</f>
        <v>0</v>
      </c>
      <c r="C36" s="5">
        <f>'Praca eksploatacyjna'!C36*exploatacja!$Q84*$M$86</f>
        <v>0</v>
      </c>
      <c r="D36" s="5">
        <f>'Praca eksploatacyjna'!D36*exploatacja!$Q84*$M$86</f>
        <v>0</v>
      </c>
      <c r="E36" s="5">
        <f>'Praca eksploatacyjna'!E36*exploatacja!$Q84*$M$86</f>
        <v>0</v>
      </c>
      <c r="F36" s="5">
        <f>'Praca eksploatacyjna'!F36*exploatacja!$Q84*$M$86</f>
        <v>0</v>
      </c>
      <c r="G36" s="5">
        <f>'Praca eksploatacyjna'!G36*exploatacja!$Q84*$M$86</f>
        <v>0</v>
      </c>
      <c r="H36" s="5">
        <f>'Praca eksploatacyjna'!H36*exploatacja!$Q84*$M$86</f>
        <v>0</v>
      </c>
      <c r="I36" s="5">
        <f>'Praca eksploatacyjna'!I36*exploatacja!$Q84*$M$86</f>
        <v>0</v>
      </c>
      <c r="J36" s="5">
        <f>'Praca eksploatacyjna'!J36*exploatacja!$Q84*$M$86</f>
        <v>0</v>
      </c>
      <c r="K36" s="5">
        <f>'Praca eksploatacyjna'!K36*exploatacja!$Q84*$M$86</f>
        <v>0</v>
      </c>
      <c r="L36" s="5">
        <f>'Praca eksploatacyjna'!L36*exploatacja!$Q84*$M$86</f>
        <v>0</v>
      </c>
      <c r="M36" s="5">
        <f>'Praca eksploatacyjna'!M36*exploatacja!$Q84*$M$86</f>
        <v>0</v>
      </c>
      <c r="N36" s="5">
        <f>'Praca eksploatacyjna'!N36*exploatacja!$Q84*$M$86</f>
        <v>0</v>
      </c>
      <c r="O36" s="5">
        <f>'Praca eksploatacyjna'!O36*exploatacja!$Q84*$M$86</f>
        <v>0</v>
      </c>
      <c r="P36" s="5">
        <f>'Praca eksploatacyjna'!P36*exploatacja!$Q84*$M$86</f>
        <v>0</v>
      </c>
      <c r="Q36" s="5">
        <f>'Praca eksploatacyjna'!Q36*exploatacja!$Q84*$M$86</f>
        <v>0</v>
      </c>
      <c r="R36" s="5">
        <f>'Praca eksploatacyjna'!R36*exploatacja!$Q84*$M$86</f>
        <v>0</v>
      </c>
      <c r="S36" s="5">
        <f>'Praca eksploatacyjna'!S36*exploatacja!$Q84*$M$86</f>
        <v>0</v>
      </c>
      <c r="T36" s="5">
        <f>'Praca eksploatacyjna'!T36*exploatacja!$Q84*$M$86</f>
        <v>0</v>
      </c>
      <c r="U36" s="5">
        <f>'Praca eksploatacyjna'!U36*exploatacja!$Q84*$M$86</f>
        <v>0</v>
      </c>
      <c r="V36" s="5">
        <f>'Praca eksploatacyjna'!V36*exploatacja!$Q84*$M$86</f>
        <v>0</v>
      </c>
      <c r="W36" s="5">
        <f>'Praca eksploatacyjna'!W36*exploatacja!$Q84*$M$86</f>
        <v>0</v>
      </c>
      <c r="X36" s="5">
        <f>'Praca eksploatacyjna'!X36*exploatacja!$Q84*$M$86</f>
        <v>0</v>
      </c>
      <c r="Y36" s="5">
        <f>'Praca eksploatacyjna'!Y36*exploatacja!$Q84*$M$86</f>
        <v>0</v>
      </c>
      <c r="Z36" s="5">
        <f>'Praca eksploatacyjna'!Z36*exploatacja!$Q84*$M$86</f>
        <v>0</v>
      </c>
    </row>
    <row r="37" spans="1:26" x14ac:dyDescent="0.25">
      <c r="A37" s="1">
        <v>20</v>
      </c>
      <c r="B37" s="5">
        <f>'Praca eksploatacyjna'!B37*exploatacja!$Q85*$M$86</f>
        <v>0</v>
      </c>
      <c r="C37" s="5">
        <f>'Praca eksploatacyjna'!C37*exploatacja!$Q85*$M$86</f>
        <v>0</v>
      </c>
      <c r="D37" s="5">
        <f>'Praca eksploatacyjna'!D37*exploatacja!$Q85*$M$86</f>
        <v>0</v>
      </c>
      <c r="E37" s="5">
        <f>'Praca eksploatacyjna'!E37*exploatacja!$Q85*$M$86</f>
        <v>0</v>
      </c>
      <c r="F37" s="5">
        <f>'Praca eksploatacyjna'!F37*exploatacja!$Q85*$M$86</f>
        <v>0</v>
      </c>
      <c r="G37" s="5">
        <f>'Praca eksploatacyjna'!G37*exploatacja!$Q85*$M$86</f>
        <v>0</v>
      </c>
      <c r="H37" s="5">
        <f>'Praca eksploatacyjna'!H37*exploatacja!$Q85*$M$86</f>
        <v>6.4415342465753422</v>
      </c>
      <c r="I37" s="5">
        <f>'Praca eksploatacyjna'!I37*exploatacja!$Q85*$M$86</f>
        <v>12.883068493150684</v>
      </c>
      <c r="J37" s="5">
        <f>'Praca eksploatacyjna'!J37*exploatacja!$Q85*$M$86</f>
        <v>19.324602739726032</v>
      </c>
      <c r="K37" s="5">
        <f>'Praca eksploatacyjna'!K37*exploatacja!$Q85*$M$86</f>
        <v>25.766136986301369</v>
      </c>
      <c r="L37" s="5">
        <f>'Praca eksploatacyjna'!L37*exploatacja!$Q85*$M$86</f>
        <v>32.207671232876713</v>
      </c>
      <c r="M37" s="5">
        <f>'Praca eksploatacyjna'!M37*exploatacja!$Q85*$M$86</f>
        <v>32.207671232876713</v>
      </c>
      <c r="N37" s="5">
        <f>'Praca eksploatacyjna'!N37*exploatacja!$Q85*$M$86</f>
        <v>32.207671232876713</v>
      </c>
      <c r="O37" s="5">
        <f>'Praca eksploatacyjna'!O37*exploatacja!$Q85*$M$86</f>
        <v>32.207671232876713</v>
      </c>
      <c r="P37" s="5">
        <f>'Praca eksploatacyjna'!P37*exploatacja!$Q85*$M$86</f>
        <v>32.207671232876713</v>
      </c>
      <c r="Q37" s="5">
        <f>'Praca eksploatacyjna'!Q37*exploatacja!$Q85*$M$86</f>
        <v>0</v>
      </c>
      <c r="R37" s="5">
        <f>'Praca eksploatacyjna'!R37*exploatacja!$Q85*$M$86</f>
        <v>19.682465753424658</v>
      </c>
      <c r="S37" s="5">
        <f>'Praca eksploatacyjna'!S37*exploatacja!$Q85*$M$86</f>
        <v>39.364931506849317</v>
      </c>
      <c r="T37" s="5">
        <f>'Praca eksploatacyjna'!T37*exploatacja!$Q85*$M$86</f>
        <v>59.047397260273975</v>
      </c>
      <c r="U37" s="5">
        <f>'Praca eksploatacyjna'!U37*exploatacja!$Q85*$M$86</f>
        <v>78.729863013698633</v>
      </c>
      <c r="V37" s="5">
        <f>'Praca eksploatacyjna'!V37*exploatacja!$Q85*$M$86</f>
        <v>98.412328767123284</v>
      </c>
      <c r="W37" s="5">
        <f>'Praca eksploatacyjna'!W37*exploatacja!$Q85*$M$86</f>
        <v>111.65326027397259</v>
      </c>
      <c r="X37" s="5">
        <f>'Praca eksploatacyjna'!X37*exploatacja!$Q85*$M$86</f>
        <v>124.8941917808219</v>
      </c>
      <c r="Y37" s="5">
        <f>'Praca eksploatacyjna'!Y37*exploatacja!$Q85*$M$86</f>
        <v>138.13512328767123</v>
      </c>
      <c r="Z37" s="5">
        <f>'Praca eksploatacyjna'!Z37*exploatacja!$Q85*$M$86</f>
        <v>151.37605479452054</v>
      </c>
    </row>
    <row r="38" spans="1:26" x14ac:dyDescent="0.25">
      <c r="A38" s="1">
        <v>30</v>
      </c>
      <c r="B38" s="5">
        <f>'Praca eksploatacyjna'!B38*exploatacja!$Q86*$M$86</f>
        <v>276971.18547945202</v>
      </c>
      <c r="C38" s="5">
        <f>'Praca eksploatacyjna'!C38*exploatacja!$Q86*$M$86</f>
        <v>283553.46739726025</v>
      </c>
      <c r="D38" s="5">
        <f>'Praca eksploatacyjna'!D38*exploatacja!$Q86*$M$86</f>
        <v>290135.74931506847</v>
      </c>
      <c r="E38" s="5">
        <f>'Praca eksploatacyjna'!E38*exploatacja!$Q86*$M$86</f>
        <v>296718.03123287664</v>
      </c>
      <c r="F38" s="5">
        <f>'Praca eksploatacyjna'!F38*exploatacja!$Q86*$M$86</f>
        <v>303300.31315068493</v>
      </c>
      <c r="G38" s="5">
        <f>'Praca eksploatacyjna'!G38*exploatacja!$Q86*$M$86</f>
        <v>309882.5950684931</v>
      </c>
      <c r="H38" s="5">
        <f>'Praca eksploatacyjna'!H38*exploatacja!$Q86*$M$86</f>
        <v>317676.5408219177</v>
      </c>
      <c r="I38" s="5">
        <f>'Praca eksploatacyjna'!I38*exploatacja!$Q86*$M$86</f>
        <v>325470.48657534237</v>
      </c>
      <c r="J38" s="5">
        <f>'Praca eksploatacyjna'!J38*exploatacja!$Q86*$M$86</f>
        <v>333264.43232876714</v>
      </c>
      <c r="K38" s="5">
        <f>'Praca eksploatacyjna'!K38*exploatacja!$Q86*$M$86</f>
        <v>341058.3780821918</v>
      </c>
      <c r="L38" s="5">
        <f>'Praca eksploatacyjna'!L38*exploatacja!$Q86*$M$86</f>
        <v>315940.91424657532</v>
      </c>
      <c r="M38" s="5">
        <f>'Praca eksploatacyjna'!M38*exploatacja!$Q86*$M$86</f>
        <v>324779.68306849315</v>
      </c>
      <c r="N38" s="5">
        <f>'Praca eksploatacyjna'!N38*exploatacja!$Q86*$M$86</f>
        <v>333618.45189041091</v>
      </c>
      <c r="O38" s="5">
        <f>'Praca eksploatacyjna'!O38*exploatacja!$Q86*$M$86</f>
        <v>342457.2207123288</v>
      </c>
      <c r="P38" s="5">
        <f>'Praca eksploatacyjna'!P38*exploatacja!$Q86*$M$86</f>
        <v>351295.98953424662</v>
      </c>
      <c r="Q38" s="5">
        <f>'Praca eksploatacyjna'!Q38*exploatacja!$Q86*$M$86</f>
        <v>321165.02958904108</v>
      </c>
      <c r="R38" s="5">
        <f>'Praca eksploatacyjna'!R38*exploatacja!$Q86*$M$86</f>
        <v>333400.59369863011</v>
      </c>
      <c r="S38" s="5">
        <f>'Praca eksploatacyjna'!S38*exploatacja!$Q86*$M$86</f>
        <v>345636.15780821926</v>
      </c>
      <c r="T38" s="5">
        <f>'Praca eksploatacyjna'!T38*exploatacja!$Q86*$M$86</f>
        <v>357871.72191780823</v>
      </c>
      <c r="U38" s="5">
        <f>'Praca eksploatacyjna'!U38*exploatacja!$Q86*$M$86</f>
        <v>370107.28602739732</v>
      </c>
      <c r="V38" s="5">
        <f>'Praca eksploatacyjna'!V38*exploatacja!$Q86*$M$86</f>
        <v>338149.00602739723</v>
      </c>
      <c r="W38" s="5">
        <f>'Praca eksploatacyjna'!W38*exploatacja!$Q86*$M$86</f>
        <v>348263.899890411</v>
      </c>
      <c r="X38" s="5">
        <f>'Praca eksploatacyjna'!X38*exploatacja!$Q86*$M$86</f>
        <v>358378.79375342466</v>
      </c>
      <c r="Y38" s="5">
        <f>'Praca eksploatacyjna'!Y38*exploatacja!$Q86*$M$86</f>
        <v>368493.68761643837</v>
      </c>
      <c r="Z38" s="5">
        <f>'Praca eksploatacyjna'!Z38*exploatacja!$Q86*$M$86</f>
        <v>378608.58147945214</v>
      </c>
    </row>
    <row r="39" spans="1:26" x14ac:dyDescent="0.25">
      <c r="A39" s="1">
        <v>40</v>
      </c>
      <c r="B39" s="5">
        <f>'Praca eksploatacyjna'!B39*exploatacja!$Q87*$M$86</f>
        <v>928229.62191780831</v>
      </c>
      <c r="C39" s="5">
        <f>'Praca eksploatacyjna'!C39*exploatacja!$Q87*$M$86</f>
        <v>925677.66575342487</v>
      </c>
      <c r="D39" s="5">
        <f>'Praca eksploatacyjna'!D39*exploatacja!$Q87*$M$86</f>
        <v>923125.70958904119</v>
      </c>
      <c r="E39" s="5">
        <f>'Praca eksploatacyjna'!E39*exploatacja!$Q87*$M$86</f>
        <v>920573.75342465786</v>
      </c>
      <c r="F39" s="5">
        <f>'Praca eksploatacyjna'!F39*exploatacja!$Q87*$M$86</f>
        <v>918021.79726027418</v>
      </c>
      <c r="G39" s="5">
        <f>'Praca eksploatacyjna'!G39*exploatacja!$Q87*$M$86</f>
        <v>915469.84109589073</v>
      </c>
      <c r="H39" s="5">
        <f>'Praca eksploatacyjna'!H39*exploatacja!$Q87*$M$86</f>
        <v>928846.65205479448</v>
      </c>
      <c r="I39" s="5">
        <f>'Praca eksploatacyjna'!I39*exploatacja!$Q87*$M$86</f>
        <v>942223.46301369858</v>
      </c>
      <c r="J39" s="5">
        <f>'Praca eksploatacyjna'!J39*exploatacja!$Q87*$M$86</f>
        <v>955600.27397260268</v>
      </c>
      <c r="K39" s="5">
        <f>'Praca eksploatacyjna'!K39*exploatacja!$Q87*$M$86</f>
        <v>968977.08493150666</v>
      </c>
      <c r="L39" s="5">
        <f>'Praca eksploatacyjna'!L39*exploatacja!$Q87*$M$86</f>
        <v>995113.67671232834</v>
      </c>
      <c r="M39" s="5">
        <f>'Praca eksploatacyjna'!M39*exploatacja!$Q87*$M$86</f>
        <v>1016642.6630136983</v>
      </c>
      <c r="N39" s="5">
        <f>'Praca eksploatacyjna'!N39*exploatacja!$Q87*$M$86</f>
        <v>1038171.649315068</v>
      </c>
      <c r="O39" s="5">
        <f>'Praca eksploatacyjna'!O39*exploatacja!$Q87*$M$86</f>
        <v>1059700.635616438</v>
      </c>
      <c r="P39" s="5">
        <f>'Praca eksploatacyjna'!P39*exploatacja!$Q87*$M$86</f>
        <v>1081229.6219178077</v>
      </c>
      <c r="Q39" s="5">
        <f>'Praca eksploatacyjna'!Q39*exploatacja!$Q87*$M$86</f>
        <v>1035874.5534246577</v>
      </c>
      <c r="R39" s="5">
        <f>'Praca eksploatacyjna'!R39*exploatacja!$Q87*$M$86</f>
        <v>1061871.6427397262</v>
      </c>
      <c r="S39" s="5">
        <f>'Praca eksploatacyjna'!S39*exploatacja!$Q87*$M$86</f>
        <v>1087868.7320547944</v>
      </c>
      <c r="T39" s="5">
        <f>'Praca eksploatacyjna'!T39*exploatacja!$Q87*$M$86</f>
        <v>1113865.8213698629</v>
      </c>
      <c r="U39" s="5">
        <f>'Praca eksploatacyjna'!U39*exploatacja!$Q87*$M$86</f>
        <v>1139862.9106849309</v>
      </c>
      <c r="V39" s="5">
        <f>'Praca eksploatacyjna'!V39*exploatacja!$Q87*$M$86</f>
        <v>1058215.0684931502</v>
      </c>
      <c r="W39" s="5">
        <f>'Praca eksploatacyjna'!W39*exploatacja!$Q87*$M$86</f>
        <v>1153754.1369863013</v>
      </c>
      <c r="X39" s="5">
        <f>'Praca eksploatacyjna'!X39*exploatacja!$Q87*$M$86</f>
        <v>1249293.2054794517</v>
      </c>
      <c r="Y39" s="5">
        <f>'Praca eksploatacyjna'!Y39*exploatacja!$Q87*$M$86</f>
        <v>1344832.2739726026</v>
      </c>
      <c r="Z39" s="5">
        <f>'Praca eksploatacyjna'!Z39*exploatacja!$Q87*$M$86</f>
        <v>1440371.3424657534</v>
      </c>
    </row>
    <row r="40" spans="1:26" x14ac:dyDescent="0.25">
      <c r="A40" s="1">
        <v>50</v>
      </c>
      <c r="B40" s="5">
        <f>'Praca eksploatacyjna'!B40*exploatacja!$Q88*$M$86</f>
        <v>399283.02739726036</v>
      </c>
      <c r="C40" s="5">
        <f>'Praca eksploatacyjna'!C40*exploatacja!$Q88*$M$86</f>
        <v>400590.82158904115</v>
      </c>
      <c r="D40" s="5">
        <f>'Praca eksploatacyjna'!D40*exploatacja!$Q88*$M$86</f>
        <v>401898.615780822</v>
      </c>
      <c r="E40" s="5">
        <f>'Praca eksploatacyjna'!E40*exploatacja!$Q88*$M$86</f>
        <v>403206.40997260273</v>
      </c>
      <c r="F40" s="5">
        <f>'Praca eksploatacyjna'!F40*exploatacja!$Q88*$M$86</f>
        <v>404514.20416438358</v>
      </c>
      <c r="G40" s="5">
        <f>'Praca eksploatacyjna'!G40*exploatacja!$Q88*$M$86</f>
        <v>405821.99835616437</v>
      </c>
      <c r="H40" s="5">
        <f>'Praca eksploatacyjna'!H40*exploatacja!$Q88*$M$86</f>
        <v>477172.66290410957</v>
      </c>
      <c r="I40" s="5">
        <f>'Praca eksploatacyjna'!I40*exploatacja!$Q88*$M$86</f>
        <v>548523.32745205471</v>
      </c>
      <c r="J40" s="5">
        <f>'Praca eksploatacyjna'!J40*exploatacja!$Q88*$M$86</f>
        <v>619873.99200000009</v>
      </c>
      <c r="K40" s="5">
        <f>'Praca eksploatacyjna'!K40*exploatacja!$Q88*$M$86</f>
        <v>691224.65654794523</v>
      </c>
      <c r="L40" s="5">
        <f>'Praca eksploatacyjna'!L40*exploatacja!$Q88*$M$86</f>
        <v>756036.35013698647</v>
      </c>
      <c r="M40" s="5">
        <f>'Praca eksploatacyjna'!M40*exploatacja!$Q88*$M$86</f>
        <v>834431.41972602753</v>
      </c>
      <c r="N40" s="5">
        <f>'Praca eksploatacyjna'!N40*exploatacja!$Q88*$M$86</f>
        <v>912826.48931506858</v>
      </c>
      <c r="O40" s="5">
        <f>'Praca eksploatacyjna'!O40*exploatacja!$Q88*$M$86</f>
        <v>991221.55890410964</v>
      </c>
      <c r="P40" s="5">
        <f>'Praca eksploatacyjna'!P40*exploatacja!$Q88*$M$86</f>
        <v>1069616.6284931507</v>
      </c>
      <c r="Q40" s="5">
        <f>'Praca eksploatacyjna'!Q40*exploatacja!$Q88*$M$86</f>
        <v>791258.37534246594</v>
      </c>
      <c r="R40" s="5">
        <f>'Praca eksploatacyjna'!R40*exploatacja!$Q88*$M$86</f>
        <v>872166.42887671234</v>
      </c>
      <c r="S40" s="5">
        <f>'Praca eksploatacyjna'!S40*exploatacja!$Q88*$M$86</f>
        <v>953074.48241095885</v>
      </c>
      <c r="T40" s="5">
        <f>'Praca eksploatacyjna'!T40*exploatacja!$Q88*$M$86</f>
        <v>1033982.5359452056</v>
      </c>
      <c r="U40" s="5">
        <f>'Praca eksploatacyjna'!U40*exploatacja!$Q88*$M$86</f>
        <v>1114890.589479452</v>
      </c>
      <c r="V40" s="5">
        <f>'Praca eksploatacyjna'!V40*exploatacja!$Q88*$M$86</f>
        <v>803823.29506849311</v>
      </c>
      <c r="W40" s="5">
        <f>'Praca eksploatacyjna'!W40*exploatacja!$Q88*$M$86</f>
        <v>959219.53150684945</v>
      </c>
      <c r="X40" s="5">
        <f>'Praca eksploatacyjna'!X40*exploatacja!$Q88*$M$86</f>
        <v>1114615.7679452056</v>
      </c>
      <c r="Y40" s="5">
        <f>'Praca eksploatacyjna'!Y40*exploatacja!$Q88*$M$86</f>
        <v>1270012.0043835614</v>
      </c>
      <c r="Z40" s="5">
        <f>'Praca eksploatacyjna'!Z40*exploatacja!$Q88*$M$86</f>
        <v>1425408.240821918</v>
      </c>
    </row>
    <row r="41" spans="1:26" x14ac:dyDescent="0.25">
      <c r="A41" s="1">
        <v>60</v>
      </c>
      <c r="B41" s="5">
        <f>'Praca eksploatacyjna'!B41*exploatacja!$Q89*$M$86</f>
        <v>318411.12575342471</v>
      </c>
      <c r="C41" s="5">
        <f>'Praca eksploatacyjna'!C41*exploatacja!$Q89*$M$86</f>
        <v>320458.32082191785</v>
      </c>
      <c r="D41" s="5">
        <f>'Praca eksploatacyjna'!D41*exploatacja!$Q89*$M$86</f>
        <v>322505.51589041098</v>
      </c>
      <c r="E41" s="5">
        <f>'Praca eksploatacyjna'!E41*exploatacja!$Q89*$M$86</f>
        <v>324552.71095890412</v>
      </c>
      <c r="F41" s="5">
        <f>'Praca eksploatacyjna'!F41*exploatacja!$Q89*$M$86</f>
        <v>326599.90602739732</v>
      </c>
      <c r="G41" s="5">
        <f>'Praca eksploatacyjna'!G41*exploatacja!$Q89*$M$86</f>
        <v>328647.10109589039</v>
      </c>
      <c r="H41" s="5">
        <f>'Praca eksploatacyjna'!H41*exploatacja!$Q89*$M$86</f>
        <v>474389.97402739723</v>
      </c>
      <c r="I41" s="5">
        <f>'Praca eksploatacyjna'!I41*exploatacja!$Q89*$M$86</f>
        <v>620132.84695890418</v>
      </c>
      <c r="J41" s="5">
        <f>'Praca eksploatacyjna'!J41*exploatacja!$Q89*$M$86</f>
        <v>765875.7198904109</v>
      </c>
      <c r="K41" s="5">
        <f>'Praca eksploatacyjna'!K41*exploatacja!$Q89*$M$86</f>
        <v>911618.59282191773</v>
      </c>
      <c r="L41" s="5">
        <f>'Praca eksploatacyjna'!L41*exploatacja!$Q89*$M$86</f>
        <v>1047125.4904109589</v>
      </c>
      <c r="M41" s="5">
        <f>'Praca eksploatacyjna'!M41*exploatacja!$Q89*$M$86</f>
        <v>1208347.1953972604</v>
      </c>
      <c r="N41" s="5">
        <f>'Praca eksploatacyjna'!N41*exploatacja!$Q89*$M$86</f>
        <v>1369568.9003835616</v>
      </c>
      <c r="O41" s="5">
        <f>'Praca eksploatacyjna'!O41*exploatacja!$Q89*$M$86</f>
        <v>1530790.6053698633</v>
      </c>
      <c r="P41" s="5">
        <f>'Praca eksploatacyjna'!P41*exploatacja!$Q89*$M$86</f>
        <v>1692012.3103561646</v>
      </c>
      <c r="Q41" s="5">
        <f>'Praca eksploatacyjna'!Q41*exploatacja!$Q89*$M$86</f>
        <v>1124519.6506849318</v>
      </c>
      <c r="R41" s="5">
        <f>'Praca eksploatacyjna'!R41*exploatacja!$Q89*$M$86</f>
        <v>1347860.4175890416</v>
      </c>
      <c r="S41" s="5">
        <f>'Praca eksploatacyjna'!S41*exploatacja!$Q89*$M$86</f>
        <v>1571201.1844931513</v>
      </c>
      <c r="T41" s="5">
        <f>'Praca eksploatacyjna'!T41*exploatacja!$Q89*$M$86</f>
        <v>1794541.9513972609</v>
      </c>
      <c r="U41" s="5">
        <f>'Praca eksploatacyjna'!U41*exploatacja!$Q89*$M$86</f>
        <v>2017882.71830137</v>
      </c>
      <c r="V41" s="5">
        <f>'Praca eksploatacyjna'!V41*exploatacja!$Q89*$M$86</f>
        <v>1435114.9602739727</v>
      </c>
      <c r="W41" s="5">
        <f>'Praca eksploatacyjna'!W41*exploatacja!$Q89*$M$86</f>
        <v>1514964.4402191783</v>
      </c>
      <c r="X41" s="5">
        <f>'Praca eksploatacyjna'!X41*exploatacja!$Q89*$M$86</f>
        <v>1594813.9201643839</v>
      </c>
      <c r="Y41" s="5">
        <f>'Praca eksploatacyjna'!Y41*exploatacja!$Q89*$M$86</f>
        <v>1674663.4001095893</v>
      </c>
      <c r="Z41" s="5">
        <f>'Praca eksploatacyjna'!Z41*exploatacja!$Q89*$M$86</f>
        <v>1754512.8800547952</v>
      </c>
    </row>
    <row r="42" spans="1:26" x14ac:dyDescent="0.25">
      <c r="A42" s="1">
        <v>70</v>
      </c>
      <c r="B42" s="5">
        <f>'Praca eksploatacyjna'!B42*exploatacja!$Q90*$M$86</f>
        <v>2345880.1627397253</v>
      </c>
      <c r="C42" s="5">
        <f>'Praca eksploatacyjna'!C42*exploatacja!$Q90*$M$86</f>
        <v>2367838.9426849312</v>
      </c>
      <c r="D42" s="5">
        <f>'Praca eksploatacyjna'!D42*exploatacja!$Q90*$M$86</f>
        <v>2389797.7226301371</v>
      </c>
      <c r="E42" s="5">
        <f>'Praca eksploatacyjna'!E42*exploatacja!$Q90*$M$86</f>
        <v>2411756.5025753421</v>
      </c>
      <c r="F42" s="5">
        <f>'Praca eksploatacyjna'!F42*exploatacja!$Q90*$M$86</f>
        <v>2433715.282520548</v>
      </c>
      <c r="G42" s="5">
        <f>'Praca eksploatacyjna'!G42*exploatacja!$Q90*$M$86</f>
        <v>2455674.0624657534</v>
      </c>
      <c r="H42" s="5">
        <f>'Praca eksploatacyjna'!H42*exploatacja!$Q90*$M$86</f>
        <v>2270097.5914520551</v>
      </c>
      <c r="I42" s="5">
        <f>'Praca eksploatacyjna'!I42*exploatacja!$Q90*$M$86</f>
        <v>2084521.1204383564</v>
      </c>
      <c r="J42" s="5">
        <f>'Praca eksploatacyjna'!J42*exploatacja!$Q90*$M$86</f>
        <v>1898944.6494246582</v>
      </c>
      <c r="K42" s="5">
        <f>'Praca eksploatacyjna'!K42*exploatacja!$Q90*$M$86</f>
        <v>1713368.1784109592</v>
      </c>
      <c r="L42" s="5">
        <f>'Praca eksploatacyjna'!L42*exploatacja!$Q90*$M$86</f>
        <v>1417997.8076712328</v>
      </c>
      <c r="M42" s="5">
        <f>'Praca eksploatacyjna'!M42*exploatacja!$Q90*$M$86</f>
        <v>1235165.2323287672</v>
      </c>
      <c r="N42" s="5">
        <f>'Praca eksploatacyjna'!N42*exploatacja!$Q90*$M$86</f>
        <v>1052332.6569863015</v>
      </c>
      <c r="O42" s="5">
        <f>'Praca eksploatacyjna'!O42*exploatacja!$Q90*$M$86</f>
        <v>869500.08164383564</v>
      </c>
      <c r="P42" s="5">
        <f>'Praca eksploatacyjna'!P42*exploatacja!$Q90*$M$86</f>
        <v>686667.50630136998</v>
      </c>
      <c r="Q42" s="5">
        <f>'Praca eksploatacyjna'!Q42*exploatacja!$Q90*$M$86</f>
        <v>1431717.286027397</v>
      </c>
      <c r="R42" s="5">
        <f>'Praca eksploatacyjna'!R42*exploatacja!$Q90*$M$86</f>
        <v>1166138.4447123287</v>
      </c>
      <c r="S42" s="5">
        <f>'Praca eksploatacyjna'!S42*exploatacja!$Q90*$M$86</f>
        <v>900559.6033972603</v>
      </c>
      <c r="T42" s="5">
        <f>'Praca eksploatacyjna'!T42*exploatacja!$Q90*$M$86</f>
        <v>634980.762082192</v>
      </c>
      <c r="U42" s="5">
        <f>'Praca eksploatacyjna'!U42*exploatacja!$Q90*$M$86</f>
        <v>369401.92076712352</v>
      </c>
      <c r="V42" s="5">
        <f>'Praca eksploatacyjna'!V42*exploatacja!$Q90*$M$86</f>
        <v>1017985.9561643834</v>
      </c>
      <c r="W42" s="5">
        <f>'Praca eksploatacyjna'!W42*exploatacja!$Q90*$M$86</f>
        <v>756366.69402739732</v>
      </c>
      <c r="X42" s="5">
        <f>'Praca eksploatacyjna'!X42*exploatacja!$Q90*$M$86</f>
        <v>494747.43189041113</v>
      </c>
      <c r="Y42" s="5">
        <f>'Praca eksploatacyjna'!Y42*exploatacja!$Q90*$M$86</f>
        <v>233128.16975342491</v>
      </c>
      <c r="Z42" s="5">
        <f>'Praca eksploatacyjna'!Z42*exploatacja!$Q90*$M$86</f>
        <v>-28491.092383561263</v>
      </c>
    </row>
    <row r="43" spans="1:26" x14ac:dyDescent="0.25">
      <c r="A43" s="1">
        <v>80</v>
      </c>
      <c r="B43" s="5">
        <f>'Praca eksploatacyjna'!B43*exploatacja!$Q91*$M$86</f>
        <v>2065728.5999999999</v>
      </c>
      <c r="C43" s="5">
        <f>'Praca eksploatacyjna'!C43*exploatacja!$Q91*$M$86</f>
        <v>2077173.2031780824</v>
      </c>
      <c r="D43" s="5">
        <f>'Praca eksploatacyjna'!D43*exploatacja!$Q91*$M$86</f>
        <v>2088617.8063561646</v>
      </c>
      <c r="E43" s="5">
        <f>'Praca eksploatacyjna'!E43*exploatacja!$Q91*$M$86</f>
        <v>2100062.4095342462</v>
      </c>
      <c r="F43" s="5">
        <f>'Praca eksploatacyjna'!F43*exploatacja!$Q91*$M$86</f>
        <v>2111507.0127123282</v>
      </c>
      <c r="G43" s="5">
        <f>'Praca eksploatacyjna'!G43*exploatacja!$Q91*$M$86</f>
        <v>2122951.6158904112</v>
      </c>
      <c r="H43" s="5">
        <f>'Praca eksploatacyjna'!H43*exploatacja!$Q91*$M$86</f>
        <v>2147708.4335342464</v>
      </c>
      <c r="I43" s="5">
        <f>'Praca eksploatacyjna'!I43*exploatacja!$Q91*$M$86</f>
        <v>2172465.2511780821</v>
      </c>
      <c r="J43" s="5">
        <f>'Praca eksploatacyjna'!J43*exploatacja!$Q91*$M$86</f>
        <v>2197222.0688219178</v>
      </c>
      <c r="K43" s="5">
        <f>'Praca eksploatacyjna'!K43*exploatacja!$Q91*$M$86</f>
        <v>2221978.886465753</v>
      </c>
      <c r="L43" s="5">
        <f>'Praca eksploatacyjna'!L43*exploatacja!$Q91*$M$86</f>
        <v>2189512.688219178</v>
      </c>
      <c r="M43" s="5">
        <f>'Praca eksploatacyjna'!M43*exploatacja!$Q91*$M$86</f>
        <v>2230912.3050410962</v>
      </c>
      <c r="N43" s="5">
        <f>'Praca eksploatacyjna'!N43*exploatacja!$Q91*$M$86</f>
        <v>2272311.9218630139</v>
      </c>
      <c r="O43" s="5">
        <f>'Praca eksploatacyjna'!O43*exploatacja!$Q91*$M$86</f>
        <v>2313711.5386849316</v>
      </c>
      <c r="P43" s="5">
        <f>'Praca eksploatacyjna'!P43*exploatacja!$Q91*$M$86</f>
        <v>2355111.1555068493</v>
      </c>
      <c r="Q43" s="5">
        <f>'Praca eksploatacyjna'!Q43*exploatacja!$Q91*$M$86</f>
        <v>2272726.6841095891</v>
      </c>
      <c r="R43" s="5">
        <f>'Praca eksploatacyjna'!R43*exploatacja!$Q91*$M$86</f>
        <v>2326067.6738630137</v>
      </c>
      <c r="S43" s="5">
        <f>'Praca eksploatacyjna'!S43*exploatacja!$Q91*$M$86</f>
        <v>2379408.6636164389</v>
      </c>
      <c r="T43" s="5">
        <f>'Praca eksploatacyjna'!T43*exploatacja!$Q91*$M$86</f>
        <v>2432749.6533698626</v>
      </c>
      <c r="U43" s="5">
        <f>'Praca eksploatacyjna'!U43*exploatacja!$Q91*$M$86</f>
        <v>2486090.6431232877</v>
      </c>
      <c r="V43" s="5">
        <f>'Praca eksploatacyjna'!V43*exploatacja!$Q91*$M$86</f>
        <v>2332433.5487671234</v>
      </c>
      <c r="W43" s="5">
        <f>'Praca eksploatacyjna'!W43*exploatacja!$Q91*$M$86</f>
        <v>2396581.9804931507</v>
      </c>
      <c r="X43" s="5">
        <f>'Praca eksploatacyjna'!X43*exploatacja!$Q91*$M$86</f>
        <v>2460730.4122191779</v>
      </c>
      <c r="Y43" s="5">
        <f>'Praca eksploatacyjna'!Y43*exploatacja!$Q91*$M$86</f>
        <v>2524878.8439452057</v>
      </c>
      <c r="Z43" s="5">
        <f>'Praca eksploatacyjna'!Z43*exploatacja!$Q91*$M$86</f>
        <v>2589027.275671233</v>
      </c>
    </row>
    <row r="44" spans="1:26" x14ac:dyDescent="0.25">
      <c r="A44" s="1">
        <v>90</v>
      </c>
      <c r="B44" s="5">
        <f>'Praca eksploatacyjna'!B44*exploatacja!$Q92*$M$86</f>
        <v>0</v>
      </c>
      <c r="C44" s="5">
        <f>'Praca eksploatacyjna'!C44*exploatacja!$Q92*$M$86</f>
        <v>0</v>
      </c>
      <c r="D44" s="5">
        <f>'Praca eksploatacyjna'!D44*exploatacja!$Q92*$M$86</f>
        <v>0</v>
      </c>
      <c r="E44" s="5">
        <f>'Praca eksploatacyjna'!E44*exploatacja!$Q92*$M$86</f>
        <v>0</v>
      </c>
      <c r="F44" s="5">
        <f>'Praca eksploatacyjna'!F44*exploatacja!$Q92*$M$86</f>
        <v>0</v>
      </c>
      <c r="G44" s="5">
        <f>'Praca eksploatacyjna'!G44*exploatacja!$Q92*$M$86</f>
        <v>0</v>
      </c>
      <c r="H44" s="5">
        <f>'Praca eksploatacyjna'!H44*exploatacja!$Q92*$M$86</f>
        <v>0</v>
      </c>
      <c r="I44" s="5">
        <f>'Praca eksploatacyjna'!I44*exploatacja!$Q92*$M$86</f>
        <v>0</v>
      </c>
      <c r="J44" s="5">
        <f>'Praca eksploatacyjna'!J44*exploatacja!$Q92*$M$86</f>
        <v>0</v>
      </c>
      <c r="K44" s="5">
        <f>'Praca eksploatacyjna'!K44*exploatacja!$Q92*$M$86</f>
        <v>0</v>
      </c>
      <c r="L44" s="5">
        <f>'Praca eksploatacyjna'!L44*exploatacja!$Q92*$M$86</f>
        <v>0</v>
      </c>
      <c r="M44" s="5">
        <f>'Praca eksploatacyjna'!M44*exploatacja!$Q92*$M$86</f>
        <v>0</v>
      </c>
      <c r="N44" s="5">
        <f>'Praca eksploatacyjna'!N44*exploatacja!$Q92*$M$86</f>
        <v>0</v>
      </c>
      <c r="O44" s="5">
        <f>'Praca eksploatacyjna'!O44*exploatacja!$Q92*$M$86</f>
        <v>0</v>
      </c>
      <c r="P44" s="5">
        <f>'Praca eksploatacyjna'!P44*exploatacja!$Q92*$M$86</f>
        <v>0</v>
      </c>
      <c r="Q44" s="5">
        <f>'Praca eksploatacyjna'!Q44*exploatacja!$Q92*$M$86</f>
        <v>0</v>
      </c>
      <c r="R44" s="5">
        <f>'Praca eksploatacyjna'!R44*exploatacja!$Q92*$M$86</f>
        <v>0</v>
      </c>
      <c r="S44" s="5">
        <f>'Praca eksploatacyjna'!S44*exploatacja!$Q92*$M$86</f>
        <v>0</v>
      </c>
      <c r="T44" s="5">
        <f>'Praca eksploatacyjna'!T44*exploatacja!$Q92*$M$86</f>
        <v>0</v>
      </c>
      <c r="U44" s="5">
        <f>'Praca eksploatacyjna'!U44*exploatacja!$Q92*$M$86</f>
        <v>0</v>
      </c>
      <c r="V44" s="5">
        <f>'Praca eksploatacyjna'!V44*exploatacja!$Q92*$M$86</f>
        <v>0</v>
      </c>
      <c r="W44" s="5">
        <f>'Praca eksploatacyjna'!W44*exploatacja!$Q92*$M$86</f>
        <v>0</v>
      </c>
      <c r="X44" s="5">
        <f>'Praca eksploatacyjna'!X44*exploatacja!$Q92*$M$86</f>
        <v>0</v>
      </c>
      <c r="Y44" s="5">
        <f>'Praca eksploatacyjna'!Y44*exploatacja!$Q92*$M$86</f>
        <v>0</v>
      </c>
      <c r="Z44" s="5">
        <f>'Praca eksploatacyjna'!Z44*exploatacja!$Q92*$M$86</f>
        <v>0</v>
      </c>
    </row>
    <row r="45" spans="1:26" x14ac:dyDescent="0.25">
      <c r="A45" s="1">
        <v>100</v>
      </c>
      <c r="B45" s="5">
        <f>'Praca eksploatacyjna'!B45*exploatacja!$Q93*$M$86</f>
        <v>0</v>
      </c>
      <c r="C45" s="5">
        <f>'Praca eksploatacyjna'!C45*exploatacja!$Q93*$M$86</f>
        <v>0</v>
      </c>
      <c r="D45" s="5">
        <f>'Praca eksploatacyjna'!D45*exploatacja!$Q93*$M$86</f>
        <v>0</v>
      </c>
      <c r="E45" s="5">
        <f>'Praca eksploatacyjna'!E45*exploatacja!$Q93*$M$86</f>
        <v>0</v>
      </c>
      <c r="F45" s="5">
        <f>'Praca eksploatacyjna'!F45*exploatacja!$Q93*$M$86</f>
        <v>0</v>
      </c>
      <c r="G45" s="5">
        <f>'Praca eksploatacyjna'!G45*exploatacja!$Q93*$M$86</f>
        <v>0</v>
      </c>
      <c r="H45" s="5">
        <f>'Praca eksploatacyjna'!H45*exploatacja!$Q93*$M$86</f>
        <v>0</v>
      </c>
      <c r="I45" s="5">
        <f>'Praca eksploatacyjna'!I45*exploatacja!$Q93*$M$86</f>
        <v>0</v>
      </c>
      <c r="J45" s="5">
        <f>'Praca eksploatacyjna'!J45*exploatacja!$Q93*$M$86</f>
        <v>0</v>
      </c>
      <c r="K45" s="5">
        <f>'Praca eksploatacyjna'!K45*exploatacja!$Q93*$M$86</f>
        <v>0</v>
      </c>
      <c r="L45" s="5">
        <f>'Praca eksploatacyjna'!L45*exploatacja!$Q93*$M$86</f>
        <v>0</v>
      </c>
      <c r="M45" s="5">
        <f>'Praca eksploatacyjna'!M45*exploatacja!$Q93*$M$86</f>
        <v>0</v>
      </c>
      <c r="N45" s="5">
        <f>'Praca eksploatacyjna'!N45*exploatacja!$Q93*$M$86</f>
        <v>0</v>
      </c>
      <c r="O45" s="5">
        <f>'Praca eksploatacyjna'!O45*exploatacja!$Q93*$M$86</f>
        <v>0</v>
      </c>
      <c r="P45" s="5">
        <f>'Praca eksploatacyjna'!P45*exploatacja!$Q93*$M$86</f>
        <v>0</v>
      </c>
      <c r="Q45" s="5">
        <f>'Praca eksploatacyjna'!Q45*exploatacja!$Q93*$M$86</f>
        <v>0</v>
      </c>
      <c r="R45" s="5">
        <f>'Praca eksploatacyjna'!R45*exploatacja!$Q93*$M$86</f>
        <v>0</v>
      </c>
      <c r="S45" s="5">
        <f>'Praca eksploatacyjna'!S45*exploatacja!$Q93*$M$86</f>
        <v>0</v>
      </c>
      <c r="T45" s="5">
        <f>'Praca eksploatacyjna'!T45*exploatacja!$Q93*$M$86</f>
        <v>0</v>
      </c>
      <c r="U45" s="5">
        <f>'Praca eksploatacyjna'!U45*exploatacja!$Q93*$M$86</f>
        <v>0</v>
      </c>
      <c r="V45" s="5">
        <f>'Praca eksploatacyjna'!V45*exploatacja!$Q93*$M$86</f>
        <v>0</v>
      </c>
      <c r="W45" s="5">
        <f>'Praca eksploatacyjna'!W45*exploatacja!$Q93*$M$86</f>
        <v>0</v>
      </c>
      <c r="X45" s="5">
        <f>'Praca eksploatacyjna'!X45*exploatacja!$Q93*$M$86</f>
        <v>0</v>
      </c>
      <c r="Y45" s="5">
        <f>'Praca eksploatacyjna'!Y45*exploatacja!$Q93*$M$86</f>
        <v>0</v>
      </c>
      <c r="Z45" s="5">
        <f>'Praca eksploatacyjna'!Z45*exploatacja!$Q93*$M$86</f>
        <v>0</v>
      </c>
    </row>
    <row r="46" spans="1:26" x14ac:dyDescent="0.25">
      <c r="A46" s="1">
        <v>110</v>
      </c>
      <c r="B46" s="5">
        <f>'Praca eksploatacyjna'!B46*exploatacja!$Q94*$M$86</f>
        <v>0</v>
      </c>
      <c r="C46" s="5">
        <f>'Praca eksploatacyjna'!C46*exploatacja!$Q94*$M$86</f>
        <v>0</v>
      </c>
      <c r="D46" s="5">
        <f>'Praca eksploatacyjna'!D46*exploatacja!$Q94*$M$86</f>
        <v>0</v>
      </c>
      <c r="E46" s="5">
        <f>'Praca eksploatacyjna'!E46*exploatacja!$Q94*$M$86</f>
        <v>0</v>
      </c>
      <c r="F46" s="5">
        <f>'Praca eksploatacyjna'!F46*exploatacja!$Q94*$M$86</f>
        <v>0</v>
      </c>
      <c r="G46" s="5">
        <f>'Praca eksploatacyjna'!G46*exploatacja!$Q94*$M$86</f>
        <v>0</v>
      </c>
      <c r="H46" s="5">
        <f>'Praca eksploatacyjna'!H46*exploatacja!$Q94*$M$86</f>
        <v>0</v>
      </c>
      <c r="I46" s="5">
        <f>'Praca eksploatacyjna'!I46*exploatacja!$Q94*$M$86</f>
        <v>0</v>
      </c>
      <c r="J46" s="5">
        <f>'Praca eksploatacyjna'!J46*exploatacja!$Q94*$M$86</f>
        <v>0</v>
      </c>
      <c r="K46" s="5">
        <f>'Praca eksploatacyjna'!K46*exploatacja!$Q94*$M$86</f>
        <v>0</v>
      </c>
      <c r="L46" s="5">
        <f>'Praca eksploatacyjna'!L46*exploatacja!$Q94*$M$86</f>
        <v>0</v>
      </c>
      <c r="M46" s="5">
        <f>'Praca eksploatacyjna'!M46*exploatacja!$Q94*$M$86</f>
        <v>0</v>
      </c>
      <c r="N46" s="5">
        <f>'Praca eksploatacyjna'!N46*exploatacja!$Q94*$M$86</f>
        <v>0</v>
      </c>
      <c r="O46" s="5">
        <f>'Praca eksploatacyjna'!O46*exploatacja!$Q94*$M$86</f>
        <v>0</v>
      </c>
      <c r="P46" s="5">
        <f>'Praca eksploatacyjna'!P46*exploatacja!$Q94*$M$86</f>
        <v>0</v>
      </c>
      <c r="Q46" s="5">
        <f>'Praca eksploatacyjna'!Q46*exploatacja!$Q94*$M$86</f>
        <v>0</v>
      </c>
      <c r="R46" s="5">
        <f>'Praca eksploatacyjna'!R46*exploatacja!$Q94*$M$86</f>
        <v>0</v>
      </c>
      <c r="S46" s="5">
        <f>'Praca eksploatacyjna'!S46*exploatacja!$Q94*$M$86</f>
        <v>0</v>
      </c>
      <c r="T46" s="5">
        <f>'Praca eksploatacyjna'!T46*exploatacja!$Q94*$M$86</f>
        <v>0</v>
      </c>
      <c r="U46" s="5">
        <f>'Praca eksploatacyjna'!U46*exploatacja!$Q94*$M$86</f>
        <v>0</v>
      </c>
      <c r="V46" s="5">
        <f>'Praca eksploatacyjna'!V46*exploatacja!$Q94*$M$86</f>
        <v>0</v>
      </c>
      <c r="W46" s="5">
        <f>'Praca eksploatacyjna'!W46*exploatacja!$Q94*$M$86</f>
        <v>0</v>
      </c>
      <c r="X46" s="5">
        <f>'Praca eksploatacyjna'!X46*exploatacja!$Q94*$M$86</f>
        <v>0</v>
      </c>
      <c r="Y46" s="5">
        <f>'Praca eksploatacyjna'!Y46*exploatacja!$Q94*$M$86</f>
        <v>0</v>
      </c>
      <c r="Z46" s="5">
        <f>'Praca eksploatacyjna'!Z46*exploatacja!$Q94*$M$86</f>
        <v>0</v>
      </c>
    </row>
    <row r="47" spans="1:26" x14ac:dyDescent="0.25">
      <c r="A47" s="1" t="s">
        <v>28</v>
      </c>
      <c r="B47" s="5">
        <f>SUM(B36:B46)</f>
        <v>6334503.7232876699</v>
      </c>
      <c r="C47" s="5">
        <f t="shared" ref="C47:Z47" si="5">SUM(C36:C46)</f>
        <v>6375292.421424658</v>
      </c>
      <c r="D47" s="5">
        <f t="shared" si="5"/>
        <v>6416081.1195616443</v>
      </c>
      <c r="E47" s="5">
        <f t="shared" si="5"/>
        <v>6456869.8176986296</v>
      </c>
      <c r="F47" s="5">
        <f t="shared" si="5"/>
        <v>6497658.5158356167</v>
      </c>
      <c r="G47" s="5">
        <f t="shared" si="5"/>
        <v>6538447.2139726039</v>
      </c>
      <c r="H47" s="5">
        <f t="shared" si="5"/>
        <v>6615898.2963287663</v>
      </c>
      <c r="I47" s="5">
        <f t="shared" si="5"/>
        <v>6693349.3786849314</v>
      </c>
      <c r="J47" s="5">
        <f t="shared" si="5"/>
        <v>6770800.4610410966</v>
      </c>
      <c r="K47" s="5">
        <f t="shared" si="5"/>
        <v>6848251.5433972608</v>
      </c>
      <c r="L47" s="5">
        <f t="shared" si="5"/>
        <v>6721759.135068493</v>
      </c>
      <c r="M47" s="5">
        <f t="shared" si="5"/>
        <v>6850310.7062465753</v>
      </c>
      <c r="N47" s="5">
        <f t="shared" si="5"/>
        <v>6978862.2774246577</v>
      </c>
      <c r="O47" s="5">
        <f t="shared" si="5"/>
        <v>7107413.8486027401</v>
      </c>
      <c r="P47" s="5">
        <f t="shared" si="5"/>
        <v>7235965.4197808225</v>
      </c>
      <c r="Q47" s="5">
        <f t="shared" si="5"/>
        <v>6977261.5791780818</v>
      </c>
      <c r="R47" s="5">
        <f t="shared" si="5"/>
        <v>7107524.8839452062</v>
      </c>
      <c r="S47" s="5">
        <f t="shared" si="5"/>
        <v>7237788.1887123305</v>
      </c>
      <c r="T47" s="5">
        <f t="shared" si="5"/>
        <v>7368051.4934794521</v>
      </c>
      <c r="U47" s="5">
        <f t="shared" si="5"/>
        <v>7498314.7982465755</v>
      </c>
      <c r="V47" s="5">
        <f t="shared" si="5"/>
        <v>6985820.2471232871</v>
      </c>
      <c r="W47" s="5">
        <f t="shared" si="5"/>
        <v>7129262.3363835625</v>
      </c>
      <c r="X47" s="5">
        <f t="shared" si="5"/>
        <v>7272704.4256438361</v>
      </c>
      <c r="Y47" s="5">
        <f t="shared" si="5"/>
        <v>7416146.5149041098</v>
      </c>
      <c r="Z47" s="5">
        <f t="shared" si="5"/>
        <v>7559588.6041643843</v>
      </c>
    </row>
    <row r="49" spans="1:26" x14ac:dyDescent="0.25">
      <c r="A49" t="s">
        <v>83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eksploatacyjna'!B52*exploatacja!$Q84*$M$86</f>
        <v>0</v>
      </c>
      <c r="C52" s="5">
        <f>'Praca eksploatacyjna'!C52*exploatacja!$Q84*$M$86</f>
        <v>0</v>
      </c>
      <c r="D52" s="5">
        <f>'Praca eksploatacyjna'!D52*exploatacja!$Q84*$M$86</f>
        <v>0</v>
      </c>
      <c r="E52" s="5">
        <f>'Praca eksploatacyjna'!E52*exploatacja!$Q84*$M$86</f>
        <v>0</v>
      </c>
      <c r="F52" s="5">
        <f>'Praca eksploatacyjna'!F52*exploatacja!$Q84*$M$86</f>
        <v>0</v>
      </c>
      <c r="G52" s="5">
        <f>'Praca eksploatacyjna'!G52*exploatacja!$Q84*$M$86</f>
        <v>0</v>
      </c>
      <c r="H52" s="5">
        <f>'Praca eksploatacyjna'!H52*exploatacja!$Q84*$M$86</f>
        <v>0</v>
      </c>
      <c r="I52" s="5">
        <f>'Praca eksploatacyjna'!I52*exploatacja!$Q84*$M$86</f>
        <v>0</v>
      </c>
      <c r="J52" s="5">
        <f>'Praca eksploatacyjna'!J52*exploatacja!$Q84*$M$86</f>
        <v>0</v>
      </c>
      <c r="K52" s="5">
        <f>'Praca eksploatacyjna'!K52*exploatacja!$Q84*$M$86</f>
        <v>0</v>
      </c>
      <c r="L52" s="5">
        <f>'Praca eksploatacyjna'!L52*exploatacja!$Q84*$M$86</f>
        <v>0</v>
      </c>
      <c r="M52" s="5">
        <f>'Praca eksploatacyjna'!M52*exploatacja!$Q84*$M$86</f>
        <v>0</v>
      </c>
      <c r="N52" s="5">
        <f>'Praca eksploatacyjna'!N52*exploatacja!$Q84*$M$86</f>
        <v>0</v>
      </c>
      <c r="O52" s="5">
        <f>'Praca eksploatacyjna'!O52*exploatacja!$Q84*$M$86</f>
        <v>0</v>
      </c>
      <c r="P52" s="5">
        <f>'Praca eksploatacyjna'!P52*exploatacja!$Q84*$M$86</f>
        <v>0</v>
      </c>
      <c r="Q52" s="5">
        <f>'Praca eksploatacyjna'!Q52*exploatacja!$Q84*$M$86</f>
        <v>0</v>
      </c>
      <c r="R52" s="5">
        <f>'Praca eksploatacyjna'!R52*exploatacja!$Q84*$M$86</f>
        <v>0</v>
      </c>
      <c r="S52" s="5">
        <f>'Praca eksploatacyjna'!S52*exploatacja!$Q84*$M$86</f>
        <v>0</v>
      </c>
      <c r="T52" s="5">
        <f>'Praca eksploatacyjna'!T52*exploatacja!$Q84*$M$86</f>
        <v>0</v>
      </c>
      <c r="U52" s="5">
        <f>'Praca eksploatacyjna'!U52*exploatacja!$Q84*$M$86</f>
        <v>0</v>
      </c>
      <c r="V52" s="5">
        <f>'Praca eksploatacyjna'!V52*exploatacja!$Q84*$M$86</f>
        <v>0</v>
      </c>
      <c r="W52" s="5">
        <f>'Praca eksploatacyjna'!W52*exploatacja!$Q84*$M$86</f>
        <v>0</v>
      </c>
      <c r="X52" s="5">
        <f>'Praca eksploatacyjna'!X52*exploatacja!$Q84*$M$86</f>
        <v>0</v>
      </c>
      <c r="Y52" s="5">
        <f>'Praca eksploatacyjna'!Y52*exploatacja!$Q84*$M$86</f>
        <v>0</v>
      </c>
      <c r="Z52" s="5">
        <f>'Praca eksploatacyjna'!Z52*exploatacja!$Q84*$M$86</f>
        <v>0</v>
      </c>
    </row>
    <row r="53" spans="1:26" x14ac:dyDescent="0.25">
      <c r="A53" s="1">
        <v>20</v>
      </c>
      <c r="B53" s="5">
        <f>'Praca eksploatacyjna'!B53*exploatacja!$Q85*$M$86</f>
        <v>0</v>
      </c>
      <c r="C53" s="5">
        <f>'Praca eksploatacyjna'!C53*exploatacja!$Q85*$M$86</f>
        <v>0</v>
      </c>
      <c r="D53" s="5">
        <f>'Praca eksploatacyjna'!D53*exploatacja!$Q85*$M$86</f>
        <v>0</v>
      </c>
      <c r="E53" s="5">
        <f>'Praca eksploatacyjna'!E53*exploatacja!$Q85*$M$86</f>
        <v>0</v>
      </c>
      <c r="F53" s="5">
        <f>'Praca eksploatacyjna'!F53*exploatacja!$Q85*$M$86</f>
        <v>0</v>
      </c>
      <c r="G53" s="5">
        <f>'Praca eksploatacyjna'!G53*exploatacja!$Q85*$M$86</f>
        <v>0</v>
      </c>
      <c r="H53" s="5">
        <f>'Praca eksploatacyjna'!H53*exploatacja!$Q85*$M$86</f>
        <v>0</v>
      </c>
      <c r="I53" s="5">
        <f>'Praca eksploatacyjna'!I53*exploatacja!$Q85*$M$86</f>
        <v>0</v>
      </c>
      <c r="J53" s="5">
        <f>'Praca eksploatacyjna'!J53*exploatacja!$Q85*$M$86</f>
        <v>0</v>
      </c>
      <c r="K53" s="5">
        <f>'Praca eksploatacyjna'!K53*exploatacja!$Q85*$M$86</f>
        <v>0</v>
      </c>
      <c r="L53" s="5">
        <f>'Praca eksploatacyjna'!L53*exploatacja!$Q85*$M$86</f>
        <v>0</v>
      </c>
      <c r="M53" s="5">
        <f>'Praca eksploatacyjna'!M53*exploatacja!$Q85*$M$86</f>
        <v>0</v>
      </c>
      <c r="N53" s="5">
        <f>'Praca eksploatacyjna'!N53*exploatacja!$Q85*$M$86</f>
        <v>0</v>
      </c>
      <c r="O53" s="5">
        <f>'Praca eksploatacyjna'!O53*exploatacja!$Q85*$M$86</f>
        <v>0</v>
      </c>
      <c r="P53" s="5">
        <f>'Praca eksploatacyjna'!P53*exploatacja!$Q85*$M$86</f>
        <v>0</v>
      </c>
      <c r="Q53" s="5">
        <f>'Praca eksploatacyjna'!Q53*exploatacja!$Q85*$M$86</f>
        <v>0</v>
      </c>
      <c r="R53" s="5">
        <f>'Praca eksploatacyjna'!R53*exploatacja!$Q85*$M$86</f>
        <v>7.1572602739726037</v>
      </c>
      <c r="S53" s="5">
        <f>'Praca eksploatacyjna'!S53*exploatacja!$Q85*$M$86</f>
        <v>14.314520547945207</v>
      </c>
      <c r="T53" s="5">
        <f>'Praca eksploatacyjna'!T53*exploatacja!$Q85*$M$86</f>
        <v>21.471780821917815</v>
      </c>
      <c r="U53" s="5">
        <f>'Praca eksploatacyjna'!U53*exploatacja!$Q85*$M$86</f>
        <v>28.629041095890415</v>
      </c>
      <c r="V53" s="5">
        <f>'Praca eksploatacyjna'!V53*exploatacja!$Q85*$M$86</f>
        <v>35.786301369863011</v>
      </c>
      <c r="W53" s="5">
        <f>'Praca eksploatacyjna'!W53*exploatacja!$Q85*$M$86</f>
        <v>35.786301369863011</v>
      </c>
      <c r="X53" s="5">
        <f>'Praca eksploatacyjna'!X53*exploatacja!$Q85*$M$86</f>
        <v>35.786301369863011</v>
      </c>
      <c r="Y53" s="5">
        <f>'Praca eksploatacyjna'!Y53*exploatacja!$Q85*$M$86</f>
        <v>35.786301369863011</v>
      </c>
      <c r="Z53" s="5">
        <f>'Praca eksploatacyjna'!Z53*exploatacja!$Q85*$M$86</f>
        <v>35.786301369863011</v>
      </c>
    </row>
    <row r="54" spans="1:26" x14ac:dyDescent="0.25">
      <c r="A54" s="1">
        <v>30</v>
      </c>
      <c r="B54" s="5">
        <f>'Praca eksploatacyjna'!B54*exploatacja!$Q86*$M$86</f>
        <v>775976.75260273984</v>
      </c>
      <c r="C54" s="5">
        <f>'Praca eksploatacyjna'!C54*exploatacja!$Q86*$M$86</f>
        <v>806915.02882191783</v>
      </c>
      <c r="D54" s="5">
        <f>'Praca eksploatacyjna'!D54*exploatacja!$Q86*$M$86</f>
        <v>837853.30504109594</v>
      </c>
      <c r="E54" s="5">
        <f>'Praca eksploatacyjna'!E54*exploatacja!$Q86*$M$86</f>
        <v>868791.58126027393</v>
      </c>
      <c r="F54" s="5">
        <f>'Praca eksploatacyjna'!F54*exploatacja!$Q86*$M$86</f>
        <v>899729.85747945204</v>
      </c>
      <c r="G54" s="5">
        <f>'Praca eksploatacyjna'!G54*exploatacja!$Q86*$M$86</f>
        <v>930668.13369863003</v>
      </c>
      <c r="H54" s="5">
        <f>'Praca eksploatacyjna'!H54*exploatacja!$Q86*$M$86</f>
        <v>975637.92526027386</v>
      </c>
      <c r="I54" s="5">
        <f>'Praca eksploatacyjna'!I54*exploatacja!$Q86*$M$86</f>
        <v>1020607.7168219178</v>
      </c>
      <c r="J54" s="5">
        <f>'Praca eksploatacyjna'!J54*exploatacja!$Q86*$M$86</f>
        <v>1065577.5083835616</v>
      </c>
      <c r="K54" s="5">
        <f>'Praca eksploatacyjna'!K54*exploatacja!$Q86*$M$86</f>
        <v>1110547.2999452055</v>
      </c>
      <c r="L54" s="5">
        <f>'Praca eksploatacyjna'!L54*exploatacja!$Q86*$M$86</f>
        <v>1000825.710410959</v>
      </c>
      <c r="M54" s="5">
        <f>'Praca eksploatacyjna'!M54*exploatacja!$Q86*$M$86</f>
        <v>1079435.9781369863</v>
      </c>
      <c r="N54" s="5">
        <f>'Praca eksploatacyjna'!N54*exploatacja!$Q86*$M$86</f>
        <v>1158046.2458630134</v>
      </c>
      <c r="O54" s="5">
        <f>'Praca eksploatacyjna'!O54*exploatacja!$Q86*$M$86</f>
        <v>1236656.5135890411</v>
      </c>
      <c r="P54" s="5">
        <f>'Praca eksploatacyjna'!P54*exploatacja!$Q86*$M$86</f>
        <v>1315266.7813150685</v>
      </c>
      <c r="Q54" s="5">
        <f>'Praca eksploatacyjna'!Q54*exploatacja!$Q86*$M$86</f>
        <v>1169028.0912328768</v>
      </c>
      <c r="R54" s="5">
        <f>'Praca eksploatacyjna'!R54*exploatacja!$Q86*$M$86</f>
        <v>1096784.6602191781</v>
      </c>
      <c r="S54" s="5">
        <f>'Praca eksploatacyjna'!S54*exploatacja!$Q86*$M$86</f>
        <v>1024541.2292054795</v>
      </c>
      <c r="T54" s="5">
        <f>'Praca eksploatacyjna'!T54*exploatacja!$Q86*$M$86</f>
        <v>952297.79819178069</v>
      </c>
      <c r="U54" s="5">
        <f>'Praca eksploatacyjna'!U54*exploatacja!$Q86*$M$86</f>
        <v>880054.367178082</v>
      </c>
      <c r="V54" s="5">
        <f>'Praca eksploatacyjna'!V54*exploatacja!$Q86*$M$86</f>
        <v>414759.59753424657</v>
      </c>
      <c r="W54" s="5">
        <f>'Praca eksploatacyjna'!W54*exploatacja!$Q86*$M$86</f>
        <v>348737.53463013703</v>
      </c>
      <c r="X54" s="5">
        <f>'Praca eksploatacyjna'!X54*exploatacja!$Q86*$M$86</f>
        <v>282715.47172602738</v>
      </c>
      <c r="Y54" s="5">
        <f>'Praca eksploatacyjna'!Y54*exploatacja!$Q86*$M$86</f>
        <v>216693.40882191775</v>
      </c>
      <c r="Z54" s="5">
        <f>'Praca eksploatacyjna'!Z54*exploatacja!$Q86*$M$86</f>
        <v>150671.34591780815</v>
      </c>
    </row>
    <row r="55" spans="1:26" x14ac:dyDescent="0.25">
      <c r="A55" s="1">
        <v>40</v>
      </c>
      <c r="B55" s="5">
        <f>'Praca eksploatacyjna'!B55*exploatacja!$Q87*$M$86</f>
        <v>541750.78356164356</v>
      </c>
      <c r="C55" s="5">
        <f>'Praca eksploatacyjna'!C55*exploatacja!$Q87*$M$86</f>
        <v>550997.85205479432</v>
      </c>
      <c r="D55" s="5">
        <f>'Praca eksploatacyjna'!D55*exploatacja!$Q87*$M$86</f>
        <v>560244.92054794508</v>
      </c>
      <c r="E55" s="5">
        <f>'Praca eksploatacyjna'!E55*exploatacja!$Q87*$M$86</f>
        <v>569491.98904109572</v>
      </c>
      <c r="F55" s="5">
        <f>'Praca eksploatacyjna'!F55*exploatacja!$Q87*$M$86</f>
        <v>578739.05753424647</v>
      </c>
      <c r="G55" s="5">
        <f>'Praca eksploatacyjna'!G55*exploatacja!$Q87*$M$86</f>
        <v>587986.12602739723</v>
      </c>
      <c r="H55" s="5">
        <f>'Praca eksploatacyjna'!H55*exploatacja!$Q87*$M$86</f>
        <v>616990.90191780822</v>
      </c>
      <c r="I55" s="5">
        <f>'Praca eksploatacyjna'!I55*exploatacja!$Q87*$M$86</f>
        <v>645995.6778082191</v>
      </c>
      <c r="J55" s="5">
        <f>'Praca eksploatacyjna'!J55*exploatacja!$Q87*$M$86</f>
        <v>675000.45369863033</v>
      </c>
      <c r="K55" s="5">
        <f>'Praca eksploatacyjna'!K55*exploatacja!$Q87*$M$86</f>
        <v>704005.22958904144</v>
      </c>
      <c r="L55" s="5">
        <f>'Praca eksploatacyjna'!L55*exploatacja!$Q87*$M$86</f>
        <v>686774.66301369853</v>
      </c>
      <c r="M55" s="5">
        <f>'Praca eksploatacyjna'!M55*exploatacja!$Q87*$M$86</f>
        <v>720984.28931506851</v>
      </c>
      <c r="N55" s="5">
        <f>'Praca eksploatacyjna'!N55*exploatacja!$Q87*$M$86</f>
        <v>755193.91561643837</v>
      </c>
      <c r="O55" s="5">
        <f>'Praca eksploatacyjna'!O55*exploatacja!$Q87*$M$86</f>
        <v>789403.54191780847</v>
      </c>
      <c r="P55" s="5">
        <f>'Praca eksploatacyjna'!P55*exploatacja!$Q87*$M$86</f>
        <v>823613.16821917857</v>
      </c>
      <c r="Q55" s="5">
        <f>'Praca eksploatacyjna'!Q55*exploatacja!$Q87*$M$86</f>
        <v>712798.91506849334</v>
      </c>
      <c r="R55" s="5">
        <f>'Praca eksploatacyjna'!R55*exploatacja!$Q87*$M$86</f>
        <v>755755.27890410984</v>
      </c>
      <c r="S55" s="5">
        <f>'Praca eksploatacyjna'!S55*exploatacja!$Q87*$M$86</f>
        <v>798711.64273972623</v>
      </c>
      <c r="T55" s="5">
        <f>'Praca eksploatacyjna'!T55*exploatacja!$Q87*$M$86</f>
        <v>841668.00657534273</v>
      </c>
      <c r="U55" s="5">
        <f>'Praca eksploatacyjna'!U55*exploatacja!$Q87*$M$86</f>
        <v>884624.37041095935</v>
      </c>
      <c r="V55" s="5">
        <f>'Praca eksploatacyjna'!V55*exploatacja!$Q87*$M$86</f>
        <v>756532.60273972596</v>
      </c>
      <c r="W55" s="5">
        <f>'Praca eksploatacyjna'!W55*exploatacja!$Q87*$M$86</f>
        <v>1235987.4871232873</v>
      </c>
      <c r="X55" s="5">
        <f>'Praca eksploatacyjna'!X55*exploatacja!$Q87*$M$86</f>
        <v>1715442.3715068491</v>
      </c>
      <c r="Y55" s="5">
        <f>'Praca eksploatacyjna'!Y55*exploatacja!$Q87*$M$86</f>
        <v>2194897.2558904109</v>
      </c>
      <c r="Z55" s="5">
        <f>'Praca eksploatacyjna'!Z55*exploatacja!$Q87*$M$86</f>
        <v>2674352.1402739719</v>
      </c>
    </row>
    <row r="56" spans="1:26" x14ac:dyDescent="0.25">
      <c r="A56" s="1">
        <v>50</v>
      </c>
      <c r="B56" s="5">
        <f>'Praca eksploatacyjna'!B56*exploatacja!$Q88*$M$86</f>
        <v>1877601.8367123292</v>
      </c>
      <c r="C56" s="5">
        <f>'Praca eksploatacyjna'!C56*exploatacja!$Q88*$M$86</f>
        <v>1949347.0829589043</v>
      </c>
      <c r="D56" s="5">
        <f>'Praca eksploatacyjna'!D56*exploatacja!$Q88*$M$86</f>
        <v>2021092.3292054797</v>
      </c>
      <c r="E56" s="5">
        <f>'Praca eksploatacyjna'!E56*exploatacja!$Q88*$M$86</f>
        <v>2092837.5754520546</v>
      </c>
      <c r="F56" s="5">
        <f>'Praca eksploatacyjna'!F56*exploatacja!$Q88*$M$86</f>
        <v>2164582.8216986307</v>
      </c>
      <c r="G56" s="5">
        <f>'Praca eksploatacyjna'!G56*exploatacja!$Q88*$M$86</f>
        <v>2236328.0679452056</v>
      </c>
      <c r="H56" s="5">
        <f>'Praca eksploatacyjna'!H56*exploatacja!$Q88*$M$86</f>
        <v>2727189.6805479452</v>
      </c>
      <c r="I56" s="5">
        <f>'Praca eksploatacyjna'!I56*exploatacja!$Q88*$M$86</f>
        <v>3218051.2931506853</v>
      </c>
      <c r="J56" s="5">
        <f>'Praca eksploatacyjna'!J56*exploatacja!$Q88*$M$86</f>
        <v>3708912.9057534244</v>
      </c>
      <c r="K56" s="5">
        <f>'Praca eksploatacyjna'!K56*exploatacja!$Q88*$M$86</f>
        <v>4199774.518356164</v>
      </c>
      <c r="L56" s="5">
        <f>'Praca eksploatacyjna'!L56*exploatacja!$Q88*$M$86</f>
        <v>4331909.8997260276</v>
      </c>
      <c r="M56" s="5">
        <f>'Praca eksploatacyjna'!M56*exploatacja!$Q88*$M$86</f>
        <v>4945966.4510136982</v>
      </c>
      <c r="N56" s="5">
        <f>'Praca eksploatacyjna'!N56*exploatacja!$Q88*$M$86</f>
        <v>5560023.0023013707</v>
      </c>
      <c r="O56" s="5">
        <f>'Praca eksploatacyjna'!O56*exploatacja!$Q88*$M$86</f>
        <v>6174079.5535890423</v>
      </c>
      <c r="P56" s="5">
        <f>'Praca eksploatacyjna'!P56*exploatacja!$Q88*$M$86</f>
        <v>6788136.104876712</v>
      </c>
      <c r="Q56" s="5">
        <f>'Praca eksploatacyjna'!Q56*exploatacja!$Q88*$M$86</f>
        <v>4947884.5931506855</v>
      </c>
      <c r="R56" s="5">
        <f>'Praca eksploatacyjna'!R56*exploatacja!$Q88*$M$86</f>
        <v>5551286.4488219181</v>
      </c>
      <c r="S56" s="5">
        <f>'Praca eksploatacyjna'!S56*exploatacja!$Q88*$M$86</f>
        <v>6154688.3044931497</v>
      </c>
      <c r="T56" s="5">
        <f>'Praca eksploatacyjna'!T56*exploatacja!$Q88*$M$86</f>
        <v>6758090.1601643832</v>
      </c>
      <c r="U56" s="5">
        <f>'Praca eksploatacyjna'!U56*exploatacja!$Q88*$M$86</f>
        <v>7361492.0158356158</v>
      </c>
      <c r="V56" s="5">
        <f>'Praca eksploatacyjna'!V56*exploatacja!$Q88*$M$86</f>
        <v>4894611.1150684925</v>
      </c>
      <c r="W56" s="5">
        <f>'Praca eksploatacyjna'!W56*exploatacja!$Q88*$M$86</f>
        <v>6048230.4261369864</v>
      </c>
      <c r="X56" s="5">
        <f>'Praca eksploatacyjna'!X56*exploatacja!$Q88*$M$86</f>
        <v>7201849.7372054793</v>
      </c>
      <c r="Y56" s="5">
        <f>'Praca eksploatacyjna'!Y56*exploatacja!$Q88*$M$86</f>
        <v>8355469.0482739732</v>
      </c>
      <c r="Z56" s="5">
        <f>'Praca eksploatacyjna'!Z56*exploatacja!$Q88*$M$86</f>
        <v>9509088.3593424652</v>
      </c>
    </row>
    <row r="57" spans="1:26" x14ac:dyDescent="0.25">
      <c r="A57" s="1">
        <v>60</v>
      </c>
      <c r="B57" s="5">
        <f>'Praca eksploatacyjna'!B57*exploatacja!$Q89*$M$86</f>
        <v>1282881.5260273975</v>
      </c>
      <c r="C57" s="5">
        <f>'Praca eksploatacyjna'!C57*exploatacja!$Q89*$M$86</f>
        <v>1353627.0670684932</v>
      </c>
      <c r="D57" s="5">
        <f>'Praca eksploatacyjna'!D57*exploatacja!$Q89*$M$86</f>
        <v>1424372.6081095892</v>
      </c>
      <c r="E57" s="5">
        <f>'Praca eksploatacyjna'!E57*exploatacja!$Q89*$M$86</f>
        <v>1495118.1491506854</v>
      </c>
      <c r="F57" s="5">
        <f>'Praca eksploatacyjna'!F57*exploatacja!$Q89*$M$86</f>
        <v>1565863.6901917807</v>
      </c>
      <c r="G57" s="5">
        <f>'Praca eksploatacyjna'!G57*exploatacja!$Q89*$M$86</f>
        <v>1636609.2312328767</v>
      </c>
      <c r="H57" s="5">
        <f>'Praca eksploatacyjna'!H57*exploatacja!$Q89*$M$86</f>
        <v>2682957.9047671235</v>
      </c>
      <c r="I57" s="5">
        <f>'Praca eksploatacyjna'!I57*exploatacja!$Q89*$M$86</f>
        <v>3729306.5783013706</v>
      </c>
      <c r="J57" s="5">
        <f>'Praca eksploatacyjna'!J57*exploatacja!$Q89*$M$86</f>
        <v>4775655.2518356163</v>
      </c>
      <c r="K57" s="5">
        <f>'Praca eksploatacyjna'!K57*exploatacja!$Q89*$M$86</f>
        <v>5822003.9253698643</v>
      </c>
      <c r="L57" s="5">
        <f>'Praca eksploatacyjna'!L57*exploatacja!$Q89*$M$86</f>
        <v>6514624.8936986309</v>
      </c>
      <c r="M57" s="5">
        <f>'Praca eksploatacyjna'!M57*exploatacja!$Q89*$M$86</f>
        <v>7794851.9667945197</v>
      </c>
      <c r="N57" s="5">
        <f>'Praca eksploatacyjna'!N57*exploatacja!$Q89*$M$86</f>
        <v>9075079.0398904122</v>
      </c>
      <c r="O57" s="5">
        <f>'Praca eksploatacyjna'!O57*exploatacja!$Q89*$M$86</f>
        <v>10355306.112986302</v>
      </c>
      <c r="P57" s="5">
        <f>'Praca eksploatacyjna'!P57*exploatacja!$Q89*$M$86</f>
        <v>11635533.18608219</v>
      </c>
      <c r="Q57" s="5">
        <f>'Praca eksploatacyjna'!Q57*exploatacja!$Q89*$M$86</f>
        <v>7684016.8915068479</v>
      </c>
      <c r="R57" s="5">
        <f>'Praca eksploatacyjna'!R57*exploatacja!$Q89*$M$86</f>
        <v>9301300.0098082162</v>
      </c>
      <c r="S57" s="5">
        <f>'Praca eksploatacyjna'!S57*exploatacja!$Q89*$M$86</f>
        <v>10918583.128109587</v>
      </c>
      <c r="T57" s="5">
        <f>'Praca eksploatacyjna'!T57*exploatacja!$Q89*$M$86</f>
        <v>12535866.246410958</v>
      </c>
      <c r="U57" s="5">
        <f>'Praca eksploatacyjna'!U57*exploatacja!$Q89*$M$86</f>
        <v>14153149.364712324</v>
      </c>
      <c r="V57" s="5">
        <f>'Praca eksploatacyjna'!V57*exploatacja!$Q89*$M$86</f>
        <v>9369297.1175342463</v>
      </c>
      <c r="W57" s="5">
        <f>'Praca eksploatacyjna'!W57*exploatacja!$Q89*$M$86</f>
        <v>10166118.343232874</v>
      </c>
      <c r="X57" s="5">
        <f>'Praca eksploatacyjna'!X57*exploatacja!$Q89*$M$86</f>
        <v>10962939.568931507</v>
      </c>
      <c r="Y57" s="5">
        <f>'Praca eksploatacyjna'!Y57*exploatacja!$Q89*$M$86</f>
        <v>11759760.794630134</v>
      </c>
      <c r="Z57" s="5">
        <f>'Praca eksploatacyjna'!Z57*exploatacja!$Q89*$M$86</f>
        <v>12556582.020328769</v>
      </c>
    </row>
    <row r="58" spans="1:26" x14ac:dyDescent="0.25">
      <c r="A58" s="1">
        <v>70</v>
      </c>
      <c r="B58" s="5">
        <f>'Praca eksploatacyjna'!B58*exploatacja!$Q90*$M$86</f>
        <v>9971738.3194520529</v>
      </c>
      <c r="C58" s="5">
        <f>'Praca eksploatacyjna'!C58*exploatacja!$Q90*$M$86</f>
        <v>10529103.715068489</v>
      </c>
      <c r="D58" s="5">
        <f>'Praca eksploatacyjna'!D58*exploatacja!$Q90*$M$86</f>
        <v>11086469.110684931</v>
      </c>
      <c r="E58" s="5">
        <f>'Praca eksploatacyjna'!E58*exploatacja!$Q90*$M$86</f>
        <v>11643834.50630137</v>
      </c>
      <c r="F58" s="5">
        <f>'Praca eksploatacyjna'!F58*exploatacja!$Q90*$M$86</f>
        <v>12201199.901917808</v>
      </c>
      <c r="G58" s="5">
        <f>'Praca eksploatacyjna'!G58*exploatacja!$Q90*$M$86</f>
        <v>12758565.297534244</v>
      </c>
      <c r="H58" s="5">
        <f>'Praca eksploatacyjna'!H58*exploatacja!$Q90*$M$86</f>
        <v>12214395.629917808</v>
      </c>
      <c r="I58" s="5">
        <f>'Praca eksploatacyjna'!I58*exploatacja!$Q90*$M$86</f>
        <v>11670225.962301366</v>
      </c>
      <c r="J58" s="5">
        <f>'Praca eksploatacyjna'!J58*exploatacja!$Q90*$M$86</f>
        <v>11126056.29468493</v>
      </c>
      <c r="K58" s="5">
        <f>'Praca eksploatacyjna'!K58*exploatacja!$Q90*$M$86</f>
        <v>10581886.627068492</v>
      </c>
      <c r="L58" s="5">
        <f>'Praca eksploatacyjna'!L58*exploatacja!$Q90*$M$86</f>
        <v>7250889.9813698605</v>
      </c>
      <c r="M58" s="5">
        <f>'Praca eksploatacyjna'!M58*exploatacja!$Q90*$M$86</f>
        <v>6861513.3741369853</v>
      </c>
      <c r="N58" s="5">
        <f>'Praca eksploatacyjna'!N58*exploatacja!$Q90*$M$86</f>
        <v>6472136.7669041082</v>
      </c>
      <c r="O58" s="5">
        <f>'Praca eksploatacyjna'!O58*exploatacja!$Q90*$M$86</f>
        <v>6082760.1596712321</v>
      </c>
      <c r="P58" s="5">
        <f>'Praca eksploatacyjna'!P58*exploatacja!$Q90*$M$86</f>
        <v>5693383.5524383551</v>
      </c>
      <c r="Q58" s="5">
        <f>'Praca eksploatacyjna'!Q58*exploatacja!$Q90*$M$86</f>
        <v>8024855.2832876705</v>
      </c>
      <c r="R58" s="5">
        <f>'Praca eksploatacyjna'!R58*exploatacja!$Q90*$M$86</f>
        <v>7290457.9633972598</v>
      </c>
      <c r="S58" s="5">
        <f>'Praca eksploatacyjna'!S58*exploatacja!$Q90*$M$86</f>
        <v>6556060.6435068483</v>
      </c>
      <c r="T58" s="5">
        <f>'Praca eksploatacyjna'!T58*exploatacja!$Q90*$M$86</f>
        <v>5821663.3236164385</v>
      </c>
      <c r="U58" s="5">
        <f>'Praca eksploatacyjna'!U58*exploatacja!$Q90*$M$86</f>
        <v>5087266.003726027</v>
      </c>
      <c r="V58" s="5">
        <f>'Praca eksploatacyjna'!V58*exploatacja!$Q90*$M$86</f>
        <v>6299751.7199999997</v>
      </c>
      <c r="W58" s="5">
        <f>'Praca eksploatacyjna'!W58*exploatacja!$Q90*$M$86</f>
        <v>5655664.9190136995</v>
      </c>
      <c r="X58" s="5">
        <f>'Praca eksploatacyjna'!X58*exploatacja!$Q90*$M$86</f>
        <v>5011578.1180273974</v>
      </c>
      <c r="Y58" s="5">
        <f>'Praca eksploatacyjna'!Y58*exploatacja!$Q90*$M$86</f>
        <v>4367491.3170410963</v>
      </c>
      <c r="Z58" s="5">
        <f>'Praca eksploatacyjna'!Z58*exploatacja!$Q90*$M$86</f>
        <v>3723404.5160547951</v>
      </c>
    </row>
    <row r="59" spans="1:26" x14ac:dyDescent="0.25">
      <c r="A59" s="1">
        <v>80</v>
      </c>
      <c r="B59" s="5">
        <f>'Praca eksploatacyjna'!B59*exploatacja!$Q91*$M$86</f>
        <v>2761381.7441095887</v>
      </c>
      <c r="C59" s="5">
        <f>'Praca eksploatacyjna'!C59*exploatacja!$Q91*$M$86</f>
        <v>2818135.3260821914</v>
      </c>
      <c r="D59" s="5">
        <f>'Praca eksploatacyjna'!D59*exploatacja!$Q91*$M$86</f>
        <v>2874888.9080547942</v>
      </c>
      <c r="E59" s="5">
        <f>'Praca eksploatacyjna'!E59*exploatacja!$Q91*$M$86</f>
        <v>2931642.4900273969</v>
      </c>
      <c r="F59" s="5">
        <f>'Praca eksploatacyjna'!F59*exploatacja!$Q91*$M$86</f>
        <v>2988396.0719999997</v>
      </c>
      <c r="G59" s="5">
        <f>'Praca eksploatacyjna'!G59*exploatacja!$Q91*$M$86</f>
        <v>3045149.6539726029</v>
      </c>
      <c r="H59" s="5">
        <f>'Praca eksploatacyjna'!H59*exploatacja!$Q91*$M$86</f>
        <v>3160673.9326027399</v>
      </c>
      <c r="I59" s="5">
        <f>'Praca eksploatacyjna'!I59*exploatacja!$Q91*$M$86</f>
        <v>3276198.2112328764</v>
      </c>
      <c r="J59" s="5">
        <f>'Praca eksploatacyjna'!J59*exploatacja!$Q91*$M$86</f>
        <v>3391722.4898630143</v>
      </c>
      <c r="K59" s="5">
        <f>'Praca eksploatacyjna'!K59*exploatacja!$Q91*$M$86</f>
        <v>3507246.7684931513</v>
      </c>
      <c r="L59" s="5">
        <f>'Praca eksploatacyjna'!L59*exploatacja!$Q91*$M$86</f>
        <v>3339003.1372602736</v>
      </c>
      <c r="M59" s="5">
        <f>'Praca eksploatacyjna'!M59*exploatacja!$Q91*$M$86</f>
        <v>3517865.2219726029</v>
      </c>
      <c r="N59" s="5">
        <f>'Praca eksploatacyjna'!N59*exploatacja!$Q91*$M$86</f>
        <v>3696727.3066849313</v>
      </c>
      <c r="O59" s="5">
        <f>'Praca eksploatacyjna'!O59*exploatacja!$Q91*$M$86</f>
        <v>3875589.3913972597</v>
      </c>
      <c r="P59" s="5">
        <f>'Praca eksploatacyjna'!P59*exploatacja!$Q91*$M$86</f>
        <v>4054451.476109589</v>
      </c>
      <c r="Q59" s="5">
        <f>'Praca eksploatacyjna'!Q59*exploatacja!$Q91*$M$86</f>
        <v>3655692.1676712325</v>
      </c>
      <c r="R59" s="5">
        <f>'Praca eksploatacyjna'!R59*exploatacja!$Q91*$M$86</f>
        <v>4049271.5039999997</v>
      </c>
      <c r="S59" s="5">
        <f>'Praca eksploatacyjna'!S59*exploatacja!$Q91*$M$86</f>
        <v>4442850.8403287679</v>
      </c>
      <c r="T59" s="5">
        <f>'Praca eksploatacyjna'!T59*exploatacja!$Q91*$M$86</f>
        <v>4836430.1766575342</v>
      </c>
      <c r="U59" s="5">
        <f>'Praca eksploatacyjna'!U59*exploatacja!$Q91*$M$86</f>
        <v>5230009.5129863014</v>
      </c>
      <c r="V59" s="5">
        <f>'Praca eksploatacyjna'!V59*exploatacja!$Q91*$M$86</f>
        <v>4729278.4257534239</v>
      </c>
      <c r="W59" s="5">
        <f>'Praca eksploatacyjna'!W59*exploatacja!$Q91*$M$86</f>
        <v>5172127.3997260276</v>
      </c>
      <c r="X59" s="5">
        <f>'Praca eksploatacyjna'!X59*exploatacja!$Q91*$M$86</f>
        <v>5614976.3736986304</v>
      </c>
      <c r="Y59" s="5">
        <f>'Praca eksploatacyjna'!Y59*exploatacja!$Q91*$M$86</f>
        <v>6057825.347671234</v>
      </c>
      <c r="Z59" s="5">
        <f>'Praca eksploatacyjna'!Z59*exploatacja!$Q91*$M$86</f>
        <v>6500674.3216438368</v>
      </c>
    </row>
    <row r="60" spans="1:26" x14ac:dyDescent="0.25">
      <c r="A60" s="1">
        <v>90</v>
      </c>
      <c r="B60" s="5">
        <f>'Praca eksploatacyjna'!B60*exploatacja!$Q92*$M$86</f>
        <v>0</v>
      </c>
      <c r="C60" s="5">
        <f>'Praca eksploatacyjna'!C60*exploatacja!$Q92*$M$86</f>
        <v>0</v>
      </c>
      <c r="D60" s="5">
        <f>'Praca eksploatacyjna'!D60*exploatacja!$Q92*$M$86</f>
        <v>0</v>
      </c>
      <c r="E60" s="5">
        <f>'Praca eksploatacyjna'!E60*exploatacja!$Q92*$M$86</f>
        <v>0</v>
      </c>
      <c r="F60" s="5">
        <f>'Praca eksploatacyjna'!F60*exploatacja!$Q92*$M$86</f>
        <v>0</v>
      </c>
      <c r="G60" s="5">
        <f>'Praca eksploatacyjna'!G60*exploatacja!$Q92*$M$86</f>
        <v>0</v>
      </c>
      <c r="H60" s="5">
        <f>'Praca eksploatacyjna'!H60*exploatacja!$Q92*$M$86</f>
        <v>0</v>
      </c>
      <c r="I60" s="5">
        <f>'Praca eksploatacyjna'!I60*exploatacja!$Q92*$M$86</f>
        <v>0</v>
      </c>
      <c r="J60" s="5">
        <f>'Praca eksploatacyjna'!J60*exploatacja!$Q92*$M$86</f>
        <v>0</v>
      </c>
      <c r="K60" s="5">
        <f>'Praca eksploatacyjna'!K60*exploatacja!$Q92*$M$86</f>
        <v>0</v>
      </c>
      <c r="L60" s="5">
        <f>'Praca eksploatacyjna'!L60*exploatacja!$Q92*$M$86</f>
        <v>0</v>
      </c>
      <c r="M60" s="5">
        <f>'Praca eksploatacyjna'!M60*exploatacja!$Q92*$M$86</f>
        <v>0</v>
      </c>
      <c r="N60" s="5">
        <f>'Praca eksploatacyjna'!N60*exploatacja!$Q92*$M$86</f>
        <v>0</v>
      </c>
      <c r="O60" s="5">
        <f>'Praca eksploatacyjna'!O60*exploatacja!$Q92*$M$86</f>
        <v>0</v>
      </c>
      <c r="P60" s="5">
        <f>'Praca eksploatacyjna'!P60*exploatacja!$Q92*$M$86</f>
        <v>0</v>
      </c>
      <c r="Q60" s="5">
        <f>'Praca eksploatacyjna'!Q60*exploatacja!$Q92*$M$86</f>
        <v>0</v>
      </c>
      <c r="R60" s="5">
        <f>'Praca eksploatacyjna'!R60*exploatacja!$Q92*$M$86</f>
        <v>0</v>
      </c>
      <c r="S60" s="5">
        <f>'Praca eksploatacyjna'!S60*exploatacja!$Q92*$M$86</f>
        <v>0</v>
      </c>
      <c r="T60" s="5">
        <f>'Praca eksploatacyjna'!T60*exploatacja!$Q92*$M$86</f>
        <v>0</v>
      </c>
      <c r="U60" s="5">
        <f>'Praca eksploatacyjna'!U60*exploatacja!$Q92*$M$86</f>
        <v>0</v>
      </c>
      <c r="V60" s="5">
        <f>'Praca eksploatacyjna'!V60*exploatacja!$Q92*$M$86</f>
        <v>0</v>
      </c>
      <c r="W60" s="5">
        <f>'Praca eksploatacyjna'!W60*exploatacja!$Q92*$M$86</f>
        <v>0</v>
      </c>
      <c r="X60" s="5">
        <f>'Praca eksploatacyjna'!X60*exploatacja!$Q92*$M$86</f>
        <v>0</v>
      </c>
      <c r="Y60" s="5">
        <f>'Praca eksploatacyjna'!Y60*exploatacja!$Q92*$M$86</f>
        <v>0</v>
      </c>
      <c r="Z60" s="5">
        <f>'Praca eksploatacyjna'!Z60*exploatacja!$Q92*$M$86</f>
        <v>0</v>
      </c>
    </row>
    <row r="61" spans="1:26" x14ac:dyDescent="0.25">
      <c r="A61" s="1">
        <v>100</v>
      </c>
      <c r="B61" s="5">
        <f>'Praca eksploatacyjna'!B61*exploatacja!$Q93*$M$86</f>
        <v>0</v>
      </c>
      <c r="C61" s="5">
        <f>'Praca eksploatacyjna'!C61*exploatacja!$Q93*$M$86</f>
        <v>0</v>
      </c>
      <c r="D61" s="5">
        <f>'Praca eksploatacyjna'!D61*exploatacja!$Q93*$M$86</f>
        <v>0</v>
      </c>
      <c r="E61" s="5">
        <f>'Praca eksploatacyjna'!E61*exploatacja!$Q93*$M$86</f>
        <v>0</v>
      </c>
      <c r="F61" s="5">
        <f>'Praca eksploatacyjna'!F61*exploatacja!$Q93*$M$86</f>
        <v>0</v>
      </c>
      <c r="G61" s="5">
        <f>'Praca eksploatacyjna'!G61*exploatacja!$Q93*$M$86</f>
        <v>0</v>
      </c>
      <c r="H61" s="5">
        <f>'Praca eksploatacyjna'!H61*exploatacja!$Q93*$M$86</f>
        <v>0</v>
      </c>
      <c r="I61" s="5">
        <f>'Praca eksploatacyjna'!I61*exploatacja!$Q93*$M$86</f>
        <v>0</v>
      </c>
      <c r="J61" s="5">
        <f>'Praca eksploatacyjna'!J61*exploatacja!$Q93*$M$86</f>
        <v>0</v>
      </c>
      <c r="K61" s="5">
        <f>'Praca eksploatacyjna'!K61*exploatacja!$Q93*$M$86</f>
        <v>0</v>
      </c>
      <c r="L61" s="5">
        <f>'Praca eksploatacyjna'!L61*exploatacja!$Q93*$M$86</f>
        <v>0</v>
      </c>
      <c r="M61" s="5">
        <f>'Praca eksploatacyjna'!M61*exploatacja!$Q93*$M$86</f>
        <v>0</v>
      </c>
      <c r="N61" s="5">
        <f>'Praca eksploatacyjna'!N61*exploatacja!$Q93*$M$86</f>
        <v>0</v>
      </c>
      <c r="O61" s="5">
        <f>'Praca eksploatacyjna'!O61*exploatacja!$Q93*$M$86</f>
        <v>0</v>
      </c>
      <c r="P61" s="5">
        <f>'Praca eksploatacyjna'!P61*exploatacja!$Q93*$M$86</f>
        <v>0</v>
      </c>
      <c r="Q61" s="5">
        <f>'Praca eksploatacyjna'!Q61*exploatacja!$Q93*$M$86</f>
        <v>0</v>
      </c>
      <c r="R61" s="5">
        <f>'Praca eksploatacyjna'!R61*exploatacja!$Q93*$M$86</f>
        <v>0</v>
      </c>
      <c r="S61" s="5">
        <f>'Praca eksploatacyjna'!S61*exploatacja!$Q93*$M$86</f>
        <v>0</v>
      </c>
      <c r="T61" s="5">
        <f>'Praca eksploatacyjna'!T61*exploatacja!$Q93*$M$86</f>
        <v>0</v>
      </c>
      <c r="U61" s="5">
        <f>'Praca eksploatacyjna'!U61*exploatacja!$Q93*$M$86</f>
        <v>0</v>
      </c>
      <c r="V61" s="5">
        <f>'Praca eksploatacyjna'!V61*exploatacja!$Q93*$M$86</f>
        <v>0</v>
      </c>
      <c r="W61" s="5">
        <f>'Praca eksploatacyjna'!W61*exploatacja!$Q93*$M$86</f>
        <v>0</v>
      </c>
      <c r="X61" s="5">
        <f>'Praca eksploatacyjna'!X61*exploatacja!$Q93*$M$86</f>
        <v>0</v>
      </c>
      <c r="Y61" s="5">
        <f>'Praca eksploatacyjna'!Y61*exploatacja!$Q93*$M$86</f>
        <v>0</v>
      </c>
      <c r="Z61" s="5">
        <f>'Praca eksploatacyjna'!Z61*exploatacja!$Q93*$M$86</f>
        <v>0</v>
      </c>
    </row>
    <row r="62" spans="1:26" x14ac:dyDescent="0.25">
      <c r="A62" s="1">
        <v>110</v>
      </c>
      <c r="B62" s="5">
        <f>'Praca eksploatacyjna'!B62*exploatacja!$Q94*$M$86</f>
        <v>0</v>
      </c>
      <c r="C62" s="5">
        <f>'Praca eksploatacyjna'!C62*exploatacja!$Q94*$M$86</f>
        <v>0</v>
      </c>
      <c r="D62" s="5">
        <f>'Praca eksploatacyjna'!D62*exploatacja!$Q94*$M$86</f>
        <v>0</v>
      </c>
      <c r="E62" s="5">
        <f>'Praca eksploatacyjna'!E62*exploatacja!$Q94*$M$86</f>
        <v>0</v>
      </c>
      <c r="F62" s="5">
        <f>'Praca eksploatacyjna'!F62*exploatacja!$Q94*$M$86</f>
        <v>0</v>
      </c>
      <c r="G62" s="5">
        <f>'Praca eksploatacyjna'!G62*exploatacja!$Q94*$M$86</f>
        <v>0</v>
      </c>
      <c r="H62" s="5">
        <f>'Praca eksploatacyjna'!H62*exploatacja!$Q94*$M$86</f>
        <v>0</v>
      </c>
      <c r="I62" s="5">
        <f>'Praca eksploatacyjna'!I62*exploatacja!$Q94*$M$86</f>
        <v>0</v>
      </c>
      <c r="J62" s="5">
        <f>'Praca eksploatacyjna'!J62*exploatacja!$Q94*$M$86</f>
        <v>0</v>
      </c>
      <c r="K62" s="5">
        <f>'Praca eksploatacyjna'!K62*exploatacja!$Q94*$M$86</f>
        <v>0</v>
      </c>
      <c r="L62" s="5">
        <f>'Praca eksploatacyjna'!L62*exploatacja!$Q94*$M$86</f>
        <v>0</v>
      </c>
      <c r="M62" s="5">
        <f>'Praca eksploatacyjna'!M62*exploatacja!$Q94*$M$86</f>
        <v>0</v>
      </c>
      <c r="N62" s="5">
        <f>'Praca eksploatacyjna'!N62*exploatacja!$Q94*$M$86</f>
        <v>0</v>
      </c>
      <c r="O62" s="5">
        <f>'Praca eksploatacyjna'!O62*exploatacja!$Q94*$M$86</f>
        <v>0</v>
      </c>
      <c r="P62" s="5">
        <f>'Praca eksploatacyjna'!P62*exploatacja!$Q94*$M$86</f>
        <v>0</v>
      </c>
      <c r="Q62" s="5">
        <f>'Praca eksploatacyjna'!Q62*exploatacja!$Q94*$M$86</f>
        <v>0</v>
      </c>
      <c r="R62" s="5">
        <f>'Praca eksploatacyjna'!R62*exploatacja!$Q94*$M$86</f>
        <v>0</v>
      </c>
      <c r="S62" s="5">
        <f>'Praca eksploatacyjna'!S62*exploatacja!$Q94*$M$86</f>
        <v>0</v>
      </c>
      <c r="T62" s="5">
        <f>'Praca eksploatacyjna'!T62*exploatacja!$Q94*$M$86</f>
        <v>0</v>
      </c>
      <c r="U62" s="5">
        <f>'Praca eksploatacyjna'!U62*exploatacja!$Q94*$M$86</f>
        <v>0</v>
      </c>
      <c r="V62" s="5">
        <f>'Praca eksploatacyjna'!V62*exploatacja!$Q94*$M$86</f>
        <v>0</v>
      </c>
      <c r="W62" s="5">
        <f>'Praca eksploatacyjna'!W62*exploatacja!$Q94*$M$86</f>
        <v>0</v>
      </c>
      <c r="X62" s="5">
        <f>'Praca eksploatacyjna'!X62*exploatacja!$Q94*$M$86</f>
        <v>0</v>
      </c>
      <c r="Y62" s="5">
        <f>'Praca eksploatacyjna'!Y62*exploatacja!$Q94*$M$86</f>
        <v>0</v>
      </c>
      <c r="Z62" s="5">
        <f>'Praca eksploatacyjna'!Z62*exploatacja!$Q94*$M$86</f>
        <v>0</v>
      </c>
    </row>
    <row r="63" spans="1:26" x14ac:dyDescent="0.25">
      <c r="A63" s="1" t="s">
        <v>28</v>
      </c>
      <c r="B63" s="5">
        <f>SUM(B52:B62)</f>
        <v>17211330.962465752</v>
      </c>
      <c r="C63" s="5">
        <f t="shared" ref="C63:Z63" si="7">SUM(C52:C62)</f>
        <v>18008126.072054792</v>
      </c>
      <c r="D63" s="5">
        <f t="shared" si="7"/>
        <v>18804921.181643836</v>
      </c>
      <c r="E63" s="5">
        <f t="shared" si="7"/>
        <v>19601716.291232876</v>
      </c>
      <c r="F63" s="5">
        <f t="shared" si="7"/>
        <v>20398511.40082192</v>
      </c>
      <c r="G63" s="5">
        <f t="shared" si="7"/>
        <v>21195306.510410957</v>
      </c>
      <c r="H63" s="5">
        <f t="shared" si="7"/>
        <v>22377845.975013699</v>
      </c>
      <c r="I63" s="5">
        <f t="shared" si="7"/>
        <v>23560385.439616434</v>
      </c>
      <c r="J63" s="5">
        <f t="shared" si="7"/>
        <v>24742924.90421918</v>
      </c>
      <c r="K63" s="5">
        <f t="shared" si="7"/>
        <v>25925464.368821919</v>
      </c>
      <c r="L63" s="5">
        <f t="shared" si="7"/>
        <v>23124028.285479449</v>
      </c>
      <c r="M63" s="5">
        <f t="shared" si="7"/>
        <v>24920617.281369861</v>
      </c>
      <c r="N63" s="5">
        <f t="shared" si="7"/>
        <v>26717206.277260274</v>
      </c>
      <c r="O63" s="5">
        <f t="shared" si="7"/>
        <v>28513795.273150686</v>
      </c>
      <c r="P63" s="5">
        <f t="shared" si="7"/>
        <v>30310384.269041095</v>
      </c>
      <c r="Q63" s="5">
        <f t="shared" si="7"/>
        <v>26194275.941917807</v>
      </c>
      <c r="R63" s="5">
        <f t="shared" si="7"/>
        <v>28044863.022410955</v>
      </c>
      <c r="S63" s="5">
        <f t="shared" si="7"/>
        <v>29895450.102904104</v>
      </c>
      <c r="T63" s="5">
        <f t="shared" si="7"/>
        <v>31746037.18339726</v>
      </c>
      <c r="U63" s="5">
        <f t="shared" si="7"/>
        <v>33596624.263890408</v>
      </c>
      <c r="V63" s="5">
        <f t="shared" si="7"/>
        <v>26464266.364931501</v>
      </c>
      <c r="W63" s="5">
        <f t="shared" si="7"/>
        <v>28626901.89616438</v>
      </c>
      <c r="X63" s="5">
        <f t="shared" si="7"/>
        <v>30789537.427397259</v>
      </c>
      <c r="Y63" s="5">
        <f t="shared" si="7"/>
        <v>32952172.958630133</v>
      </c>
      <c r="Z63" s="5">
        <f t="shared" si="7"/>
        <v>35114808.489863016</v>
      </c>
    </row>
    <row r="65" spans="1:26" x14ac:dyDescent="0.25">
      <c r="A65" t="s">
        <v>83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eksploatacyjna'!B68*exploatacja!$Q84*$M$86</f>
        <v>0</v>
      </c>
      <c r="C68" s="5">
        <f>'Praca eksploatacyjna'!C68*exploatacja!$Q84*$M$86</f>
        <v>0</v>
      </c>
      <c r="D68" s="5">
        <f>'Praca eksploatacyjna'!D68*exploatacja!$Q84*$M$86</f>
        <v>0</v>
      </c>
      <c r="E68" s="5">
        <f>'Praca eksploatacyjna'!E68*exploatacja!$Q84*$M$86</f>
        <v>0</v>
      </c>
      <c r="F68" s="5">
        <f>'Praca eksploatacyjna'!F68*exploatacja!$Q84*$M$86</f>
        <v>0</v>
      </c>
      <c r="G68" s="5">
        <f>'Praca eksploatacyjna'!G68*exploatacja!$Q84*$M$86</f>
        <v>0</v>
      </c>
      <c r="H68" s="5">
        <f>'Praca eksploatacyjna'!H68*exploatacja!$Q84*$M$86</f>
        <v>0</v>
      </c>
      <c r="I68" s="5">
        <f>'Praca eksploatacyjna'!I68*exploatacja!$Q84*$M$86</f>
        <v>0</v>
      </c>
      <c r="J68" s="5">
        <f>'Praca eksploatacyjna'!J68*exploatacja!$Q84*$M$86</f>
        <v>0</v>
      </c>
      <c r="K68" s="5">
        <f>'Praca eksploatacyjna'!K68*exploatacja!$Q84*$M$86</f>
        <v>0</v>
      </c>
      <c r="L68" s="5">
        <f>'Praca eksploatacyjna'!L68*exploatacja!$Q84*$M$86</f>
        <v>0</v>
      </c>
      <c r="M68" s="5">
        <f>'Praca eksploatacyjna'!M68*exploatacja!$Q84*$M$86</f>
        <v>0</v>
      </c>
      <c r="N68" s="5">
        <f>'Praca eksploatacyjna'!N68*exploatacja!$Q84*$M$86</f>
        <v>0</v>
      </c>
      <c r="O68" s="5">
        <f>'Praca eksploatacyjna'!O68*exploatacja!$Q84*$M$86</f>
        <v>0</v>
      </c>
      <c r="P68" s="5">
        <f>'Praca eksploatacyjna'!P68*exploatacja!$Q84*$M$86</f>
        <v>0</v>
      </c>
      <c r="Q68" s="5">
        <f>'Praca eksploatacyjna'!Q68*exploatacja!$Q84*$M$86</f>
        <v>0</v>
      </c>
      <c r="R68" s="5">
        <f>'Praca eksploatacyjna'!R68*exploatacja!$Q84*$M$86</f>
        <v>0</v>
      </c>
      <c r="S68" s="5">
        <f>'Praca eksploatacyjna'!S68*exploatacja!$Q84*$M$86</f>
        <v>0</v>
      </c>
      <c r="T68" s="5">
        <f>'Praca eksploatacyjna'!T68*exploatacja!$Q84*$M$86</f>
        <v>0</v>
      </c>
      <c r="U68" s="5">
        <f>'Praca eksploatacyjna'!U68*exploatacja!$Q84*$M$86</f>
        <v>0</v>
      </c>
      <c r="V68" s="5">
        <f>'Praca eksploatacyjna'!V68*exploatacja!$Q84*$M$86</f>
        <v>0</v>
      </c>
      <c r="W68" s="5">
        <f>'Praca eksploatacyjna'!W68*exploatacja!$Q84*$M$86</f>
        <v>0</v>
      </c>
      <c r="X68" s="5">
        <f>'Praca eksploatacyjna'!X68*exploatacja!$Q84*$M$86</f>
        <v>0</v>
      </c>
      <c r="Y68" s="5">
        <f>'Praca eksploatacyjna'!Y68*exploatacja!$Q84*$M$86</f>
        <v>0</v>
      </c>
      <c r="Z68" s="5">
        <f>'Praca eksploatacyjna'!Z68*exploatacja!$Q84*$M$86</f>
        <v>0</v>
      </c>
    </row>
    <row r="69" spans="1:26" x14ac:dyDescent="0.25">
      <c r="A69" s="1">
        <v>20</v>
      </c>
      <c r="B69" s="5">
        <f>'Praca eksploatacyjna'!B69*exploatacja!$Q85*$M$86</f>
        <v>0</v>
      </c>
      <c r="C69" s="5">
        <f>'Praca eksploatacyjna'!C69*exploatacja!$Q85*$M$86</f>
        <v>0</v>
      </c>
      <c r="D69" s="5">
        <f>'Praca eksploatacyjna'!D69*exploatacja!$Q85*$M$86</f>
        <v>0</v>
      </c>
      <c r="E69" s="5">
        <f>'Praca eksploatacyjna'!E69*exploatacja!$Q85*$M$86</f>
        <v>0</v>
      </c>
      <c r="F69" s="5">
        <f>'Praca eksploatacyjna'!F69*exploatacja!$Q85*$M$86</f>
        <v>0</v>
      </c>
      <c r="G69" s="5">
        <f>'Praca eksploatacyjna'!G69*exploatacja!$Q85*$M$86</f>
        <v>0</v>
      </c>
      <c r="H69" s="5">
        <f>'Praca eksploatacyjna'!H69*exploatacja!$Q85*$M$86</f>
        <v>0</v>
      </c>
      <c r="I69" s="5">
        <f>'Praca eksploatacyjna'!I69*exploatacja!$Q85*$M$86</f>
        <v>0</v>
      </c>
      <c r="J69" s="5">
        <f>'Praca eksploatacyjna'!J69*exploatacja!$Q85*$M$86</f>
        <v>0</v>
      </c>
      <c r="K69" s="5">
        <f>'Praca eksploatacyjna'!K69*exploatacja!$Q85*$M$86</f>
        <v>0</v>
      </c>
      <c r="L69" s="5">
        <f>'Praca eksploatacyjna'!L69*exploatacja!$Q85*$M$86</f>
        <v>0</v>
      </c>
      <c r="M69" s="5">
        <f>'Praca eksploatacyjna'!M69*exploatacja!$Q85*$M$86</f>
        <v>0</v>
      </c>
      <c r="N69" s="5">
        <f>'Praca eksploatacyjna'!N69*exploatacja!$Q85*$M$86</f>
        <v>0</v>
      </c>
      <c r="O69" s="5">
        <f>'Praca eksploatacyjna'!O69*exploatacja!$Q85*$M$86</f>
        <v>0</v>
      </c>
      <c r="P69" s="5">
        <f>'Praca eksploatacyjna'!P69*exploatacja!$Q85*$M$86</f>
        <v>0</v>
      </c>
      <c r="Q69" s="5">
        <f>'Praca eksploatacyjna'!Q69*exploatacja!$Q85*$M$86</f>
        <v>0</v>
      </c>
      <c r="R69" s="5">
        <f>'Praca eksploatacyjna'!R69*exploatacja!$Q85*$M$86</f>
        <v>0</v>
      </c>
      <c r="S69" s="5">
        <f>'Praca eksploatacyjna'!S69*exploatacja!$Q85*$M$86</f>
        <v>0</v>
      </c>
      <c r="T69" s="5">
        <f>'Praca eksploatacyjna'!T69*exploatacja!$Q85*$M$86</f>
        <v>0</v>
      </c>
      <c r="U69" s="5">
        <f>'Praca eksploatacyjna'!U69*exploatacja!$Q85*$M$86</f>
        <v>0</v>
      </c>
      <c r="V69" s="5">
        <f>'Praca eksploatacyjna'!V69*exploatacja!$Q85*$M$86</f>
        <v>0</v>
      </c>
      <c r="W69" s="5">
        <f>'Praca eksploatacyjna'!W69*exploatacja!$Q85*$M$86</f>
        <v>0</v>
      </c>
      <c r="X69" s="5">
        <f>'Praca eksploatacyjna'!X69*exploatacja!$Q85*$M$86</f>
        <v>0</v>
      </c>
      <c r="Y69" s="5">
        <f>'Praca eksploatacyjna'!Y69*exploatacja!$Q85*$M$86</f>
        <v>0</v>
      </c>
      <c r="Z69" s="5">
        <f>'Praca eksploatacyjna'!Z69*exploatacja!$Q85*$M$86</f>
        <v>0</v>
      </c>
    </row>
    <row r="70" spans="1:26" x14ac:dyDescent="0.25">
      <c r="A70" s="1">
        <v>30</v>
      </c>
      <c r="B70" s="5">
        <f>'Praca eksploatacyjna'!B70*exploatacja!$Q86*$M$86</f>
        <v>0</v>
      </c>
      <c r="C70" s="5">
        <f>'Praca eksploatacyjna'!C70*exploatacja!$Q86*$M$86</f>
        <v>0</v>
      </c>
      <c r="D70" s="5">
        <f>'Praca eksploatacyjna'!D70*exploatacja!$Q86*$M$86</f>
        <v>0</v>
      </c>
      <c r="E70" s="5">
        <f>'Praca eksploatacyjna'!E70*exploatacja!$Q86*$M$86</f>
        <v>0</v>
      </c>
      <c r="F70" s="5">
        <f>'Praca eksploatacyjna'!F70*exploatacja!$Q86*$M$86</f>
        <v>0</v>
      </c>
      <c r="G70" s="5">
        <f>'Praca eksploatacyjna'!G70*exploatacja!$Q86*$M$86</f>
        <v>0</v>
      </c>
      <c r="H70" s="5">
        <f>'Praca eksploatacyjna'!H70*exploatacja!$Q86*$M$86</f>
        <v>0</v>
      </c>
      <c r="I70" s="5">
        <f>'Praca eksploatacyjna'!I70*exploatacja!$Q86*$M$86</f>
        <v>0</v>
      </c>
      <c r="J70" s="5">
        <f>'Praca eksploatacyjna'!J70*exploatacja!$Q86*$M$86</f>
        <v>0</v>
      </c>
      <c r="K70" s="5">
        <f>'Praca eksploatacyjna'!K70*exploatacja!$Q86*$M$86</f>
        <v>0</v>
      </c>
      <c r="L70" s="5">
        <f>'Praca eksploatacyjna'!L70*exploatacja!$Q86*$M$86</f>
        <v>0</v>
      </c>
      <c r="M70" s="5">
        <f>'Praca eksploatacyjna'!M70*exploatacja!$Q86*$M$86</f>
        <v>0</v>
      </c>
      <c r="N70" s="5">
        <f>'Praca eksploatacyjna'!N70*exploatacja!$Q86*$M$86</f>
        <v>0</v>
      </c>
      <c r="O70" s="5">
        <f>'Praca eksploatacyjna'!O70*exploatacja!$Q86*$M$86</f>
        <v>0</v>
      </c>
      <c r="P70" s="5">
        <f>'Praca eksploatacyjna'!P70*exploatacja!$Q86*$M$86</f>
        <v>0</v>
      </c>
      <c r="Q70" s="5">
        <f>'Praca eksploatacyjna'!Q70*exploatacja!$Q86*$M$86</f>
        <v>0</v>
      </c>
      <c r="R70" s="5">
        <f>'Praca eksploatacyjna'!R70*exploatacja!$Q86*$M$86</f>
        <v>0</v>
      </c>
      <c r="S70" s="5">
        <f>'Praca eksploatacyjna'!S70*exploatacja!$Q86*$M$86</f>
        <v>0</v>
      </c>
      <c r="T70" s="5">
        <f>'Praca eksploatacyjna'!T70*exploatacja!$Q86*$M$86</f>
        <v>0</v>
      </c>
      <c r="U70" s="5">
        <f>'Praca eksploatacyjna'!U70*exploatacja!$Q86*$M$86</f>
        <v>0</v>
      </c>
      <c r="V70" s="5">
        <f>'Praca eksploatacyjna'!V70*exploatacja!$Q86*$M$86</f>
        <v>0</v>
      </c>
      <c r="W70" s="5">
        <f>'Praca eksploatacyjna'!W70*exploatacja!$Q86*$M$86</f>
        <v>0</v>
      </c>
      <c r="X70" s="5">
        <f>'Praca eksploatacyjna'!X70*exploatacja!$Q86*$M$86</f>
        <v>0</v>
      </c>
      <c r="Y70" s="5">
        <f>'Praca eksploatacyjna'!Y70*exploatacja!$Q86*$M$86</f>
        <v>0</v>
      </c>
      <c r="Z70" s="5">
        <f>'Praca eksploatacyjna'!Z70*exploatacja!$Q86*$M$86</f>
        <v>0</v>
      </c>
    </row>
    <row r="71" spans="1:26" x14ac:dyDescent="0.25">
      <c r="A71" s="1">
        <v>40</v>
      </c>
      <c r="B71" s="5">
        <f>'Praca eksploatacyjna'!B71*exploatacja!$Q87*$M$86</f>
        <v>118946.81095890413</v>
      </c>
      <c r="C71" s="5">
        <f>'Praca eksploatacyjna'!C71*exploatacja!$Q87*$M$86</f>
        <v>120507.15945205482</v>
      </c>
      <c r="D71" s="5">
        <f>'Praca eksploatacyjna'!D71*exploatacja!$Q87*$M$86</f>
        <v>122067.50794520552</v>
      </c>
      <c r="E71" s="5">
        <f>'Praca eksploatacyjna'!E71*exploatacja!$Q87*$M$86</f>
        <v>123627.85643835619</v>
      </c>
      <c r="F71" s="5">
        <f>'Praca eksploatacyjna'!F71*exploatacja!$Q87*$M$86</f>
        <v>125188.20493150689</v>
      </c>
      <c r="G71" s="5">
        <f>'Praca eksploatacyjna'!G71*exploatacja!$Q87*$M$86</f>
        <v>126748.55342465756</v>
      </c>
      <c r="H71" s="5">
        <f>'Praca eksploatacyjna'!H71*exploatacja!$Q87*$M$86</f>
        <v>131211.12328767122</v>
      </c>
      <c r="I71" s="5">
        <f>'Praca eksploatacyjna'!I71*exploatacja!$Q87*$M$86</f>
        <v>135673.69315068494</v>
      </c>
      <c r="J71" s="5">
        <f>'Praca eksploatacyjna'!J71*exploatacja!$Q87*$M$86</f>
        <v>140136.26301369863</v>
      </c>
      <c r="K71" s="5">
        <f>'Praca eksploatacyjna'!K71*exploatacja!$Q87*$M$86</f>
        <v>144598.83287671229</v>
      </c>
      <c r="L71" s="5">
        <f>'Praca eksploatacyjna'!L71*exploatacja!$Q87*$M$86</f>
        <v>141259.66027397258</v>
      </c>
      <c r="M71" s="5">
        <f>'Praca eksploatacyjna'!M71*exploatacja!$Q87*$M$86</f>
        <v>150117.06082191778</v>
      </c>
      <c r="N71" s="5">
        <f>'Praca eksploatacyjna'!N71*exploatacja!$Q87*$M$86</f>
        <v>158974.46136986298</v>
      </c>
      <c r="O71" s="5">
        <f>'Praca eksploatacyjna'!O71*exploatacja!$Q87*$M$86</f>
        <v>167831.86191780822</v>
      </c>
      <c r="P71" s="5">
        <f>'Praca eksploatacyjna'!P71*exploatacja!$Q87*$M$86</f>
        <v>176689.26246575342</v>
      </c>
      <c r="Q71" s="5">
        <f>'Praca eksploatacyjna'!Q71*exploatacja!$Q87*$M$86</f>
        <v>163233.8136986302</v>
      </c>
      <c r="R71" s="5">
        <f>'Praca eksploatacyjna'!R71*exploatacja!$Q87*$M$86</f>
        <v>174046.26082191785</v>
      </c>
      <c r="S71" s="5">
        <f>'Praca eksploatacyjna'!S71*exploatacja!$Q87*$M$86</f>
        <v>184858.70794520553</v>
      </c>
      <c r="T71" s="5">
        <f>'Praca eksploatacyjna'!T71*exploatacja!$Q87*$M$86</f>
        <v>195671.15506849316</v>
      </c>
      <c r="U71" s="5">
        <f>'Praca eksploatacyjna'!U71*exploatacja!$Q87*$M$86</f>
        <v>206483.60219178087</v>
      </c>
      <c r="V71" s="5">
        <f>'Praca eksploatacyjna'!V71*exploatacja!$Q87*$M$86</f>
        <v>173009.04657534248</v>
      </c>
      <c r="W71" s="5">
        <f>'Praca eksploatacyjna'!W71*exploatacja!$Q87*$M$86</f>
        <v>197263.69643835619</v>
      </c>
      <c r="X71" s="5">
        <f>'Praca eksploatacyjna'!X71*exploatacja!$Q87*$M$86</f>
        <v>221518.34630136992</v>
      </c>
      <c r="Y71" s="5">
        <f>'Praca eksploatacyjna'!Y71*exploatacja!$Q87*$M$86</f>
        <v>245772.99616438357</v>
      </c>
      <c r="Z71" s="5">
        <f>'Praca eksploatacyjna'!Z71*exploatacja!$Q87*$M$86</f>
        <v>270027.64602739725</v>
      </c>
    </row>
    <row r="72" spans="1:26" x14ac:dyDescent="0.25">
      <c r="A72" s="1">
        <v>50</v>
      </c>
      <c r="B72" s="5">
        <f>'Praca eksploatacyjna'!B72*exploatacja!$Q88*$M$86</f>
        <v>172269.88273972605</v>
      </c>
      <c r="C72" s="5">
        <f>'Praca eksploatacyjna'!C72*exploatacja!$Q88*$M$86</f>
        <v>175905.5769863014</v>
      </c>
      <c r="D72" s="5">
        <f>'Praca eksploatacyjna'!D72*exploatacja!$Q88*$M$86</f>
        <v>179541.27123287669</v>
      </c>
      <c r="E72" s="5">
        <f>'Praca eksploatacyjna'!E72*exploatacja!$Q88*$M$86</f>
        <v>183176.96547945208</v>
      </c>
      <c r="F72" s="5">
        <f>'Praca eksploatacyjna'!F72*exploatacja!$Q88*$M$86</f>
        <v>186812.6597260274</v>
      </c>
      <c r="G72" s="5">
        <f>'Praca eksploatacyjna'!G72*exploatacja!$Q88*$M$86</f>
        <v>190448.35397260275</v>
      </c>
      <c r="H72" s="5">
        <f>'Praca eksploatacyjna'!H72*exploatacja!$Q88*$M$86</f>
        <v>206887.33356164387</v>
      </c>
      <c r="I72" s="5">
        <f>'Praca eksploatacyjna'!I72*exploatacja!$Q88*$M$86</f>
        <v>223326.31315068496</v>
      </c>
      <c r="J72" s="5">
        <f>'Praca eksploatacyjna'!J72*exploatacja!$Q88*$M$86</f>
        <v>239765.29273972602</v>
      </c>
      <c r="K72" s="5">
        <f>'Praca eksploatacyjna'!K72*exploatacja!$Q88*$M$86</f>
        <v>256204.27232876714</v>
      </c>
      <c r="L72" s="5">
        <f>'Praca eksploatacyjna'!L72*exploatacja!$Q88*$M$86</f>
        <v>254464.78068493152</v>
      </c>
      <c r="M72" s="5">
        <f>'Praca eksploatacyjna'!M72*exploatacja!$Q88*$M$86</f>
        <v>270077.1512054794</v>
      </c>
      <c r="N72" s="5">
        <f>'Praca eksploatacyjna'!N72*exploatacja!$Q88*$M$86</f>
        <v>285689.52172602742</v>
      </c>
      <c r="O72" s="5">
        <f>'Praca eksploatacyjna'!O72*exploatacja!$Q88*$M$86</f>
        <v>301301.89224657533</v>
      </c>
      <c r="P72" s="5">
        <f>'Praca eksploatacyjna'!P72*exploatacja!$Q88*$M$86</f>
        <v>316914.26276712323</v>
      </c>
      <c r="Q72" s="5">
        <f>'Praca eksploatacyjna'!Q72*exploatacja!$Q88*$M$86</f>
        <v>250331.73534246572</v>
      </c>
      <c r="R72" s="5">
        <f>'Praca eksploatacyjna'!R72*exploatacja!$Q88*$M$86</f>
        <v>267704.54728767124</v>
      </c>
      <c r="S72" s="5">
        <f>'Praca eksploatacyjna'!S72*exploatacja!$Q88*$M$86</f>
        <v>285077.35923287662</v>
      </c>
      <c r="T72" s="5">
        <f>'Praca eksploatacyjna'!T72*exploatacja!$Q88*$M$86</f>
        <v>302450.17117808218</v>
      </c>
      <c r="U72" s="5">
        <f>'Praca eksploatacyjna'!U72*exploatacja!$Q88*$M$86</f>
        <v>319822.98312328767</v>
      </c>
      <c r="V72" s="5">
        <f>'Praca eksploatacyjna'!V72*exploatacja!$Q88*$M$86</f>
        <v>259133.94246575341</v>
      </c>
      <c r="W72" s="5">
        <f>'Praca eksploatacyjna'!W72*exploatacja!$Q88*$M$86</f>
        <v>288319.62649315066</v>
      </c>
      <c r="X72" s="5">
        <f>'Praca eksploatacyjna'!X72*exploatacja!$Q88*$M$86</f>
        <v>317505.31052054791</v>
      </c>
      <c r="Y72" s="5">
        <f>'Praca eksploatacyjna'!Y72*exploatacja!$Q88*$M$86</f>
        <v>346690.99454794516</v>
      </c>
      <c r="Z72" s="5">
        <f>'Praca eksploatacyjna'!Z72*exploatacja!$Q88*$M$86</f>
        <v>375876.67857534252</v>
      </c>
    </row>
    <row r="73" spans="1:26" x14ac:dyDescent="0.25">
      <c r="A73" s="1">
        <v>60</v>
      </c>
      <c r="B73" s="5">
        <f>'Praca eksploatacyjna'!B73*exploatacja!$Q89*$M$86</f>
        <v>62036.91123287673</v>
      </c>
      <c r="C73" s="5">
        <f>'Praca eksploatacyjna'!C73*exploatacja!$Q89*$M$86</f>
        <v>61602.662712328784</v>
      </c>
      <c r="D73" s="5">
        <f>'Praca eksploatacyjna'!D73*exploatacja!$Q89*$M$86</f>
        <v>61168.41419178083</v>
      </c>
      <c r="E73" s="5">
        <f>'Praca eksploatacyjna'!E73*exploatacja!$Q89*$M$86</f>
        <v>60734.165671232891</v>
      </c>
      <c r="F73" s="5">
        <f>'Praca eksploatacyjna'!F73*exploatacja!$Q89*$M$86</f>
        <v>60299.917150684938</v>
      </c>
      <c r="G73" s="5">
        <f>'Praca eksploatacyjna'!G73*exploatacja!$Q89*$M$86</f>
        <v>59865.668630136992</v>
      </c>
      <c r="H73" s="5">
        <f>'Praca eksploatacyjna'!H73*exploatacja!$Q89*$M$86</f>
        <v>79857.85931506849</v>
      </c>
      <c r="I73" s="5">
        <f>'Praca eksploatacyjna'!I73*exploatacja!$Q89*$M$86</f>
        <v>99850.050000000017</v>
      </c>
      <c r="J73" s="5">
        <f>'Praca eksploatacyjna'!J73*exploatacja!$Q89*$M$86</f>
        <v>119842.24068493152</v>
      </c>
      <c r="K73" s="5">
        <f>'Praca eksploatacyjna'!K73*exploatacja!$Q89*$M$86</f>
        <v>139834.43136986301</v>
      </c>
      <c r="L73" s="5">
        <f>'Praca eksploatacyjna'!L73*exploatacja!$Q89*$M$86</f>
        <v>161997.86465753426</v>
      </c>
      <c r="M73" s="5">
        <f>'Praca eksploatacyjna'!M73*exploatacja!$Q89*$M$86</f>
        <v>185174.05158904113</v>
      </c>
      <c r="N73" s="5">
        <f>'Praca eksploatacyjna'!N73*exploatacja!$Q89*$M$86</f>
        <v>208350.23852054795</v>
      </c>
      <c r="O73" s="5">
        <f>'Praca eksploatacyjna'!O73*exploatacja!$Q89*$M$86</f>
        <v>231526.42545205483</v>
      </c>
      <c r="P73" s="5">
        <f>'Praca eksploatacyjna'!P73*exploatacja!$Q89*$M$86</f>
        <v>254702.61238356165</v>
      </c>
      <c r="Q73" s="5">
        <f>'Praca eksploatacyjna'!Q73*exploatacja!$Q89*$M$86</f>
        <v>177917.84589041097</v>
      </c>
      <c r="R73" s="5">
        <f>'Praca eksploatacyjna'!R73*exploatacja!$Q89*$M$86</f>
        <v>221281.74213698632</v>
      </c>
      <c r="S73" s="5">
        <f>'Praca eksploatacyjna'!S73*exploatacja!$Q89*$M$86</f>
        <v>264645.63838356169</v>
      </c>
      <c r="T73" s="5">
        <f>'Praca eksploatacyjna'!T73*exploatacja!$Q89*$M$86</f>
        <v>308009.53463013709</v>
      </c>
      <c r="U73" s="5">
        <f>'Praca eksploatacyjna'!U73*exploatacja!$Q89*$M$86</f>
        <v>351373.43087671237</v>
      </c>
      <c r="V73" s="5">
        <f>'Praca eksploatacyjna'!V73*exploatacja!$Q89*$M$86</f>
        <v>278856.39246575348</v>
      </c>
      <c r="W73" s="5">
        <f>'Praca eksploatacyjna'!W73*exploatacja!$Q89*$M$86</f>
        <v>305767.8067397261</v>
      </c>
      <c r="X73" s="5">
        <f>'Praca eksploatacyjna'!X73*exploatacja!$Q89*$M$86</f>
        <v>332679.22101369873</v>
      </c>
      <c r="Y73" s="5">
        <f>'Praca eksploatacyjna'!Y73*exploatacja!$Q89*$M$86</f>
        <v>359590.63528767129</v>
      </c>
      <c r="Z73" s="5">
        <f>'Praca eksploatacyjna'!Z73*exploatacja!$Q89*$M$86</f>
        <v>386502.04956164391</v>
      </c>
    </row>
    <row r="74" spans="1:26" x14ac:dyDescent="0.25">
      <c r="A74" s="1">
        <v>70</v>
      </c>
      <c r="B74" s="5">
        <f>'Praca eksploatacyjna'!B74*exploatacja!$Q90*$M$86</f>
        <v>238769.9079452054</v>
      </c>
      <c r="C74" s="5">
        <f>'Praca eksploatacyjna'!C74*exploatacja!$Q90*$M$86</f>
        <v>242555.67616438353</v>
      </c>
      <c r="D74" s="5">
        <f>'Praca eksploatacyjna'!D74*exploatacja!$Q90*$M$86</f>
        <v>246341.44438356161</v>
      </c>
      <c r="E74" s="5">
        <f>'Praca eksploatacyjna'!E74*exploatacja!$Q90*$M$86</f>
        <v>250127.21260273975</v>
      </c>
      <c r="F74" s="5">
        <f>'Praca eksploatacyjna'!F74*exploatacja!$Q90*$M$86</f>
        <v>253912.98082191785</v>
      </c>
      <c r="G74" s="5">
        <f>'Praca eksploatacyjna'!G74*exploatacja!$Q90*$M$86</f>
        <v>257698.74904109593</v>
      </c>
      <c r="H74" s="5">
        <f>'Praca eksploatacyjna'!H74*exploatacja!$Q90*$M$86</f>
        <v>238403.0840547946</v>
      </c>
      <c r="I74" s="5">
        <f>'Praca eksploatacyjna'!I74*exploatacja!$Q90*$M$86</f>
        <v>219107.41906849318</v>
      </c>
      <c r="J74" s="5">
        <f>'Praca eksploatacyjna'!J74*exploatacja!$Q90*$M$86</f>
        <v>199811.75408219185</v>
      </c>
      <c r="K74" s="5">
        <f>'Praca eksploatacyjna'!K74*exploatacja!$Q90*$M$86</f>
        <v>180516.08909589049</v>
      </c>
      <c r="L74" s="5">
        <f>'Praca eksploatacyjna'!L74*exploatacja!$Q90*$M$86</f>
        <v>142291.58301369863</v>
      </c>
      <c r="M74" s="5">
        <f>'Praca eksploatacyjna'!M74*exploatacja!$Q90*$M$86</f>
        <v>151071.51945205481</v>
      </c>
      <c r="N74" s="5">
        <f>'Praca eksploatacyjna'!N74*exploatacja!$Q90*$M$86</f>
        <v>159851.45589041096</v>
      </c>
      <c r="O74" s="5">
        <f>'Praca eksploatacyjna'!O74*exploatacja!$Q90*$M$86</f>
        <v>168631.39232876714</v>
      </c>
      <c r="P74" s="5">
        <f>'Praca eksploatacyjna'!P74*exploatacja!$Q90*$M$86</f>
        <v>177411.32876712328</v>
      </c>
      <c r="Q74" s="5">
        <f>'Praca eksploatacyjna'!Q74*exploatacja!$Q90*$M$86</f>
        <v>282669.59013698628</v>
      </c>
      <c r="R74" s="5">
        <f>'Praca eksploatacyjna'!R74*exploatacja!$Q90*$M$86</f>
        <v>275163.27419178077</v>
      </c>
      <c r="S74" s="5">
        <f>'Praca eksploatacyjna'!S74*exploatacja!$Q90*$M$86</f>
        <v>267656.95824657526</v>
      </c>
      <c r="T74" s="5">
        <f>'Praca eksploatacyjna'!T74*exploatacja!$Q90*$M$86</f>
        <v>260150.64230136984</v>
      </c>
      <c r="U74" s="5">
        <f>'Praca eksploatacyjna'!U74*exploatacja!$Q90*$M$86</f>
        <v>252644.32635616444</v>
      </c>
      <c r="V74" s="5">
        <f>'Praca eksploatacyjna'!V74*exploatacja!$Q90*$M$86</f>
        <v>201238.3282191781</v>
      </c>
      <c r="W74" s="5">
        <f>'Praca eksploatacyjna'!W74*exploatacja!$Q90*$M$86</f>
        <v>190533.55956164384</v>
      </c>
      <c r="X74" s="5">
        <f>'Praca eksploatacyjna'!X74*exploatacja!$Q90*$M$86</f>
        <v>179828.7909041096</v>
      </c>
      <c r="Y74" s="5">
        <f>'Praca eksploatacyjna'!Y74*exploatacja!$Q90*$M$86</f>
        <v>169124.02224657533</v>
      </c>
      <c r="Z74" s="5">
        <f>'Praca eksploatacyjna'!Z74*exploatacja!$Q90*$M$86</f>
        <v>158419.25358904109</v>
      </c>
    </row>
    <row r="75" spans="1:26" x14ac:dyDescent="0.25">
      <c r="A75" s="1">
        <v>80</v>
      </c>
      <c r="B75" s="5">
        <f>'Praca eksploatacyjna'!B75*exploatacja!$Q91*$M$86</f>
        <v>222481.81854657535</v>
      </c>
      <c r="C75" s="5">
        <f>'Praca eksploatacyjna'!C75*exploatacja!$Q91*$M$86</f>
        <v>226362.60613397261</v>
      </c>
      <c r="D75" s="5">
        <f>'Praca eksploatacyjna'!D75*exploatacja!$Q91*$M$86</f>
        <v>230243.39372136991</v>
      </c>
      <c r="E75" s="5">
        <f>'Praca eksploatacyjna'!E75*exploatacja!$Q91*$M$86</f>
        <v>234124.18130876712</v>
      </c>
      <c r="F75" s="5">
        <f>'Praca eksploatacyjna'!F75*exploatacja!$Q91*$M$86</f>
        <v>238004.96889616441</v>
      </c>
      <c r="G75" s="5">
        <f>'Praca eksploatacyjna'!G75*exploatacja!$Q91*$M$86</f>
        <v>241885.75648356162</v>
      </c>
      <c r="H75" s="5">
        <f>'Praca eksploatacyjna'!H75*exploatacja!$Q91*$M$86</f>
        <v>242722.91813671234</v>
      </c>
      <c r="I75" s="5">
        <f>'Praca eksploatacyjna'!I75*exploatacja!$Q91*$M$86</f>
        <v>243560.079789863</v>
      </c>
      <c r="J75" s="5">
        <f>'Praca eksploatacyjna'!J75*exploatacja!$Q91*$M$86</f>
        <v>244397.24144301369</v>
      </c>
      <c r="K75" s="5">
        <f>'Praca eksploatacyjna'!K75*exploatacja!$Q91*$M$86</f>
        <v>245234.40309616434</v>
      </c>
      <c r="L75" s="5">
        <f>'Praca eksploatacyjna'!L75*exploatacja!$Q91*$M$86</f>
        <v>226667.62681232882</v>
      </c>
      <c r="M75" s="5">
        <f>'Praca eksploatacyjna'!M75*exploatacja!$Q91*$M$86</f>
        <v>201642.67161945207</v>
      </c>
      <c r="N75" s="5">
        <f>'Praca eksploatacyjna'!N75*exploatacja!$Q91*$M$86</f>
        <v>176617.71642657538</v>
      </c>
      <c r="O75" s="5">
        <f>'Praca eksploatacyjna'!O75*exploatacja!$Q91*$M$86</f>
        <v>151592.76123369863</v>
      </c>
      <c r="P75" s="5">
        <f>'Praca eksploatacyjna'!P75*exploatacja!$Q91*$M$86</f>
        <v>126567.80604082195</v>
      </c>
      <c r="Q75" s="5">
        <f>'Praca eksploatacyjna'!Q75*exploatacja!$Q91*$M$86</f>
        <v>97357.042582191789</v>
      </c>
      <c r="R75" s="5">
        <f>'Praca eksploatacyjna'!R75*exploatacja!$Q91*$M$86</f>
        <v>73403.996374520546</v>
      </c>
      <c r="S75" s="5">
        <f>'Praca eksploatacyjna'!S75*exploatacja!$Q91*$M$86</f>
        <v>49450.950166849303</v>
      </c>
      <c r="T75" s="5">
        <f>'Praca eksploatacyjna'!T75*exploatacja!$Q91*$M$86</f>
        <v>25497.90395917806</v>
      </c>
      <c r="U75" s="5">
        <f>'Praca eksploatacyjna'!U75*exploatacja!$Q91*$M$86</f>
        <v>1544.8577515068248</v>
      </c>
      <c r="V75" s="5">
        <f>'Praca eksploatacyjna'!V75*exploatacja!$Q91*$M$86</f>
        <v>102716.58750821916</v>
      </c>
      <c r="W75" s="5">
        <f>'Praca eksploatacyjna'!W75*exploatacja!$Q91*$M$86</f>
        <v>80192.986141643836</v>
      </c>
      <c r="X75" s="5">
        <f>'Praca eksploatacyjna'!X75*exploatacja!$Q91*$M$86</f>
        <v>57669.384775068458</v>
      </c>
      <c r="Y75" s="5">
        <f>'Praca eksploatacyjna'!Y75*exploatacja!$Q91*$M$86</f>
        <v>35145.783408493109</v>
      </c>
      <c r="Z75" s="5">
        <f>'Praca eksploatacyjna'!Z75*exploatacja!$Q91*$M$86</f>
        <v>12622.182041917758</v>
      </c>
    </row>
    <row r="76" spans="1:26" x14ac:dyDescent="0.25">
      <c r="A76" s="1">
        <v>90</v>
      </c>
      <c r="B76" s="5">
        <f>'Praca eksploatacyjna'!B76*exploatacja!$Q92*$M$86</f>
        <v>0</v>
      </c>
      <c r="C76" s="5">
        <f>'Praca eksploatacyjna'!C76*exploatacja!$Q92*$M$86</f>
        <v>0</v>
      </c>
      <c r="D76" s="5">
        <f>'Praca eksploatacyjna'!D76*exploatacja!$Q92*$M$86</f>
        <v>0</v>
      </c>
      <c r="E76" s="5">
        <f>'Praca eksploatacyjna'!E76*exploatacja!$Q92*$M$86</f>
        <v>0</v>
      </c>
      <c r="F76" s="5">
        <f>'Praca eksploatacyjna'!F76*exploatacja!$Q92*$M$86</f>
        <v>0</v>
      </c>
      <c r="G76" s="5">
        <f>'Praca eksploatacyjna'!G76*exploatacja!$Q92*$M$86</f>
        <v>0</v>
      </c>
      <c r="H76" s="5">
        <f>'Praca eksploatacyjna'!H76*exploatacja!$Q92*$M$86</f>
        <v>0</v>
      </c>
      <c r="I76" s="5">
        <f>'Praca eksploatacyjna'!I76*exploatacja!$Q92*$M$86</f>
        <v>0</v>
      </c>
      <c r="J76" s="5">
        <f>'Praca eksploatacyjna'!J76*exploatacja!$Q92*$M$86</f>
        <v>0</v>
      </c>
      <c r="K76" s="5">
        <f>'Praca eksploatacyjna'!K76*exploatacja!$Q92*$M$86</f>
        <v>0</v>
      </c>
      <c r="L76" s="5">
        <f>'Praca eksploatacyjna'!L76*exploatacja!$Q92*$M$86</f>
        <v>0</v>
      </c>
      <c r="M76" s="5">
        <f>'Praca eksploatacyjna'!M76*exploatacja!$Q92*$M$86</f>
        <v>0</v>
      </c>
      <c r="N76" s="5">
        <f>'Praca eksploatacyjna'!N76*exploatacja!$Q92*$M$86</f>
        <v>0</v>
      </c>
      <c r="O76" s="5">
        <f>'Praca eksploatacyjna'!O76*exploatacja!$Q92*$M$86</f>
        <v>0</v>
      </c>
      <c r="P76" s="5">
        <f>'Praca eksploatacyjna'!P76*exploatacja!$Q92*$M$86</f>
        <v>0</v>
      </c>
      <c r="Q76" s="5">
        <f>'Praca eksploatacyjna'!Q76*exploatacja!$Q92*$M$86</f>
        <v>0</v>
      </c>
      <c r="R76" s="5">
        <f>'Praca eksploatacyjna'!R76*exploatacja!$Q92*$M$86</f>
        <v>0</v>
      </c>
      <c r="S76" s="5">
        <f>'Praca eksploatacyjna'!S76*exploatacja!$Q92*$M$86</f>
        <v>0</v>
      </c>
      <c r="T76" s="5">
        <f>'Praca eksploatacyjna'!T76*exploatacja!$Q92*$M$86</f>
        <v>0</v>
      </c>
      <c r="U76" s="5">
        <f>'Praca eksploatacyjna'!U76*exploatacja!$Q92*$M$86</f>
        <v>0</v>
      </c>
      <c r="V76" s="5">
        <f>'Praca eksploatacyjna'!V76*exploatacja!$Q92*$M$86</f>
        <v>0</v>
      </c>
      <c r="W76" s="5">
        <f>'Praca eksploatacyjna'!W76*exploatacja!$Q92*$M$86</f>
        <v>0</v>
      </c>
      <c r="X76" s="5">
        <f>'Praca eksploatacyjna'!X76*exploatacja!$Q92*$M$86</f>
        <v>0</v>
      </c>
      <c r="Y76" s="5">
        <f>'Praca eksploatacyjna'!Y76*exploatacja!$Q92*$M$86</f>
        <v>0</v>
      </c>
      <c r="Z76" s="5">
        <f>'Praca eksploatacyjna'!Z76*exploatacja!$Q92*$M$86</f>
        <v>0</v>
      </c>
    </row>
    <row r="77" spans="1:26" x14ac:dyDescent="0.25">
      <c r="A77" s="1">
        <v>100</v>
      </c>
      <c r="B77" s="5">
        <f>'Praca eksploatacyjna'!B77*exploatacja!$Q93*$M$86</f>
        <v>0</v>
      </c>
      <c r="C77" s="5">
        <f>'Praca eksploatacyjna'!C77*exploatacja!$Q93*$M$86</f>
        <v>0</v>
      </c>
      <c r="D77" s="5">
        <f>'Praca eksploatacyjna'!D77*exploatacja!$Q93*$M$86</f>
        <v>0</v>
      </c>
      <c r="E77" s="5">
        <f>'Praca eksploatacyjna'!E77*exploatacja!$Q93*$M$86</f>
        <v>0</v>
      </c>
      <c r="F77" s="5">
        <f>'Praca eksploatacyjna'!F77*exploatacja!$Q93*$M$86</f>
        <v>0</v>
      </c>
      <c r="G77" s="5">
        <f>'Praca eksploatacyjna'!G77*exploatacja!$Q93*$M$86</f>
        <v>0</v>
      </c>
      <c r="H77" s="5">
        <f>'Praca eksploatacyjna'!H77*exploatacja!$Q93*$M$86</f>
        <v>0</v>
      </c>
      <c r="I77" s="5">
        <f>'Praca eksploatacyjna'!I77*exploatacja!$Q93*$M$86</f>
        <v>0</v>
      </c>
      <c r="J77" s="5">
        <f>'Praca eksploatacyjna'!J77*exploatacja!$Q93*$M$86</f>
        <v>0</v>
      </c>
      <c r="K77" s="5">
        <f>'Praca eksploatacyjna'!K77*exploatacja!$Q93*$M$86</f>
        <v>0</v>
      </c>
      <c r="L77" s="5">
        <f>'Praca eksploatacyjna'!L77*exploatacja!$Q93*$M$86</f>
        <v>0</v>
      </c>
      <c r="M77" s="5">
        <f>'Praca eksploatacyjna'!M77*exploatacja!$Q93*$M$86</f>
        <v>0</v>
      </c>
      <c r="N77" s="5">
        <f>'Praca eksploatacyjna'!N77*exploatacja!$Q93*$M$86</f>
        <v>0</v>
      </c>
      <c r="O77" s="5">
        <f>'Praca eksploatacyjna'!O77*exploatacja!$Q93*$M$86</f>
        <v>0</v>
      </c>
      <c r="P77" s="5">
        <f>'Praca eksploatacyjna'!P77*exploatacja!$Q93*$M$86</f>
        <v>0</v>
      </c>
      <c r="Q77" s="5">
        <f>'Praca eksploatacyjna'!Q77*exploatacja!$Q93*$M$86</f>
        <v>0</v>
      </c>
      <c r="R77" s="5">
        <f>'Praca eksploatacyjna'!R77*exploatacja!$Q93*$M$86</f>
        <v>0</v>
      </c>
      <c r="S77" s="5">
        <f>'Praca eksploatacyjna'!S77*exploatacja!$Q93*$M$86</f>
        <v>0</v>
      </c>
      <c r="T77" s="5">
        <f>'Praca eksploatacyjna'!T77*exploatacja!$Q93*$M$86</f>
        <v>0</v>
      </c>
      <c r="U77" s="5">
        <f>'Praca eksploatacyjna'!U77*exploatacja!$Q93*$M$86</f>
        <v>0</v>
      </c>
      <c r="V77" s="5">
        <f>'Praca eksploatacyjna'!V77*exploatacja!$Q93*$M$86</f>
        <v>0</v>
      </c>
      <c r="W77" s="5">
        <f>'Praca eksploatacyjna'!W77*exploatacja!$Q93*$M$86</f>
        <v>0</v>
      </c>
      <c r="X77" s="5">
        <f>'Praca eksploatacyjna'!X77*exploatacja!$Q93*$M$86</f>
        <v>0</v>
      </c>
      <c r="Y77" s="5">
        <f>'Praca eksploatacyjna'!Y77*exploatacja!$Q93*$M$86</f>
        <v>0</v>
      </c>
      <c r="Z77" s="5">
        <f>'Praca eksploatacyjna'!Z77*exploatacja!$Q93*$M$86</f>
        <v>0</v>
      </c>
    </row>
    <row r="78" spans="1:26" x14ac:dyDescent="0.25">
      <c r="A78" s="1">
        <v>110</v>
      </c>
      <c r="B78" s="5">
        <f>'Praca eksploatacyjna'!B78*exploatacja!$Q94*$M$86</f>
        <v>0</v>
      </c>
      <c r="C78" s="5">
        <f>'Praca eksploatacyjna'!C78*exploatacja!$Q94*$M$86</f>
        <v>0</v>
      </c>
      <c r="D78" s="5">
        <f>'Praca eksploatacyjna'!D78*exploatacja!$Q94*$M$86</f>
        <v>0</v>
      </c>
      <c r="E78" s="5">
        <f>'Praca eksploatacyjna'!E78*exploatacja!$Q94*$M$86</f>
        <v>0</v>
      </c>
      <c r="F78" s="5">
        <f>'Praca eksploatacyjna'!F78*exploatacja!$Q94*$M$86</f>
        <v>0</v>
      </c>
      <c r="G78" s="5">
        <f>'Praca eksploatacyjna'!G78*exploatacja!$Q94*$M$86</f>
        <v>0</v>
      </c>
      <c r="H78" s="5">
        <f>'Praca eksploatacyjna'!H78*exploatacja!$Q94*$M$86</f>
        <v>0</v>
      </c>
      <c r="I78" s="5">
        <f>'Praca eksploatacyjna'!I78*exploatacja!$Q94*$M$86</f>
        <v>0</v>
      </c>
      <c r="J78" s="5">
        <f>'Praca eksploatacyjna'!J78*exploatacja!$Q94*$M$86</f>
        <v>0</v>
      </c>
      <c r="K78" s="5">
        <f>'Praca eksploatacyjna'!K78*exploatacja!$Q94*$M$86</f>
        <v>0</v>
      </c>
      <c r="L78" s="5">
        <f>'Praca eksploatacyjna'!L78*exploatacja!$Q94*$M$86</f>
        <v>0</v>
      </c>
      <c r="M78" s="5">
        <f>'Praca eksploatacyjna'!M78*exploatacja!$Q94*$M$86</f>
        <v>0</v>
      </c>
      <c r="N78" s="5">
        <f>'Praca eksploatacyjna'!N78*exploatacja!$Q94*$M$86</f>
        <v>0</v>
      </c>
      <c r="O78" s="5">
        <f>'Praca eksploatacyjna'!O78*exploatacja!$Q94*$M$86</f>
        <v>0</v>
      </c>
      <c r="P78" s="5">
        <f>'Praca eksploatacyjna'!P78*exploatacja!$Q94*$M$86</f>
        <v>0</v>
      </c>
      <c r="Q78" s="5">
        <f>'Praca eksploatacyjna'!Q78*exploatacja!$Q94*$M$86</f>
        <v>0</v>
      </c>
      <c r="R78" s="5">
        <f>'Praca eksploatacyjna'!R78*exploatacja!$Q94*$M$86</f>
        <v>0</v>
      </c>
      <c r="S78" s="5">
        <f>'Praca eksploatacyjna'!S78*exploatacja!$Q94*$M$86</f>
        <v>0</v>
      </c>
      <c r="T78" s="5">
        <f>'Praca eksploatacyjna'!T78*exploatacja!$Q94*$M$86</f>
        <v>0</v>
      </c>
      <c r="U78" s="5">
        <f>'Praca eksploatacyjna'!U78*exploatacja!$Q94*$M$86</f>
        <v>0</v>
      </c>
      <c r="V78" s="5">
        <f>'Praca eksploatacyjna'!V78*exploatacja!$Q94*$M$86</f>
        <v>0</v>
      </c>
      <c r="W78" s="5">
        <f>'Praca eksploatacyjna'!W78*exploatacja!$Q94*$M$86</f>
        <v>0</v>
      </c>
      <c r="X78" s="5">
        <f>'Praca eksploatacyjna'!X78*exploatacja!$Q94*$M$86</f>
        <v>0</v>
      </c>
      <c r="Y78" s="5">
        <f>'Praca eksploatacyjna'!Y78*exploatacja!$Q94*$M$86</f>
        <v>0</v>
      </c>
      <c r="Z78" s="5">
        <f>'Praca eksploatacyjna'!Z78*exploatacja!$Q94*$M$86</f>
        <v>0</v>
      </c>
    </row>
    <row r="79" spans="1:26" x14ac:dyDescent="0.25">
      <c r="A79" s="1" t="s">
        <v>28</v>
      </c>
      <c r="B79" s="5">
        <f>SUM(B68:B78)</f>
        <v>814505.33142328763</v>
      </c>
      <c r="C79" s="5">
        <f t="shared" ref="C79:Z79" si="9">SUM(C68:C78)</f>
        <v>826933.68144904112</v>
      </c>
      <c r="D79" s="5">
        <f t="shared" si="9"/>
        <v>839362.03147479461</v>
      </c>
      <c r="E79" s="5">
        <f t="shared" si="9"/>
        <v>851790.38150054798</v>
      </c>
      <c r="F79" s="5">
        <f t="shared" si="9"/>
        <v>864218.73152630148</v>
      </c>
      <c r="G79" s="5">
        <f t="shared" si="9"/>
        <v>876647.08155205485</v>
      </c>
      <c r="H79" s="5">
        <f t="shared" si="9"/>
        <v>899082.31835589046</v>
      </c>
      <c r="I79" s="5">
        <f t="shared" si="9"/>
        <v>921517.55515972606</v>
      </c>
      <c r="J79" s="5">
        <f t="shared" si="9"/>
        <v>943952.79196356167</v>
      </c>
      <c r="K79" s="5">
        <f t="shared" si="9"/>
        <v>966388.02876739728</v>
      </c>
      <c r="L79" s="5">
        <f t="shared" si="9"/>
        <v>926681.5154424659</v>
      </c>
      <c r="M79" s="5">
        <f t="shared" si="9"/>
        <v>958082.45468794508</v>
      </c>
      <c r="N79" s="5">
        <f t="shared" si="9"/>
        <v>989483.39393342473</v>
      </c>
      <c r="O79" s="5">
        <f t="shared" si="9"/>
        <v>1020884.3331789041</v>
      </c>
      <c r="P79" s="5">
        <f t="shared" si="9"/>
        <v>1052285.2724243836</v>
      </c>
      <c r="Q79" s="5">
        <f t="shared" si="9"/>
        <v>971510.02765068482</v>
      </c>
      <c r="R79" s="5">
        <f t="shared" si="9"/>
        <v>1011599.8208128767</v>
      </c>
      <c r="S79" s="5">
        <f t="shared" si="9"/>
        <v>1051689.6139750686</v>
      </c>
      <c r="T79" s="5">
        <f t="shared" si="9"/>
        <v>1091779.4071372605</v>
      </c>
      <c r="U79" s="5">
        <f t="shared" si="9"/>
        <v>1131869.2002994521</v>
      </c>
      <c r="V79" s="5">
        <f t="shared" si="9"/>
        <v>1014954.2972342466</v>
      </c>
      <c r="W79" s="5">
        <f t="shared" si="9"/>
        <v>1062077.6753745207</v>
      </c>
      <c r="X79" s="5">
        <f t="shared" si="9"/>
        <v>1109201.0535147947</v>
      </c>
      <c r="Y79" s="5">
        <f t="shared" si="9"/>
        <v>1156324.4316550682</v>
      </c>
      <c r="Z79" s="5">
        <f t="shared" si="9"/>
        <v>1203447.8097953424</v>
      </c>
    </row>
    <row r="82" spans="2:17" x14ac:dyDescent="0.25">
      <c r="B82" s="74" t="s">
        <v>7</v>
      </c>
      <c r="C82" s="74"/>
      <c r="D82" s="74"/>
      <c r="F82" s="74" t="s">
        <v>8</v>
      </c>
      <c r="G82" s="74"/>
      <c r="H82" s="74"/>
    </row>
    <row r="83" spans="2:17" x14ac:dyDescent="0.25">
      <c r="B83" s="74" t="s">
        <v>6</v>
      </c>
      <c r="C83" s="74"/>
      <c r="D83" s="74"/>
      <c r="F83" s="74" t="s">
        <v>6</v>
      </c>
      <c r="G83" s="74"/>
      <c r="H83" s="74"/>
      <c r="J83" s="73" t="s">
        <v>9</v>
      </c>
      <c r="K83" s="73"/>
      <c r="L83" s="73"/>
      <c r="M83" s="8">
        <v>1</v>
      </c>
      <c r="O83" s="74" t="s">
        <v>6</v>
      </c>
      <c r="P83" s="74"/>
      <c r="Q83" s="74"/>
    </row>
    <row r="84" spans="2:17" x14ac:dyDescent="0.25">
      <c r="B84" s="1">
        <v>10</v>
      </c>
      <c r="C84" s="6">
        <v>0.97799999999999998</v>
      </c>
      <c r="D84" s="6">
        <v>2.7080000000000002</v>
      </c>
      <c r="F84" s="1">
        <v>10</v>
      </c>
      <c r="G84" s="6">
        <v>0.89400000000000002</v>
      </c>
      <c r="H84" s="6">
        <v>2.282</v>
      </c>
      <c r="J84" s="73" t="s">
        <v>10</v>
      </c>
      <c r="K84" s="73"/>
      <c r="L84" s="73"/>
      <c r="M84" s="8">
        <v>0</v>
      </c>
      <c r="O84" s="1">
        <v>10</v>
      </c>
      <c r="P84" s="6">
        <f>$M$83*G84+$M$84*C84</f>
        <v>0.89400000000000002</v>
      </c>
      <c r="Q84" s="6">
        <f>$M$83*H84+$M$84*D84</f>
        <v>2.282</v>
      </c>
    </row>
    <row r="85" spans="2:17" x14ac:dyDescent="0.25">
      <c r="B85" s="1">
        <v>20</v>
      </c>
      <c r="C85" s="6">
        <v>0.93700000000000006</v>
      </c>
      <c r="D85" s="6">
        <v>2.5299999999999998</v>
      </c>
      <c r="F85" s="1">
        <v>20</v>
      </c>
      <c r="G85" s="6">
        <v>0.86799999999999999</v>
      </c>
      <c r="H85" s="6">
        <v>2.177</v>
      </c>
      <c r="O85" s="1">
        <v>20</v>
      </c>
      <c r="P85" s="6">
        <f t="shared" ref="P85:Q91" si="10">$M$83*G85+$M$84*C85</f>
        <v>0.86799999999999999</v>
      </c>
      <c r="Q85" s="6">
        <f t="shared" si="10"/>
        <v>2.177</v>
      </c>
    </row>
    <row r="86" spans="2:17" x14ac:dyDescent="0.25">
      <c r="B86" s="1">
        <v>30</v>
      </c>
      <c r="C86" s="6">
        <v>0.90300000000000002</v>
      </c>
      <c r="D86" s="6">
        <v>2.391</v>
      </c>
      <c r="F86" s="1">
        <v>30</v>
      </c>
      <c r="G86" s="6">
        <v>0.84599999999999997</v>
      </c>
      <c r="H86" s="6">
        <v>2.097</v>
      </c>
      <c r="J86" t="s">
        <v>82</v>
      </c>
      <c r="M86">
        <v>300</v>
      </c>
      <c r="O86" s="1">
        <v>30</v>
      </c>
      <c r="P86" s="6">
        <f t="shared" si="10"/>
        <v>0.84599999999999997</v>
      </c>
      <c r="Q86" s="6">
        <f t="shared" si="10"/>
        <v>2.097</v>
      </c>
    </row>
    <row r="87" spans="2:17" x14ac:dyDescent="0.25">
      <c r="B87" s="1">
        <v>40</v>
      </c>
      <c r="C87" s="6">
        <v>0.875</v>
      </c>
      <c r="D87" s="6">
        <v>2.2890000000000001</v>
      </c>
      <c r="F87" s="1">
        <v>40</v>
      </c>
      <c r="G87" s="6">
        <v>0.82899999999999996</v>
      </c>
      <c r="H87" s="6">
        <v>2.04</v>
      </c>
      <c r="O87" s="1">
        <v>40</v>
      </c>
      <c r="P87" s="6">
        <f t="shared" si="10"/>
        <v>0.82899999999999996</v>
      </c>
      <c r="Q87" s="6">
        <f t="shared" si="10"/>
        <v>2.04</v>
      </c>
    </row>
    <row r="88" spans="2:17" x14ac:dyDescent="0.25">
      <c r="B88" s="1">
        <v>50</v>
      </c>
      <c r="C88" s="6">
        <v>0.85299999999999998</v>
      </c>
      <c r="D88" s="6">
        <v>2.2250000000000001</v>
      </c>
      <c r="F88" s="1">
        <v>50</v>
      </c>
      <c r="G88" s="6">
        <v>0.81699999999999995</v>
      </c>
      <c r="H88" s="6">
        <v>2.0070000000000001</v>
      </c>
      <c r="O88" s="1">
        <v>50</v>
      </c>
      <c r="P88" s="6">
        <f t="shared" si="10"/>
        <v>0.81699999999999995</v>
      </c>
      <c r="Q88" s="6">
        <f t="shared" si="10"/>
        <v>2.0070000000000001</v>
      </c>
    </row>
    <row r="89" spans="2:17" x14ac:dyDescent="0.25">
      <c r="B89" s="1">
        <v>60</v>
      </c>
      <c r="C89" s="6">
        <v>0.83799999999999997</v>
      </c>
      <c r="D89" s="6">
        <v>2.2000000000000002</v>
      </c>
      <c r="F89" s="1">
        <v>60</v>
      </c>
      <c r="G89" s="6">
        <v>0.81</v>
      </c>
      <c r="H89" s="6">
        <v>1.9990000000000001</v>
      </c>
      <c r="O89" s="1">
        <v>60</v>
      </c>
      <c r="P89" s="6">
        <f t="shared" si="10"/>
        <v>0.81</v>
      </c>
      <c r="Q89" s="6">
        <f t="shared" si="10"/>
        <v>1.9990000000000001</v>
      </c>
    </row>
    <row r="90" spans="2:17" x14ac:dyDescent="0.25">
      <c r="B90" s="1">
        <v>70</v>
      </c>
      <c r="C90" s="6">
        <v>0.82899999999999996</v>
      </c>
      <c r="D90" s="6">
        <v>2.2120000000000002</v>
      </c>
      <c r="F90" s="1">
        <v>70</v>
      </c>
      <c r="G90" s="6">
        <v>0.80800000000000005</v>
      </c>
      <c r="H90" s="6">
        <v>2.0139999999999998</v>
      </c>
      <c r="O90" s="1">
        <v>70</v>
      </c>
      <c r="P90" s="6">
        <f t="shared" si="10"/>
        <v>0.80800000000000005</v>
      </c>
      <c r="Q90" s="6">
        <f t="shared" si="10"/>
        <v>2.0139999999999998</v>
      </c>
    </row>
    <row r="91" spans="2:17" x14ac:dyDescent="0.25">
      <c r="B91" s="1">
        <v>80</v>
      </c>
      <c r="C91" s="6">
        <v>0.82699999999999996</v>
      </c>
      <c r="D91" s="6">
        <v>2.262</v>
      </c>
      <c r="F91" s="1">
        <v>80</v>
      </c>
      <c r="G91" s="6">
        <v>0.81</v>
      </c>
      <c r="H91" s="6">
        <v>2.0529999999999999</v>
      </c>
      <c r="O91" s="1">
        <v>80</v>
      </c>
      <c r="P91" s="6">
        <f t="shared" si="10"/>
        <v>0.81</v>
      </c>
      <c r="Q91" s="6">
        <f t="shared" si="10"/>
        <v>2.0529999999999999</v>
      </c>
    </row>
    <row r="92" spans="2:17" x14ac:dyDescent="0.25">
      <c r="B92" s="39">
        <v>90</v>
      </c>
      <c r="C92" s="6">
        <v>0.83199999999999996</v>
      </c>
      <c r="D92" s="6">
        <v>2.351</v>
      </c>
      <c r="F92" s="39">
        <v>90</v>
      </c>
      <c r="G92" s="6">
        <v>0.81699999999999995</v>
      </c>
      <c r="H92" s="6">
        <v>0.81699999999999995</v>
      </c>
      <c r="O92" s="39">
        <v>90</v>
      </c>
      <c r="P92" s="6">
        <f t="shared" ref="P92:P94" si="11">$M$83*G92+$M$84*C92</f>
        <v>0.81699999999999995</v>
      </c>
      <c r="Q92" s="6">
        <f t="shared" ref="Q92:Q94" si="12">$M$83*H92+$M$84*D92</f>
        <v>0.81699999999999995</v>
      </c>
    </row>
    <row r="93" spans="2:17" x14ac:dyDescent="0.25">
      <c r="B93" s="39">
        <v>100</v>
      </c>
      <c r="C93" s="6">
        <v>0.84299999999999997</v>
      </c>
      <c r="D93" s="6">
        <v>2.4769999999999999</v>
      </c>
      <c r="F93" s="39">
        <v>100</v>
      </c>
      <c r="G93" s="6">
        <v>0.82899999999999996</v>
      </c>
      <c r="H93" s="6">
        <v>0.82899999999999996</v>
      </c>
      <c r="O93" s="39">
        <v>100</v>
      </c>
      <c r="P93" s="6">
        <f t="shared" si="11"/>
        <v>0.82899999999999996</v>
      </c>
      <c r="Q93" s="6">
        <f t="shared" si="12"/>
        <v>0.82899999999999996</v>
      </c>
    </row>
    <row r="94" spans="2:17" x14ac:dyDescent="0.25">
      <c r="B94" s="39">
        <v>110</v>
      </c>
      <c r="C94" s="6">
        <v>0.86</v>
      </c>
      <c r="D94" s="6">
        <v>2.641</v>
      </c>
      <c r="F94" s="39">
        <v>110</v>
      </c>
      <c r="G94" s="6">
        <v>0.84599999999999997</v>
      </c>
      <c r="H94" s="6">
        <v>0.84599999999999997</v>
      </c>
      <c r="O94" s="39">
        <v>110</v>
      </c>
      <c r="P94" s="6">
        <f t="shared" si="11"/>
        <v>0.84599999999999997</v>
      </c>
      <c r="Q94" s="6">
        <f t="shared" si="12"/>
        <v>0.84599999999999997</v>
      </c>
    </row>
    <row r="95" spans="2:17" x14ac:dyDescent="0.25">
      <c r="G95" s="6"/>
    </row>
  </sheetData>
  <mergeCells count="12">
    <mergeCell ref="J84:L84"/>
    <mergeCell ref="O83:Q83"/>
    <mergeCell ref="B3:Z3"/>
    <mergeCell ref="B19:Z19"/>
    <mergeCell ref="B35:Z35"/>
    <mergeCell ref="B51:Z51"/>
    <mergeCell ref="B83:D83"/>
    <mergeCell ref="B82:D82"/>
    <mergeCell ref="F82:H82"/>
    <mergeCell ref="F83:H83"/>
    <mergeCell ref="J83:L83"/>
    <mergeCell ref="B67:Z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4"/>
  <sheetViews>
    <sheetView workbookViewId="0">
      <selection activeCell="Z71" sqref="Z71"/>
    </sheetView>
  </sheetViews>
  <sheetFormatPr defaultRowHeight="15" x14ac:dyDescent="0.25"/>
  <cols>
    <col min="1" max="1" width="12" customWidth="1"/>
    <col min="2" max="26" width="13.7109375" customWidth="1"/>
  </cols>
  <sheetData>
    <row r="1" spans="1:26" x14ac:dyDescent="0.25">
      <c r="A1" t="s">
        <v>85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'pas-godz'!B4*'koszty czasu'!$C$92*B$83*$I$91+'pas-godz'!B4*'koszty czasu'!$D$92*B$84*$I$92+'pas-godz'!B4*'koszty czasu'!$E$92*B$85*$I$93</f>
        <v>0</v>
      </c>
      <c r="C4" s="5">
        <f>'pas-godz'!C4*'koszty czasu'!$C$92*C$83*$I$91+'pas-godz'!C4*'koszty czasu'!$D$92*C$84*$I$92+'pas-godz'!C4*'koszty czasu'!$E$92*C$85*$I$93</f>
        <v>0</v>
      </c>
      <c r="D4" s="5">
        <f>'pas-godz'!D4*'koszty czasu'!$C$92*D$83*$I$91+'pas-godz'!D4*'koszty czasu'!$D$92*D$84*$I$92+'pas-godz'!D4*'koszty czasu'!$E$92*D$85*$I$93</f>
        <v>0</v>
      </c>
      <c r="E4" s="5">
        <f>'pas-godz'!E4*'koszty czasu'!$C$92*E$83*$I$91+'pas-godz'!E4*'koszty czasu'!$D$92*E$84*$I$92+'pas-godz'!E4*'koszty czasu'!$E$92*E$85*$I$93</f>
        <v>0</v>
      </c>
      <c r="F4" s="5">
        <f>'pas-godz'!F4*'koszty czasu'!$C$92*F$83*$I$91+'pas-godz'!F4*'koszty czasu'!$D$92*F$84*$I$92+'pas-godz'!F4*'koszty czasu'!$E$92*F$85*$I$93</f>
        <v>0</v>
      </c>
      <c r="G4" s="5">
        <f>'pas-godz'!G4*'koszty czasu'!$C$92*G$83*$I$91+'pas-godz'!G4*'koszty czasu'!$D$92*G$84*$I$92+'pas-godz'!G4*'koszty czasu'!$E$92*G$85*$I$93</f>
        <v>0</v>
      </c>
      <c r="H4" s="5">
        <f>'pas-godz'!H4*'koszty czasu'!$C$92*H$83*$I$91+'pas-godz'!H4*'koszty czasu'!$D$92*H$84*$I$92+'pas-godz'!H4*'koszty czasu'!$E$92*H$85*$I$93</f>
        <v>0</v>
      </c>
      <c r="I4" s="5">
        <f>'pas-godz'!I4*'koszty czasu'!$C$92*I$83*$I$91+'pas-godz'!I4*'koszty czasu'!$D$92*I$84*$I$92+'pas-godz'!I4*'koszty czasu'!$E$92*I$85*$I$93</f>
        <v>0</v>
      </c>
      <c r="J4" s="5">
        <f>'pas-godz'!J4*'koszty czasu'!$C$92*J$83*$I$91+'pas-godz'!J4*'koszty czasu'!$D$92*J$84*$I$92+'pas-godz'!J4*'koszty czasu'!$E$92*J$85*$I$93</f>
        <v>0</v>
      </c>
      <c r="K4" s="5">
        <f>'pas-godz'!K4*'koszty czasu'!$C$92*K$83*$I$91+'pas-godz'!K4*'koszty czasu'!$D$92*K$84*$I$92+'pas-godz'!K4*'koszty czasu'!$E$92*K$85*$I$93</f>
        <v>0</v>
      </c>
      <c r="L4" s="5">
        <f>'pas-godz'!L4*'koszty czasu'!$C$92*L$83*$I$91+'pas-godz'!L4*'koszty czasu'!$D$92*L$84*$I$92+'pas-godz'!L4*'koszty czasu'!$E$92*L$85*$I$93</f>
        <v>0</v>
      </c>
      <c r="M4" s="5">
        <f>'pas-godz'!M4*'koszty czasu'!$C$92*M$83*$I$91+'pas-godz'!M4*'koszty czasu'!$D$92*M$84*$I$92+'pas-godz'!M4*'koszty czasu'!$E$92*M$85*$I$93</f>
        <v>0</v>
      </c>
      <c r="N4" s="5">
        <f>'pas-godz'!N4*'koszty czasu'!$C$92*N$83*$I$91+'pas-godz'!N4*'koszty czasu'!$D$92*N$84*$I$92+'pas-godz'!N4*'koszty czasu'!$E$92*N$85*$I$93</f>
        <v>0</v>
      </c>
      <c r="O4" s="5">
        <f>'pas-godz'!O4*'koszty czasu'!$C$92*O$83*$I$91+'pas-godz'!O4*'koszty czasu'!$D$92*O$84*$I$92+'pas-godz'!O4*'koszty czasu'!$E$92*O$85*$I$93</f>
        <v>0</v>
      </c>
      <c r="P4" s="5">
        <f>'pas-godz'!P4*'koszty czasu'!$C$92*P$83*$I$91+'pas-godz'!P4*'koszty czasu'!$D$92*P$84*$I$92+'pas-godz'!P4*'koszty czasu'!$E$92*P$85*$I$93</f>
        <v>0</v>
      </c>
      <c r="Q4" s="5">
        <f>'pas-godz'!Q4*'koszty czasu'!$C$92*Q$83*$I$91+'pas-godz'!Q4*'koszty czasu'!$D$92*Q$84*$I$92+'pas-godz'!Q4*'koszty czasu'!$E$92*Q$85*$I$93</f>
        <v>0</v>
      </c>
      <c r="R4" s="5">
        <f>'pas-godz'!R4*'koszty czasu'!$C$92*R$83*$I$91+'pas-godz'!R4*'koszty czasu'!$D$92*R$84*$I$92+'pas-godz'!R4*'koszty czasu'!$E$92*R$85*$I$93</f>
        <v>0</v>
      </c>
      <c r="S4" s="5">
        <f>'pas-godz'!S4*'koszty czasu'!$C$92*S$83*$I$91+'pas-godz'!S4*'koszty czasu'!$D$92*S$84*$I$92+'pas-godz'!S4*'koszty czasu'!$E$92*S$85*$I$93</f>
        <v>0</v>
      </c>
      <c r="T4" s="5">
        <f>'pas-godz'!T4*'koszty czasu'!$C$92*T$83*$I$91+'pas-godz'!T4*'koszty czasu'!$D$92*T$84*$I$92+'pas-godz'!T4*'koszty czasu'!$E$92*T$85*$I$93</f>
        <v>0</v>
      </c>
      <c r="U4" s="5">
        <f>'pas-godz'!U4*'koszty czasu'!$C$92*U$83*$I$91+'pas-godz'!U4*'koszty czasu'!$D$92*U$84*$I$92+'pas-godz'!U4*'koszty czasu'!$E$92*U$85*$I$93</f>
        <v>0</v>
      </c>
      <c r="V4" s="5">
        <f>'pas-godz'!V4*'koszty czasu'!$C$92*V$83*$I$91+'pas-godz'!V4*'koszty czasu'!$D$92*V$84*$I$92+'pas-godz'!V4*'koszty czasu'!$E$92*V$85*$I$93</f>
        <v>0</v>
      </c>
      <c r="W4" s="5">
        <f>'pas-godz'!W4*'koszty czasu'!$C$92*W$83*$I$91+'pas-godz'!W4*'koszty czasu'!$D$92*W$84*$I$92+'pas-godz'!W4*'koszty czasu'!$E$92*W$85*$I$93</f>
        <v>0</v>
      </c>
      <c r="X4" s="5">
        <f>'pas-godz'!X4*'koszty czasu'!$C$92*X$83*$I$91+'pas-godz'!X4*'koszty czasu'!$D$92*X$84*$I$92+'pas-godz'!X4*'koszty czasu'!$E$92*X$85*$I$93</f>
        <v>0</v>
      </c>
      <c r="Y4" s="5">
        <f>'pas-godz'!Y4*'koszty czasu'!$C$92*Y$83*$I$91+'pas-godz'!Y4*'koszty czasu'!$D$92*Y$84*$I$92+'pas-godz'!Y4*'koszty czasu'!$E$92*Y$85*$I$93</f>
        <v>0</v>
      </c>
      <c r="Z4" s="5">
        <f>'pas-godz'!Z4*'koszty czasu'!$C$92*Z$83*$I$91+'pas-godz'!Z4*'koszty czasu'!$D$92*Z$84*$I$92+'pas-godz'!Z4*'koszty czasu'!$E$92*Z$85*$I$93</f>
        <v>0</v>
      </c>
    </row>
    <row r="5" spans="1:26" x14ac:dyDescent="0.25">
      <c r="A5" s="1">
        <v>20</v>
      </c>
      <c r="B5" s="5">
        <f>'pas-godz'!B5*'koszty czasu'!$C$92*B$83*$I$91+'pas-godz'!B5*'koszty czasu'!$D$92*B$84*$I$92+'pas-godz'!B5*'koszty czasu'!$E$92*B$85*$I$93</f>
        <v>0</v>
      </c>
      <c r="C5" s="5">
        <f>'pas-godz'!C5*'koszty czasu'!$C$92*C$83*$I$91+'pas-godz'!C5*'koszty czasu'!$D$92*C$84*$I$92+'pas-godz'!C5*'koszty czasu'!$E$92*C$85*$I$93</f>
        <v>0</v>
      </c>
      <c r="D5" s="5">
        <f>'pas-godz'!D5*'koszty czasu'!$C$92*D$83*$I$91+'pas-godz'!D5*'koszty czasu'!$D$92*D$84*$I$92+'pas-godz'!D5*'koszty czasu'!$E$92*D$85*$I$93</f>
        <v>0</v>
      </c>
      <c r="E5" s="5">
        <f>'pas-godz'!E5*'koszty czasu'!$C$92*E$83*$I$91+'pas-godz'!E5*'koszty czasu'!$D$92*E$84*$I$92+'pas-godz'!E5*'koszty czasu'!$E$92*E$85*$I$93</f>
        <v>0</v>
      </c>
      <c r="F5" s="5">
        <f>'pas-godz'!F5*'koszty czasu'!$C$92*F$83*$I$91+'pas-godz'!F5*'koszty czasu'!$D$92*F$84*$I$92+'pas-godz'!F5*'koszty czasu'!$E$92*F$85*$I$93</f>
        <v>0</v>
      </c>
      <c r="G5" s="5">
        <f>'pas-godz'!G5*'koszty czasu'!$C$92*G$83*$I$91+'pas-godz'!G5*'koszty czasu'!$D$92*G$84*$I$92+'pas-godz'!G5*'koszty czasu'!$E$92*G$85*$I$93</f>
        <v>0</v>
      </c>
      <c r="H5" s="5">
        <f>'pas-godz'!H5*'koszty czasu'!$C$92*H$83*$I$91+'pas-godz'!H5*'koszty czasu'!$D$92*H$84*$I$92+'pas-godz'!H5*'koszty czasu'!$E$92*H$85*$I$93</f>
        <v>0</v>
      </c>
      <c r="I5" s="5">
        <f>'pas-godz'!I5*'koszty czasu'!$C$92*I$83*$I$91+'pas-godz'!I5*'koszty czasu'!$D$92*I$84*$I$92+'pas-godz'!I5*'koszty czasu'!$E$92*I$85*$I$93</f>
        <v>0</v>
      </c>
      <c r="J5" s="5">
        <f>'pas-godz'!J5*'koszty czasu'!$C$92*J$83*$I$91+'pas-godz'!J5*'koszty czasu'!$D$92*J$84*$I$92+'pas-godz'!J5*'koszty czasu'!$E$92*J$85*$I$93</f>
        <v>0</v>
      </c>
      <c r="K5" s="5">
        <f>'pas-godz'!K5*'koszty czasu'!$C$92*K$83*$I$91+'pas-godz'!K5*'koszty czasu'!$D$92*K$84*$I$92+'pas-godz'!K5*'koszty czasu'!$E$92*K$85*$I$93</f>
        <v>0</v>
      </c>
      <c r="L5" s="5">
        <f>'pas-godz'!L5*'koszty czasu'!$C$92*L$83*$I$91+'pas-godz'!L5*'koszty czasu'!$D$92*L$84*$I$92+'pas-godz'!L5*'koszty czasu'!$E$92*L$85*$I$93</f>
        <v>0</v>
      </c>
      <c r="M5" s="5">
        <f>'pas-godz'!M5*'koszty czasu'!$C$92*M$83*$I$91+'pas-godz'!M5*'koszty czasu'!$D$92*M$84*$I$92+'pas-godz'!M5*'koszty czasu'!$E$92*M$85*$I$93</f>
        <v>0</v>
      </c>
      <c r="N5" s="5">
        <f>'pas-godz'!N5*'koszty czasu'!$C$92*N$83*$I$91+'pas-godz'!N5*'koszty czasu'!$D$92*N$84*$I$92+'pas-godz'!N5*'koszty czasu'!$E$92*N$85*$I$93</f>
        <v>0</v>
      </c>
      <c r="O5" s="5">
        <f>'pas-godz'!O5*'koszty czasu'!$C$92*O$83*$I$91+'pas-godz'!O5*'koszty czasu'!$D$92*O$84*$I$92+'pas-godz'!O5*'koszty czasu'!$E$92*O$85*$I$93</f>
        <v>0</v>
      </c>
      <c r="P5" s="5">
        <f>'pas-godz'!P5*'koszty czasu'!$C$92*P$83*$I$91+'pas-godz'!P5*'koszty czasu'!$D$92*P$84*$I$92+'pas-godz'!P5*'koszty czasu'!$E$92*P$85*$I$93</f>
        <v>0</v>
      </c>
      <c r="Q5" s="5">
        <f>'pas-godz'!Q5*'koszty czasu'!$C$92*Q$83*$I$91+'pas-godz'!Q5*'koszty czasu'!$D$92*Q$84*$I$92+'pas-godz'!Q5*'koszty czasu'!$E$92*Q$85*$I$93</f>
        <v>0</v>
      </c>
      <c r="R5" s="5">
        <f>'pas-godz'!R5*'koszty czasu'!$C$92*R$83*$I$91+'pas-godz'!R5*'koszty czasu'!$D$92*R$84*$I$92+'pas-godz'!R5*'koszty czasu'!$E$92*R$85*$I$93</f>
        <v>0</v>
      </c>
      <c r="S5" s="5">
        <f>'pas-godz'!S5*'koszty czasu'!$C$92*S$83*$I$91+'pas-godz'!S5*'koszty czasu'!$D$92*S$84*$I$92+'pas-godz'!S5*'koszty czasu'!$E$92*S$85*$I$93</f>
        <v>0</v>
      </c>
      <c r="T5" s="5">
        <f>'pas-godz'!T5*'koszty czasu'!$C$92*T$83*$I$91+'pas-godz'!T5*'koszty czasu'!$D$92*T$84*$I$92+'pas-godz'!T5*'koszty czasu'!$E$92*T$85*$I$93</f>
        <v>0</v>
      </c>
      <c r="U5" s="5">
        <f>'pas-godz'!U5*'koszty czasu'!$C$92*U$83*$I$91+'pas-godz'!U5*'koszty czasu'!$D$92*U$84*$I$92+'pas-godz'!U5*'koszty czasu'!$E$92*U$85*$I$93</f>
        <v>0</v>
      </c>
      <c r="V5" s="5">
        <f>'pas-godz'!V5*'koszty czasu'!$C$92*V$83*$I$91+'pas-godz'!V5*'koszty czasu'!$D$92*V$84*$I$92+'pas-godz'!V5*'koszty czasu'!$E$92*V$85*$I$93</f>
        <v>0</v>
      </c>
      <c r="W5" s="5">
        <f>'pas-godz'!W5*'koszty czasu'!$C$92*W$83*$I$91+'pas-godz'!W5*'koszty czasu'!$D$92*W$84*$I$92+'pas-godz'!W5*'koszty czasu'!$E$92*W$85*$I$93</f>
        <v>0</v>
      </c>
      <c r="X5" s="5">
        <f>'pas-godz'!X5*'koszty czasu'!$C$92*X$83*$I$91+'pas-godz'!X5*'koszty czasu'!$D$92*X$84*$I$92+'pas-godz'!X5*'koszty czasu'!$E$92*X$85*$I$93</f>
        <v>0</v>
      </c>
      <c r="Y5" s="5">
        <f>'pas-godz'!Y5*'koszty czasu'!$C$92*Y$83*$I$91+'pas-godz'!Y5*'koszty czasu'!$D$92*Y$84*$I$92+'pas-godz'!Y5*'koszty czasu'!$E$92*Y$85*$I$93</f>
        <v>0</v>
      </c>
      <c r="Z5" s="5">
        <f>'pas-godz'!Z5*'koszty czasu'!$C$92*Z$83*$I$91+'pas-godz'!Z5*'koszty czasu'!$D$92*Z$84*$I$92+'pas-godz'!Z5*'koszty czasu'!$E$92*Z$85*$I$93</f>
        <v>0</v>
      </c>
    </row>
    <row r="6" spans="1:26" x14ac:dyDescent="0.25">
      <c r="A6" s="1">
        <v>30</v>
      </c>
      <c r="B6" s="5">
        <f>'pas-godz'!B6*'koszty czasu'!$C$92*B$83*$I$91+'pas-godz'!B6*'koszty czasu'!$D$92*B$84*$I$92+'pas-godz'!B6*'koszty czasu'!$E$92*B$85*$I$93</f>
        <v>0</v>
      </c>
      <c r="C6" s="5">
        <f>'pas-godz'!C6*'koszty czasu'!$C$92*C$83*$I$91+'pas-godz'!C6*'koszty czasu'!$D$92*C$84*$I$92+'pas-godz'!C6*'koszty czasu'!$E$92*C$85*$I$93</f>
        <v>0</v>
      </c>
      <c r="D6" s="5">
        <f>'pas-godz'!D6*'koszty czasu'!$C$92*D$83*$I$91+'pas-godz'!D6*'koszty czasu'!$D$92*D$84*$I$92+'pas-godz'!D6*'koszty czasu'!$E$92*D$85*$I$93</f>
        <v>0</v>
      </c>
      <c r="E6" s="5">
        <f>'pas-godz'!E6*'koszty czasu'!$C$92*E$83*$I$91+'pas-godz'!E6*'koszty czasu'!$D$92*E$84*$I$92+'pas-godz'!E6*'koszty czasu'!$E$92*E$85*$I$93</f>
        <v>0</v>
      </c>
      <c r="F6" s="5">
        <f>'pas-godz'!F6*'koszty czasu'!$C$92*F$83*$I$91+'pas-godz'!F6*'koszty czasu'!$D$92*F$84*$I$92+'pas-godz'!F6*'koszty czasu'!$E$92*F$85*$I$93</f>
        <v>0</v>
      </c>
      <c r="G6" s="5">
        <f>'pas-godz'!G6*'koszty czasu'!$C$92*G$83*$I$91+'pas-godz'!G6*'koszty czasu'!$D$92*G$84*$I$92+'pas-godz'!G6*'koszty czasu'!$E$92*G$85*$I$93</f>
        <v>0</v>
      </c>
      <c r="H6" s="5">
        <f>'pas-godz'!H6*'koszty czasu'!$C$92*H$83*$I$91+'pas-godz'!H6*'koszty czasu'!$D$92*H$84*$I$92+'pas-godz'!H6*'koszty czasu'!$E$92*H$85*$I$93</f>
        <v>0</v>
      </c>
      <c r="I6" s="5">
        <f>'pas-godz'!I6*'koszty czasu'!$C$92*I$83*$I$91+'pas-godz'!I6*'koszty czasu'!$D$92*I$84*$I$92+'pas-godz'!I6*'koszty czasu'!$E$92*I$85*$I$93</f>
        <v>0</v>
      </c>
      <c r="J6" s="5">
        <f>'pas-godz'!J6*'koszty czasu'!$C$92*J$83*$I$91+'pas-godz'!J6*'koszty czasu'!$D$92*J$84*$I$92+'pas-godz'!J6*'koszty czasu'!$E$92*J$85*$I$93</f>
        <v>0</v>
      </c>
      <c r="K6" s="5">
        <f>'pas-godz'!K6*'koszty czasu'!$C$92*K$83*$I$91+'pas-godz'!K6*'koszty czasu'!$D$92*K$84*$I$92+'pas-godz'!K6*'koszty czasu'!$E$92*K$85*$I$93</f>
        <v>0</v>
      </c>
      <c r="L6" s="5">
        <f>'pas-godz'!L6*'koszty czasu'!$C$92*L$83*$I$91+'pas-godz'!L6*'koszty czasu'!$D$92*L$84*$I$92+'pas-godz'!L6*'koszty czasu'!$E$92*L$85*$I$93</f>
        <v>0</v>
      </c>
      <c r="M6" s="5">
        <f>'pas-godz'!M6*'koszty czasu'!$C$92*M$83*$I$91+'pas-godz'!M6*'koszty czasu'!$D$92*M$84*$I$92+'pas-godz'!M6*'koszty czasu'!$E$92*M$85*$I$93</f>
        <v>0</v>
      </c>
      <c r="N6" s="5">
        <f>'pas-godz'!N6*'koszty czasu'!$C$92*N$83*$I$91+'pas-godz'!N6*'koszty czasu'!$D$92*N$84*$I$92+'pas-godz'!N6*'koszty czasu'!$E$92*N$85*$I$93</f>
        <v>0</v>
      </c>
      <c r="O6" s="5">
        <f>'pas-godz'!O6*'koszty czasu'!$C$92*O$83*$I$91+'pas-godz'!O6*'koszty czasu'!$D$92*O$84*$I$92+'pas-godz'!O6*'koszty czasu'!$E$92*O$85*$I$93</f>
        <v>0</v>
      </c>
      <c r="P6" s="5">
        <f>'pas-godz'!P6*'koszty czasu'!$C$92*P$83*$I$91+'pas-godz'!P6*'koszty czasu'!$D$92*P$84*$I$92+'pas-godz'!P6*'koszty czasu'!$E$92*P$85*$I$93</f>
        <v>0</v>
      </c>
      <c r="Q6" s="5">
        <f>'pas-godz'!Q6*'koszty czasu'!$C$92*Q$83*$I$91+'pas-godz'!Q6*'koszty czasu'!$D$92*Q$84*$I$92+'pas-godz'!Q6*'koszty czasu'!$E$92*Q$85*$I$93</f>
        <v>0</v>
      </c>
      <c r="R6" s="5">
        <f>'pas-godz'!R6*'koszty czasu'!$C$92*R$83*$I$91+'pas-godz'!R6*'koszty czasu'!$D$92*R$84*$I$92+'pas-godz'!R6*'koszty czasu'!$E$92*R$85*$I$93</f>
        <v>0</v>
      </c>
      <c r="S6" s="5">
        <f>'pas-godz'!S6*'koszty czasu'!$C$92*S$83*$I$91+'pas-godz'!S6*'koszty czasu'!$D$92*S$84*$I$92+'pas-godz'!S6*'koszty czasu'!$E$92*S$85*$I$93</f>
        <v>0</v>
      </c>
      <c r="T6" s="5">
        <f>'pas-godz'!T6*'koszty czasu'!$C$92*T$83*$I$91+'pas-godz'!T6*'koszty czasu'!$D$92*T$84*$I$92+'pas-godz'!T6*'koszty czasu'!$E$92*T$85*$I$93</f>
        <v>0</v>
      </c>
      <c r="U6" s="5">
        <f>'pas-godz'!U6*'koszty czasu'!$C$92*U$83*$I$91+'pas-godz'!U6*'koszty czasu'!$D$92*U$84*$I$92+'pas-godz'!U6*'koszty czasu'!$E$92*U$85*$I$93</f>
        <v>0</v>
      </c>
      <c r="V6" s="5">
        <f>'pas-godz'!V6*'koszty czasu'!$C$92*V$83*$I$91+'pas-godz'!V6*'koszty czasu'!$D$92*V$84*$I$92+'pas-godz'!V6*'koszty czasu'!$E$92*V$85*$I$93</f>
        <v>0</v>
      </c>
      <c r="W6" s="5">
        <f>'pas-godz'!W6*'koszty czasu'!$C$92*W$83*$I$91+'pas-godz'!W6*'koszty czasu'!$D$92*W$84*$I$92+'pas-godz'!W6*'koszty czasu'!$E$92*W$85*$I$93</f>
        <v>0</v>
      </c>
      <c r="X6" s="5">
        <f>'pas-godz'!X6*'koszty czasu'!$C$92*X$83*$I$91+'pas-godz'!X6*'koszty czasu'!$D$92*X$84*$I$92+'pas-godz'!X6*'koszty czasu'!$E$92*X$85*$I$93</f>
        <v>0</v>
      </c>
      <c r="Y6" s="5">
        <f>'pas-godz'!Y6*'koszty czasu'!$C$92*Y$83*$I$91+'pas-godz'!Y6*'koszty czasu'!$D$92*Y$84*$I$92+'pas-godz'!Y6*'koszty czasu'!$E$92*Y$85*$I$93</f>
        <v>0</v>
      </c>
      <c r="Z6" s="5">
        <f>'pas-godz'!Z6*'koszty czasu'!$C$92*Z$83*$I$91+'pas-godz'!Z6*'koszty czasu'!$D$92*Z$84*$I$92+'pas-godz'!Z6*'koszty czasu'!$E$92*Z$85*$I$93</f>
        <v>0</v>
      </c>
    </row>
    <row r="7" spans="1:26" x14ac:dyDescent="0.25">
      <c r="A7" s="1">
        <v>40</v>
      </c>
      <c r="B7" s="5">
        <f>'pas-godz'!B7*'koszty czasu'!$C$92*B$83*$I$91+'pas-godz'!B7*'koszty czasu'!$D$92*B$84*$I$92+'pas-godz'!B7*'koszty czasu'!$E$92*B$85*$I$93</f>
        <v>4326151.3025600007</v>
      </c>
      <c r="C7" s="5">
        <f>'pas-godz'!C7*'koszty czasu'!$C$92*C$83*$I$91+'pas-godz'!C7*'koszty czasu'!$D$92*C$84*$I$92+'pas-godz'!C7*'koszty czasu'!$E$92*C$85*$I$93</f>
        <v>4461311.7469120016</v>
      </c>
      <c r="D7" s="5">
        <f>'pas-godz'!D7*'koszty czasu'!$C$92*D$83*$I$91+'pas-godz'!D7*'koszty czasu'!$D$92*D$84*$I$92+'pas-godz'!D7*'koszty czasu'!$E$92*D$85*$I$93</f>
        <v>4591374.122304</v>
      </c>
      <c r="E7" s="5">
        <f>'pas-godz'!E7*'koszty czasu'!$C$92*E$83*$I$91+'pas-godz'!E7*'koszty czasu'!$D$92*E$84*$I$92+'pas-godz'!E7*'koszty czasu'!$E$92*E$85*$I$93</f>
        <v>4724689.9797760006</v>
      </c>
      <c r="F7" s="5">
        <f>'pas-godz'!F7*'koszty czasu'!$C$92*F$83*$I$91+'pas-godz'!F7*'koszty czasu'!$D$92*F$84*$I$92+'pas-godz'!F7*'koszty czasu'!$E$92*F$85*$I$93</f>
        <v>4859173.6152960006</v>
      </c>
      <c r="G7" s="5">
        <f>'pas-godz'!G7*'koszty czasu'!$C$92*G$83*$I$91+'pas-godz'!G7*'koszty czasu'!$D$92*G$84*$I$92+'pas-godz'!G7*'koszty czasu'!$E$92*G$85*$I$93</f>
        <v>4994131.5936000012</v>
      </c>
      <c r="H7" s="5">
        <f>'pas-godz'!H7*'koszty czasu'!$C$92*H$83*$I$91+'pas-godz'!H7*'koszty czasu'!$D$92*H$84*$I$92+'pas-godz'!H7*'koszty czasu'!$E$92*H$85*$I$93</f>
        <v>5250867.4582400024</v>
      </c>
      <c r="I7" s="5">
        <f>'pas-godz'!I7*'koszty czasu'!$C$92*I$83*$I$91+'pas-godz'!I7*'koszty czasu'!$D$92*I$84*$I$92+'pas-godz'!I7*'koszty czasu'!$E$92*I$85*$I$93</f>
        <v>5514235.6427200008</v>
      </c>
      <c r="J7" s="5">
        <f>'pas-godz'!J7*'koszty czasu'!$C$92*J$83*$I$91+'pas-godz'!J7*'koszty czasu'!$D$92*J$84*$I$92+'pas-godz'!J7*'koszty czasu'!$E$92*J$85*$I$93</f>
        <v>5781619.6128000002</v>
      </c>
      <c r="K7" s="5">
        <f>'pas-godz'!K7*'koszty czasu'!$C$92*K$83*$I$91+'pas-godz'!K7*'koszty czasu'!$D$92*K$84*$I$92+'pas-godz'!K7*'koszty czasu'!$E$92*K$85*$I$93</f>
        <v>6055948.705120001</v>
      </c>
      <c r="L7" s="5">
        <f>'pas-godz'!L7*'koszty czasu'!$C$92*L$83*$I$91+'pas-godz'!L7*'koszty czasu'!$D$92*L$84*$I$92+'pas-godz'!L7*'koszty czasu'!$E$92*L$85*$I$93</f>
        <v>6004266.8038400002</v>
      </c>
      <c r="M7" s="5">
        <f>'pas-godz'!M7*'koszty czasu'!$C$92*M$83*$I$91+'pas-godz'!M7*'koszty czasu'!$D$92*M$84*$I$92+'pas-godz'!M7*'koszty czasu'!$E$92*M$85*$I$93</f>
        <v>6476936.2583039999</v>
      </c>
      <c r="N7" s="5">
        <f>'pas-godz'!N7*'koszty czasu'!$C$92*N$83*$I$91+'pas-godz'!N7*'koszty czasu'!$D$92*N$84*$I$92+'pas-godz'!N7*'koszty czasu'!$E$92*N$85*$I$93</f>
        <v>6962618.0309760021</v>
      </c>
      <c r="O7" s="5">
        <f>'pas-godz'!O7*'koszty czasu'!$C$92*O$83*$I$91+'pas-godz'!O7*'koszty czasu'!$D$92*O$84*$I$92+'pas-godz'!O7*'koszty czasu'!$E$92*O$85*$I$93</f>
        <v>7461605.070464002</v>
      </c>
      <c r="P7" s="5">
        <f>'pas-godz'!P7*'koszty czasu'!$C$92*P$83*$I$91+'pas-godz'!P7*'koszty czasu'!$D$92*P$84*$I$92+'pas-godz'!P7*'koszty czasu'!$E$92*P$85*$I$93</f>
        <v>7970302.4142080005</v>
      </c>
      <c r="Q7" s="5">
        <f>'pas-godz'!Q7*'koszty czasu'!$C$92*Q$83*$I$91+'pas-godz'!Q7*'koszty czasu'!$D$92*Q$84*$I$92+'pas-godz'!Q7*'koszty czasu'!$E$92*Q$85*$I$93</f>
        <v>7467448.7846400021</v>
      </c>
      <c r="R7" s="5">
        <f>'pas-godz'!R7*'koszty czasu'!$C$92*R$83*$I$91+'pas-godz'!R7*'koszty czasu'!$D$92*R$84*$I$92+'pas-godz'!R7*'koszty czasu'!$E$92*R$85*$I$93</f>
        <v>8077784.1291120015</v>
      </c>
      <c r="S7" s="5">
        <f>'pas-godz'!S7*'koszty czasu'!$C$92*S$83*$I$91+'pas-godz'!S7*'koszty czasu'!$D$92*S$84*$I$92+'pas-godz'!S7*'koszty czasu'!$E$92*S$85*$I$93</f>
        <v>8703283.4955360014</v>
      </c>
      <c r="T7" s="5">
        <f>'pas-godz'!T7*'koszty czasu'!$C$92*T$83*$I$91+'pas-godz'!T7*'koszty czasu'!$D$92*T$84*$I$92+'pas-godz'!T7*'koszty czasu'!$E$92*T$85*$I$93</f>
        <v>9336199.1404880024</v>
      </c>
      <c r="U7" s="5">
        <f>'pas-godz'!U7*'koszty czasu'!$C$92*U$83*$I$91+'pas-godz'!U7*'koszty czasu'!$D$92*U$84*$I$92+'pas-godz'!U7*'koszty czasu'!$E$92*U$85*$I$93</f>
        <v>9988570.7104320005</v>
      </c>
      <c r="V7" s="5">
        <f>'pas-godz'!V7*'koszty czasu'!$C$92*V$83*$I$91+'pas-godz'!V7*'koszty czasu'!$D$92*V$84*$I$92+'pas-godz'!V7*'koszty czasu'!$E$92*V$85*$I$93</f>
        <v>8473752.4921199977</v>
      </c>
      <c r="W7" s="5">
        <f>'pas-godz'!W7*'koszty czasu'!$C$92*W$83*$I$91+'pas-godz'!W7*'koszty czasu'!$D$92*W$84*$I$92+'pas-godz'!W7*'koszty czasu'!$E$92*W$85*$I$93</f>
        <v>9748121.8259519991</v>
      </c>
      <c r="X7" s="5">
        <f>'pas-godz'!X7*'koszty czasu'!$C$92*X$83*$I$91+'pas-godz'!X7*'koszty czasu'!$D$92*X$84*$I$92+'pas-godz'!X7*'koszty czasu'!$E$92*X$85*$I$93</f>
        <v>11039787.518831998</v>
      </c>
      <c r="Y7" s="5">
        <f>'pas-godz'!Y7*'koszty czasu'!$C$92*Y$83*$I$91+'pas-godz'!Y7*'koszty czasu'!$D$92*Y$84*$I$92+'pas-godz'!Y7*'koszty czasu'!$E$92*Y$85*$I$93</f>
        <v>12350104.629911996</v>
      </c>
      <c r="Z7" s="5">
        <f>'pas-godz'!Z7*'koszty czasu'!$C$92*Z$83*$I$91+'pas-godz'!Z7*'koszty czasu'!$D$92*Z$84*$I$92+'pas-godz'!Z7*'koszty czasu'!$E$92*Z$85*$I$93</f>
        <v>13646361.417016</v>
      </c>
    </row>
    <row r="8" spans="1:26" x14ac:dyDescent="0.25">
      <c r="A8" s="1">
        <v>50</v>
      </c>
      <c r="B8" s="5">
        <f>'pas-godz'!B8*'koszty czasu'!$C$92*B$83*$I$91+'pas-godz'!B8*'koszty czasu'!$D$92*B$84*$I$92+'pas-godz'!B8*'koszty czasu'!$E$92*B$85*$I$93</f>
        <v>5207133.2608400006</v>
      </c>
      <c r="C8" s="5">
        <f>'pas-godz'!C8*'koszty czasu'!$C$92*C$83*$I$91+'pas-godz'!C8*'koszty czasu'!$D$92*C$84*$I$92+'pas-godz'!C8*'koszty czasu'!$E$92*C$85*$I$93</f>
        <v>5411457.5171600003</v>
      </c>
      <c r="D8" s="5">
        <f>'pas-godz'!D8*'koszty czasu'!$C$92*D$83*$I$91+'pas-godz'!D8*'koszty czasu'!$D$92*D$84*$I$92+'pas-godz'!D8*'koszty czasu'!$E$92*D$85*$I$93</f>
        <v>5610971.76296</v>
      </c>
      <c r="E8" s="5">
        <f>'pas-godz'!E8*'koszty czasu'!$C$92*E$83*$I$91+'pas-godz'!E8*'koszty czasu'!$D$92*E$84*$I$92+'pas-godz'!E8*'koszty czasu'!$E$92*E$85*$I$93</f>
        <v>5815766.56336</v>
      </c>
      <c r="F8" s="5">
        <f>'pas-godz'!F8*'koszty czasu'!$C$92*F$83*$I$91+'pas-godz'!F8*'koszty czasu'!$D$92*F$84*$I$92+'pas-godz'!F8*'koszty czasu'!$E$92*F$85*$I$93</f>
        <v>6023292.91512</v>
      </c>
      <c r="G8" s="5">
        <f>'pas-godz'!G8*'koszty czasu'!$C$92*G$83*$I$91+'pas-godz'!G8*'koszty czasu'!$D$92*G$84*$I$92+'pas-godz'!G8*'koszty czasu'!$E$92*G$85*$I$93</f>
        <v>6232667.2603199994</v>
      </c>
      <c r="H8" s="5">
        <f>'pas-godz'!H8*'koszty czasu'!$C$92*H$83*$I$91+'pas-godz'!H8*'koszty czasu'!$D$92*H$84*$I$92+'pas-godz'!H8*'koszty czasu'!$E$92*H$85*$I$93</f>
        <v>6876748.3746079998</v>
      </c>
      <c r="I8" s="5">
        <f>'pas-godz'!I8*'koszty czasu'!$C$92*I$83*$I$91+'pas-godz'!I8*'koszty czasu'!$D$92*I$84*$I$92+'pas-godz'!I8*'koszty czasu'!$E$92*I$85*$I$93</f>
        <v>7539146.1252239998</v>
      </c>
      <c r="J8" s="5">
        <f>'pas-godz'!J8*'koszty czasu'!$C$92*J$83*$I$91+'pas-godz'!J8*'koszty czasu'!$D$92*J$84*$I$92+'pas-godz'!J8*'koszty czasu'!$E$92*J$85*$I$93</f>
        <v>8216328.2897599991</v>
      </c>
      <c r="K8" s="5">
        <f>'pas-godz'!K8*'koszty czasu'!$C$92*K$83*$I$91+'pas-godz'!K8*'koszty czasu'!$D$92*K$84*$I$92+'pas-godz'!K8*'koszty czasu'!$E$92*K$85*$I$93</f>
        <v>8912372.1297039986</v>
      </c>
      <c r="L8" s="5">
        <f>'pas-godz'!L8*'koszty czasu'!$C$92*L$83*$I$91+'pas-godz'!L8*'koszty czasu'!$D$92*L$84*$I$92+'pas-godz'!L8*'koszty czasu'!$E$92*L$85*$I$93</f>
        <v>8987922.6062400006</v>
      </c>
      <c r="M8" s="5">
        <f>'pas-godz'!M8*'koszty czasu'!$C$92*M$83*$I$91+'pas-godz'!M8*'koszty czasu'!$D$92*M$84*$I$92+'pas-godz'!M8*'koszty czasu'!$E$92*M$85*$I$93</f>
        <v>9732991.1997599993</v>
      </c>
      <c r="N8" s="5">
        <f>'pas-godz'!N8*'koszty czasu'!$C$92*N$83*$I$91+'pas-godz'!N8*'koszty czasu'!$D$92*N$84*$I$92+'pas-godz'!N8*'koszty czasu'!$E$92*N$85*$I$93</f>
        <v>10498660.51792</v>
      </c>
      <c r="O8" s="5">
        <f>'pas-godz'!O8*'koszty czasu'!$C$92*O$83*$I$91+'pas-godz'!O8*'koszty czasu'!$D$92*O$84*$I$92+'pas-godz'!O8*'koszty czasu'!$E$92*O$85*$I$93</f>
        <v>11285397.77352</v>
      </c>
      <c r="P8" s="5">
        <f>'pas-godz'!P8*'koszty czasu'!$C$92*P$83*$I$91+'pas-godz'!P8*'koszty czasu'!$D$92*P$84*$I$92+'pas-godz'!P8*'koszty czasu'!$E$92*P$85*$I$93</f>
        <v>12087773.766879998</v>
      </c>
      <c r="Q8" s="5">
        <f>'pas-godz'!Q8*'koszty czasu'!$C$92*Q$83*$I$91+'pas-godz'!Q8*'koszty czasu'!$D$92*Q$84*$I$92+'pas-godz'!Q8*'koszty czasu'!$E$92*Q$85*$I$93</f>
        <v>9782553.2017199993</v>
      </c>
      <c r="R8" s="5">
        <f>'pas-godz'!R8*'koszty czasu'!$C$92*R$83*$I$91+'pas-godz'!R8*'koszty czasu'!$D$92*R$84*$I$92+'pas-godz'!R8*'koszty czasu'!$E$92*R$85*$I$93</f>
        <v>10657281.997200001</v>
      </c>
      <c r="S8" s="5">
        <f>'pas-godz'!S8*'koszty czasu'!$C$92*S$83*$I$91+'pas-godz'!S8*'koszty czasu'!$D$92*S$84*$I$92+'pas-godz'!S8*'koszty czasu'!$E$92*S$85*$I$93</f>
        <v>11554019.008919999</v>
      </c>
      <c r="T8" s="5">
        <f>'pas-godz'!T8*'koszty czasu'!$C$92*T$83*$I$91+'pas-godz'!T8*'koszty czasu'!$D$92*T$84*$I$92+'pas-godz'!T8*'koszty czasu'!$E$92*T$85*$I$93</f>
        <v>12462442.496480001</v>
      </c>
      <c r="U8" s="5">
        <f>'pas-godz'!U8*'koszty czasu'!$C$92*U$83*$I$91+'pas-godz'!U8*'koszty czasu'!$D$92*U$84*$I$92+'pas-godz'!U8*'koszty czasu'!$E$92*U$85*$I$93</f>
        <v>13398566.43276</v>
      </c>
      <c r="V8" s="5">
        <f>'pas-godz'!V8*'koszty czasu'!$C$92*V$83*$I$91+'pas-godz'!V8*'koszty czasu'!$D$92*V$84*$I$92+'pas-godz'!V8*'koszty czasu'!$E$92*V$85*$I$93</f>
        <v>10878380.368560003</v>
      </c>
      <c r="W8" s="5">
        <f>'pas-godz'!W8*'koszty czasu'!$C$92*W$83*$I$91+'pas-godz'!W8*'koszty czasu'!$D$92*W$84*$I$92+'pas-godz'!W8*'koszty czasu'!$E$92*W$85*$I$93</f>
        <v>12124598.868287999</v>
      </c>
      <c r="X8" s="5">
        <f>'pas-godz'!X8*'koszty czasu'!$C$92*X$83*$I$91+'pas-godz'!X8*'koszty czasu'!$D$92*X$84*$I$92+'pas-godz'!X8*'koszty czasu'!$E$92*X$85*$I$93</f>
        <v>13387274.366687998</v>
      </c>
      <c r="Y8" s="5">
        <f>'pas-godz'!Y8*'koszty czasu'!$C$92*Y$83*$I$91+'pas-godz'!Y8*'koszty czasu'!$D$92*Y$84*$I$92+'pas-godz'!Y8*'koszty czasu'!$E$92*Y$85*$I$93</f>
        <v>14668069.931568</v>
      </c>
      <c r="Z8" s="5">
        <f>'pas-godz'!Z8*'koszty czasu'!$C$92*Z$83*$I$91+'pas-godz'!Z8*'koszty czasu'!$D$92*Z$84*$I$92+'pas-godz'!Z8*'koszty czasu'!$E$92*Z$85*$I$93</f>
        <v>15928753.866863998</v>
      </c>
    </row>
    <row r="9" spans="1:26" x14ac:dyDescent="0.25">
      <c r="A9" s="1">
        <v>60</v>
      </c>
      <c r="B9" s="5">
        <f>'pas-godz'!B9*'koszty czasu'!$C$92*B$83*$I$91+'pas-godz'!B9*'koszty czasu'!$D$92*B$84*$I$92+'pas-godz'!B9*'koszty czasu'!$E$92*B$85*$I$93</f>
        <v>1633651.0298399995</v>
      </c>
      <c r="C9" s="5">
        <f>'pas-godz'!C9*'koszty czasu'!$C$92*C$83*$I$91+'pas-godz'!C9*'koszty czasu'!$D$92*C$84*$I$92+'pas-godz'!C9*'koszty czasu'!$E$92*C$85*$I$93</f>
        <v>1679017.3479199999</v>
      </c>
      <c r="D9" s="5">
        <f>'pas-godz'!D9*'koszty czasu'!$C$92*D$83*$I$91+'pas-godz'!D9*'koszty czasu'!$D$92*D$84*$I$92+'pas-godz'!D9*'koszty czasu'!$E$92*D$85*$I$93</f>
        <v>1722277.82608</v>
      </c>
      <c r="E9" s="5">
        <f>'pas-godz'!E9*'koszty czasu'!$C$92*E$83*$I$91+'pas-godz'!E9*'koszty czasu'!$D$92*E$84*$I$92+'pas-godz'!E9*'koszty czasu'!$E$92*E$85*$I$93</f>
        <v>1766580.9782399996</v>
      </c>
      <c r="F9" s="5">
        <f>'pas-godz'!F9*'koszty czasu'!$C$92*F$83*$I$91+'pas-godz'!F9*'koszty czasu'!$D$92*F$84*$I$92+'pas-godz'!F9*'koszty czasu'!$E$92*F$85*$I$93</f>
        <v>1811144.4504</v>
      </c>
      <c r="G9" s="5">
        <f>'pas-godz'!G9*'koszty czasu'!$C$92*G$83*$I$91+'pas-godz'!G9*'koszty czasu'!$D$92*G$84*$I$92+'pas-godz'!G9*'koszty czasu'!$E$92*G$85*$I$93</f>
        <v>1855713.0499200001</v>
      </c>
      <c r="H9" s="5">
        <f>'pas-godz'!H9*'koszty czasu'!$C$92*H$83*$I$91+'pas-godz'!H9*'koszty czasu'!$D$92*H$84*$I$92+'pas-godz'!H9*'koszty czasu'!$E$92*H$85*$I$93</f>
        <v>2453089.8323039999</v>
      </c>
      <c r="I9" s="5">
        <f>'pas-godz'!I9*'koszty czasu'!$C$92*I$83*$I$91+'pas-godz'!I9*'koszty czasu'!$D$92*I$84*$I$92+'pas-godz'!I9*'koszty czasu'!$E$92*I$85*$I$93</f>
        <v>3068501.0547520001</v>
      </c>
      <c r="J9" s="5">
        <f>'pas-godz'!J9*'koszty czasu'!$C$92*J$83*$I$91+'pas-godz'!J9*'koszty czasu'!$D$92*J$84*$I$92+'pas-godz'!J9*'koszty czasu'!$E$92*J$85*$I$93</f>
        <v>3700560.70768</v>
      </c>
      <c r="K9" s="5">
        <f>'pas-godz'!K9*'koszty czasu'!$C$92*K$83*$I$91+'pas-godz'!K9*'koszty czasu'!$D$92*K$84*$I$92+'pas-godz'!K9*'koszty czasu'!$E$92*K$85*$I$93</f>
        <v>4351010.8929120004</v>
      </c>
      <c r="L9" s="5">
        <f>'pas-godz'!L9*'koszty czasu'!$C$92*L$83*$I$91+'pas-godz'!L9*'koszty czasu'!$D$92*L$84*$I$92+'pas-godz'!L9*'koszty czasu'!$E$92*L$85*$I$93</f>
        <v>4927146.5048000002</v>
      </c>
      <c r="M9" s="5">
        <f>'pas-godz'!M9*'koszty czasu'!$C$92*M$83*$I$91+'pas-godz'!M9*'koszty czasu'!$D$92*M$84*$I$92+'pas-godz'!M9*'koszty czasu'!$E$92*M$85*$I$93</f>
        <v>5781447.2723039994</v>
      </c>
      <c r="N9" s="5">
        <f>'pas-godz'!N9*'koszty czasu'!$C$92*N$83*$I$91+'pas-godz'!N9*'koszty czasu'!$D$92*N$84*$I$92+'pas-godz'!N9*'koszty czasu'!$E$92*N$85*$I$93</f>
        <v>6660378.0256960001</v>
      </c>
      <c r="O9" s="5">
        <f>'pas-godz'!O9*'koszty czasu'!$C$92*O$83*$I$91+'pas-godz'!O9*'koszty czasu'!$D$92*O$84*$I$92+'pas-godz'!O9*'koszty czasu'!$E$92*O$85*$I$93</f>
        <v>7564535.8435040005</v>
      </c>
      <c r="P9" s="5">
        <f>'pas-godz'!P9*'koszty czasu'!$C$92*P$83*$I$91+'pas-godz'!P9*'koszty czasu'!$D$92*P$84*$I$92+'pas-godz'!P9*'koszty czasu'!$E$92*P$85*$I$93</f>
        <v>8490376.2012480013</v>
      </c>
      <c r="Q9" s="5">
        <f>'pas-godz'!Q9*'koszty czasu'!$C$92*Q$83*$I$91+'pas-godz'!Q9*'koszty czasu'!$D$92*Q$84*$I$92+'pas-godz'!Q9*'koszty czasu'!$E$92*Q$85*$I$93</f>
        <v>6191824.91928</v>
      </c>
      <c r="R9" s="5">
        <f>'pas-godz'!R9*'koszty czasu'!$C$92*R$83*$I$91+'pas-godz'!R9*'koszty czasu'!$D$92*R$84*$I$92+'pas-godz'!R9*'koszty czasu'!$E$92*R$85*$I$93</f>
        <v>7778920.0793039994</v>
      </c>
      <c r="S9" s="5">
        <f>'pas-godz'!S9*'koszty czasu'!$C$92*S$83*$I$91+'pas-godz'!S9*'koszty czasu'!$D$92*S$84*$I$92+'pas-godz'!S9*'koszty czasu'!$E$92*S$85*$I$93</f>
        <v>9409405.2117120009</v>
      </c>
      <c r="T9" s="5">
        <f>'pas-godz'!T9*'koszty czasu'!$C$92*T$83*$I$91+'pas-godz'!T9*'koszty czasu'!$D$92*T$84*$I$92+'pas-godz'!T9*'koszty czasu'!$E$92*T$85*$I$93</f>
        <v>11074382.749495998</v>
      </c>
      <c r="U9" s="5">
        <f>'pas-godz'!U9*'koszty czasu'!$C$92*U$83*$I$91+'pas-godz'!U9*'koszty czasu'!$D$92*U$84*$I$92+'pas-godz'!U9*'koszty czasu'!$E$92*U$85*$I$93</f>
        <v>12787311.700944001</v>
      </c>
      <c r="V9" s="5">
        <f>'pas-godz'!V9*'koszty czasu'!$C$92*V$83*$I$91+'pas-godz'!V9*'koszty czasu'!$D$92*V$84*$I$92+'pas-godz'!V9*'koszty czasu'!$E$92*V$85*$I$93</f>
        <v>10101868.033320002</v>
      </c>
      <c r="W9" s="5">
        <f>'pas-godz'!W9*'koszty czasu'!$C$92*W$83*$I$91+'pas-godz'!W9*'koszty czasu'!$D$92*W$84*$I$92+'pas-godz'!W9*'koszty czasu'!$E$92*W$85*$I$93</f>
        <v>11147997.339359999</v>
      </c>
      <c r="X9" s="5">
        <f>'pas-godz'!X9*'koszty czasu'!$C$92*X$83*$I$91+'pas-godz'!X9*'koszty czasu'!$D$92*X$84*$I$92+'pas-godz'!X9*'koszty czasu'!$E$92*X$85*$I$93</f>
        <v>12207770.20008</v>
      </c>
      <c r="Y9" s="5">
        <f>'pas-godz'!Y9*'koszty czasu'!$C$92*Y$83*$I$91+'pas-godz'!Y9*'koszty czasu'!$D$92*Y$84*$I$92+'pas-godz'!Y9*'koszty czasu'!$E$92*Y$85*$I$93</f>
        <v>13282709.154119998</v>
      </c>
      <c r="Z9" s="5">
        <f>'pas-godz'!Z9*'koszty czasu'!$C$92*Z$83*$I$91+'pas-godz'!Z9*'koszty czasu'!$D$92*Z$84*$I$92+'pas-godz'!Z9*'koszty czasu'!$E$92*Z$85*$I$93</f>
        <v>14338384.350919999</v>
      </c>
    </row>
    <row r="10" spans="1:26" x14ac:dyDescent="0.25">
      <c r="A10" s="1">
        <v>70</v>
      </c>
      <c r="B10" s="5">
        <f>'pas-godz'!B10*'koszty czasu'!$C$92*B$83*$I$91+'pas-godz'!B10*'koszty czasu'!$D$92*B$84*$I$92+'pas-godz'!B10*'koszty czasu'!$E$92*B$85*$I$93</f>
        <v>5326884.648</v>
      </c>
      <c r="C10" s="5">
        <f>'pas-godz'!C10*'koszty czasu'!$C$92*C$83*$I$91+'pas-godz'!C10*'koszty czasu'!$D$92*C$84*$I$92+'pas-godz'!C10*'koszty czasu'!$E$92*C$85*$I$93</f>
        <v>5582678.761496</v>
      </c>
      <c r="D10" s="5">
        <f>'pas-godz'!D10*'koszty czasu'!$C$92*D$83*$I$91+'pas-godz'!D10*'koszty czasu'!$D$92*D$84*$I$92+'pas-godz'!D10*'koszty czasu'!$E$92*D$85*$I$93</f>
        <v>5835041.9139520004</v>
      </c>
      <c r="E10" s="5">
        <f>'pas-godz'!E10*'koszty czasu'!$C$92*E$83*$I$91+'pas-godz'!E10*'koszty czasu'!$D$92*E$84*$I$92+'pas-godz'!E10*'koszty czasu'!$E$92*E$85*$I$93</f>
        <v>6094339.7436480001</v>
      </c>
      <c r="F10" s="5">
        <f>'pas-godz'!F10*'koszty czasu'!$C$92*F$83*$I$91+'pas-godz'!F10*'koszty czasu'!$D$92*F$84*$I$92+'pas-godz'!F10*'koszty czasu'!$E$92*F$85*$I$93</f>
        <v>6357921.3098879997</v>
      </c>
      <c r="G10" s="5">
        <f>'pas-godz'!G10*'koszty czasu'!$C$92*G$83*$I$91+'pas-godz'!G10*'koszty czasu'!$D$92*G$84*$I$92+'pas-godz'!G10*'koszty czasu'!$E$92*G$85*$I$93</f>
        <v>6624827.7969599999</v>
      </c>
      <c r="H10" s="5">
        <f>'pas-godz'!H10*'koszty czasu'!$C$92*H$83*$I$91+'pas-godz'!H10*'koszty czasu'!$D$92*H$84*$I$92+'pas-godz'!H10*'koszty czasu'!$E$92*H$85*$I$93</f>
        <v>6272962.103712</v>
      </c>
      <c r="I10" s="5">
        <f>'pas-godz'!I10*'koszty czasu'!$C$92*I$83*$I$91+'pas-godz'!I10*'koszty czasu'!$D$92*I$84*$I$92+'pas-godz'!I10*'koszty czasu'!$E$92*I$85*$I$93</f>
        <v>5908417.0124559999</v>
      </c>
      <c r="J10" s="5">
        <f>'pas-godz'!J10*'koszty czasu'!$C$92*J$83*$I$91+'pas-godz'!J10*'koszty czasu'!$D$92*J$84*$I$92+'pas-godz'!J10*'koszty czasu'!$E$92*J$85*$I$93</f>
        <v>5528292.3750400003</v>
      </c>
      <c r="K10" s="5">
        <f>'pas-godz'!K10*'koszty czasu'!$C$92*K$83*$I$91+'pas-godz'!K10*'koszty czasu'!$D$92*K$84*$I$92+'pas-godz'!K10*'koszty czasu'!$E$92*K$85*$I$93</f>
        <v>5135572.4133359995</v>
      </c>
      <c r="L10" s="5">
        <f>'pas-godz'!L10*'koszty czasu'!$C$92*L$83*$I$91+'pas-godz'!L10*'koszty czasu'!$D$92*L$84*$I$92+'pas-godz'!L10*'koszty czasu'!$E$92*L$85*$I$93</f>
        <v>3806883.3579200003</v>
      </c>
      <c r="M10" s="5">
        <f>'pas-godz'!M10*'koszty czasu'!$C$92*M$83*$I$91+'pas-godz'!M10*'koszty czasu'!$D$92*M$84*$I$92+'pas-godz'!M10*'koszty czasu'!$E$92*M$85*$I$93</f>
        <v>4101922.577664</v>
      </c>
      <c r="N10" s="5">
        <f>'pas-godz'!N10*'koszty czasu'!$C$92*N$83*$I$91+'pas-godz'!N10*'koszty czasu'!$D$92*N$84*$I$92+'pas-godz'!N10*'koszty czasu'!$E$92*N$85*$I$93</f>
        <v>4405072.9821760003</v>
      </c>
      <c r="O10" s="5">
        <f>'pas-godz'!O10*'koszty czasu'!$C$92*O$83*$I$91+'pas-godz'!O10*'koszty czasu'!$D$92*O$84*$I$92+'pas-godz'!O10*'koszty czasu'!$E$92*O$85*$I$93</f>
        <v>4716516.7557440009</v>
      </c>
      <c r="P10" s="5">
        <f>'pas-godz'!P10*'koszty czasu'!$C$92*P$83*$I$91+'pas-godz'!P10*'koszty czasu'!$D$92*P$84*$I$92+'pas-godz'!P10*'koszty czasu'!$E$92*P$85*$I$93</f>
        <v>5033980.508448001</v>
      </c>
      <c r="Q10" s="5">
        <f>'pas-godz'!Q10*'koszty czasu'!$C$92*Q$83*$I$91+'pas-godz'!Q10*'koszty czasu'!$D$92*Q$84*$I$92+'pas-godz'!Q10*'koszty czasu'!$E$92*Q$85*$I$93</f>
        <v>7957321.0407600012</v>
      </c>
      <c r="R10" s="5">
        <f>'pas-godz'!R10*'koszty czasu'!$C$92*R$83*$I$91+'pas-godz'!R10*'koszty czasu'!$D$92*R$84*$I$92+'pas-godz'!R10*'koszty czasu'!$E$92*R$85*$I$93</f>
        <v>7834265.8487040009</v>
      </c>
      <c r="S10" s="5">
        <f>'pas-godz'!S10*'koszty czasu'!$C$92*S$83*$I$91+'pas-godz'!S10*'koszty czasu'!$D$92*S$84*$I$92+'pas-godz'!S10*'koszty czasu'!$E$92*S$85*$I$93</f>
        <v>7705321.5247919997</v>
      </c>
      <c r="T10" s="5">
        <f>'pas-godz'!T10*'koszty czasu'!$C$92*T$83*$I$91+'pas-godz'!T10*'koszty czasu'!$D$92*T$84*$I$92+'pas-godz'!T10*'koszty czasu'!$E$92*T$85*$I$93</f>
        <v>7564001.6392160002</v>
      </c>
      <c r="U10" s="5">
        <f>'pas-godz'!U10*'koszty czasu'!$C$92*U$83*$I$91+'pas-godz'!U10*'koszty czasu'!$D$92*U$84*$I$92+'pas-godz'!U10*'koszty czasu'!$E$92*U$85*$I$93</f>
        <v>7420648.6833840003</v>
      </c>
      <c r="V10" s="5">
        <f>'pas-godz'!V10*'koszty czasu'!$C$92*V$83*$I$91+'pas-godz'!V10*'koszty czasu'!$D$92*V$84*$I$92+'pas-godz'!V10*'koszty czasu'!$E$92*V$85*$I$93</f>
        <v>5913520.7367599998</v>
      </c>
      <c r="W10" s="5">
        <f>'pas-godz'!W10*'koszty czasu'!$C$92*W$83*$I$91+'pas-godz'!W10*'koszty czasu'!$D$92*W$84*$I$92+'pas-godz'!W10*'koszty czasu'!$E$92*W$85*$I$93</f>
        <v>5607872.8012799993</v>
      </c>
      <c r="X10" s="5">
        <f>'pas-godz'!X10*'koszty czasu'!$C$92*X$83*$I$91+'pas-godz'!X10*'koszty czasu'!$D$92*X$84*$I$92+'pas-godz'!X10*'koszty czasu'!$E$92*X$85*$I$93</f>
        <v>5296674.5402400009</v>
      </c>
      <c r="Y10" s="5">
        <f>'pas-godz'!Y10*'koszty czasu'!$C$92*Y$83*$I$91+'pas-godz'!Y10*'koszty czasu'!$D$92*Y$84*$I$92+'pas-godz'!Y10*'koszty czasu'!$E$92*Y$85*$I$93</f>
        <v>4980637.0029600002</v>
      </c>
      <c r="Z10" s="5">
        <f>'pas-godz'!Z10*'koszty czasu'!$C$92*Z$83*$I$91+'pas-godz'!Z10*'koszty czasu'!$D$92*Z$84*$I$92+'pas-godz'!Z10*'koszty czasu'!$E$92*Z$85*$I$93</f>
        <v>4648467.6519600004</v>
      </c>
    </row>
    <row r="11" spans="1:26" x14ac:dyDescent="0.25">
      <c r="A11" s="1">
        <v>80</v>
      </c>
      <c r="B11" s="5">
        <f>'pas-godz'!B11*'koszty czasu'!$C$92*B$83*$I$91+'pas-godz'!B11*'koszty czasu'!$D$92*B$84*$I$92+'pas-godz'!B11*'koszty czasu'!$E$92*B$85*$I$93</f>
        <v>4482511.3208400011</v>
      </c>
      <c r="C11" s="5">
        <f>'pas-godz'!C11*'koszty czasu'!$C$92*C$83*$I$91+'pas-godz'!C11*'koszty czasu'!$D$92*C$84*$I$92+'pas-godz'!C11*'koszty czasu'!$E$92*C$85*$I$93</f>
        <v>4649856.9140960006</v>
      </c>
      <c r="D11" s="5">
        <f>'pas-godz'!D11*'koszty czasu'!$C$92*D$83*$I$91+'pas-godz'!D11*'koszty czasu'!$D$92*D$84*$I$92+'pas-godz'!D11*'koszty czasu'!$E$92*D$85*$I$93</f>
        <v>4812789.6941920007</v>
      </c>
      <c r="E11" s="5">
        <f>'pas-godz'!E11*'koszty czasu'!$C$92*E$83*$I$91+'pas-godz'!E11*'koszty czasu'!$D$92*E$84*$I$92+'pas-godz'!E11*'koszty czasu'!$E$92*E$85*$I$93</f>
        <v>4979988.1697280016</v>
      </c>
      <c r="F11" s="5">
        <f>'pas-godz'!F11*'koszty czasu'!$C$92*F$83*$I$91+'pas-godz'!F11*'koszty czasu'!$D$92*F$84*$I$92+'pas-godz'!F11*'koszty czasu'!$E$92*F$85*$I$93</f>
        <v>5149265.9693279993</v>
      </c>
      <c r="G11" s="5">
        <f>'pas-godz'!G11*'koszty czasu'!$C$92*G$83*$I$91+'pas-godz'!G11*'koszty czasu'!$D$92*G$84*$I$92+'pas-godz'!G11*'koszty czasu'!$E$92*G$85*$I$93</f>
        <v>5319872.5276800003</v>
      </c>
      <c r="H11" s="5">
        <f>'pas-godz'!H11*'koszty czasu'!$C$92*H$83*$I$91+'pas-godz'!H11*'koszty czasu'!$D$92*H$84*$I$92+'pas-godz'!H11*'koszty czasu'!$E$92*H$85*$I$93</f>
        <v>5432080.7559040003</v>
      </c>
      <c r="I11" s="5">
        <f>'pas-godz'!I11*'koszty czasu'!$C$92*I$83*$I$91+'pas-godz'!I11*'koszty czasu'!$D$92*I$84*$I$92+'pas-godz'!I11*'koszty czasu'!$E$92*I$85*$I$93</f>
        <v>5546351.6461919993</v>
      </c>
      <c r="J11" s="5">
        <f>'pas-godz'!J11*'koszty czasu'!$C$92*J$83*$I$91+'pas-godz'!J11*'koszty czasu'!$D$92*J$84*$I$92+'pas-godz'!J11*'koszty czasu'!$E$92*J$85*$I$93</f>
        <v>5660030.93248</v>
      </c>
      <c r="K11" s="5">
        <f>'pas-godz'!K11*'koszty czasu'!$C$92*K$83*$I$91+'pas-godz'!K11*'koszty czasu'!$D$92*K$84*$I$92+'pas-godz'!K11*'koszty czasu'!$E$92*K$85*$I$93</f>
        <v>5776029.0242719986</v>
      </c>
      <c r="L11" s="5">
        <f>'pas-godz'!L11*'koszty czasu'!$C$92*L$83*$I$91+'pas-godz'!L11*'koszty czasu'!$D$92*L$84*$I$92+'pas-godz'!L11*'koszty czasu'!$E$92*L$85*$I$93</f>
        <v>5392571.4903999995</v>
      </c>
      <c r="M11" s="5">
        <f>'pas-godz'!M11*'koszty czasu'!$C$92*M$83*$I$91+'pas-godz'!M11*'koszty czasu'!$D$92*M$84*$I$92+'pas-godz'!M11*'koszty czasu'!$E$92*M$85*$I$93</f>
        <v>4878517.056624</v>
      </c>
      <c r="N11" s="5">
        <f>'pas-godz'!N11*'koszty czasu'!$C$92*N$83*$I$91+'pas-godz'!N11*'koszty czasu'!$D$92*N$84*$I$92+'pas-godz'!N11*'koszty czasu'!$E$92*N$85*$I$93</f>
        <v>4348074.212576</v>
      </c>
      <c r="O11" s="5">
        <f>'pas-godz'!O11*'koszty czasu'!$C$92*O$83*$I$91+'pas-godz'!O11*'koszty czasu'!$D$92*O$84*$I$92+'pas-godz'!O11*'koszty czasu'!$E$92*O$85*$I$93</f>
        <v>3800788.3222239995</v>
      </c>
      <c r="P11" s="5">
        <f>'pas-godz'!P11*'koszty czasu'!$C$92*P$83*$I$91+'pas-godz'!P11*'koszty czasu'!$D$92*P$84*$I$92+'pas-godz'!P11*'koszty czasu'!$E$92*P$85*$I$93</f>
        <v>3234626.8994879997</v>
      </c>
      <c r="Q11" s="5">
        <f>'pas-godz'!Q11*'koszty czasu'!$C$92*Q$83*$I$91+'pas-godz'!Q11*'koszty czasu'!$D$92*Q$84*$I$92+'pas-godz'!Q11*'koszty czasu'!$E$92*Q$85*$I$93</f>
        <v>2481930.66108</v>
      </c>
      <c r="R11" s="5">
        <f>'pas-godz'!R11*'koszty czasu'!$C$92*R$83*$I$91+'pas-godz'!R11*'koszty czasu'!$D$92*R$84*$I$92+'pas-godz'!R11*'koszty czasu'!$E$92*R$85*$I$93</f>
        <v>1907126.7223919998</v>
      </c>
      <c r="S11" s="5">
        <f>'pas-godz'!S11*'koszty czasu'!$C$92*S$83*$I$91+'pas-godz'!S11*'koszty czasu'!$D$92*S$84*$I$92+'pas-godz'!S11*'koszty czasu'!$E$92*S$85*$I$93</f>
        <v>1315194.2894159998</v>
      </c>
      <c r="T11" s="5">
        <f>'pas-godz'!T11*'koszty czasu'!$C$92*T$83*$I$91+'pas-godz'!T11*'koszty czasu'!$D$92*T$84*$I$92+'pas-godz'!T11*'koszty czasu'!$E$92*T$85*$I$93</f>
        <v>705337.52216799965</v>
      </c>
      <c r="U11" s="5">
        <f>'pas-godz'!U11*'koszty czasu'!$C$92*U$83*$I$91+'pas-godz'!U11*'koszty czasu'!$D$92*U$84*$I$92+'pas-godz'!U11*'koszty czasu'!$E$92*U$85*$I$93</f>
        <v>79057.427831999521</v>
      </c>
      <c r="V11" s="5">
        <f>'pas-godz'!V11*'koszty czasu'!$C$92*V$83*$I$91+'pas-godz'!V11*'koszty czasu'!$D$92*V$84*$I$92+'pas-godz'!V11*'koszty czasu'!$E$92*V$85*$I$93</f>
        <v>2808912.9308399996</v>
      </c>
      <c r="W11" s="5">
        <f>'pas-godz'!W11*'koszty czasu'!$C$92*W$83*$I$91+'pas-godz'!W11*'koszty czasu'!$D$92*W$84*$I$92+'pas-godz'!W11*'koszty czasu'!$E$92*W$85*$I$93</f>
        <v>2222773.4796479996</v>
      </c>
      <c r="X11" s="5">
        <f>'pas-godz'!X11*'koszty czasu'!$C$92*X$83*$I$91+'pas-godz'!X11*'koszty czasu'!$D$92*X$84*$I$92+'pas-godz'!X11*'koszty czasu'!$E$92*X$85*$I$93</f>
        <v>1627495.4285279997</v>
      </c>
      <c r="Y11" s="5">
        <f>'pas-godz'!Y11*'koszty czasu'!$C$92*Y$83*$I$91+'pas-godz'!Y11*'koszty czasu'!$D$92*Y$84*$I$92+'pas-godz'!Y11*'koszty czasu'!$E$92*Y$85*$I$93</f>
        <v>1023329.9569679997</v>
      </c>
      <c r="Z11" s="5">
        <f>'pas-godz'!Z11*'koszty czasu'!$C$92*Z$83*$I$91+'pas-godz'!Z11*'koszty czasu'!$D$92*Z$84*$I$92+'pas-godz'!Z11*'koszty czasu'!$E$92*Z$85*$I$93</f>
        <v>409169.91250399943</v>
      </c>
    </row>
    <row r="12" spans="1:26" x14ac:dyDescent="0.25">
      <c r="A12" s="1">
        <v>90</v>
      </c>
      <c r="B12" s="5">
        <f>'pas-godz'!B12*'koszty czasu'!$C$92*B$83*$I$91+'pas-godz'!B12*'koszty czasu'!$D$92*B$84*$I$92+'pas-godz'!B12*'koszty czasu'!$E$92*B$85*$I$93</f>
        <v>2634749.7308800006</v>
      </c>
      <c r="C12" s="5">
        <f>'pas-godz'!C12*'koszty czasu'!$C$92*C$83*$I$91+'pas-godz'!C12*'koszty czasu'!$D$92*C$84*$I$92+'pas-godz'!C12*'koszty czasu'!$E$92*C$85*$I$93</f>
        <v>2713278.8454480004</v>
      </c>
      <c r="D12" s="5">
        <f>'pas-godz'!D12*'koszty czasu'!$C$92*D$83*$I$91+'pas-godz'!D12*'koszty czasu'!$D$92*D$84*$I$92+'pas-godz'!D12*'koszty czasu'!$E$92*D$85*$I$93</f>
        <v>2788582.458656</v>
      </c>
      <c r="E12" s="5">
        <f>'pas-godz'!E12*'koszty czasu'!$C$92*E$83*$I$91+'pas-godz'!E12*'koszty czasu'!$D$92*E$84*$I$92+'pas-godz'!E12*'koszty czasu'!$E$92*E$85*$I$93</f>
        <v>2865743.4203840005</v>
      </c>
      <c r="F12" s="5">
        <f>'pas-godz'!F12*'koszty czasu'!$C$92*F$83*$I$91+'pas-godz'!F12*'koszty czasu'!$D$92*F$84*$I$92+'pas-godz'!F12*'koszty czasu'!$E$92*F$85*$I$93</f>
        <v>2943494.9850239996</v>
      </c>
      <c r="G12" s="5">
        <f>'pas-godz'!G12*'koszty czasu'!$C$92*G$83*$I$91+'pas-godz'!G12*'koszty czasu'!$D$92*G$84*$I$92+'pas-godz'!G12*'koszty czasu'!$E$92*G$85*$I$93</f>
        <v>3021419.2795200003</v>
      </c>
      <c r="H12" s="5">
        <f>'pas-godz'!H12*'koszty czasu'!$C$92*H$83*$I$91+'pas-godz'!H12*'koszty czasu'!$D$92*H$84*$I$92+'pas-godz'!H12*'koszty czasu'!$E$92*H$85*$I$93</f>
        <v>3117791.2875199998</v>
      </c>
      <c r="I12" s="5">
        <f>'pas-godz'!I12*'koszty czasu'!$C$92*I$83*$I$91+'pas-godz'!I12*'koszty czasu'!$D$92*I$84*$I$92+'pas-godz'!I12*'koszty czasu'!$E$92*I$85*$I$93</f>
        <v>3216347.2916400004</v>
      </c>
      <c r="J12" s="5">
        <f>'pas-godz'!J12*'koszty czasu'!$C$92*J$83*$I$91+'pas-godz'!J12*'koszty czasu'!$D$92*J$84*$I$92+'pas-godz'!J12*'koszty czasu'!$E$92*J$85*$I$93</f>
        <v>3315552.8959999997</v>
      </c>
      <c r="K12" s="5">
        <f>'pas-godz'!K12*'koszty czasu'!$C$92*K$83*$I$91+'pas-godz'!K12*'koszty czasu'!$D$92*K$84*$I$92+'pas-godz'!K12*'koszty czasu'!$E$92*K$85*$I$93</f>
        <v>3417103.5710799997</v>
      </c>
      <c r="L12" s="5">
        <f>'pas-godz'!L12*'koszty czasu'!$C$92*L$83*$I$91+'pas-godz'!L12*'koszty czasu'!$D$92*L$84*$I$92+'pas-godz'!L12*'koszty czasu'!$E$92*L$85*$I$93</f>
        <v>3339893.6795199998</v>
      </c>
      <c r="M12" s="5">
        <f>'pas-godz'!M12*'koszty czasu'!$C$92*M$83*$I$91+'pas-godz'!M12*'koszty czasu'!$D$92*M$84*$I$92+'pas-godz'!M12*'koszty czasu'!$E$92*M$85*$I$93</f>
        <v>3471514.3254239997</v>
      </c>
      <c r="N12" s="5">
        <f>'pas-godz'!N12*'koszty czasu'!$C$92*N$83*$I$91+'pas-godz'!N12*'koszty czasu'!$D$92*N$84*$I$92+'pas-godz'!N12*'koszty czasu'!$E$92*N$85*$I$93</f>
        <v>3606445.491615999</v>
      </c>
      <c r="O12" s="5">
        <f>'pas-godz'!O12*'koszty czasu'!$C$92*O$83*$I$91+'pas-godz'!O12*'koszty czasu'!$D$92*O$84*$I$92+'pas-godz'!O12*'koszty czasu'!$E$92*O$85*$I$93</f>
        <v>3744749.7219040003</v>
      </c>
      <c r="P12" s="5">
        <f>'pas-godz'!P12*'koszty czasu'!$C$92*P$83*$I$91+'pas-godz'!P12*'koszty czasu'!$D$92*P$84*$I$92+'pas-godz'!P12*'koszty czasu'!$E$92*P$85*$I$93</f>
        <v>3884594.6559679992</v>
      </c>
      <c r="Q12" s="5">
        <f>'pas-godz'!Q12*'koszty czasu'!$C$92*Q$83*$I$91+'pas-godz'!Q12*'koszty czasu'!$D$92*Q$84*$I$92+'pas-godz'!Q12*'koszty czasu'!$E$92*Q$85*$I$93</f>
        <v>3744713.4972000001</v>
      </c>
      <c r="R12" s="5">
        <f>'pas-godz'!R12*'koszty czasu'!$C$92*R$83*$I$91+'pas-godz'!R12*'koszty czasu'!$D$92*R$84*$I$92+'pas-godz'!R12*'koszty czasu'!$E$92*R$85*$I$93</f>
        <v>4040371.5741839996</v>
      </c>
      <c r="S12" s="5">
        <f>'pas-godz'!S12*'koszty czasu'!$C$92*S$83*$I$91+'pas-godz'!S12*'koszty czasu'!$D$92*S$84*$I$92+'pas-godz'!S12*'koszty czasu'!$E$92*S$85*$I$93</f>
        <v>4343337.2862719996</v>
      </c>
      <c r="T12" s="5">
        <f>'pas-godz'!T12*'koszty czasu'!$C$92*T$83*$I$91+'pas-godz'!T12*'koszty czasu'!$D$92*T$84*$I$92+'pas-godz'!T12*'koszty czasu'!$E$92*T$85*$I$93</f>
        <v>4649749.172696</v>
      </c>
      <c r="U12" s="5">
        <f>'pas-godz'!U12*'koszty czasu'!$C$92*U$83*$I$91+'pas-godz'!U12*'koszty czasu'!$D$92*U$84*$I$92+'pas-godz'!U12*'koszty czasu'!$E$92*U$85*$I$93</f>
        <v>4965611.3079840001</v>
      </c>
      <c r="V12" s="5">
        <f>'pas-godz'!V12*'koszty czasu'!$C$92*V$83*$I$91+'pas-godz'!V12*'koszty czasu'!$D$92*V$84*$I$92+'pas-godz'!V12*'koszty czasu'!$E$92*V$85*$I$93</f>
        <v>4820312.9818799999</v>
      </c>
      <c r="W12" s="5">
        <f>'pas-godz'!W12*'koszty czasu'!$C$92*W$83*$I$91+'pas-godz'!W12*'koszty czasu'!$D$92*W$84*$I$92+'pas-godz'!W12*'koszty czasu'!$E$92*W$85*$I$93</f>
        <v>5190087.9939839989</v>
      </c>
      <c r="X12" s="5">
        <f>'pas-godz'!X12*'koszty czasu'!$C$92*X$83*$I$91+'pas-godz'!X12*'koszty czasu'!$D$92*X$84*$I$92+'pas-godz'!X12*'koszty czasu'!$E$92*X$85*$I$93</f>
        <v>5564465.1159840003</v>
      </c>
      <c r="Y12" s="5">
        <f>'pas-godz'!Y12*'koszty czasu'!$C$92*Y$83*$I$91+'pas-godz'!Y12*'koszty czasu'!$D$92*Y$84*$I$92+'pas-godz'!Y12*'koszty czasu'!$E$92*Y$85*$I$93</f>
        <v>5944145.4534240002</v>
      </c>
      <c r="Z12" s="5">
        <f>'pas-godz'!Z12*'koszty czasu'!$C$92*Z$83*$I$91+'pas-godz'!Z12*'koszty czasu'!$D$92*Z$84*$I$92+'pas-godz'!Z12*'koszty czasu'!$E$92*Z$85*$I$93</f>
        <v>6313949.3305520006</v>
      </c>
    </row>
    <row r="13" spans="1:26" x14ac:dyDescent="0.25">
      <c r="A13" s="1">
        <v>100</v>
      </c>
      <c r="B13" s="5">
        <f>'pas-godz'!B13*'koszty czasu'!$C$92*B$83*$I$91+'pas-godz'!B13*'koszty czasu'!$D$92*B$84*$I$92+'pas-godz'!B13*'koszty czasu'!$E$92*B$85*$I$93</f>
        <v>0</v>
      </c>
      <c r="C13" s="5">
        <f>'pas-godz'!C13*'koszty czasu'!$C$92*C$83*$I$91+'pas-godz'!C13*'koszty czasu'!$D$92*C$84*$I$92+'pas-godz'!C13*'koszty czasu'!$E$92*C$85*$I$93</f>
        <v>0</v>
      </c>
      <c r="D13" s="5">
        <f>'pas-godz'!D13*'koszty czasu'!$C$92*D$83*$I$91+'pas-godz'!D13*'koszty czasu'!$D$92*D$84*$I$92+'pas-godz'!D13*'koszty czasu'!$E$92*D$85*$I$93</f>
        <v>0</v>
      </c>
      <c r="E13" s="5">
        <f>'pas-godz'!E13*'koszty czasu'!$C$92*E$83*$I$91+'pas-godz'!E13*'koszty czasu'!$D$92*E$84*$I$92+'pas-godz'!E13*'koszty czasu'!$E$92*E$85*$I$93</f>
        <v>0</v>
      </c>
      <c r="F13" s="5">
        <f>'pas-godz'!F13*'koszty czasu'!$C$92*F$83*$I$91+'pas-godz'!F13*'koszty czasu'!$D$92*F$84*$I$92+'pas-godz'!F13*'koszty czasu'!$E$92*F$85*$I$93</f>
        <v>0</v>
      </c>
      <c r="G13" s="5">
        <f>'pas-godz'!G13*'koszty czasu'!$C$92*G$83*$I$91+'pas-godz'!G13*'koszty czasu'!$D$92*G$84*$I$92+'pas-godz'!G13*'koszty czasu'!$E$92*G$85*$I$93</f>
        <v>0</v>
      </c>
      <c r="H13" s="5">
        <f>'pas-godz'!H13*'koszty czasu'!$C$92*H$83*$I$91+'pas-godz'!H13*'koszty czasu'!$D$92*H$84*$I$92+'pas-godz'!H13*'koszty czasu'!$E$92*H$85*$I$93</f>
        <v>0</v>
      </c>
      <c r="I13" s="5">
        <f>'pas-godz'!I13*'koszty czasu'!$C$92*I$83*$I$91+'pas-godz'!I13*'koszty czasu'!$D$92*I$84*$I$92+'pas-godz'!I13*'koszty czasu'!$E$92*I$85*$I$93</f>
        <v>0</v>
      </c>
      <c r="J13" s="5">
        <f>'pas-godz'!J13*'koszty czasu'!$C$92*J$83*$I$91+'pas-godz'!J13*'koszty czasu'!$D$92*J$84*$I$92+'pas-godz'!J13*'koszty czasu'!$E$92*J$85*$I$93</f>
        <v>0</v>
      </c>
      <c r="K13" s="5">
        <f>'pas-godz'!K13*'koszty czasu'!$C$92*K$83*$I$91+'pas-godz'!K13*'koszty czasu'!$D$92*K$84*$I$92+'pas-godz'!K13*'koszty czasu'!$E$92*K$85*$I$93</f>
        <v>0</v>
      </c>
      <c r="L13" s="5">
        <f>'pas-godz'!L13*'koszty czasu'!$C$92*L$83*$I$91+'pas-godz'!L13*'koszty czasu'!$D$92*L$84*$I$92+'pas-godz'!L13*'koszty czasu'!$E$92*L$85*$I$93</f>
        <v>0</v>
      </c>
      <c r="M13" s="5">
        <f>'pas-godz'!M13*'koszty czasu'!$C$92*M$83*$I$91+'pas-godz'!M13*'koszty czasu'!$D$92*M$84*$I$92+'pas-godz'!M13*'koszty czasu'!$E$92*M$85*$I$93</f>
        <v>0</v>
      </c>
      <c r="N13" s="5">
        <f>'pas-godz'!N13*'koszty czasu'!$C$92*N$83*$I$91+'pas-godz'!N13*'koszty czasu'!$D$92*N$84*$I$92+'pas-godz'!N13*'koszty czasu'!$E$92*N$85*$I$93</f>
        <v>0</v>
      </c>
      <c r="O13" s="5">
        <f>'pas-godz'!O13*'koszty czasu'!$C$92*O$83*$I$91+'pas-godz'!O13*'koszty czasu'!$D$92*O$84*$I$92+'pas-godz'!O13*'koszty czasu'!$E$92*O$85*$I$93</f>
        <v>0</v>
      </c>
      <c r="P13" s="5">
        <f>'pas-godz'!P13*'koszty czasu'!$C$92*P$83*$I$91+'pas-godz'!P13*'koszty czasu'!$D$92*P$84*$I$92+'pas-godz'!P13*'koszty czasu'!$E$92*P$85*$I$93</f>
        <v>0</v>
      </c>
      <c r="Q13" s="5">
        <f>'pas-godz'!Q13*'koszty czasu'!$C$92*Q$83*$I$91+'pas-godz'!Q13*'koszty czasu'!$D$92*Q$84*$I$92+'pas-godz'!Q13*'koszty czasu'!$E$92*Q$85*$I$93</f>
        <v>0</v>
      </c>
      <c r="R13" s="5">
        <f>'pas-godz'!R13*'koszty czasu'!$C$92*R$83*$I$91+'pas-godz'!R13*'koszty czasu'!$D$92*R$84*$I$92+'pas-godz'!R13*'koszty czasu'!$E$92*R$85*$I$93</f>
        <v>0</v>
      </c>
      <c r="S13" s="5">
        <f>'pas-godz'!S13*'koszty czasu'!$C$92*S$83*$I$91+'pas-godz'!S13*'koszty czasu'!$D$92*S$84*$I$92+'pas-godz'!S13*'koszty czasu'!$E$92*S$85*$I$93</f>
        <v>0</v>
      </c>
      <c r="T13" s="5">
        <f>'pas-godz'!T13*'koszty czasu'!$C$92*T$83*$I$91+'pas-godz'!T13*'koszty czasu'!$D$92*T$84*$I$92+'pas-godz'!T13*'koszty czasu'!$E$92*T$85*$I$93</f>
        <v>0</v>
      </c>
      <c r="U13" s="5">
        <f>'pas-godz'!U13*'koszty czasu'!$C$92*U$83*$I$91+'pas-godz'!U13*'koszty czasu'!$D$92*U$84*$I$92+'pas-godz'!U13*'koszty czasu'!$E$92*U$85*$I$93</f>
        <v>0</v>
      </c>
      <c r="V13" s="5">
        <f>'pas-godz'!V13*'koszty czasu'!$C$92*V$83*$I$91+'pas-godz'!V13*'koszty czasu'!$D$92*V$84*$I$92+'pas-godz'!V13*'koszty czasu'!$E$92*V$85*$I$93</f>
        <v>0</v>
      </c>
      <c r="W13" s="5">
        <f>'pas-godz'!W13*'koszty czasu'!$C$92*W$83*$I$91+'pas-godz'!W13*'koszty czasu'!$D$92*W$84*$I$92+'pas-godz'!W13*'koszty czasu'!$E$92*W$85*$I$93</f>
        <v>0</v>
      </c>
      <c r="X13" s="5">
        <f>'pas-godz'!X13*'koszty czasu'!$C$92*X$83*$I$91+'pas-godz'!X13*'koszty czasu'!$D$92*X$84*$I$92+'pas-godz'!X13*'koszty czasu'!$E$92*X$85*$I$93</f>
        <v>0</v>
      </c>
      <c r="Y13" s="5">
        <f>'pas-godz'!Y13*'koszty czasu'!$C$92*Y$83*$I$91+'pas-godz'!Y13*'koszty czasu'!$D$92*Y$84*$I$92+'pas-godz'!Y13*'koszty czasu'!$E$92*Y$85*$I$93</f>
        <v>0</v>
      </c>
      <c r="Z13" s="5">
        <f>'pas-godz'!Z13*'koszty czasu'!$C$92*Z$83*$I$91+'pas-godz'!Z13*'koszty czasu'!$D$92*Z$84*$I$92+'pas-godz'!Z13*'koszty czasu'!$E$92*Z$85*$I$93</f>
        <v>0</v>
      </c>
    </row>
    <row r="14" spans="1:26" x14ac:dyDescent="0.25">
      <c r="A14" s="1">
        <v>110</v>
      </c>
      <c r="B14" s="5">
        <f>'pas-godz'!B14*'koszty czasu'!$C$92*B$83*$I$91+'pas-godz'!B14*'koszty czasu'!$D$92*B$84*$I$92+'pas-godz'!B14*'koszty czasu'!$E$92*B$85*$I$93</f>
        <v>0</v>
      </c>
      <c r="C14" s="5">
        <f>'pas-godz'!C14*'koszty czasu'!$C$92*C$83*$I$91+'pas-godz'!C14*'koszty czasu'!$D$92*C$84*$I$92+'pas-godz'!C14*'koszty czasu'!$E$92*C$85*$I$93</f>
        <v>0</v>
      </c>
      <c r="D14" s="5">
        <f>'pas-godz'!D14*'koszty czasu'!$C$92*D$83*$I$91+'pas-godz'!D14*'koszty czasu'!$D$92*D$84*$I$92+'pas-godz'!D14*'koszty czasu'!$E$92*D$85*$I$93</f>
        <v>0</v>
      </c>
      <c r="E14" s="5">
        <f>'pas-godz'!E14*'koszty czasu'!$C$92*E$83*$I$91+'pas-godz'!E14*'koszty czasu'!$D$92*E$84*$I$92+'pas-godz'!E14*'koszty czasu'!$E$92*E$85*$I$93</f>
        <v>0</v>
      </c>
      <c r="F14" s="5">
        <f>'pas-godz'!F14*'koszty czasu'!$C$92*F$83*$I$91+'pas-godz'!F14*'koszty czasu'!$D$92*F$84*$I$92+'pas-godz'!F14*'koszty czasu'!$E$92*F$85*$I$93</f>
        <v>0</v>
      </c>
      <c r="G14" s="5">
        <f>'pas-godz'!G14*'koszty czasu'!$C$92*G$83*$I$91+'pas-godz'!G14*'koszty czasu'!$D$92*G$84*$I$92+'pas-godz'!G14*'koszty czasu'!$E$92*G$85*$I$93</f>
        <v>0</v>
      </c>
      <c r="H14" s="5">
        <f>'pas-godz'!H14*'koszty czasu'!$C$92*H$83*$I$91+'pas-godz'!H14*'koszty czasu'!$D$92*H$84*$I$92+'pas-godz'!H14*'koszty czasu'!$E$92*H$85*$I$93</f>
        <v>0</v>
      </c>
      <c r="I14" s="5">
        <f>'pas-godz'!I14*'koszty czasu'!$C$92*I$83*$I$91+'pas-godz'!I14*'koszty czasu'!$D$92*I$84*$I$92+'pas-godz'!I14*'koszty czasu'!$E$92*I$85*$I$93</f>
        <v>0</v>
      </c>
      <c r="J14" s="5">
        <f>'pas-godz'!J14*'koszty czasu'!$C$92*J$83*$I$91+'pas-godz'!J14*'koszty czasu'!$D$92*J$84*$I$92+'pas-godz'!J14*'koszty czasu'!$E$92*J$85*$I$93</f>
        <v>0</v>
      </c>
      <c r="K14" s="5">
        <f>'pas-godz'!K14*'koszty czasu'!$C$92*K$83*$I$91+'pas-godz'!K14*'koszty czasu'!$D$92*K$84*$I$92+'pas-godz'!K14*'koszty czasu'!$E$92*K$85*$I$93</f>
        <v>0</v>
      </c>
      <c r="L14" s="5">
        <f>'pas-godz'!L14*'koszty czasu'!$C$92*L$83*$I$91+'pas-godz'!L14*'koszty czasu'!$D$92*L$84*$I$92+'pas-godz'!L14*'koszty czasu'!$E$92*L$85*$I$93</f>
        <v>0</v>
      </c>
      <c r="M14" s="5">
        <f>'pas-godz'!M14*'koszty czasu'!$C$92*M$83*$I$91+'pas-godz'!M14*'koszty czasu'!$D$92*M$84*$I$92+'pas-godz'!M14*'koszty czasu'!$E$92*M$85*$I$93</f>
        <v>0</v>
      </c>
      <c r="N14" s="5">
        <f>'pas-godz'!N14*'koszty czasu'!$C$92*N$83*$I$91+'pas-godz'!N14*'koszty czasu'!$D$92*N$84*$I$92+'pas-godz'!N14*'koszty czasu'!$E$92*N$85*$I$93</f>
        <v>0</v>
      </c>
      <c r="O14" s="5">
        <f>'pas-godz'!O14*'koszty czasu'!$C$92*O$83*$I$91+'pas-godz'!O14*'koszty czasu'!$D$92*O$84*$I$92+'pas-godz'!O14*'koszty czasu'!$E$92*O$85*$I$93</f>
        <v>0</v>
      </c>
      <c r="P14" s="5">
        <f>'pas-godz'!P14*'koszty czasu'!$C$92*P$83*$I$91+'pas-godz'!P14*'koszty czasu'!$D$92*P$84*$I$92+'pas-godz'!P14*'koszty czasu'!$E$92*P$85*$I$93</f>
        <v>0</v>
      </c>
      <c r="Q14" s="5">
        <f>'pas-godz'!Q14*'koszty czasu'!$C$92*Q$83*$I$91+'pas-godz'!Q14*'koszty czasu'!$D$92*Q$84*$I$92+'pas-godz'!Q14*'koszty czasu'!$E$92*Q$85*$I$93</f>
        <v>0</v>
      </c>
      <c r="R14" s="5">
        <f>'pas-godz'!R14*'koszty czasu'!$C$92*R$83*$I$91+'pas-godz'!R14*'koszty czasu'!$D$92*R$84*$I$92+'pas-godz'!R14*'koszty czasu'!$E$92*R$85*$I$93</f>
        <v>0</v>
      </c>
      <c r="S14" s="5">
        <f>'pas-godz'!S14*'koszty czasu'!$C$92*S$83*$I$91+'pas-godz'!S14*'koszty czasu'!$D$92*S$84*$I$92+'pas-godz'!S14*'koszty czasu'!$E$92*S$85*$I$93</f>
        <v>0</v>
      </c>
      <c r="T14" s="5">
        <f>'pas-godz'!T14*'koszty czasu'!$C$92*T$83*$I$91+'pas-godz'!T14*'koszty czasu'!$D$92*T$84*$I$92+'pas-godz'!T14*'koszty czasu'!$E$92*T$85*$I$93</f>
        <v>0</v>
      </c>
      <c r="U14" s="5">
        <f>'pas-godz'!U14*'koszty czasu'!$C$92*U$83*$I$91+'pas-godz'!U14*'koszty czasu'!$D$92*U$84*$I$92+'pas-godz'!U14*'koszty czasu'!$E$92*U$85*$I$93</f>
        <v>0</v>
      </c>
      <c r="V14" s="5">
        <f>'pas-godz'!V14*'koszty czasu'!$C$92*V$83*$I$91+'pas-godz'!V14*'koszty czasu'!$D$92*V$84*$I$92+'pas-godz'!V14*'koszty czasu'!$E$92*V$85*$I$93</f>
        <v>0</v>
      </c>
      <c r="W14" s="5">
        <f>'pas-godz'!W14*'koszty czasu'!$C$92*W$83*$I$91+'pas-godz'!W14*'koszty czasu'!$D$92*W$84*$I$92+'pas-godz'!W14*'koszty czasu'!$E$92*W$85*$I$93</f>
        <v>0</v>
      </c>
      <c r="X14" s="5">
        <f>'pas-godz'!X14*'koszty czasu'!$C$92*X$83*$I$91+'pas-godz'!X14*'koszty czasu'!$D$92*X$84*$I$92+'pas-godz'!X14*'koszty czasu'!$E$92*X$85*$I$93</f>
        <v>0</v>
      </c>
      <c r="Y14" s="5">
        <f>'pas-godz'!Y14*'koszty czasu'!$C$92*Y$83*$I$91+'pas-godz'!Y14*'koszty czasu'!$D$92*Y$84*$I$92+'pas-godz'!Y14*'koszty czasu'!$E$92*Y$85*$I$93</f>
        <v>0</v>
      </c>
      <c r="Z14" s="5">
        <f>'pas-godz'!Z14*'koszty czasu'!$C$92*Z$83*$I$91+'pas-godz'!Z14*'koszty czasu'!$D$92*Z$84*$I$92+'pas-godz'!Z14*'koszty czasu'!$E$92*Z$85*$I$93</f>
        <v>0</v>
      </c>
    </row>
    <row r="15" spans="1:26" x14ac:dyDescent="0.25">
      <c r="A15" s="1" t="s">
        <v>28</v>
      </c>
      <c r="B15" s="5">
        <f>SUM(B4:B14)</f>
        <v>23611081.292960003</v>
      </c>
      <c r="C15" s="5">
        <f t="shared" ref="C15:Z15" si="1">SUM(C4:C14)</f>
        <v>24497601.133032002</v>
      </c>
      <c r="D15" s="5">
        <f t="shared" si="1"/>
        <v>25361037.778144002</v>
      </c>
      <c r="E15" s="5">
        <f t="shared" si="1"/>
        <v>26247108.855136003</v>
      </c>
      <c r="F15" s="5">
        <f t="shared" si="1"/>
        <v>27144293.245055996</v>
      </c>
      <c r="G15" s="5">
        <f t="shared" si="1"/>
        <v>28048631.508000005</v>
      </c>
      <c r="H15" s="5">
        <f t="shared" si="1"/>
        <v>29403539.812288001</v>
      </c>
      <c r="I15" s="5">
        <f t="shared" si="1"/>
        <v>30792998.772983998</v>
      </c>
      <c r="J15" s="5">
        <f t="shared" si="1"/>
        <v>32202384.813759997</v>
      </c>
      <c r="K15" s="5">
        <f t="shared" si="1"/>
        <v>33648036.736423999</v>
      </c>
      <c r="L15" s="5">
        <f t="shared" si="1"/>
        <v>32458684.44272</v>
      </c>
      <c r="M15" s="5">
        <f t="shared" si="1"/>
        <v>34443328.690079994</v>
      </c>
      <c r="N15" s="5">
        <f t="shared" si="1"/>
        <v>36481249.260959998</v>
      </c>
      <c r="O15" s="5">
        <f t="shared" si="1"/>
        <v>38573593.487360001</v>
      </c>
      <c r="P15" s="5">
        <f t="shared" si="1"/>
        <v>40701654.446240008</v>
      </c>
      <c r="Q15" s="5">
        <f t="shared" si="1"/>
        <v>37625792.104680002</v>
      </c>
      <c r="R15" s="5">
        <f t="shared" si="1"/>
        <v>40295750.350896001</v>
      </c>
      <c r="S15" s="5">
        <f t="shared" si="1"/>
        <v>43030560.816647999</v>
      </c>
      <c r="T15" s="5">
        <f t="shared" si="1"/>
        <v>45792112.720544003</v>
      </c>
      <c r="U15" s="5">
        <f t="shared" si="1"/>
        <v>48639766.263336003</v>
      </c>
      <c r="V15" s="5">
        <f t="shared" si="1"/>
        <v>42996747.543480001</v>
      </c>
      <c r="W15" s="5">
        <f t="shared" si="1"/>
        <v>46041452.308511995</v>
      </c>
      <c r="X15" s="5">
        <f t="shared" si="1"/>
        <v>49123467.17035199</v>
      </c>
      <c r="Y15" s="5">
        <f t="shared" si="1"/>
        <v>52248996.128951997</v>
      </c>
      <c r="Z15" s="5">
        <f t="shared" si="1"/>
        <v>55285086.529816002</v>
      </c>
    </row>
    <row r="16" spans="1:26" x14ac:dyDescent="0.25">
      <c r="B16" s="52"/>
    </row>
    <row r="17" spans="1:26" x14ac:dyDescent="0.25">
      <c r="A17" t="s">
        <v>85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'pas-godz'!B20*'koszty czasu'!B$86</f>
        <v>0</v>
      </c>
      <c r="C20" s="5">
        <f>'pas-godz'!C20*'koszty czasu'!C$86</f>
        <v>0</v>
      </c>
      <c r="D20" s="5">
        <f>'pas-godz'!D20*'koszty czasu'!D$86</f>
        <v>0</v>
      </c>
      <c r="E20" s="5">
        <f>'pas-godz'!E20*'koszty czasu'!E$86</f>
        <v>0</v>
      </c>
      <c r="F20" s="5">
        <f>'pas-godz'!F20*'koszty czasu'!F$86</f>
        <v>0</v>
      </c>
      <c r="G20" s="5">
        <f>'pas-godz'!G20*'koszty czasu'!G$86</f>
        <v>0</v>
      </c>
      <c r="H20" s="5">
        <f>'pas-godz'!H20*'koszty czasu'!H$86</f>
        <v>0</v>
      </c>
      <c r="I20" s="5">
        <f>'pas-godz'!I20*'koszty czasu'!I$86</f>
        <v>0</v>
      </c>
      <c r="J20" s="5">
        <f>'pas-godz'!J20*'koszty czasu'!J$86</f>
        <v>0</v>
      </c>
      <c r="K20" s="5">
        <f>'pas-godz'!K20*'koszty czasu'!K$86</f>
        <v>0</v>
      </c>
      <c r="L20" s="5">
        <f>'pas-godz'!L20*'koszty czasu'!L$86</f>
        <v>0</v>
      </c>
      <c r="M20" s="5">
        <f>'pas-godz'!M20*'koszty czasu'!M$86</f>
        <v>0</v>
      </c>
      <c r="N20" s="5">
        <f>'pas-godz'!N20*'koszty czasu'!N$86</f>
        <v>0</v>
      </c>
      <c r="O20" s="5">
        <f>'pas-godz'!O20*'koszty czasu'!O$86</f>
        <v>0</v>
      </c>
      <c r="P20" s="5">
        <f>'pas-godz'!P20*'koszty czasu'!P$86</f>
        <v>0</v>
      </c>
      <c r="Q20" s="5">
        <f>'pas-godz'!Q20*'koszty czasu'!Q$86</f>
        <v>0</v>
      </c>
      <c r="R20" s="5">
        <f>'pas-godz'!R20*'koszty czasu'!R$86</f>
        <v>0</v>
      </c>
      <c r="S20" s="5">
        <f>'pas-godz'!S20*'koszty czasu'!S$86</f>
        <v>0</v>
      </c>
      <c r="T20" s="5">
        <f>'pas-godz'!T20*'koszty czasu'!T$86</f>
        <v>0</v>
      </c>
      <c r="U20" s="5">
        <f>'pas-godz'!U20*'koszty czasu'!U$86</f>
        <v>0</v>
      </c>
      <c r="V20" s="5">
        <f>'pas-godz'!V20*'koszty czasu'!V$86</f>
        <v>0</v>
      </c>
      <c r="W20" s="5">
        <f>'pas-godz'!W20*'koszty czasu'!W$86</f>
        <v>0</v>
      </c>
      <c r="X20" s="5">
        <f>'pas-godz'!X20*'koszty czasu'!X$86</f>
        <v>0</v>
      </c>
      <c r="Y20" s="5">
        <f>'pas-godz'!Y20*'koszty czasu'!Y$86</f>
        <v>0</v>
      </c>
      <c r="Z20" s="5">
        <f>'pas-godz'!Z20*'koszty czasu'!Z$86</f>
        <v>0</v>
      </c>
    </row>
    <row r="21" spans="1:26" x14ac:dyDescent="0.25">
      <c r="A21" s="1">
        <v>20</v>
      </c>
      <c r="B21" s="5">
        <f>'pas-godz'!B21*'koszty czasu'!B$86</f>
        <v>0</v>
      </c>
      <c r="C21" s="5">
        <f>'pas-godz'!C21*'koszty czasu'!C$86</f>
        <v>0</v>
      </c>
      <c r="D21" s="5">
        <f>'pas-godz'!D21*'koszty czasu'!D$86</f>
        <v>0</v>
      </c>
      <c r="E21" s="5">
        <f>'pas-godz'!E21*'koszty czasu'!E$86</f>
        <v>0</v>
      </c>
      <c r="F21" s="5">
        <f>'pas-godz'!F21*'koszty czasu'!F$86</f>
        <v>0</v>
      </c>
      <c r="G21" s="5">
        <f>'pas-godz'!G21*'koszty czasu'!G$86</f>
        <v>0</v>
      </c>
      <c r="H21" s="5">
        <f>'pas-godz'!H21*'koszty czasu'!H$86</f>
        <v>0</v>
      </c>
      <c r="I21" s="5">
        <f>'pas-godz'!I21*'koszty czasu'!I$86</f>
        <v>0</v>
      </c>
      <c r="J21" s="5">
        <f>'pas-godz'!J21*'koszty czasu'!J$86</f>
        <v>0</v>
      </c>
      <c r="K21" s="5">
        <f>'pas-godz'!K21*'koszty czasu'!K$86</f>
        <v>0</v>
      </c>
      <c r="L21" s="5">
        <f>'pas-godz'!L21*'koszty czasu'!L$86</f>
        <v>0</v>
      </c>
      <c r="M21" s="5">
        <f>'pas-godz'!M21*'koszty czasu'!M$86</f>
        <v>0</v>
      </c>
      <c r="N21" s="5">
        <f>'pas-godz'!N21*'koszty czasu'!N$86</f>
        <v>0</v>
      </c>
      <c r="O21" s="5">
        <f>'pas-godz'!O21*'koszty czasu'!O$86</f>
        <v>0</v>
      </c>
      <c r="P21" s="5">
        <f>'pas-godz'!P21*'koszty czasu'!P$86</f>
        <v>0</v>
      </c>
      <c r="Q21" s="5">
        <f>'pas-godz'!Q21*'koszty czasu'!Q$86</f>
        <v>0</v>
      </c>
      <c r="R21" s="5">
        <f>'pas-godz'!R21*'koszty czasu'!R$86</f>
        <v>0</v>
      </c>
      <c r="S21" s="5">
        <f>'pas-godz'!S21*'koszty czasu'!S$86</f>
        <v>0</v>
      </c>
      <c r="T21" s="5">
        <f>'pas-godz'!T21*'koszty czasu'!T$86</f>
        <v>0</v>
      </c>
      <c r="U21" s="5">
        <f>'pas-godz'!U21*'koszty czasu'!U$86</f>
        <v>0</v>
      </c>
      <c r="V21" s="5">
        <f>'pas-godz'!V21*'koszty czasu'!V$86</f>
        <v>0</v>
      </c>
      <c r="W21" s="5">
        <f>'pas-godz'!W21*'koszty czasu'!W$86</f>
        <v>0</v>
      </c>
      <c r="X21" s="5">
        <f>'pas-godz'!X21*'koszty czasu'!X$86</f>
        <v>0</v>
      </c>
      <c r="Y21" s="5">
        <f>'pas-godz'!Y21*'koszty czasu'!Y$86</f>
        <v>0</v>
      </c>
      <c r="Z21" s="5">
        <f>'pas-godz'!Z21*'koszty czasu'!Z$86</f>
        <v>0</v>
      </c>
    </row>
    <row r="22" spans="1:26" x14ac:dyDescent="0.25">
      <c r="A22" s="1">
        <v>30</v>
      </c>
      <c r="B22" s="5">
        <f>'pas-godz'!B22*'koszty czasu'!B$86</f>
        <v>0</v>
      </c>
      <c r="C22" s="5">
        <f>'pas-godz'!C22*'koszty czasu'!C$86</f>
        <v>2.9435999999999996</v>
      </c>
      <c r="D22" s="5">
        <f>'pas-godz'!D22*'koszty czasu'!D$86</f>
        <v>5.9759999999999991</v>
      </c>
      <c r="E22" s="5">
        <f>'pas-godz'!E22*'koszty czasu'!E$86</f>
        <v>9.1080000000000005</v>
      </c>
      <c r="F22" s="5">
        <f>'pas-godz'!F22*'koszty czasu'!F$86</f>
        <v>12.332799999999997</v>
      </c>
      <c r="G22" s="5">
        <f>'pas-godz'!G22*'koszty czasu'!G$86</f>
        <v>15.648</v>
      </c>
      <c r="H22" s="5">
        <f>'pas-godz'!H22*'koszty czasu'!H$86</f>
        <v>19.070399999999999</v>
      </c>
      <c r="I22" s="5">
        <f>'pas-godz'!I22*'koszty czasu'!I$86</f>
        <v>22.593199999999996</v>
      </c>
      <c r="J22" s="5">
        <f>'pas-godz'!J22*'koszty czasu'!J$86</f>
        <v>26.207999999999998</v>
      </c>
      <c r="K22" s="5">
        <f>'pas-godz'!K22*'koszty czasu'!K$86</f>
        <v>29.926799999999997</v>
      </c>
      <c r="L22" s="5">
        <f>'pas-godz'!L22*'koszty czasu'!L$86</f>
        <v>16.876000000000001</v>
      </c>
      <c r="M22" s="5">
        <f>'pas-godz'!M22*'koszty czasu'!M$86</f>
        <v>17.128</v>
      </c>
      <c r="N22" s="5">
        <f>'pas-godz'!N22*'koszty czasu'!N$86</f>
        <v>17.384</v>
      </c>
      <c r="O22" s="5">
        <f>'pas-godz'!O22*'koszty czasu'!O$86</f>
        <v>17.644000000000002</v>
      </c>
      <c r="P22" s="5">
        <f>'pas-godz'!P22*'koszty czasu'!P$86</f>
        <v>17.900000000000002</v>
      </c>
      <c r="Q22" s="5">
        <f>'pas-godz'!Q22*'koszty czasu'!Q$86</f>
        <v>0</v>
      </c>
      <c r="R22" s="5">
        <f>'pas-godz'!R22*'koszty czasu'!R$86</f>
        <v>0</v>
      </c>
      <c r="S22" s="5">
        <f>'pas-godz'!S22*'koszty czasu'!S$86</f>
        <v>0</v>
      </c>
      <c r="T22" s="5">
        <f>'pas-godz'!T22*'koszty czasu'!T$86</f>
        <v>0</v>
      </c>
      <c r="U22" s="5">
        <f>'pas-godz'!U22*'koszty czasu'!U$86</f>
        <v>0</v>
      </c>
      <c r="V22" s="5">
        <f>'pas-godz'!V22*'koszty czasu'!V$86</f>
        <v>0</v>
      </c>
      <c r="W22" s="5">
        <f>'pas-godz'!W22*'koszty czasu'!W$86</f>
        <v>0</v>
      </c>
      <c r="X22" s="5">
        <f>'pas-godz'!X22*'koszty czasu'!X$86</f>
        <v>0</v>
      </c>
      <c r="Y22" s="5">
        <f>'pas-godz'!Y22*'koszty czasu'!Y$86</f>
        <v>0</v>
      </c>
      <c r="Z22" s="5">
        <f>'pas-godz'!Z22*'koszty czasu'!Z$86</f>
        <v>0</v>
      </c>
    </row>
    <row r="23" spans="1:26" x14ac:dyDescent="0.25">
      <c r="A23" s="1">
        <v>40</v>
      </c>
      <c r="B23" s="5">
        <f>'pas-godz'!B23*'koszty czasu'!B$86</f>
        <v>13496.300000000003</v>
      </c>
      <c r="C23" s="5">
        <f>'pas-godz'!C23*'koszty czasu'!C$86</f>
        <v>13728.950400000003</v>
      </c>
      <c r="D23" s="5">
        <f>'pas-godz'!D23*'koszty czasu'!D$86</f>
        <v>13918.104000000003</v>
      </c>
      <c r="E23" s="5">
        <f>'pas-godz'!E23*'koszty czasu'!E$86</f>
        <v>14123.472000000002</v>
      </c>
      <c r="F23" s="5">
        <f>'pas-godz'!F23*'koszty czasu'!F$86</f>
        <v>14324.547199999997</v>
      </c>
      <c r="G23" s="5">
        <f>'pas-godz'!G23*'koszty czasu'!G$86</f>
        <v>14521.343999999996</v>
      </c>
      <c r="H23" s="5">
        <f>'pas-godz'!H23*'koszty czasu'!H$86</f>
        <v>15148.254399999996</v>
      </c>
      <c r="I23" s="5">
        <f>'pas-godz'!I23*'koszty czasu'!I$86</f>
        <v>15789.4192</v>
      </c>
      <c r="J23" s="5">
        <f>'pas-godz'!J23*'koszty czasu'!J$86</f>
        <v>16438.967999999997</v>
      </c>
      <c r="K23" s="5">
        <f>'pas-godz'!K23*'koszty czasu'!K$86</f>
        <v>17104.828799999999</v>
      </c>
      <c r="L23" s="5">
        <f>'pas-godz'!L23*'koszty czasu'!L$86</f>
        <v>17888.560000000005</v>
      </c>
      <c r="M23" s="5">
        <f>'pas-godz'!M23*'koszty czasu'!M$86</f>
        <v>19765.712</v>
      </c>
      <c r="N23" s="5">
        <f>'pas-godz'!N23*'koszty czasu'!N$86</f>
        <v>21695.232</v>
      </c>
      <c r="O23" s="5">
        <f>'pas-godz'!O23*'koszty czasu'!O$86</f>
        <v>23678.247999999996</v>
      </c>
      <c r="P23" s="5">
        <f>'pas-godz'!P23*'koszty czasu'!P$86</f>
        <v>25704.399999999994</v>
      </c>
      <c r="Q23" s="5">
        <f>'pas-godz'!Q23*'koszty czasu'!Q$86</f>
        <v>25493.831999999991</v>
      </c>
      <c r="R23" s="5">
        <f>'pas-godz'!R23*'koszty czasu'!R$86</f>
        <v>27936.422399999992</v>
      </c>
      <c r="S23" s="5">
        <f>'pas-godz'!S23*'koszty czasu'!S$86</f>
        <v>30444.187199999989</v>
      </c>
      <c r="T23" s="5">
        <f>'pas-godz'!T23*'koszty czasu'!T$86</f>
        <v>32969.69279999999</v>
      </c>
      <c r="U23" s="5">
        <f>'pas-godz'!U23*'koszty czasu'!U$86</f>
        <v>35601.287999999993</v>
      </c>
      <c r="V23" s="5">
        <f>'pas-godz'!V23*'koszty czasu'!V$86</f>
        <v>29112.132000000001</v>
      </c>
      <c r="W23" s="5">
        <f>'pas-godz'!W23*'koszty czasu'!W$86</f>
        <v>57455.552000000003</v>
      </c>
      <c r="X23" s="5">
        <f>'pas-godz'!X23*'koszty czasu'!X$86</f>
        <v>86209.659200000009</v>
      </c>
      <c r="Y23" s="5">
        <f>'pas-godz'!Y23*'koszty czasu'!Y$86</f>
        <v>115389.064</v>
      </c>
      <c r="Z23" s="5">
        <f>'pas-godz'!Z23*'koszty czasu'!Z$86</f>
        <v>144654.69199999998</v>
      </c>
    </row>
    <row r="24" spans="1:26" x14ac:dyDescent="0.25">
      <c r="A24" s="1">
        <v>50</v>
      </c>
      <c r="B24" s="5">
        <f>'pas-godz'!B24*'koszty czasu'!B$86</f>
        <v>68969.850000000006</v>
      </c>
      <c r="C24" s="5">
        <f>'pas-godz'!C24*'koszty czasu'!C$86</f>
        <v>70269.619200000001</v>
      </c>
      <c r="D24" s="5">
        <f>'pas-godz'!D24*'koszty czasu'!D$86</f>
        <v>71350.452000000005</v>
      </c>
      <c r="E24" s="5">
        <f>'pas-godz'!E24*'koszty czasu'!E$86</f>
        <v>72517.896000000008</v>
      </c>
      <c r="F24" s="5">
        <f>'pas-godz'!F24*'koszty czasu'!F$86</f>
        <v>73666.897599999997</v>
      </c>
      <c r="G24" s="5">
        <f>'pas-godz'!G24*'koszty czasu'!G$86</f>
        <v>74797.439999999973</v>
      </c>
      <c r="H24" s="5">
        <f>'pas-godz'!H24*'koszty czasu'!H$86</f>
        <v>88216.491999999984</v>
      </c>
      <c r="I24" s="5">
        <f>'pas-godz'!I24*'koszty czasu'!I$86</f>
        <v>102024.43599999999</v>
      </c>
      <c r="J24" s="5">
        <f>'pas-godz'!J24*'koszty czasu'!J$86</f>
        <v>116183.34</v>
      </c>
      <c r="K24" s="5">
        <f>'pas-godz'!K24*'koszty czasu'!K$86</f>
        <v>130746.86399999997</v>
      </c>
      <c r="L24" s="5">
        <f>'pas-godz'!L24*'koszty czasu'!L$86</f>
        <v>145606.128</v>
      </c>
      <c r="M24" s="5">
        <f>'pas-godz'!M24*'koszty czasu'!M$86</f>
        <v>172465.25760000001</v>
      </c>
      <c r="N24" s="5">
        <f>'pas-godz'!N24*'koszty czasu'!N$86</f>
        <v>200096.7936</v>
      </c>
      <c r="O24" s="5">
        <f>'pas-godz'!O24*'koszty czasu'!O$86</f>
        <v>228518.03040000002</v>
      </c>
      <c r="P24" s="5">
        <f>'pas-godz'!P24*'koszty czasu'!P$86</f>
        <v>257631.12000000002</v>
      </c>
      <c r="Q24" s="5">
        <f>'pas-godz'!Q24*'koszty czasu'!Q$86</f>
        <v>217514.68200000003</v>
      </c>
      <c r="R24" s="5">
        <f>'pas-godz'!R24*'koszty czasu'!R$86</f>
        <v>240671.68960000001</v>
      </c>
      <c r="S24" s="5">
        <f>'pas-godz'!S24*'koszty czasu'!S$86</f>
        <v>264451.18280000001</v>
      </c>
      <c r="T24" s="5">
        <f>'pas-godz'!T24*'koszty czasu'!T$86</f>
        <v>288439.39920000004</v>
      </c>
      <c r="U24" s="5">
        <f>'pas-godz'!U24*'koszty czasu'!U$86</f>
        <v>313407.24200000003</v>
      </c>
      <c r="V24" s="5">
        <f>'pas-godz'!V24*'koszty czasu'!V$86</f>
        <v>198498.87599999999</v>
      </c>
      <c r="W24" s="5">
        <f>'pas-godz'!W24*'koszty czasu'!W$86</f>
        <v>240704.77200000006</v>
      </c>
      <c r="X24" s="5">
        <f>'pas-godz'!X24*'koszty czasu'!X$86</f>
        <v>283489.10720000003</v>
      </c>
      <c r="Y24" s="5">
        <f>'pas-godz'!Y24*'koszty czasu'!Y$86</f>
        <v>326905.21399999998</v>
      </c>
      <c r="Z24" s="5">
        <f>'pas-godz'!Z24*'koszty czasu'!Z$86</f>
        <v>370076.05200000003</v>
      </c>
    </row>
    <row r="25" spans="1:26" x14ac:dyDescent="0.25">
      <c r="A25" s="1">
        <v>60</v>
      </c>
      <c r="B25" s="5">
        <f>'pas-godz'!B25*'koszty czasu'!B$86</f>
        <v>135382.04999999999</v>
      </c>
      <c r="C25" s="5">
        <f>'pas-godz'!C25*'koszty czasu'!C$86</f>
        <v>139143.97199999998</v>
      </c>
      <c r="D25" s="5">
        <f>'pas-godz'!D25*'koszty czasu'!D$86</f>
        <v>142512.65999999997</v>
      </c>
      <c r="E25" s="5">
        <f>'pas-godz'!E25*'koszty czasu'!E$86</f>
        <v>146092.32</v>
      </c>
      <c r="F25" s="5">
        <f>'pas-godz'!F25*'koszty czasu'!F$86</f>
        <v>149673.94399999999</v>
      </c>
      <c r="G25" s="5">
        <f>'pas-godz'!G25*'koszty czasu'!G$86</f>
        <v>153256.51199999999</v>
      </c>
      <c r="H25" s="5">
        <f>'pas-godz'!H25*'koszty czasu'!H$86</f>
        <v>188253.45360000001</v>
      </c>
      <c r="I25" s="5">
        <f>'pas-godz'!I25*'koszty czasu'!I$86</f>
        <v>224279.46880000003</v>
      </c>
      <c r="J25" s="5">
        <f>'pas-godz'!J25*'koszty czasu'!J$86</f>
        <v>261251.17200000008</v>
      </c>
      <c r="K25" s="5">
        <f>'pas-godz'!K25*'koszty czasu'!K$86</f>
        <v>299287.95120000001</v>
      </c>
      <c r="L25" s="5">
        <f>'pas-godz'!L25*'koszty czasu'!L$86</f>
        <v>331242.12800000003</v>
      </c>
      <c r="M25" s="5">
        <f>'pas-godz'!M25*'koszty czasu'!M$86</f>
        <v>384211.87040000007</v>
      </c>
      <c r="N25" s="5">
        <f>'pas-godz'!N25*'koszty czasu'!N$86</f>
        <v>438695.67040000006</v>
      </c>
      <c r="O25" s="5">
        <f>'pas-godz'!O25*'koszty czasu'!O$86</f>
        <v>494727.17359999998</v>
      </c>
      <c r="P25" s="5">
        <f>'pas-godz'!P25*'koszty czasu'!P$86</f>
        <v>552093.28</v>
      </c>
      <c r="Q25" s="5">
        <f>'pas-godz'!Q25*'koszty czasu'!Q$86</f>
        <v>424679.30400000006</v>
      </c>
      <c r="R25" s="5">
        <f>'pas-godz'!R25*'koszty czasu'!R$86</f>
        <v>502096.78159999999</v>
      </c>
      <c r="S25" s="5">
        <f>'pas-godz'!S25*'koszty czasu'!S$86</f>
        <v>581652.86079999991</v>
      </c>
      <c r="T25" s="5">
        <f>'pas-godz'!T25*'koszty czasu'!T$86</f>
        <v>662413.80719999992</v>
      </c>
      <c r="U25" s="5">
        <f>'pas-godz'!U25*'koszty czasu'!U$86</f>
        <v>746122.55199999991</v>
      </c>
      <c r="V25" s="5">
        <f>'pas-godz'!V25*'koszty czasu'!V$86</f>
        <v>558435.98999999987</v>
      </c>
      <c r="W25" s="5">
        <f>'pas-godz'!W25*'koszty czasu'!W$86</f>
        <v>612066.88399999996</v>
      </c>
      <c r="X25" s="5">
        <f>'pas-godz'!X25*'koszty czasu'!X$86</f>
        <v>666367.45040000009</v>
      </c>
      <c r="Y25" s="5">
        <f>'pas-godz'!Y25*'koszty czasu'!Y$86</f>
        <v>721467.77799999993</v>
      </c>
      <c r="Z25" s="5">
        <f>'pas-godz'!Z25*'koszty czasu'!Z$86</f>
        <v>775518.97399999993</v>
      </c>
    </row>
    <row r="26" spans="1:26" x14ac:dyDescent="0.25">
      <c r="A26" s="1">
        <v>70</v>
      </c>
      <c r="B26" s="5">
        <f>'pas-godz'!B26*'koszty czasu'!B$86</f>
        <v>235462.75</v>
      </c>
      <c r="C26" s="5">
        <f>'pas-godz'!C26*'koszty czasu'!C$86</f>
        <v>243247.32959999997</v>
      </c>
      <c r="D26" s="5">
        <f>'pas-godz'!D26*'koszty czasu'!D$86</f>
        <v>250385.43600000002</v>
      </c>
      <c r="E26" s="5">
        <f>'pas-godz'!E26*'koszty czasu'!E$86</f>
        <v>257932.48799999998</v>
      </c>
      <c r="F26" s="5">
        <f>'pas-godz'!F26*'koszty czasu'!F$86</f>
        <v>265522.10079999996</v>
      </c>
      <c r="G26" s="5">
        <f>'pas-godz'!G26*'koszty czasu'!G$86</f>
        <v>273151.48799999995</v>
      </c>
      <c r="H26" s="5">
        <f>'pas-godz'!H26*'koszty czasu'!H$86</f>
        <v>249428.11839999998</v>
      </c>
      <c r="I26" s="5">
        <f>'pas-godz'!I26*'koszty czasu'!I$86</f>
        <v>224873.34719999999</v>
      </c>
      <c r="J26" s="5">
        <f>'pas-godz'!J26*'koszty czasu'!J$86</f>
        <v>199403.56800000003</v>
      </c>
      <c r="K26" s="5">
        <f>'pas-godz'!K26*'koszty czasu'!K$86</f>
        <v>173123.21279999998</v>
      </c>
      <c r="L26" s="5">
        <f>'pas-godz'!L26*'koszty czasu'!L$86</f>
        <v>126418.11599999999</v>
      </c>
      <c r="M26" s="5">
        <f>'pas-godz'!M26*'koszty czasu'!M$86</f>
        <v>134016.32320000001</v>
      </c>
      <c r="N26" s="5">
        <f>'pas-godz'!N26*'koszty czasu'!N$86</f>
        <v>141815.19519999999</v>
      </c>
      <c r="O26" s="5">
        <f>'pas-godz'!O26*'koszty czasu'!O$86</f>
        <v>149818.73279999997</v>
      </c>
      <c r="P26" s="5">
        <f>'pas-godz'!P26*'koszty czasu'!P$86</f>
        <v>157960.33999999997</v>
      </c>
      <c r="Q26" s="5">
        <f>'pas-godz'!Q26*'koszty czasu'!Q$86</f>
        <v>326153.99600000004</v>
      </c>
      <c r="R26" s="5">
        <f>'pas-godz'!R26*'koszty czasu'!R$86</f>
        <v>316045.51279999997</v>
      </c>
      <c r="S26" s="5">
        <f>'pas-godz'!S26*'koszty czasu'!S$86</f>
        <v>305585.21039999992</v>
      </c>
      <c r="T26" s="5">
        <f>'pas-godz'!T26*'koszty czasu'!T$86</f>
        <v>294327.92560000002</v>
      </c>
      <c r="U26" s="5">
        <f>'pas-godz'!U26*'koszty czasu'!U$86</f>
        <v>283098.55599999998</v>
      </c>
      <c r="V26" s="5">
        <f>'pas-godz'!V26*'koszty czasu'!V$86</f>
        <v>238707.82199999999</v>
      </c>
      <c r="W26" s="5">
        <f>'pas-godz'!W26*'koszty czasu'!W$86</f>
        <v>227594.00399999999</v>
      </c>
      <c r="X26" s="5">
        <f>'pas-godz'!X26*'koszty czasu'!X$86</f>
        <v>216265.77040000001</v>
      </c>
      <c r="Y26" s="5">
        <f>'pas-godz'!Y26*'koszty czasu'!Y$86</f>
        <v>204768.29799999998</v>
      </c>
      <c r="Z26" s="5">
        <f>'pas-godz'!Z26*'koszty czasu'!Z$86</f>
        <v>192634.614</v>
      </c>
    </row>
    <row r="27" spans="1:26" x14ac:dyDescent="0.25">
      <c r="A27" s="1">
        <v>80</v>
      </c>
      <c r="B27" s="5">
        <f>'pas-godz'!B27*'koszty czasu'!B$86</f>
        <v>161738.85000000003</v>
      </c>
      <c r="C27" s="5">
        <f>'pas-godz'!C27*'koszty czasu'!C$86</f>
        <v>164959.34400000004</v>
      </c>
      <c r="D27" s="5">
        <f>'pas-godz'!D27*'koszty czasu'!D$86</f>
        <v>167671.62</v>
      </c>
      <c r="E27" s="5">
        <f>'pas-godz'!E27*'koszty czasu'!E$86</f>
        <v>170592.84000000005</v>
      </c>
      <c r="F27" s="5">
        <f>'pas-godz'!F27*'koszty czasu'!F$86</f>
        <v>173476.24799999999</v>
      </c>
      <c r="G27" s="5">
        <f>'pas-godz'!G27*'koszty czasu'!G$86</f>
        <v>176321.66399999999</v>
      </c>
      <c r="H27" s="5">
        <f>'pas-godz'!H27*'koszty czasu'!H$86</f>
        <v>167355.47359999997</v>
      </c>
      <c r="I27" s="5">
        <f>'pas-godz'!I27*'koszty czasu'!I$86</f>
        <v>158049.11679999999</v>
      </c>
      <c r="J27" s="5">
        <f>'pas-godz'!J27*'koszty czasu'!J$86</f>
        <v>148343.83199999999</v>
      </c>
      <c r="K27" s="5">
        <f>'pas-godz'!K27*'koszty czasu'!K$86</f>
        <v>138315.01919999998</v>
      </c>
      <c r="L27" s="5">
        <f>'pas-godz'!L27*'koszty czasu'!L$86</f>
        <v>126688.132</v>
      </c>
      <c r="M27" s="5">
        <f>'pas-godz'!M27*'koszty czasu'!M$86</f>
        <v>90237.155199999994</v>
      </c>
      <c r="N27" s="5">
        <f>'pas-godz'!N27*'koszty czasu'!N$86</f>
        <v>52670.043199999986</v>
      </c>
      <c r="O27" s="5">
        <f>'pas-godz'!O27*'koszty czasu'!O$86</f>
        <v>13959.932799999979</v>
      </c>
      <c r="P27" s="5">
        <f>'pas-godz'!P27*'koszty czasu'!P$86</f>
        <v>0</v>
      </c>
      <c r="Q27" s="5">
        <f>'pas-godz'!Q27*'koszty czasu'!Q$86</f>
        <v>0</v>
      </c>
      <c r="R27" s="5">
        <f>'pas-godz'!R27*'koszty czasu'!R$86</f>
        <v>0</v>
      </c>
      <c r="S27" s="5">
        <f>'pas-godz'!S27*'koszty czasu'!S$86</f>
        <v>0</v>
      </c>
      <c r="T27" s="5">
        <f>'pas-godz'!T27*'koszty czasu'!T$86</f>
        <v>0</v>
      </c>
      <c r="U27" s="5">
        <f>'pas-godz'!U27*'koszty czasu'!U$86</f>
        <v>0</v>
      </c>
      <c r="V27" s="5">
        <f>'pas-godz'!V27*'koszty czasu'!V$86</f>
        <v>0</v>
      </c>
      <c r="W27" s="5">
        <f>'pas-godz'!W27*'koszty czasu'!W$86</f>
        <v>0</v>
      </c>
      <c r="X27" s="5">
        <f>'pas-godz'!X27*'koszty czasu'!X$86</f>
        <v>0</v>
      </c>
      <c r="Y27" s="5">
        <f>'pas-godz'!Y27*'koszty czasu'!Y$86</f>
        <v>0</v>
      </c>
      <c r="Z27" s="5">
        <f>'pas-godz'!Z27*'koszty czasu'!Z$86</f>
        <v>0</v>
      </c>
    </row>
    <row r="28" spans="1:26" x14ac:dyDescent="0.25">
      <c r="A28" s="1">
        <v>90</v>
      </c>
      <c r="B28" s="5">
        <f>'pas-godz'!B28*'koszty czasu'!B$86</f>
        <v>60343.200000000004</v>
      </c>
      <c r="C28" s="5">
        <f>'pas-godz'!C28*'koszty czasu'!C$86</f>
        <v>60688.20120000001</v>
      </c>
      <c r="D28" s="5">
        <f>'pas-godz'!D28*'koszty czasu'!D$86</f>
        <v>60817.752000000008</v>
      </c>
      <c r="E28" s="5">
        <f>'pas-godz'!E28*'koszty czasu'!E$86</f>
        <v>60996.275999999998</v>
      </c>
      <c r="F28" s="5">
        <f>'pas-godz'!F28*'koszty czasu'!F$86</f>
        <v>61133.689599999991</v>
      </c>
      <c r="G28" s="5">
        <f>'pas-godz'!G28*'koszty czasu'!G$86</f>
        <v>61230.623999999996</v>
      </c>
      <c r="H28" s="5">
        <f>'pas-godz'!H28*'koszty czasu'!H$86</f>
        <v>61200.091999999997</v>
      </c>
      <c r="I28" s="5">
        <f>'pas-godz'!I28*'koszty czasu'!I$86</f>
        <v>61146.881999999998</v>
      </c>
      <c r="J28" s="5">
        <f>'pas-godz'!J28*'koszty czasu'!J$86</f>
        <v>61048.26</v>
      </c>
      <c r="K28" s="5">
        <f>'pas-godz'!K28*'koszty czasu'!K$86</f>
        <v>60934.289999999994</v>
      </c>
      <c r="L28" s="5">
        <f>'pas-godz'!L28*'koszty czasu'!L$86</f>
        <v>65242.616000000002</v>
      </c>
      <c r="M28" s="5">
        <f>'pas-godz'!M28*'koszty czasu'!M$86</f>
        <v>71848.534400000004</v>
      </c>
      <c r="N28" s="5">
        <f>'pas-godz'!N28*'koszty czasu'!N$86</f>
        <v>78638.262400000007</v>
      </c>
      <c r="O28" s="5">
        <f>'pas-godz'!O28*'koszty czasu'!O$86</f>
        <v>85615.745599999995</v>
      </c>
      <c r="P28" s="5">
        <f>'pas-godz'!P28*'koszty czasu'!P$86</f>
        <v>92743.480000000025</v>
      </c>
      <c r="Q28" s="5">
        <f>'pas-godz'!Q28*'koszty czasu'!Q$86</f>
        <v>105679.56000000003</v>
      </c>
      <c r="R28" s="5">
        <f>'pas-godz'!R28*'koszty czasu'!R$86</f>
        <v>112198.77240000002</v>
      </c>
      <c r="S28" s="5">
        <f>'pas-godz'!S28*'koszty czasu'!S$86</f>
        <v>118884.7752</v>
      </c>
      <c r="T28" s="5">
        <f>'pas-godz'!T28*'koszty czasu'!T$86</f>
        <v>125555.03880000001</v>
      </c>
      <c r="U28" s="5">
        <f>'pas-godz'!U28*'koszty czasu'!U$86</f>
        <v>132549.16800000001</v>
      </c>
      <c r="V28" s="5">
        <f>'pas-godz'!V28*'koszty czasu'!V$86</f>
        <v>107567.19</v>
      </c>
      <c r="W28" s="5">
        <f>'pas-godz'!W28*'koszty czasu'!W$86</f>
        <v>122578.63200000003</v>
      </c>
      <c r="X28" s="5">
        <f>'pas-godz'!X28*'koszty czasu'!X$86</f>
        <v>137787.9192</v>
      </c>
      <c r="Y28" s="5">
        <f>'pas-godz'!Y28*'koszty czasu'!Y$86</f>
        <v>153221.54399999999</v>
      </c>
      <c r="Z28" s="5">
        <f>'pas-godz'!Z28*'koszty czasu'!Z$86</f>
        <v>168478.90199999997</v>
      </c>
    </row>
    <row r="29" spans="1:26" x14ac:dyDescent="0.25">
      <c r="A29" s="1">
        <v>100</v>
      </c>
      <c r="B29" s="5">
        <f>'pas-godz'!B29*'koszty czasu'!B$86</f>
        <v>0</v>
      </c>
      <c r="C29" s="5">
        <f>'pas-godz'!C29*'koszty czasu'!C$86</f>
        <v>0</v>
      </c>
      <c r="D29" s="5">
        <f>'pas-godz'!D29*'koszty czasu'!D$86</f>
        <v>0</v>
      </c>
      <c r="E29" s="5">
        <f>'pas-godz'!E29*'koszty czasu'!E$86</f>
        <v>0</v>
      </c>
      <c r="F29" s="5">
        <f>'pas-godz'!F29*'koszty czasu'!F$86</f>
        <v>0</v>
      </c>
      <c r="G29" s="5">
        <f>'pas-godz'!G29*'koszty czasu'!G$86</f>
        <v>0</v>
      </c>
      <c r="H29" s="5">
        <f>'pas-godz'!H29*'koszty czasu'!H$86</f>
        <v>0</v>
      </c>
      <c r="I29" s="5">
        <f>'pas-godz'!I29*'koszty czasu'!I$86</f>
        <v>0</v>
      </c>
      <c r="J29" s="5">
        <f>'pas-godz'!J29*'koszty czasu'!J$86</f>
        <v>0</v>
      </c>
      <c r="K29" s="5">
        <f>'pas-godz'!K29*'koszty czasu'!K$86</f>
        <v>0</v>
      </c>
      <c r="L29" s="5">
        <f>'pas-godz'!L29*'koszty czasu'!L$86</f>
        <v>0</v>
      </c>
      <c r="M29" s="5">
        <f>'pas-godz'!M29*'koszty czasu'!M$86</f>
        <v>0</v>
      </c>
      <c r="N29" s="5">
        <f>'pas-godz'!N29*'koszty czasu'!N$86</f>
        <v>0</v>
      </c>
      <c r="O29" s="5">
        <f>'pas-godz'!O29*'koszty czasu'!O$86</f>
        <v>0</v>
      </c>
      <c r="P29" s="5">
        <f>'pas-godz'!P29*'koszty czasu'!P$86</f>
        <v>0</v>
      </c>
      <c r="Q29" s="5">
        <f>'pas-godz'!Q29*'koszty czasu'!Q$86</f>
        <v>0</v>
      </c>
      <c r="R29" s="5">
        <f>'pas-godz'!R29*'koszty czasu'!R$86</f>
        <v>0</v>
      </c>
      <c r="S29" s="5">
        <f>'pas-godz'!S29*'koszty czasu'!S$86</f>
        <v>0</v>
      </c>
      <c r="T29" s="5">
        <f>'pas-godz'!T29*'koszty czasu'!T$86</f>
        <v>0</v>
      </c>
      <c r="U29" s="5">
        <f>'pas-godz'!U29*'koszty czasu'!U$86</f>
        <v>0</v>
      </c>
      <c r="V29" s="5">
        <f>'pas-godz'!V29*'koszty czasu'!V$86</f>
        <v>0</v>
      </c>
      <c r="W29" s="5">
        <f>'pas-godz'!W29*'koszty czasu'!W$86</f>
        <v>0</v>
      </c>
      <c r="X29" s="5">
        <f>'pas-godz'!X29*'koszty czasu'!X$86</f>
        <v>0</v>
      </c>
      <c r="Y29" s="5">
        <f>'pas-godz'!Y29*'koszty czasu'!Y$86</f>
        <v>0</v>
      </c>
      <c r="Z29" s="5">
        <f>'pas-godz'!Z29*'koszty czasu'!Z$86</f>
        <v>0</v>
      </c>
    </row>
    <row r="30" spans="1:26" x14ac:dyDescent="0.25">
      <c r="A30" s="1">
        <v>110</v>
      </c>
      <c r="B30" s="5">
        <f>'pas-godz'!B30*'koszty czasu'!B$86</f>
        <v>0</v>
      </c>
      <c r="C30" s="5">
        <f>'pas-godz'!C30*'koszty czasu'!C$86</f>
        <v>0</v>
      </c>
      <c r="D30" s="5">
        <f>'pas-godz'!D30*'koszty czasu'!D$86</f>
        <v>0</v>
      </c>
      <c r="E30" s="5">
        <f>'pas-godz'!E30*'koszty czasu'!E$86</f>
        <v>0</v>
      </c>
      <c r="F30" s="5">
        <f>'pas-godz'!F30*'koszty czasu'!F$86</f>
        <v>0</v>
      </c>
      <c r="G30" s="5">
        <f>'pas-godz'!G30*'koszty czasu'!G$86</f>
        <v>0</v>
      </c>
      <c r="H30" s="5">
        <f>'pas-godz'!H30*'koszty czasu'!H$86</f>
        <v>0</v>
      </c>
      <c r="I30" s="5">
        <f>'pas-godz'!I30*'koszty czasu'!I$86</f>
        <v>0</v>
      </c>
      <c r="J30" s="5">
        <f>'pas-godz'!J30*'koszty czasu'!J$86</f>
        <v>0</v>
      </c>
      <c r="K30" s="5">
        <f>'pas-godz'!K30*'koszty czasu'!K$86</f>
        <v>0</v>
      </c>
      <c r="L30" s="5">
        <f>'pas-godz'!L30*'koszty czasu'!L$86</f>
        <v>0</v>
      </c>
      <c r="M30" s="5">
        <f>'pas-godz'!M30*'koszty czasu'!M$86</f>
        <v>0</v>
      </c>
      <c r="N30" s="5">
        <f>'pas-godz'!N30*'koszty czasu'!N$86</f>
        <v>0</v>
      </c>
      <c r="O30" s="5">
        <f>'pas-godz'!O30*'koszty czasu'!O$86</f>
        <v>0</v>
      </c>
      <c r="P30" s="5">
        <f>'pas-godz'!P30*'koszty czasu'!P$86</f>
        <v>0</v>
      </c>
      <c r="Q30" s="5">
        <f>'pas-godz'!Q30*'koszty czasu'!Q$86</f>
        <v>0</v>
      </c>
      <c r="R30" s="5">
        <f>'pas-godz'!R30*'koszty czasu'!R$86</f>
        <v>0</v>
      </c>
      <c r="S30" s="5">
        <f>'pas-godz'!S30*'koszty czasu'!S$86</f>
        <v>0</v>
      </c>
      <c r="T30" s="5">
        <f>'pas-godz'!T30*'koszty czasu'!T$86</f>
        <v>0</v>
      </c>
      <c r="U30" s="5">
        <f>'pas-godz'!U30*'koszty czasu'!U$86</f>
        <v>0</v>
      </c>
      <c r="V30" s="5">
        <f>'pas-godz'!V30*'koszty czasu'!V$86</f>
        <v>0</v>
      </c>
      <c r="W30" s="5">
        <f>'pas-godz'!W30*'koszty czasu'!W$86</f>
        <v>0</v>
      </c>
      <c r="X30" s="5">
        <f>'pas-godz'!X30*'koszty czasu'!X$86</f>
        <v>0</v>
      </c>
      <c r="Y30" s="5">
        <f>'pas-godz'!Y30*'koszty czasu'!Y$86</f>
        <v>0</v>
      </c>
      <c r="Z30" s="5">
        <f>'pas-godz'!Z30*'koszty czasu'!Z$86</f>
        <v>0</v>
      </c>
    </row>
    <row r="31" spans="1:26" x14ac:dyDescent="0.25">
      <c r="A31" s="1" t="s">
        <v>28</v>
      </c>
      <c r="B31" s="5">
        <f>SUM(B20:B30)</f>
        <v>675393</v>
      </c>
      <c r="C31" s="5">
        <f t="shared" ref="C31:Z31" si="3">SUM(C20:C30)</f>
        <v>692040.36</v>
      </c>
      <c r="D31" s="5">
        <f t="shared" si="3"/>
        <v>706662</v>
      </c>
      <c r="E31" s="5">
        <f t="shared" si="3"/>
        <v>722264.4</v>
      </c>
      <c r="F31" s="5">
        <f t="shared" si="3"/>
        <v>737809.76</v>
      </c>
      <c r="G31" s="5">
        <f t="shared" si="3"/>
        <v>753294.71999999986</v>
      </c>
      <c r="H31" s="5">
        <f t="shared" si="3"/>
        <v>769620.95439999993</v>
      </c>
      <c r="I31" s="5">
        <f t="shared" si="3"/>
        <v>786185.26319999993</v>
      </c>
      <c r="J31" s="5">
        <f t="shared" si="3"/>
        <v>802695.348</v>
      </c>
      <c r="K31" s="5">
        <f t="shared" si="3"/>
        <v>819542.09279999998</v>
      </c>
      <c r="L31" s="5">
        <f t="shared" si="3"/>
        <v>813102.5560000001</v>
      </c>
      <c r="M31" s="5">
        <f t="shared" si="3"/>
        <v>872561.98080000014</v>
      </c>
      <c r="N31" s="5">
        <f t="shared" si="3"/>
        <v>933628.5808</v>
      </c>
      <c r="O31" s="5">
        <f t="shared" si="3"/>
        <v>996335.50719999999</v>
      </c>
      <c r="P31" s="5">
        <f t="shared" si="3"/>
        <v>1086150.52</v>
      </c>
      <c r="Q31" s="5">
        <f t="shared" si="3"/>
        <v>1099521.3740000001</v>
      </c>
      <c r="R31" s="5">
        <f t="shared" si="3"/>
        <v>1198949.1787999999</v>
      </c>
      <c r="S31" s="5">
        <f t="shared" si="3"/>
        <v>1301018.2163999998</v>
      </c>
      <c r="T31" s="5">
        <f t="shared" si="3"/>
        <v>1403705.8636</v>
      </c>
      <c r="U31" s="5">
        <f t="shared" si="3"/>
        <v>1510778.8059999999</v>
      </c>
      <c r="V31" s="5">
        <f t="shared" si="3"/>
        <v>1132322.0099999998</v>
      </c>
      <c r="W31" s="5">
        <f t="shared" si="3"/>
        <v>1260399.844</v>
      </c>
      <c r="X31" s="5">
        <f t="shared" si="3"/>
        <v>1390119.9064000002</v>
      </c>
      <c r="Y31" s="5">
        <f t="shared" si="3"/>
        <v>1521751.8979999998</v>
      </c>
      <c r="Z31" s="5">
        <f t="shared" si="3"/>
        <v>1651363.2339999999</v>
      </c>
    </row>
    <row r="33" spans="1:26" x14ac:dyDescent="0.25">
      <c r="A33" t="s">
        <v>85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'pas-godz'!B36*'koszty czasu'!B$86</f>
        <v>0</v>
      </c>
      <c r="C36" s="5">
        <f>'pas-godz'!C36*'koszty czasu'!C$86</f>
        <v>0</v>
      </c>
      <c r="D36" s="5">
        <f>'pas-godz'!D36*'koszty czasu'!D$86</f>
        <v>0</v>
      </c>
      <c r="E36" s="5">
        <f>'pas-godz'!E36*'koszty czasu'!E$86</f>
        <v>0</v>
      </c>
      <c r="F36" s="5">
        <f>'pas-godz'!F36*'koszty czasu'!F$86</f>
        <v>0</v>
      </c>
      <c r="G36" s="5">
        <f>'pas-godz'!G36*'koszty czasu'!G$86</f>
        <v>0</v>
      </c>
      <c r="H36" s="5">
        <f>'pas-godz'!H36*'koszty czasu'!H$86</f>
        <v>0</v>
      </c>
      <c r="I36" s="5">
        <f>'pas-godz'!I36*'koszty czasu'!I$86</f>
        <v>0</v>
      </c>
      <c r="J36" s="5">
        <f>'pas-godz'!J36*'koszty czasu'!J$86</f>
        <v>0</v>
      </c>
      <c r="K36" s="5">
        <f>'pas-godz'!K36*'koszty czasu'!K$86</f>
        <v>0</v>
      </c>
      <c r="L36" s="5">
        <f>'pas-godz'!L36*'koszty czasu'!L$86</f>
        <v>0</v>
      </c>
      <c r="M36" s="5">
        <f>'pas-godz'!M36*'koszty czasu'!M$86</f>
        <v>0</v>
      </c>
      <c r="N36" s="5">
        <f>'pas-godz'!N36*'koszty czasu'!N$86</f>
        <v>0</v>
      </c>
      <c r="O36" s="5">
        <f>'pas-godz'!O36*'koszty czasu'!O$86</f>
        <v>0</v>
      </c>
      <c r="P36" s="5">
        <f>'pas-godz'!P36*'koszty czasu'!P$86</f>
        <v>0</v>
      </c>
      <c r="Q36" s="5">
        <f>'pas-godz'!Q36*'koszty czasu'!Q$86</f>
        <v>0</v>
      </c>
      <c r="R36" s="5">
        <f>'pas-godz'!R36*'koszty czasu'!R$86</f>
        <v>0</v>
      </c>
      <c r="S36" s="5">
        <f>'pas-godz'!S36*'koszty czasu'!S$86</f>
        <v>0</v>
      </c>
      <c r="T36" s="5">
        <f>'pas-godz'!T36*'koszty czasu'!T$86</f>
        <v>0</v>
      </c>
      <c r="U36" s="5">
        <f>'pas-godz'!U36*'koszty czasu'!U$86</f>
        <v>0</v>
      </c>
      <c r="V36" s="5">
        <f>'pas-godz'!V36*'koszty czasu'!V$86</f>
        <v>0</v>
      </c>
      <c r="W36" s="5">
        <f>'pas-godz'!W36*'koszty czasu'!W$86</f>
        <v>0</v>
      </c>
      <c r="X36" s="5">
        <f>'pas-godz'!X36*'koszty czasu'!X$86</f>
        <v>0</v>
      </c>
      <c r="Y36" s="5">
        <f>'pas-godz'!Y36*'koszty czasu'!Y$86</f>
        <v>0</v>
      </c>
      <c r="Z36" s="5">
        <f>'pas-godz'!Z36*'koszty czasu'!Z$86</f>
        <v>0</v>
      </c>
    </row>
    <row r="37" spans="1:26" x14ac:dyDescent="0.25">
      <c r="A37" s="1">
        <v>20</v>
      </c>
      <c r="B37" s="5">
        <f>'pas-godz'!B37*'koszty czasu'!B$86</f>
        <v>0</v>
      </c>
      <c r="C37" s="5">
        <f>'pas-godz'!C37*'koszty czasu'!C$86</f>
        <v>0</v>
      </c>
      <c r="D37" s="5">
        <f>'pas-godz'!D37*'koszty czasu'!D$86</f>
        <v>0</v>
      </c>
      <c r="E37" s="5">
        <f>'pas-godz'!E37*'koszty czasu'!E$86</f>
        <v>0</v>
      </c>
      <c r="F37" s="5">
        <f>'pas-godz'!F37*'koszty czasu'!F$86</f>
        <v>0</v>
      </c>
      <c r="G37" s="5">
        <f>'pas-godz'!G37*'koszty czasu'!G$86</f>
        <v>0</v>
      </c>
      <c r="H37" s="5">
        <f>'pas-godz'!H37*'koszty czasu'!H$86</f>
        <v>3.1783999999999994</v>
      </c>
      <c r="I37" s="5">
        <f>'pas-godz'!I37*'koszty czasu'!I$86</f>
        <v>6.4551999999999987</v>
      </c>
      <c r="J37" s="5">
        <f>'pas-godz'!J37*'koszty czasu'!J$86</f>
        <v>9.8280000000000012</v>
      </c>
      <c r="K37" s="5">
        <f>'pas-godz'!K37*'koszty czasu'!K$86</f>
        <v>13.300799999999997</v>
      </c>
      <c r="L37" s="5">
        <f>'pas-godz'!L37*'koszty czasu'!L$86</f>
        <v>16.876000000000001</v>
      </c>
      <c r="M37" s="5">
        <f>'pas-godz'!M37*'koszty czasu'!M$86</f>
        <v>17.128</v>
      </c>
      <c r="N37" s="5">
        <f>'pas-godz'!N37*'koszty czasu'!N$86</f>
        <v>17.384</v>
      </c>
      <c r="O37" s="5">
        <f>'pas-godz'!O37*'koszty czasu'!O$86</f>
        <v>17.644000000000002</v>
      </c>
      <c r="P37" s="5">
        <f>'pas-godz'!P37*'koszty czasu'!P$86</f>
        <v>17.900000000000002</v>
      </c>
      <c r="Q37" s="5">
        <f>'pas-godz'!Q37*'koszty czasu'!Q$86</f>
        <v>0</v>
      </c>
      <c r="R37" s="5">
        <f>'pas-godz'!R37*'koszty czasu'!R$86</f>
        <v>11.050800000000001</v>
      </c>
      <c r="S37" s="5">
        <f>'pas-godz'!S37*'koszty czasu'!S$86</f>
        <v>22.418399999999998</v>
      </c>
      <c r="T37" s="5">
        <f>'pas-godz'!T37*'koszty czasu'!T$86</f>
        <v>34.059599999999996</v>
      </c>
      <c r="U37" s="5">
        <f>'pas-godz'!U37*'koszty czasu'!U$86</f>
        <v>46.055999999999997</v>
      </c>
      <c r="V37" s="5">
        <f>'pas-godz'!V37*'koszty czasu'!V$86</f>
        <v>58.302</v>
      </c>
      <c r="W37" s="5">
        <f>'pas-godz'!W37*'koszty czasu'!W$86</f>
        <v>66.572000000000003</v>
      </c>
      <c r="X37" s="5">
        <f>'pas-godz'!X37*'koszty czasu'!X$86</f>
        <v>74.9512</v>
      </c>
      <c r="Y37" s="5">
        <f>'pas-godz'!Y37*'koszty czasu'!Y$86</f>
        <v>83.454000000000008</v>
      </c>
      <c r="Z37" s="5">
        <f>'pas-godz'!Z37*'koszty czasu'!Z$86</f>
        <v>91.861999999999995</v>
      </c>
    </row>
    <row r="38" spans="1:26" x14ac:dyDescent="0.25">
      <c r="A38" s="1">
        <v>30</v>
      </c>
      <c r="B38" s="5">
        <f>'pas-godz'!B38*'koszty czasu'!B$86</f>
        <v>77437.55</v>
      </c>
      <c r="C38" s="5">
        <f>'pas-godz'!C38*'koszty czasu'!C$86</f>
        <v>80745.891600000003</v>
      </c>
      <c r="D38" s="5">
        <f>'pas-godz'!D38*'koszty czasu'!D$86</f>
        <v>83864.196000000011</v>
      </c>
      <c r="E38" s="5">
        <f>'pas-godz'!E38*'koszty czasu'!E$86</f>
        <v>87142.308000000019</v>
      </c>
      <c r="F38" s="5">
        <f>'pas-godz'!F38*'koszty czasu'!F$86</f>
        <v>90458.004799999995</v>
      </c>
      <c r="G38" s="5">
        <f>'pas-godz'!G38*'koszty czasu'!G$86</f>
        <v>93809.76</v>
      </c>
      <c r="H38" s="5">
        <f>'pas-godz'!H38*'koszty czasu'!H$86</f>
        <v>97665.875199999995</v>
      </c>
      <c r="I38" s="5">
        <f>'pas-godz'!I38*'koszty czasu'!I$86</f>
        <v>101608.0756</v>
      </c>
      <c r="J38" s="5">
        <f>'pas-godz'!J38*'koszty czasu'!J$86</f>
        <v>105598.58400000002</v>
      </c>
      <c r="K38" s="5">
        <f>'pas-godz'!K38*'koszty czasu'!K$86</f>
        <v>109688.37239999999</v>
      </c>
      <c r="L38" s="5">
        <f>'pas-godz'!L38*'koszty czasu'!L$86</f>
        <v>103146.11200000001</v>
      </c>
      <c r="M38" s="5">
        <f>'pas-godz'!M38*'koszty czasu'!M$86</f>
        <v>107611.79840000001</v>
      </c>
      <c r="N38" s="5">
        <f>'pas-godz'!N38*'koszty czasu'!N$86</f>
        <v>112189.3824</v>
      </c>
      <c r="O38" s="5">
        <f>'pas-godz'!O38*'koszty czasu'!O$86</f>
        <v>116880.91360000001</v>
      </c>
      <c r="P38" s="5">
        <f>'pas-godz'!P38*'koszty czasu'!P$86</f>
        <v>121634.08000000002</v>
      </c>
      <c r="Q38" s="5">
        <f>'pas-godz'!Q38*'koszty czasu'!Q$86</f>
        <v>112815.65400000002</v>
      </c>
      <c r="R38" s="5">
        <f>'pas-godz'!R38*'koszty czasu'!R$86</f>
        <v>118788.73280000001</v>
      </c>
      <c r="S38" s="5">
        <f>'pas-godz'!S38*'koszty czasu'!S$86</f>
        <v>124911.58840000002</v>
      </c>
      <c r="T38" s="5">
        <f>'pas-godz'!T38*'koszty czasu'!T$86</f>
        <v>130993.22159999999</v>
      </c>
      <c r="U38" s="5">
        <f>'pas-godz'!U38*'koszty czasu'!U$86</f>
        <v>137388.886</v>
      </c>
      <c r="V38" s="5">
        <f>'pas-godz'!V38*'koszty czasu'!V$86</f>
        <v>127137.22799999999</v>
      </c>
      <c r="W38" s="5">
        <f>'pas-godz'!W38*'koszty czasu'!W$86</f>
        <v>131918.29200000002</v>
      </c>
      <c r="X38" s="5">
        <f>'pas-godz'!X38*'koszty czasu'!X$86</f>
        <v>136742.5472</v>
      </c>
      <c r="Y38" s="5">
        <f>'pas-godz'!Y38*'koszty czasu'!Y$86</f>
        <v>141637.33399999997</v>
      </c>
      <c r="Z38" s="5">
        <f>'pas-godz'!Z38*'koszty czasu'!Z$86</f>
        <v>146252.29199999996</v>
      </c>
    </row>
    <row r="39" spans="1:26" x14ac:dyDescent="0.25">
      <c r="A39" s="1">
        <v>40</v>
      </c>
      <c r="B39" s="5">
        <f>'pas-godz'!B39*'koszty czasu'!B$86</f>
        <v>218079.40000000005</v>
      </c>
      <c r="C39" s="5">
        <f>'pas-godz'!C39*'koszty czasu'!C$86</f>
        <v>221223.31440000006</v>
      </c>
      <c r="D39" s="5">
        <f>'pas-godz'!D39*'koszty czasu'!D$86</f>
        <v>223645.82400000005</v>
      </c>
      <c r="E39" s="5">
        <f>'pas-godz'!E39*'koszty czasu'!E$86</f>
        <v>226309.51200000002</v>
      </c>
      <c r="F39" s="5">
        <f>'pas-godz'!F39*'koszty czasu'!F$86</f>
        <v>228884.43519999998</v>
      </c>
      <c r="G39" s="5">
        <f>'pas-godz'!G39*'koszty czasu'!G$86</f>
        <v>231371.32799999992</v>
      </c>
      <c r="H39" s="5">
        <f>'pas-godz'!H39*'koszty czasu'!H$86</f>
        <v>238084.40879999995</v>
      </c>
      <c r="I39" s="5">
        <f>'pas-godz'!I39*'koszty czasu'!I$86</f>
        <v>244923.19839999994</v>
      </c>
      <c r="J39" s="5">
        <f>'pas-godz'!J39*'koszty czasu'!J$86</f>
        <v>251796.63599999994</v>
      </c>
      <c r="K39" s="5">
        <f>'pas-godz'!K39*'koszty czasu'!K$86</f>
        <v>258826.91759999987</v>
      </c>
      <c r="L39" s="5">
        <f>'pas-godz'!L39*'koszty czasu'!L$86</f>
        <v>271180.44400000002</v>
      </c>
      <c r="M39" s="5">
        <f>'pas-godz'!M39*'koszty czasu'!M$86</f>
        <v>280947.15840000001</v>
      </c>
      <c r="N39" s="5">
        <f>'pas-godz'!N39*'koszty czasu'!N$86</f>
        <v>290949.05439999996</v>
      </c>
      <c r="O39" s="5">
        <f>'pas-godz'!O39*'koszty czasu'!O$86</f>
        <v>301190.1375999999</v>
      </c>
      <c r="P39" s="5">
        <f>'pas-godz'!P39*'koszty czasu'!P$86</f>
        <v>311535.17999999988</v>
      </c>
      <c r="Q39" s="5">
        <f>'pas-godz'!Q39*'koszty czasu'!Q$86</f>
        <v>304346.23799999995</v>
      </c>
      <c r="R39" s="5">
        <f>'pas-godz'!R39*'koszty czasu'!R$86</f>
        <v>316052.87999999995</v>
      </c>
      <c r="S39" s="5">
        <f>'pas-godz'!S39*'koszty czasu'!S$86</f>
        <v>328037.23800000001</v>
      </c>
      <c r="T39" s="5">
        <f>'pas-godz'!T39*'koszty czasu'!T$86</f>
        <v>339801.27600000001</v>
      </c>
      <c r="U39" s="5">
        <f>'pas-godz'!U39*'koszty czasu'!U$86</f>
        <v>352270.83</v>
      </c>
      <c r="V39" s="5">
        <f>'pas-godz'!V39*'koszty czasu'!V$86</f>
        <v>332068.75800000003</v>
      </c>
      <c r="W39" s="5">
        <f>'pas-godz'!W39*'koszty czasu'!W$86</f>
        <v>363420.46400000009</v>
      </c>
      <c r="X39" s="5">
        <f>'pas-godz'!X39*'koszty czasu'!X$86</f>
        <v>395162.45039999997</v>
      </c>
      <c r="Y39" s="5">
        <f>'pas-godz'!Y39*'koszty czasu'!Y$86</f>
        <v>427371.908</v>
      </c>
      <c r="Z39" s="5">
        <f>'pas-godz'!Z39*'koszty czasu'!Z$86</f>
        <v>458954.53400000004</v>
      </c>
    </row>
    <row r="40" spans="1:26" x14ac:dyDescent="0.25">
      <c r="A40" s="1">
        <v>50</v>
      </c>
      <c r="B40" s="5">
        <f>'pas-godz'!B40*'koszty czasu'!B$86</f>
        <v>77726.550000000017</v>
      </c>
      <c r="C40" s="5">
        <f>'pas-godz'!C40*'koszty czasu'!C$86</f>
        <v>79427.158800000019</v>
      </c>
      <c r="D40" s="5">
        <f>'pas-godz'!D40*'koszty czasu'!D$86</f>
        <v>80888.148000000016</v>
      </c>
      <c r="E40" s="5">
        <f>'pas-godz'!E40*'koszty czasu'!E$86</f>
        <v>82454.724000000017</v>
      </c>
      <c r="F40" s="5">
        <f>'pas-godz'!F40*'koszty czasu'!F$86</f>
        <v>84007.950400000002</v>
      </c>
      <c r="G40" s="5">
        <f>'pas-godz'!G40*'koszty czasu'!G$86</f>
        <v>85547.615999999995</v>
      </c>
      <c r="H40" s="5">
        <f>'pas-godz'!H40*'koszty czasu'!H$86</f>
        <v>101355.99759999999</v>
      </c>
      <c r="I40" s="5">
        <f>'pas-godz'!I40*'koszty czasu'!I$86</f>
        <v>117623.42680000002</v>
      </c>
      <c r="J40" s="5">
        <f>'pas-godz'!J40*'koszty czasu'!J$86</f>
        <v>134306.17200000005</v>
      </c>
      <c r="K40" s="5">
        <f>'pas-godz'!K40*'koszty czasu'!K$86</f>
        <v>151466.18520000001</v>
      </c>
      <c r="L40" s="5">
        <f>'pas-godz'!L40*'koszty czasu'!L$86</f>
        <v>167629.30799999999</v>
      </c>
      <c r="M40" s="5">
        <f>'pas-godz'!M40*'koszty czasu'!M$86</f>
        <v>189247.27200000003</v>
      </c>
      <c r="N40" s="5">
        <f>'pas-godz'!N40*'koszty czasu'!N$86</f>
        <v>211476.36000000002</v>
      </c>
      <c r="O40" s="5">
        <f>'pas-godz'!O40*'koszty czasu'!O$86</f>
        <v>234329.96400000001</v>
      </c>
      <c r="P40" s="5">
        <f>'pas-godz'!P40*'koszty czasu'!P$86</f>
        <v>257706.30000000002</v>
      </c>
      <c r="Q40" s="5">
        <f>'pas-godz'!Q40*'koszty czasu'!Q$86</f>
        <v>198993.52200000003</v>
      </c>
      <c r="R40" s="5">
        <f>'pas-godz'!R40*'koszty czasu'!R$86</f>
        <v>223388.23840000003</v>
      </c>
      <c r="S40" s="5">
        <f>'pas-godz'!S40*'koszty czasu'!S$86</f>
        <v>248444.44520000002</v>
      </c>
      <c r="T40" s="5">
        <f>'pas-godz'!T40*'koszty czasu'!T$86</f>
        <v>273771.06479999999</v>
      </c>
      <c r="U40" s="5">
        <f>'pas-godz'!U40*'koszty czasu'!U$86</f>
        <v>300097.05799999996</v>
      </c>
      <c r="V40" s="5">
        <f>'pas-godz'!V40*'koszty czasu'!V$86</f>
        <v>218204.95199999999</v>
      </c>
      <c r="W40" s="5">
        <f>'pas-godz'!W40*'koszty czasu'!W$86</f>
        <v>257218.54400000002</v>
      </c>
      <c r="X40" s="5">
        <f>'pas-godz'!X40*'koszty czasu'!X$86</f>
        <v>296759.41440000001</v>
      </c>
      <c r="Y40" s="5">
        <f>'pas-godz'!Y40*'koszty czasu'!Y$86</f>
        <v>336883.92800000001</v>
      </c>
      <c r="Z40" s="5">
        <f>'pas-godz'!Z40*'koszty czasu'!Z$86</f>
        <v>376698.10399999999</v>
      </c>
    </row>
    <row r="41" spans="1:26" x14ac:dyDescent="0.25">
      <c r="A41" s="1">
        <v>60</v>
      </c>
      <c r="B41" s="5">
        <f>'pas-godz'!B41*'koszty czasu'!B$86</f>
        <v>47800.6</v>
      </c>
      <c r="C41" s="5">
        <f>'pas-godz'!C41*'koszty czasu'!C$86</f>
        <v>50244.308400000002</v>
      </c>
      <c r="D41" s="5">
        <f>'pas-godz'!D41*'koszty czasu'!D$86</f>
        <v>52582.824000000008</v>
      </c>
      <c r="E41" s="5">
        <f>'pas-godz'!E41*'koszty czasu'!E$86</f>
        <v>55033.572000000007</v>
      </c>
      <c r="F41" s="5">
        <f>'pas-godz'!F41*'koszty czasu'!F$86</f>
        <v>57520.179199999999</v>
      </c>
      <c r="G41" s="5">
        <f>'pas-godz'!G41*'koszty czasu'!G$86</f>
        <v>60041.375999999997</v>
      </c>
      <c r="H41" s="5">
        <f>'pas-godz'!H41*'koszty czasu'!H$86</f>
        <v>85953.4712</v>
      </c>
      <c r="I41" s="5">
        <f>'pas-godz'!I41*'koszty czasu'!I$86</f>
        <v>112646.46760000002</v>
      </c>
      <c r="J41" s="5">
        <f>'pas-godz'!J41*'koszty czasu'!J$86</f>
        <v>140078.484</v>
      </c>
      <c r="K41" s="5">
        <f>'pas-godz'!K41*'koszty czasu'!K$86</f>
        <v>168311.64840000001</v>
      </c>
      <c r="L41" s="5">
        <f>'pas-godz'!L41*'koszty czasu'!L$86</f>
        <v>188437.41599999997</v>
      </c>
      <c r="M41" s="5">
        <f>'pas-godz'!M41*'koszty czasu'!M$86</f>
        <v>223558.0816</v>
      </c>
      <c r="N41" s="5">
        <f>'pas-godz'!N41*'koszty czasu'!N$86</f>
        <v>259689.14560000002</v>
      </c>
      <c r="O41" s="5">
        <f>'pas-godz'!O41*'koszty czasu'!O$86</f>
        <v>296853.24240000005</v>
      </c>
      <c r="P41" s="5">
        <f>'pas-godz'!P41*'koszty czasu'!P$86</f>
        <v>334923.32</v>
      </c>
      <c r="Q41" s="5">
        <f>'pas-godz'!Q41*'koszty czasu'!Q$86</f>
        <v>231314.76199999999</v>
      </c>
      <c r="R41" s="5">
        <f>'pas-godz'!R41*'koszty czasu'!R$86</f>
        <v>281821.18520000001</v>
      </c>
      <c r="S41" s="5">
        <f>'pas-godz'!S41*'koszty czasu'!S$86</f>
        <v>333731.51159999997</v>
      </c>
      <c r="T41" s="5">
        <f>'pas-godz'!T41*'koszty czasu'!T$86</f>
        <v>386504.55639999994</v>
      </c>
      <c r="U41" s="5">
        <f>'pas-godz'!U41*'koszty czasu'!U$86</f>
        <v>441151.23399999994</v>
      </c>
      <c r="V41" s="5">
        <f>'pas-godz'!V41*'koszty czasu'!V$86</f>
        <v>313276.07999999996</v>
      </c>
      <c r="W41" s="5">
        <f>'pas-godz'!W41*'koszty czasu'!W$86</f>
        <v>333643.2</v>
      </c>
      <c r="X41" s="5">
        <f>'pas-godz'!X41*'koszty czasu'!X$86</f>
        <v>354243.04000000004</v>
      </c>
      <c r="Y41" s="5">
        <f>'pas-godz'!Y41*'koszty czasu'!Y$86</f>
        <v>375145.6</v>
      </c>
      <c r="Z41" s="5">
        <f>'pas-godz'!Z41*'koszty czasu'!Z$86</f>
        <v>395405.99999999988</v>
      </c>
    </row>
    <row r="42" spans="1:26" x14ac:dyDescent="0.25">
      <c r="A42" s="1">
        <v>70</v>
      </c>
      <c r="B42" s="5">
        <f>'pas-godz'!B42*'koszty czasu'!B$86</f>
        <v>325067.20000000007</v>
      </c>
      <c r="C42" s="5">
        <f>'pas-godz'!C42*'koszty czasu'!C$86</f>
        <v>335552.73840000003</v>
      </c>
      <c r="D42" s="5">
        <f>'pas-godz'!D42*'koszty czasu'!D$86</f>
        <v>345137.90400000004</v>
      </c>
      <c r="E42" s="5">
        <f>'pas-godz'!E42*'koszty czasu'!E$86</f>
        <v>355278.79200000002</v>
      </c>
      <c r="F42" s="5">
        <f>'pas-godz'!F42*'koszty czasu'!F$86</f>
        <v>365470.19520000002</v>
      </c>
      <c r="G42" s="5">
        <f>'pas-godz'!G42*'koszty czasu'!G$86</f>
        <v>375708.48000000004</v>
      </c>
      <c r="H42" s="5">
        <f>'pas-godz'!H42*'koszty czasu'!H$86</f>
        <v>353336.37119999999</v>
      </c>
      <c r="I42" s="5">
        <f>'pas-godz'!I42*'koszty czasu'!I$86</f>
        <v>330138.29359999998</v>
      </c>
      <c r="J42" s="5">
        <f>'pas-godz'!J42*'koszty czasu'!J$86</f>
        <v>305991.50400000007</v>
      </c>
      <c r="K42" s="5">
        <f>'pas-godz'!K42*'koszty czasu'!K$86</f>
        <v>281052.55440000002</v>
      </c>
      <c r="L42" s="5">
        <f>'pas-godz'!L42*'koszty czasu'!L$86</f>
        <v>229749.864</v>
      </c>
      <c r="M42" s="5">
        <f>'pas-godz'!M42*'koszty czasu'!M$86</f>
        <v>203730.70879999996</v>
      </c>
      <c r="N42" s="5">
        <f>'pas-godz'!N42*'koszty czasu'!N$86</f>
        <v>176885.67679999999</v>
      </c>
      <c r="O42" s="5">
        <f>'pas-godz'!O42*'koszty czasu'!O$86</f>
        <v>149194.13519999993</v>
      </c>
      <c r="P42" s="5">
        <f>'pas-godz'!P42*'koszty czasu'!P$86</f>
        <v>120581.55999999995</v>
      </c>
      <c r="Q42" s="5">
        <f>'pas-godz'!Q42*'koszty czasu'!Q$86</f>
        <v>252378.04200000004</v>
      </c>
      <c r="R42" s="5">
        <f>'pas-godz'!R42*'koszty czasu'!R$86</f>
        <v>209081.13600000003</v>
      </c>
      <c r="S42" s="5">
        <f>'pas-godz'!S42*'koszty czasu'!S$86</f>
        <v>164495.00999999995</v>
      </c>
      <c r="T42" s="5">
        <f>'pas-godz'!T42*'koszty czasu'!T$86</f>
        <v>118413.87599999997</v>
      </c>
      <c r="U42" s="5">
        <f>'pas-godz'!U42*'koszty czasu'!U$86</f>
        <v>71214.089999999953</v>
      </c>
      <c r="V42" s="5">
        <f>'pas-godz'!V42*'koszty czasu'!V$86</f>
        <v>189695.27399999998</v>
      </c>
      <c r="W42" s="5">
        <f>'pas-godz'!W42*'koszty czasu'!W$86</f>
        <v>142107.72399999999</v>
      </c>
      <c r="X42" s="5">
        <f>'pas-godz'!X42*'koszty czasu'!X$86</f>
        <v>93779.730399999971</v>
      </c>
      <c r="Y42" s="5">
        <f>'pas-godz'!Y42*'koszty czasu'!Y$86</f>
        <v>44735.31799999997</v>
      </c>
      <c r="Z42" s="5">
        <f>'pas-godz'!Z42*'koszty czasu'!Z$86</f>
        <v>-5028.4460000000336</v>
      </c>
    </row>
    <row r="43" spans="1:26" x14ac:dyDescent="0.25">
      <c r="A43" s="1">
        <v>80</v>
      </c>
      <c r="B43" s="5">
        <f>'pas-godz'!B43*'koszty czasu'!B$86</f>
        <v>242326.5</v>
      </c>
      <c r="C43" s="5">
        <f>'pas-godz'!C43*'koszty czasu'!C$86</f>
        <v>248180.80319999997</v>
      </c>
      <c r="D43" s="5">
        <f>'pas-godz'!D43*'koszty czasu'!D$86</f>
        <v>253304.712</v>
      </c>
      <c r="E43" s="5">
        <f>'pas-godz'!E43*'koszty czasu'!E$86</f>
        <v>258776.49600000001</v>
      </c>
      <c r="F43" s="5">
        <f>'pas-godz'!F43*'koszty czasu'!F$86</f>
        <v>264224.07360000006</v>
      </c>
      <c r="G43" s="5">
        <f>'pas-godz'!G43*'koszty czasu'!G$86</f>
        <v>269646.33600000001</v>
      </c>
      <c r="H43" s="5">
        <f>'pas-godz'!H43*'koszty czasu'!H$86</f>
        <v>277045.23599999998</v>
      </c>
      <c r="I43" s="5">
        <f>'pas-godz'!I43*'koszty czasu'!I$86</f>
        <v>284577.49200000003</v>
      </c>
      <c r="J43" s="5">
        <f>'pas-godz'!J43*'koszty czasu'!J$86</f>
        <v>292137.30000000005</v>
      </c>
      <c r="K43" s="5">
        <f>'pas-godz'!K43*'koszty czasu'!K$86</f>
        <v>299866.53599999996</v>
      </c>
      <c r="L43" s="5">
        <f>'pas-godz'!L43*'koszty czasu'!L$86</f>
        <v>299970.89999999997</v>
      </c>
      <c r="M43" s="5">
        <f>'pas-godz'!M43*'koszty czasu'!M$86</f>
        <v>310201.78239999997</v>
      </c>
      <c r="N43" s="5">
        <f>'pas-godz'!N43*'koszty czasu'!N$86</f>
        <v>320675.69440000004</v>
      </c>
      <c r="O43" s="5">
        <f>'pas-godz'!O43*'koszty czasu'!O$86</f>
        <v>331396.66559999995</v>
      </c>
      <c r="P43" s="5">
        <f>'pas-godz'!P43*'koszty czasu'!P$86</f>
        <v>342215.77999999997</v>
      </c>
      <c r="Q43" s="5">
        <f>'pas-godz'!Q43*'koszty czasu'!Q$86</f>
        <v>334996.94200000004</v>
      </c>
      <c r="R43" s="5">
        <f>'pas-godz'!R43*'koszty czasu'!R$86</f>
        <v>347768.67600000004</v>
      </c>
      <c r="S43" s="5">
        <f>'pas-godz'!S43*'koszty czasu'!S$86</f>
        <v>360842.82999999996</v>
      </c>
      <c r="T43" s="5">
        <f>'pas-godz'!T43*'koszty czasu'!T$86</f>
        <v>373671.65600000002</v>
      </c>
      <c r="U43" s="5">
        <f>'pas-godz'!U43*'koszty czasu'!U$86</f>
        <v>387273.39</v>
      </c>
      <c r="V43" s="5">
        <f>'pas-godz'!V43*'koszty czasu'!V$86</f>
        <v>367982.79</v>
      </c>
      <c r="W43" s="5">
        <f>'pas-godz'!W43*'koszty czasu'!W$86</f>
        <v>380944.56400000007</v>
      </c>
      <c r="X43" s="5">
        <f>'pas-godz'!X43*'koszty czasu'!X$86</f>
        <v>394018.45840000006</v>
      </c>
      <c r="Y43" s="5">
        <f>'pas-godz'!Y43*'koszty czasu'!Y$86</f>
        <v>407283.33800000005</v>
      </c>
      <c r="Z43" s="5">
        <f>'pas-godz'!Z43*'koszty czasu'!Z$86</f>
        <v>419733.45400000003</v>
      </c>
    </row>
    <row r="44" spans="1:26" x14ac:dyDescent="0.25">
      <c r="A44" s="1">
        <v>90</v>
      </c>
      <c r="B44" s="5">
        <f>'pas-godz'!B44*'koszty czasu'!B$86</f>
        <v>0</v>
      </c>
      <c r="C44" s="5">
        <f>'pas-godz'!C44*'koszty czasu'!C$86</f>
        <v>0</v>
      </c>
      <c r="D44" s="5">
        <f>'pas-godz'!D44*'koszty czasu'!D$86</f>
        <v>0</v>
      </c>
      <c r="E44" s="5">
        <f>'pas-godz'!E44*'koszty czasu'!E$86</f>
        <v>0</v>
      </c>
      <c r="F44" s="5">
        <f>'pas-godz'!F44*'koszty czasu'!F$86</f>
        <v>0</v>
      </c>
      <c r="G44" s="5">
        <f>'pas-godz'!G44*'koszty czasu'!G$86</f>
        <v>0</v>
      </c>
      <c r="H44" s="5">
        <f>'pas-godz'!H44*'koszty czasu'!H$86</f>
        <v>0</v>
      </c>
      <c r="I44" s="5">
        <f>'pas-godz'!I44*'koszty czasu'!I$86</f>
        <v>0</v>
      </c>
      <c r="J44" s="5">
        <f>'pas-godz'!J44*'koszty czasu'!J$86</f>
        <v>0</v>
      </c>
      <c r="K44" s="5">
        <f>'pas-godz'!K44*'koszty czasu'!K$86</f>
        <v>0</v>
      </c>
      <c r="L44" s="5">
        <f>'pas-godz'!L44*'koszty czasu'!L$86</f>
        <v>0</v>
      </c>
      <c r="M44" s="5">
        <f>'pas-godz'!M44*'koszty czasu'!M$86</f>
        <v>0</v>
      </c>
      <c r="N44" s="5">
        <f>'pas-godz'!N44*'koszty czasu'!N$86</f>
        <v>0</v>
      </c>
      <c r="O44" s="5">
        <f>'pas-godz'!O44*'koszty czasu'!O$86</f>
        <v>0</v>
      </c>
      <c r="P44" s="5">
        <f>'pas-godz'!P44*'koszty czasu'!P$86</f>
        <v>0</v>
      </c>
      <c r="Q44" s="5">
        <f>'pas-godz'!Q44*'koszty czasu'!Q$86</f>
        <v>0</v>
      </c>
      <c r="R44" s="5">
        <f>'pas-godz'!R44*'koszty czasu'!R$86</f>
        <v>0</v>
      </c>
      <c r="S44" s="5">
        <f>'pas-godz'!S44*'koszty czasu'!S$86</f>
        <v>0</v>
      </c>
      <c r="T44" s="5">
        <f>'pas-godz'!T44*'koszty czasu'!T$86</f>
        <v>0</v>
      </c>
      <c r="U44" s="5">
        <f>'pas-godz'!U44*'koszty czasu'!U$86</f>
        <v>0</v>
      </c>
      <c r="V44" s="5">
        <f>'pas-godz'!V44*'koszty czasu'!V$86</f>
        <v>0</v>
      </c>
      <c r="W44" s="5">
        <f>'pas-godz'!W44*'koszty czasu'!W$86</f>
        <v>0</v>
      </c>
      <c r="X44" s="5">
        <f>'pas-godz'!X44*'koszty czasu'!X$86</f>
        <v>0</v>
      </c>
      <c r="Y44" s="5">
        <f>'pas-godz'!Y44*'koszty czasu'!Y$86</f>
        <v>0</v>
      </c>
      <c r="Z44" s="5">
        <f>'pas-godz'!Z44*'koszty czasu'!Z$86</f>
        <v>0</v>
      </c>
    </row>
    <row r="45" spans="1:26" x14ac:dyDescent="0.25">
      <c r="A45" s="1">
        <v>100</v>
      </c>
      <c r="B45" s="5">
        <f>'pas-godz'!B45*'koszty czasu'!B$86</f>
        <v>0</v>
      </c>
      <c r="C45" s="5">
        <f>'pas-godz'!C45*'koszty czasu'!C$86</f>
        <v>0</v>
      </c>
      <c r="D45" s="5">
        <f>'pas-godz'!D45*'koszty czasu'!D$86</f>
        <v>0</v>
      </c>
      <c r="E45" s="5">
        <f>'pas-godz'!E45*'koszty czasu'!E$86</f>
        <v>0</v>
      </c>
      <c r="F45" s="5">
        <f>'pas-godz'!F45*'koszty czasu'!F$86</f>
        <v>0</v>
      </c>
      <c r="G45" s="5">
        <f>'pas-godz'!G45*'koszty czasu'!G$86</f>
        <v>0</v>
      </c>
      <c r="H45" s="5">
        <f>'pas-godz'!H45*'koszty czasu'!H$86</f>
        <v>0</v>
      </c>
      <c r="I45" s="5">
        <f>'pas-godz'!I45*'koszty czasu'!I$86</f>
        <v>0</v>
      </c>
      <c r="J45" s="5">
        <f>'pas-godz'!J45*'koszty czasu'!J$86</f>
        <v>0</v>
      </c>
      <c r="K45" s="5">
        <f>'pas-godz'!K45*'koszty czasu'!K$86</f>
        <v>0</v>
      </c>
      <c r="L45" s="5">
        <f>'pas-godz'!L45*'koszty czasu'!L$86</f>
        <v>0</v>
      </c>
      <c r="M45" s="5">
        <f>'pas-godz'!M45*'koszty czasu'!M$86</f>
        <v>0</v>
      </c>
      <c r="N45" s="5">
        <f>'pas-godz'!N45*'koszty czasu'!N$86</f>
        <v>0</v>
      </c>
      <c r="O45" s="5">
        <f>'pas-godz'!O45*'koszty czasu'!O$86</f>
        <v>0</v>
      </c>
      <c r="P45" s="5">
        <f>'pas-godz'!P45*'koszty czasu'!P$86</f>
        <v>0</v>
      </c>
      <c r="Q45" s="5">
        <f>'pas-godz'!Q45*'koszty czasu'!Q$86</f>
        <v>0</v>
      </c>
      <c r="R45" s="5">
        <f>'pas-godz'!R45*'koszty czasu'!R$86</f>
        <v>0</v>
      </c>
      <c r="S45" s="5">
        <f>'pas-godz'!S45*'koszty czasu'!S$86</f>
        <v>0</v>
      </c>
      <c r="T45" s="5">
        <f>'pas-godz'!T45*'koszty czasu'!T$86</f>
        <v>0</v>
      </c>
      <c r="U45" s="5">
        <f>'pas-godz'!U45*'koszty czasu'!U$86</f>
        <v>0</v>
      </c>
      <c r="V45" s="5">
        <f>'pas-godz'!V45*'koszty czasu'!V$86</f>
        <v>0</v>
      </c>
      <c r="W45" s="5">
        <f>'pas-godz'!W45*'koszty czasu'!W$86</f>
        <v>0</v>
      </c>
      <c r="X45" s="5">
        <f>'pas-godz'!X45*'koszty czasu'!X$86</f>
        <v>0</v>
      </c>
      <c r="Y45" s="5">
        <f>'pas-godz'!Y45*'koszty czasu'!Y$86</f>
        <v>0</v>
      </c>
      <c r="Z45" s="5">
        <f>'pas-godz'!Z45*'koszty czasu'!Z$86</f>
        <v>0</v>
      </c>
    </row>
    <row r="46" spans="1:26" x14ac:dyDescent="0.25">
      <c r="A46" s="1">
        <v>110</v>
      </c>
      <c r="B46" s="5">
        <f>'pas-godz'!B46*'koszty czasu'!B$86</f>
        <v>0</v>
      </c>
      <c r="C46" s="5">
        <f>'pas-godz'!C46*'koszty czasu'!C$86</f>
        <v>0</v>
      </c>
      <c r="D46" s="5">
        <f>'pas-godz'!D46*'koszty czasu'!D$86</f>
        <v>0</v>
      </c>
      <c r="E46" s="5">
        <f>'pas-godz'!E46*'koszty czasu'!E$86</f>
        <v>0</v>
      </c>
      <c r="F46" s="5">
        <f>'pas-godz'!F46*'koszty czasu'!F$86</f>
        <v>0</v>
      </c>
      <c r="G46" s="5">
        <f>'pas-godz'!G46*'koszty czasu'!G$86</f>
        <v>0</v>
      </c>
      <c r="H46" s="5">
        <f>'pas-godz'!H46*'koszty czasu'!H$86</f>
        <v>0</v>
      </c>
      <c r="I46" s="5">
        <f>'pas-godz'!I46*'koszty czasu'!I$86</f>
        <v>0</v>
      </c>
      <c r="J46" s="5">
        <f>'pas-godz'!J46*'koszty czasu'!J$86</f>
        <v>0</v>
      </c>
      <c r="K46" s="5">
        <f>'pas-godz'!K46*'koszty czasu'!K$86</f>
        <v>0</v>
      </c>
      <c r="L46" s="5">
        <f>'pas-godz'!L46*'koszty czasu'!L$86</f>
        <v>0</v>
      </c>
      <c r="M46" s="5">
        <f>'pas-godz'!M46*'koszty czasu'!M$86</f>
        <v>0</v>
      </c>
      <c r="N46" s="5">
        <f>'pas-godz'!N46*'koszty czasu'!N$86</f>
        <v>0</v>
      </c>
      <c r="O46" s="5">
        <f>'pas-godz'!O46*'koszty czasu'!O$86</f>
        <v>0</v>
      </c>
      <c r="P46" s="5">
        <f>'pas-godz'!P46*'koszty czasu'!P$86</f>
        <v>0</v>
      </c>
      <c r="Q46" s="5">
        <f>'pas-godz'!Q46*'koszty czasu'!Q$86</f>
        <v>0</v>
      </c>
      <c r="R46" s="5">
        <f>'pas-godz'!R46*'koszty czasu'!R$86</f>
        <v>0</v>
      </c>
      <c r="S46" s="5">
        <f>'pas-godz'!S46*'koszty czasu'!S$86</f>
        <v>0</v>
      </c>
      <c r="T46" s="5">
        <f>'pas-godz'!T46*'koszty czasu'!T$86</f>
        <v>0</v>
      </c>
      <c r="U46" s="5">
        <f>'pas-godz'!U46*'koszty czasu'!U$86</f>
        <v>0</v>
      </c>
      <c r="V46" s="5">
        <f>'pas-godz'!V46*'koszty czasu'!V$86</f>
        <v>0</v>
      </c>
      <c r="W46" s="5">
        <f>'pas-godz'!W46*'koszty czasu'!W$86</f>
        <v>0</v>
      </c>
      <c r="X46" s="5">
        <f>'pas-godz'!X46*'koszty czasu'!X$86</f>
        <v>0</v>
      </c>
      <c r="Y46" s="5">
        <f>'pas-godz'!Y46*'koszty czasu'!Y$86</f>
        <v>0</v>
      </c>
      <c r="Z46" s="5">
        <f>'pas-godz'!Z46*'koszty czasu'!Z$86</f>
        <v>0</v>
      </c>
    </row>
    <row r="47" spans="1:26" x14ac:dyDescent="0.25">
      <c r="A47" s="1" t="s">
        <v>28</v>
      </c>
      <c r="B47" s="5">
        <f>SUM(B36:B46)</f>
        <v>988437.80000000016</v>
      </c>
      <c r="C47" s="5">
        <f t="shared" ref="C47:Z47" si="5">SUM(C36:C46)</f>
        <v>1015374.2148000001</v>
      </c>
      <c r="D47" s="5">
        <f t="shared" si="5"/>
        <v>1039423.6080000002</v>
      </c>
      <c r="E47" s="5">
        <f t="shared" si="5"/>
        <v>1064995.4040000001</v>
      </c>
      <c r="F47" s="5">
        <f t="shared" si="5"/>
        <v>1090564.8384</v>
      </c>
      <c r="G47" s="5">
        <f t="shared" si="5"/>
        <v>1116124.8959999999</v>
      </c>
      <c r="H47" s="5">
        <f t="shared" si="5"/>
        <v>1153444.5384</v>
      </c>
      <c r="I47" s="5">
        <f t="shared" si="5"/>
        <v>1191523.4091999999</v>
      </c>
      <c r="J47" s="5">
        <f t="shared" si="5"/>
        <v>1229918.5079999999</v>
      </c>
      <c r="K47" s="5">
        <f t="shared" si="5"/>
        <v>1269225.5148</v>
      </c>
      <c r="L47" s="5">
        <f t="shared" si="5"/>
        <v>1260130.92</v>
      </c>
      <c r="M47" s="5">
        <f t="shared" si="5"/>
        <v>1315313.9295999999</v>
      </c>
      <c r="N47" s="5">
        <f t="shared" si="5"/>
        <v>1371882.6976000001</v>
      </c>
      <c r="O47" s="5">
        <f t="shared" si="5"/>
        <v>1429862.7023999998</v>
      </c>
      <c r="P47" s="5">
        <f t="shared" si="5"/>
        <v>1488614.12</v>
      </c>
      <c r="Q47" s="5">
        <f t="shared" si="5"/>
        <v>1434845.1600000001</v>
      </c>
      <c r="R47" s="5">
        <f t="shared" si="5"/>
        <v>1496911.8991999999</v>
      </c>
      <c r="S47" s="5">
        <f t="shared" si="5"/>
        <v>1560485.0416000001</v>
      </c>
      <c r="T47" s="5">
        <f t="shared" si="5"/>
        <v>1623189.7103999997</v>
      </c>
      <c r="U47" s="5">
        <f t="shared" si="5"/>
        <v>1689441.5439999998</v>
      </c>
      <c r="V47" s="5">
        <f t="shared" si="5"/>
        <v>1548423.3840000001</v>
      </c>
      <c r="W47" s="5">
        <f t="shared" si="5"/>
        <v>1609319.36</v>
      </c>
      <c r="X47" s="5">
        <f t="shared" si="5"/>
        <v>1670780.5920000002</v>
      </c>
      <c r="Y47" s="5">
        <f t="shared" si="5"/>
        <v>1733140.88</v>
      </c>
      <c r="Z47" s="5">
        <f t="shared" si="5"/>
        <v>1792107.7999999998</v>
      </c>
    </row>
    <row r="49" spans="1:26" x14ac:dyDescent="0.25">
      <c r="A49" t="s">
        <v>85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'pas-godz'!B52*'koszty czasu'!B$86</f>
        <v>0</v>
      </c>
      <c r="C52" s="5">
        <f>'pas-godz'!C52*'koszty czasu'!C$86</f>
        <v>0</v>
      </c>
      <c r="D52" s="5">
        <f>'pas-godz'!D52*'koszty czasu'!D$86</f>
        <v>0</v>
      </c>
      <c r="E52" s="5">
        <f>'pas-godz'!E52*'koszty czasu'!E$86</f>
        <v>0</v>
      </c>
      <c r="F52" s="5">
        <f>'pas-godz'!F52*'koszty czasu'!F$86</f>
        <v>0</v>
      </c>
      <c r="G52" s="5">
        <f>'pas-godz'!G52*'koszty czasu'!G$86</f>
        <v>0</v>
      </c>
      <c r="H52" s="5">
        <f>'pas-godz'!H52*'koszty czasu'!H$86</f>
        <v>0</v>
      </c>
      <c r="I52" s="5">
        <f>'pas-godz'!I52*'koszty czasu'!I$86</f>
        <v>0</v>
      </c>
      <c r="J52" s="5">
        <f>'pas-godz'!J52*'koszty czasu'!J$86</f>
        <v>0</v>
      </c>
      <c r="K52" s="5">
        <f>'pas-godz'!K52*'koszty czasu'!K$86</f>
        <v>0</v>
      </c>
      <c r="L52" s="5">
        <f>'pas-godz'!L52*'koszty czasu'!L$86</f>
        <v>0</v>
      </c>
      <c r="M52" s="5">
        <f>'pas-godz'!M52*'koszty czasu'!M$86</f>
        <v>0</v>
      </c>
      <c r="N52" s="5">
        <f>'pas-godz'!N52*'koszty czasu'!N$86</f>
        <v>0</v>
      </c>
      <c r="O52" s="5">
        <f>'pas-godz'!O52*'koszty czasu'!O$86</f>
        <v>0</v>
      </c>
      <c r="P52" s="5">
        <f>'pas-godz'!P52*'koszty czasu'!P$86</f>
        <v>0</v>
      </c>
      <c r="Q52" s="5">
        <f>'pas-godz'!Q52*'koszty czasu'!Q$86</f>
        <v>0</v>
      </c>
      <c r="R52" s="5">
        <f>'pas-godz'!R52*'koszty czasu'!R$86</f>
        <v>0</v>
      </c>
      <c r="S52" s="5">
        <f>'pas-godz'!S52*'koszty czasu'!S$86</f>
        <v>0</v>
      </c>
      <c r="T52" s="5">
        <f>'pas-godz'!T52*'koszty czasu'!T$86</f>
        <v>0</v>
      </c>
      <c r="U52" s="5">
        <f>'pas-godz'!U52*'koszty czasu'!U$86</f>
        <v>0</v>
      </c>
      <c r="V52" s="5">
        <f>'pas-godz'!V52*'koszty czasu'!V$86</f>
        <v>0</v>
      </c>
      <c r="W52" s="5">
        <f>'pas-godz'!W52*'koszty czasu'!W$86</f>
        <v>0</v>
      </c>
      <c r="X52" s="5">
        <f>'pas-godz'!X52*'koszty czasu'!X$86</f>
        <v>0</v>
      </c>
      <c r="Y52" s="5">
        <f>'pas-godz'!Y52*'koszty czasu'!Y$86</f>
        <v>0</v>
      </c>
      <c r="Z52" s="5">
        <f>'pas-godz'!Z52*'koszty czasu'!Z$86</f>
        <v>0</v>
      </c>
    </row>
    <row r="53" spans="1:26" x14ac:dyDescent="0.25">
      <c r="A53" s="1">
        <v>20</v>
      </c>
      <c r="B53" s="5">
        <f>'pas-godz'!B53*'koszty czasu'!B$86</f>
        <v>0</v>
      </c>
      <c r="C53" s="5">
        <f>'pas-godz'!C53*'koszty czasu'!C$86</f>
        <v>0</v>
      </c>
      <c r="D53" s="5">
        <f>'pas-godz'!D53*'koszty czasu'!D$86</f>
        <v>0</v>
      </c>
      <c r="E53" s="5">
        <f>'pas-godz'!E53*'koszty czasu'!E$86</f>
        <v>0</v>
      </c>
      <c r="F53" s="5">
        <f>'pas-godz'!F53*'koszty czasu'!F$86</f>
        <v>0</v>
      </c>
      <c r="G53" s="5">
        <f>'pas-godz'!G53*'koszty czasu'!G$86</f>
        <v>0</v>
      </c>
      <c r="H53" s="5">
        <f>'pas-godz'!H53*'koszty czasu'!H$86</f>
        <v>0</v>
      </c>
      <c r="I53" s="5">
        <f>'pas-godz'!I53*'koszty czasu'!I$86</f>
        <v>0</v>
      </c>
      <c r="J53" s="5">
        <f>'pas-godz'!J53*'koszty czasu'!J$86</f>
        <v>0</v>
      </c>
      <c r="K53" s="5">
        <f>'pas-godz'!K53*'koszty czasu'!K$86</f>
        <v>0</v>
      </c>
      <c r="L53" s="5">
        <f>'pas-godz'!L53*'koszty czasu'!L$86</f>
        <v>0</v>
      </c>
      <c r="M53" s="5">
        <f>'pas-godz'!M53*'koszty czasu'!M$86</f>
        <v>0</v>
      </c>
      <c r="N53" s="5">
        <f>'pas-godz'!N53*'koszty czasu'!N$86</f>
        <v>0</v>
      </c>
      <c r="O53" s="5">
        <f>'pas-godz'!O53*'koszty czasu'!O$86</f>
        <v>0</v>
      </c>
      <c r="P53" s="5">
        <f>'pas-godz'!P53*'koszty czasu'!P$86</f>
        <v>0</v>
      </c>
      <c r="Q53" s="5">
        <f>'pas-godz'!Q53*'koszty czasu'!Q$86</f>
        <v>0</v>
      </c>
      <c r="R53" s="5">
        <f>'pas-godz'!R53*'koszty czasu'!R$86</f>
        <v>3.6835999999999998</v>
      </c>
      <c r="S53" s="5">
        <f>'pas-godz'!S53*'koszty czasu'!S$86</f>
        <v>7.4727999999999986</v>
      </c>
      <c r="T53" s="5">
        <f>'pas-godz'!T53*'koszty czasu'!T$86</f>
        <v>11.353199999999999</v>
      </c>
      <c r="U53" s="5">
        <f>'pas-godz'!U53*'koszty czasu'!U$86</f>
        <v>15.351999999999999</v>
      </c>
      <c r="V53" s="5">
        <f>'pas-godz'!V53*'koszty czasu'!V$86</f>
        <v>19.434000000000001</v>
      </c>
      <c r="W53" s="5">
        <f>'pas-godz'!W53*'koszty czasu'!W$86</f>
        <v>19.580000000000002</v>
      </c>
      <c r="X53" s="5">
        <f>'pas-godz'!X53*'koszty czasu'!X$86</f>
        <v>19.724000000000004</v>
      </c>
      <c r="Y53" s="5">
        <f>'pas-godz'!Y53*'koszty czasu'!Y$86</f>
        <v>19.87</v>
      </c>
      <c r="Z53" s="5">
        <f>'pas-godz'!Z53*'koszty czasu'!Z$86</f>
        <v>19.97</v>
      </c>
    </row>
    <row r="54" spans="1:26" x14ac:dyDescent="0.25">
      <c r="A54" s="1">
        <v>30</v>
      </c>
      <c r="B54" s="5">
        <f>'pas-godz'!B54*'koszty czasu'!B$86</f>
        <v>216880.05000000002</v>
      </c>
      <c r="C54" s="5">
        <f>'pas-godz'!C54*'koszty czasu'!C$86</f>
        <v>229706.76960000003</v>
      </c>
      <c r="D54" s="5">
        <f>'pas-godz'!D54*'koszty czasu'!D$86</f>
        <v>242108.67600000004</v>
      </c>
      <c r="E54" s="5">
        <f>'pas-godz'!E54*'koszty czasu'!E$86</f>
        <v>255078.64800000002</v>
      </c>
      <c r="F54" s="5">
        <f>'pas-godz'!F54*'koszty czasu'!F$86</f>
        <v>268266.14879999997</v>
      </c>
      <c r="G54" s="5">
        <f>'pas-godz'!G54*'koszty czasu'!G$86</f>
        <v>281664</v>
      </c>
      <c r="H54" s="5">
        <f>'pas-godz'!H54*'koszty czasu'!H$86</f>
        <v>299872.50479999994</v>
      </c>
      <c r="I54" s="5">
        <f>'pas-godz'!I54*'koszty czasu'!I$86</f>
        <v>318544.75439999992</v>
      </c>
      <c r="J54" s="5">
        <f>'pas-godz'!J54*'koszty czasu'!J$86</f>
        <v>337562.31599999999</v>
      </c>
      <c r="K54" s="5">
        <f>'pas-godz'!K54*'koszty czasu'!K$86</f>
        <v>357086.57759999984</v>
      </c>
      <c r="L54" s="5">
        <f>'pas-godz'!L54*'koszty czasu'!L$86</f>
        <v>326651.85599999997</v>
      </c>
      <c r="M54" s="5">
        <f>'pas-godz'!M54*'koszty czasu'!M$86</f>
        <v>357564.12799999997</v>
      </c>
      <c r="N54" s="5">
        <f>'pas-godz'!N54*'koszty czasu'!N$86</f>
        <v>389332.06400000001</v>
      </c>
      <c r="O54" s="5">
        <f>'pas-godz'!O54*'koszty czasu'!O$86</f>
        <v>421973.90399999998</v>
      </c>
      <c r="P54" s="5">
        <f>'pas-godz'!P54*'koszty czasu'!P$86</f>
        <v>455304.39999999991</v>
      </c>
      <c r="Q54" s="5">
        <f>'pas-godz'!Q54*'koszty czasu'!Q$86</f>
        <v>410534.22200000007</v>
      </c>
      <c r="R54" s="5">
        <f>'pas-godz'!R54*'koszty czasu'!R$86</f>
        <v>390678.93239999999</v>
      </c>
      <c r="S54" s="5">
        <f>'pas-godz'!S54*'koszty czasu'!S$86</f>
        <v>370176.35719999997</v>
      </c>
      <c r="T54" s="5">
        <f>'pas-godz'!T54*'koszty czasu'!T$86</f>
        <v>348494.04280000005</v>
      </c>
      <c r="U54" s="5">
        <f>'pas-godz'!U54*'koszty czasu'!U$86</f>
        <v>326617.63799999998</v>
      </c>
      <c r="V54" s="5">
        <f>'pas-godz'!V54*'koszty czasu'!V$86</f>
        <v>155918.98199999999</v>
      </c>
      <c r="W54" s="5">
        <f>'pas-godz'!W54*'koszty czasu'!W$86</f>
        <v>132090.59599999996</v>
      </c>
      <c r="X54" s="5">
        <f>'pas-godz'!X54*'koszty czasu'!X$86</f>
        <v>107878.44559999998</v>
      </c>
      <c r="Y54" s="5">
        <f>'pas-godz'!Y54*'koszty czasu'!Y$86</f>
        <v>83306.961999999941</v>
      </c>
      <c r="Z54" s="5">
        <f>'pas-godz'!Z54*'koszty czasu'!Z$86</f>
        <v>58228.52599999994</v>
      </c>
    </row>
    <row r="55" spans="1:26" x14ac:dyDescent="0.25">
      <c r="A55" s="1">
        <v>40</v>
      </c>
      <c r="B55" s="5">
        <f>'pas-godz'!B55*'koszty czasu'!B$86</f>
        <v>141711.15000000005</v>
      </c>
      <c r="C55" s="5">
        <f>'pas-godz'!C55*'koszty czasu'!C$86</f>
        <v>146782.61400000003</v>
      </c>
      <c r="D55" s="5">
        <f>'pas-godz'!D55*'koszty czasu'!D$86</f>
        <v>151476.66000000003</v>
      </c>
      <c r="E55" s="5">
        <f>'pas-godz'!E55*'koszty czasu'!E$86</f>
        <v>156429.90000000005</v>
      </c>
      <c r="F55" s="5">
        <f>'pas-godz'!F55*'koszty czasu'!F$86</f>
        <v>161420.93600000002</v>
      </c>
      <c r="G55" s="5">
        <f>'pas-godz'!G55*'koszty czasu'!G$86</f>
        <v>166447.77599999998</v>
      </c>
      <c r="H55" s="5">
        <f>'pas-godz'!H55*'koszty czasu'!H$86</f>
        <v>177650.31119999997</v>
      </c>
      <c r="I55" s="5">
        <f>'pas-godz'!I55*'koszty czasu'!I$86</f>
        <v>189140.5876</v>
      </c>
      <c r="J55" s="5">
        <f>'pas-godz'!J55*'koszty czasu'!J$86</f>
        <v>200848.28399999996</v>
      </c>
      <c r="K55" s="5">
        <f>'pas-godz'!K55*'koszty czasu'!K$86</f>
        <v>212869.32839999994</v>
      </c>
      <c r="L55" s="5">
        <f>'pas-godz'!L55*'koszty czasu'!L$86</f>
        <v>211203.1399999999</v>
      </c>
      <c r="M55" s="5">
        <f>'pas-godz'!M55*'koszty czasu'!M$86</f>
        <v>225103.02719999992</v>
      </c>
      <c r="N55" s="5">
        <f>'pas-godz'!N55*'koszty czasu'!N$86</f>
        <v>239374.20319999996</v>
      </c>
      <c r="O55" s="5">
        <f>'pas-godz'!O55*'koszty czasu'!O$86</f>
        <v>254024.19679999992</v>
      </c>
      <c r="P55" s="5">
        <f>'pas-godz'!P55*'koszty czasu'!P$86</f>
        <v>268940.33999999991</v>
      </c>
      <c r="Q55" s="5">
        <f>'pas-godz'!Q55*'koszty czasu'!Q$86</f>
        <v>235037.15200000003</v>
      </c>
      <c r="R55" s="5">
        <f>'pas-godz'!R55*'koszty czasu'!R$86</f>
        <v>252816.51880000008</v>
      </c>
      <c r="S55" s="5">
        <f>'pas-godz'!S55*'koszty czasu'!S$86</f>
        <v>271060.87440000003</v>
      </c>
      <c r="T55" s="5">
        <f>'pas-godz'!T55*'koszty czasu'!T$86</f>
        <v>289351.43959999998</v>
      </c>
      <c r="U55" s="5">
        <f>'pas-godz'!U55*'koszty czasu'!U$86</f>
        <v>308467.73600000003</v>
      </c>
      <c r="V55" s="5">
        <f>'pas-godz'!V55*'koszty czasu'!V$86</f>
        <v>266634.48</v>
      </c>
      <c r="W55" s="5">
        <f>'pas-godz'!W55*'koszty czasu'!W$86</f>
        <v>414802.29999999993</v>
      </c>
      <c r="X55" s="5">
        <f>'pas-godz'!X55*'koszty czasu'!X$86</f>
        <v>565092.6</v>
      </c>
      <c r="Y55" s="5">
        <f>'pas-godz'!Y55*'koszty czasu'!Y$86</f>
        <v>717605.04999999981</v>
      </c>
      <c r="Z55" s="5">
        <f>'pas-godz'!Z55*'koszty czasu'!Z$86</f>
        <v>870292.59999999974</v>
      </c>
    </row>
    <row r="56" spans="1:26" x14ac:dyDescent="0.25">
      <c r="A56" s="1">
        <v>50</v>
      </c>
      <c r="B56" s="5">
        <f>'pas-godz'!B56*'koszty czasu'!B$86</f>
        <v>365483.85000000003</v>
      </c>
      <c r="C56" s="5">
        <f>'pas-godz'!C56*'koszty czasu'!C$86</f>
        <v>386491.73639999999</v>
      </c>
      <c r="D56" s="5">
        <f>'pas-godz'!D56*'koszty czasu'!D$86</f>
        <v>406765.40399999998</v>
      </c>
      <c r="E56" s="5">
        <f>'pas-godz'!E56*'koszty czasu'!E$86</f>
        <v>427975.81200000003</v>
      </c>
      <c r="F56" s="5">
        <f>'pas-godz'!F56*'koszty czasu'!F$86</f>
        <v>449533.64319999993</v>
      </c>
      <c r="G56" s="5">
        <f>'pas-godz'!G56*'koszty czasu'!G$86</f>
        <v>471427.29599999991</v>
      </c>
      <c r="H56" s="5">
        <f>'pas-godz'!H56*'koszty czasu'!H$86</f>
        <v>579657.52159999998</v>
      </c>
      <c r="I56" s="5">
        <f>'pas-godz'!I56*'koszty czasu'!I$86</f>
        <v>691071.11880000005</v>
      </c>
      <c r="J56" s="5">
        <f>'pas-godz'!J56*'koszty czasu'!J$86</f>
        <v>805411.152</v>
      </c>
      <c r="K56" s="5">
        <f>'pas-godz'!K56*'koszty czasu'!K$86</f>
        <v>923045.5932</v>
      </c>
      <c r="L56" s="5">
        <f>'pas-godz'!L56*'koszty czasu'!L$86</f>
        <v>962472.03199999989</v>
      </c>
      <c r="M56" s="5">
        <f>'pas-godz'!M56*'koszty czasu'!M$86</f>
        <v>1124487.456</v>
      </c>
      <c r="N56" s="5">
        <f>'pas-godz'!N56*'koszty czasu'!N$86</f>
        <v>1291144.4480000001</v>
      </c>
      <c r="O56" s="5">
        <f>'pas-godz'!O56*'koszty czasu'!O$86</f>
        <v>1462546.4480000001</v>
      </c>
      <c r="P56" s="5">
        <f>'pas-godz'!P56*'koszty czasu'!P$86</f>
        <v>1638064.8</v>
      </c>
      <c r="Q56" s="5">
        <f>'pas-godz'!Q56*'koszty czasu'!Q$86</f>
        <v>1241880.094</v>
      </c>
      <c r="R56" s="5">
        <f>'pas-godz'!R56*'koszty czasu'!R$86</f>
        <v>1417714.4992</v>
      </c>
      <c r="S56" s="5">
        <f>'pas-godz'!S56*'koszty czasu'!S$86</f>
        <v>1598353.4555999995</v>
      </c>
      <c r="T56" s="5">
        <f>'pas-godz'!T56*'koszty czasu'!T$86</f>
        <v>1781264.0983999998</v>
      </c>
      <c r="U56" s="5">
        <f>'pas-godz'!U56*'koszty czasu'!U$86</f>
        <v>1971169.9339999999</v>
      </c>
      <c r="V56" s="5">
        <f>'pas-godz'!V56*'koszty czasu'!V$86</f>
        <v>1325398.8</v>
      </c>
      <c r="W56" s="5">
        <f>'pas-godz'!W56*'koszty czasu'!W$86</f>
        <v>1615816.004</v>
      </c>
      <c r="X56" s="5">
        <f>'pas-godz'!X56*'koszty czasu'!X$86</f>
        <v>1910222.0624000002</v>
      </c>
      <c r="Y56" s="5">
        <f>'pas-godz'!Y56*'koszty czasu'!Y$86</f>
        <v>2208975.7180000003</v>
      </c>
      <c r="Z56" s="5">
        <f>'pas-godz'!Z56*'koszty czasu'!Z$86</f>
        <v>2506139.1439999999</v>
      </c>
    </row>
    <row r="57" spans="1:26" x14ac:dyDescent="0.25">
      <c r="A57" s="1">
        <v>60</v>
      </c>
      <c r="B57" s="5">
        <f>'pas-godz'!B57*'koszty czasu'!B$86</f>
        <v>192589.6</v>
      </c>
      <c r="C57" s="5">
        <f>'pas-godz'!C57*'koszty czasu'!C$86</f>
        <v>213175.51200000002</v>
      </c>
      <c r="D57" s="5">
        <f>'pas-godz'!D57*'koszty czasu'!D$86</f>
        <v>233661.60000000003</v>
      </c>
      <c r="E57" s="5">
        <f>'pas-godz'!E57*'koszty czasu'!E$86</f>
        <v>254963.28</v>
      </c>
      <c r="F57" s="5">
        <f>'pas-godz'!F57*'koszty czasu'!F$86</f>
        <v>276748.03200000001</v>
      </c>
      <c r="G57" s="5">
        <f>'pas-godz'!G57*'koszty czasu'!G$86</f>
        <v>299001.984</v>
      </c>
      <c r="H57" s="5">
        <f>'pas-godz'!H57*'koszty czasu'!H$86</f>
        <v>481759.62319999997</v>
      </c>
      <c r="I57" s="5">
        <f>'pas-godz'!I57*'koszty czasu'!I$86</f>
        <v>670069.12560000014</v>
      </c>
      <c r="J57" s="5">
        <f>'pas-godz'!J57*'koszty czasu'!J$86</f>
        <v>863681.36400000018</v>
      </c>
      <c r="K57" s="5">
        <f>'pas-godz'!K57*'koszty czasu'!K$86</f>
        <v>1062973.3344000001</v>
      </c>
      <c r="L57" s="5">
        <f>'pas-godz'!L57*'koszty czasu'!L$86</f>
        <v>1170536.236</v>
      </c>
      <c r="M57" s="5">
        <f>'pas-godz'!M57*'koszty czasu'!M$86</f>
        <v>1438919.8543999998</v>
      </c>
      <c r="N57" s="5">
        <f>'pas-godz'!N57*'koszty czasu'!N$86</f>
        <v>1715081.1024000002</v>
      </c>
      <c r="O57" s="5">
        <f>'pas-godz'!O57*'koszty czasu'!O$86</f>
        <v>1999195.7656000003</v>
      </c>
      <c r="P57" s="5">
        <f>'pas-godz'!P57*'koszty czasu'!P$86</f>
        <v>2290415.9800000004</v>
      </c>
      <c r="Q57" s="5">
        <f>'pas-godz'!Q57*'koszty czasu'!Q$86</f>
        <v>1571974.3760000002</v>
      </c>
      <c r="R57" s="5">
        <f>'pas-godz'!R57*'koszty czasu'!R$86</f>
        <v>1932092.4032000003</v>
      </c>
      <c r="S57" s="5">
        <f>'pas-godz'!S57*'koszty czasu'!S$86</f>
        <v>2302235.1696000001</v>
      </c>
      <c r="T57" s="5">
        <f>'pas-godz'!T57*'koszty czasu'!T$86</f>
        <v>2678658.8704000004</v>
      </c>
      <c r="U57" s="5">
        <f>'pas-godz'!U57*'koszty czasu'!U$86</f>
        <v>3068358.1840000004</v>
      </c>
      <c r="V57" s="5">
        <f>'pas-godz'!V57*'koszty czasu'!V$86</f>
        <v>2040181.3199999996</v>
      </c>
      <c r="W57" s="5">
        <f>'pas-godz'!W57*'koszty czasu'!W$86</f>
        <v>2229621.5919999997</v>
      </c>
      <c r="X57" s="5">
        <f>'pas-godz'!X57*'koszty czasu'!X$86</f>
        <v>2421412.9151999997</v>
      </c>
      <c r="Y57" s="5">
        <f>'pas-godz'!Y57*'koszty czasu'!Y$86</f>
        <v>2616028.5639999993</v>
      </c>
      <c r="Z57" s="5">
        <f>'pas-godz'!Z57*'koszty czasu'!Z$86</f>
        <v>2806775.5120000001</v>
      </c>
    </row>
    <row r="58" spans="1:26" x14ac:dyDescent="0.25">
      <c r="A58" s="1">
        <v>70</v>
      </c>
      <c r="B58" s="5">
        <f>'pas-godz'!B58*'koszty czasu'!B$86</f>
        <v>1381680.1</v>
      </c>
      <c r="C58" s="5">
        <f>'pas-godz'!C58*'koszty czasu'!C$86</f>
        <v>1494000.6312000002</v>
      </c>
      <c r="D58" s="5">
        <f>'pas-godz'!D58*'koszty czasu'!D$86</f>
        <v>1604538.0720000002</v>
      </c>
      <c r="E58" s="5">
        <f>'pas-godz'!E58*'koszty czasu'!E$86</f>
        <v>1719730.0560000001</v>
      </c>
      <c r="F58" s="5">
        <f>'pas-godz'!F58*'koszty czasu'!F$86</f>
        <v>1837272.7135999999</v>
      </c>
      <c r="G58" s="5">
        <f>'pas-godz'!G58*'koszty czasu'!G$86</f>
        <v>1957095.3599999996</v>
      </c>
      <c r="H58" s="5">
        <f>'pas-godz'!H58*'koszty czasu'!H$86</f>
        <v>1904951.7911999994</v>
      </c>
      <c r="I58" s="5">
        <f>'pas-godz'!I58*'koszty czasu'!I$86</f>
        <v>1850499.2735999995</v>
      </c>
      <c r="J58" s="5">
        <f>'pas-godz'!J58*'koszty czasu'!J$86</f>
        <v>1793049.8039999998</v>
      </c>
      <c r="K58" s="5">
        <f>'pas-godz'!K58*'koszty czasu'!K$86</f>
        <v>1733499.9143999997</v>
      </c>
      <c r="L58" s="5">
        <f>'pas-godz'!L58*'koszty czasu'!L$86</f>
        <v>1174755.2359999998</v>
      </c>
      <c r="M58" s="5">
        <f>'pas-godz'!M58*'koszty czasu'!M$86</f>
        <v>1131612.7039999997</v>
      </c>
      <c r="N58" s="5">
        <f>'pas-godz'!N58*'koszty czasu'!N$86</f>
        <v>1086934.5999999996</v>
      </c>
      <c r="O58" s="5">
        <f>'pas-godz'!O58*'koszty czasu'!O$86</f>
        <v>1040678.4079999998</v>
      </c>
      <c r="P58" s="5">
        <f>'pas-godz'!P58*'koszty czasu'!P$86</f>
        <v>992358.09999999974</v>
      </c>
      <c r="Q58" s="5">
        <f>'pas-godz'!Q58*'koszty czasu'!Q$86</f>
        <v>1414562.6740000001</v>
      </c>
      <c r="R58" s="5">
        <f>'pas-godz'!R58*'koszty czasu'!R$86</f>
        <v>1305117.898</v>
      </c>
      <c r="S58" s="5">
        <f>'pas-godz'!S58*'koszty czasu'!S$86</f>
        <v>1192266.558</v>
      </c>
      <c r="T58" s="5">
        <f>'pas-godz'!T58*'koszty czasu'!T$86</f>
        <v>1074334.3939999999</v>
      </c>
      <c r="U58" s="5">
        <f>'pas-godz'!U58*'koszty czasu'!U$86</f>
        <v>954414.64999999991</v>
      </c>
      <c r="V58" s="5">
        <f>'pas-godz'!V58*'koszty czasu'!V$86</f>
        <v>1173969.0720000002</v>
      </c>
      <c r="W58" s="5">
        <f>'pas-godz'!W58*'koszty czasu'!W$86</f>
        <v>1062853.3080000002</v>
      </c>
      <c r="X58" s="5">
        <f>'pas-godz'!X58*'koszty czasu'!X$86</f>
        <v>949852.61279999989</v>
      </c>
      <c r="Y58" s="5">
        <f>'pas-godz'!Y58*'koszty czasu'!Y$86</f>
        <v>835171.86599999981</v>
      </c>
      <c r="Z58" s="5">
        <f>'pas-godz'!Z58*'koszty czasu'!Z$86</f>
        <v>717050.80799999984</v>
      </c>
    </row>
    <row r="59" spans="1:26" x14ac:dyDescent="0.25">
      <c r="A59" s="1">
        <v>80</v>
      </c>
      <c r="B59" s="5">
        <f>'pas-godz'!B59*'koszty czasu'!B$86</f>
        <v>323940.10000000003</v>
      </c>
      <c r="C59" s="5">
        <f>'pas-godz'!C59*'koszty czasu'!C$86</f>
        <v>336724.29120000004</v>
      </c>
      <c r="D59" s="5">
        <f>'pas-godz'!D59*'koszty czasu'!D$86</f>
        <v>348681.67200000002</v>
      </c>
      <c r="E59" s="5">
        <f>'pas-godz'!E59*'koszty czasu'!E$86</f>
        <v>361271.85600000003</v>
      </c>
      <c r="F59" s="5">
        <f>'pas-godz'!F59*'koszty czasu'!F$86</f>
        <v>373985.99359999999</v>
      </c>
      <c r="G59" s="5">
        <f>'pas-godz'!G59*'koszty czasu'!G$86</f>
        <v>386818.56</v>
      </c>
      <c r="H59" s="5">
        <f>'pas-godz'!H59*'koszty czasu'!H$86</f>
        <v>407750.57919999992</v>
      </c>
      <c r="I59" s="5">
        <f>'pas-godz'!I59*'koszty czasu'!I$86</f>
        <v>429193.33759999997</v>
      </c>
      <c r="J59" s="5">
        <f>'pas-godz'!J59*'koszty czasu'!J$86</f>
        <v>450987.26399999997</v>
      </c>
      <c r="K59" s="5">
        <f>'pas-godz'!K59*'koszty czasu'!K$86</f>
        <v>473348.87039999996</v>
      </c>
      <c r="L59" s="5">
        <f>'pas-godz'!L59*'koszty czasu'!L$86</f>
        <v>457440.85599999985</v>
      </c>
      <c r="M59" s="5">
        <f>'pas-godz'!M59*'koszty czasu'!M$86</f>
        <v>489141.42399999994</v>
      </c>
      <c r="N59" s="5">
        <f>'pas-godz'!N59*'koszty czasu'!N$86</f>
        <v>521693.84</v>
      </c>
      <c r="O59" s="5">
        <f>'pas-godz'!O59*'koszty czasu'!O$86</f>
        <v>555115.52799999993</v>
      </c>
      <c r="P59" s="5">
        <f>'pas-godz'!P59*'koszty czasu'!P$86</f>
        <v>589160.6</v>
      </c>
      <c r="Q59" s="5">
        <f>'pas-godz'!Q59*'koszty czasu'!Q$86</f>
        <v>538893.12400000007</v>
      </c>
      <c r="R59" s="5">
        <f>'pas-godz'!R59*'koszty czasu'!R$86</f>
        <v>605451.23040000012</v>
      </c>
      <c r="S59" s="5">
        <f>'pas-godz'!S59*'koszty czasu'!S$86</f>
        <v>673814.90319999994</v>
      </c>
      <c r="T59" s="5">
        <f>'pas-godz'!T59*'koszty czasu'!T$86</f>
        <v>742923.13280000002</v>
      </c>
      <c r="U59" s="5">
        <f>'pas-godz'!U59*'koszty czasu'!U$86</f>
        <v>814753.66799999995</v>
      </c>
      <c r="V59" s="5">
        <f>'pas-godz'!V59*'koszty czasu'!V$86</f>
        <v>746110.12800000003</v>
      </c>
      <c r="W59" s="5">
        <f>'pas-godz'!W59*'koszty czasu'!W$86</f>
        <v>822105.46</v>
      </c>
      <c r="X59" s="5">
        <f>'pas-godz'!X59*'koszty czasu'!X$86</f>
        <v>899059.36800000013</v>
      </c>
      <c r="Y59" s="5">
        <f>'pas-godz'!Y59*'koszty czasu'!Y$86</f>
        <v>977146.98999999987</v>
      </c>
      <c r="Z59" s="5">
        <f>'pas-godz'!Z59*'koszty czasu'!Z$86</f>
        <v>1053856.8399999999</v>
      </c>
    </row>
    <row r="60" spans="1:26" x14ac:dyDescent="0.25">
      <c r="A60" s="1">
        <v>90</v>
      </c>
      <c r="B60" s="5">
        <f>'pas-godz'!B60*'koszty czasu'!B$86</f>
        <v>0</v>
      </c>
      <c r="C60" s="5">
        <f>'pas-godz'!C60*'koszty czasu'!C$86</f>
        <v>0</v>
      </c>
      <c r="D60" s="5">
        <f>'pas-godz'!D60*'koszty czasu'!D$86</f>
        <v>0</v>
      </c>
      <c r="E60" s="5">
        <f>'pas-godz'!E60*'koszty czasu'!E$86</f>
        <v>0</v>
      </c>
      <c r="F60" s="5">
        <f>'pas-godz'!F60*'koszty czasu'!F$86</f>
        <v>0</v>
      </c>
      <c r="G60" s="5">
        <f>'pas-godz'!G60*'koszty czasu'!G$86</f>
        <v>0</v>
      </c>
      <c r="H60" s="5">
        <f>'pas-godz'!H60*'koszty czasu'!H$86</f>
        <v>0</v>
      </c>
      <c r="I60" s="5">
        <f>'pas-godz'!I60*'koszty czasu'!I$86</f>
        <v>0</v>
      </c>
      <c r="J60" s="5">
        <f>'pas-godz'!J60*'koszty czasu'!J$86</f>
        <v>0</v>
      </c>
      <c r="K60" s="5">
        <f>'pas-godz'!K60*'koszty czasu'!K$86</f>
        <v>0</v>
      </c>
      <c r="L60" s="5">
        <f>'pas-godz'!L60*'koszty czasu'!L$86</f>
        <v>0</v>
      </c>
      <c r="M60" s="5">
        <f>'pas-godz'!M60*'koszty czasu'!M$86</f>
        <v>0</v>
      </c>
      <c r="N60" s="5">
        <f>'pas-godz'!N60*'koszty czasu'!N$86</f>
        <v>0</v>
      </c>
      <c r="O60" s="5">
        <f>'pas-godz'!O60*'koszty czasu'!O$86</f>
        <v>0</v>
      </c>
      <c r="P60" s="5">
        <f>'pas-godz'!P60*'koszty czasu'!P$86</f>
        <v>0</v>
      </c>
      <c r="Q60" s="5">
        <f>'pas-godz'!Q60*'koszty czasu'!Q$86</f>
        <v>0</v>
      </c>
      <c r="R60" s="5">
        <f>'pas-godz'!R60*'koszty czasu'!R$86</f>
        <v>0</v>
      </c>
      <c r="S60" s="5">
        <f>'pas-godz'!S60*'koszty czasu'!S$86</f>
        <v>0</v>
      </c>
      <c r="T60" s="5">
        <f>'pas-godz'!T60*'koszty czasu'!T$86</f>
        <v>0</v>
      </c>
      <c r="U60" s="5">
        <f>'pas-godz'!U60*'koszty czasu'!U$86</f>
        <v>0</v>
      </c>
      <c r="V60" s="5">
        <f>'pas-godz'!V60*'koszty czasu'!V$86</f>
        <v>0</v>
      </c>
      <c r="W60" s="5">
        <f>'pas-godz'!W60*'koszty czasu'!W$86</f>
        <v>0</v>
      </c>
      <c r="X60" s="5">
        <f>'pas-godz'!X60*'koszty czasu'!X$86</f>
        <v>0</v>
      </c>
      <c r="Y60" s="5">
        <f>'pas-godz'!Y60*'koszty czasu'!Y$86</f>
        <v>0</v>
      </c>
      <c r="Z60" s="5">
        <f>'pas-godz'!Z60*'koszty czasu'!Z$86</f>
        <v>0</v>
      </c>
    </row>
    <row r="61" spans="1:26" x14ac:dyDescent="0.25">
      <c r="A61" s="1">
        <v>100</v>
      </c>
      <c r="B61" s="5">
        <f>'pas-godz'!B61*'koszty czasu'!B$86</f>
        <v>0</v>
      </c>
      <c r="C61" s="5">
        <f>'pas-godz'!C61*'koszty czasu'!C$86</f>
        <v>0</v>
      </c>
      <c r="D61" s="5">
        <f>'pas-godz'!D61*'koszty czasu'!D$86</f>
        <v>0</v>
      </c>
      <c r="E61" s="5">
        <f>'pas-godz'!E61*'koszty czasu'!E$86</f>
        <v>0</v>
      </c>
      <c r="F61" s="5">
        <f>'pas-godz'!F61*'koszty czasu'!F$86</f>
        <v>0</v>
      </c>
      <c r="G61" s="5">
        <f>'pas-godz'!G61*'koszty czasu'!G$86</f>
        <v>0</v>
      </c>
      <c r="H61" s="5">
        <f>'pas-godz'!H61*'koszty czasu'!H$86</f>
        <v>0</v>
      </c>
      <c r="I61" s="5">
        <f>'pas-godz'!I61*'koszty czasu'!I$86</f>
        <v>0</v>
      </c>
      <c r="J61" s="5">
        <f>'pas-godz'!J61*'koszty czasu'!J$86</f>
        <v>0</v>
      </c>
      <c r="K61" s="5">
        <f>'pas-godz'!K61*'koszty czasu'!K$86</f>
        <v>0</v>
      </c>
      <c r="L61" s="5">
        <f>'pas-godz'!L61*'koszty czasu'!L$86</f>
        <v>0</v>
      </c>
      <c r="M61" s="5">
        <f>'pas-godz'!M61*'koszty czasu'!M$86</f>
        <v>0</v>
      </c>
      <c r="N61" s="5">
        <f>'pas-godz'!N61*'koszty czasu'!N$86</f>
        <v>0</v>
      </c>
      <c r="O61" s="5">
        <f>'pas-godz'!O61*'koszty czasu'!O$86</f>
        <v>0</v>
      </c>
      <c r="P61" s="5">
        <f>'pas-godz'!P61*'koszty czasu'!P$86</f>
        <v>0</v>
      </c>
      <c r="Q61" s="5">
        <f>'pas-godz'!Q61*'koszty czasu'!Q$86</f>
        <v>0</v>
      </c>
      <c r="R61" s="5">
        <f>'pas-godz'!R61*'koszty czasu'!R$86</f>
        <v>0</v>
      </c>
      <c r="S61" s="5">
        <f>'pas-godz'!S61*'koszty czasu'!S$86</f>
        <v>0</v>
      </c>
      <c r="T61" s="5">
        <f>'pas-godz'!T61*'koszty czasu'!T$86</f>
        <v>0</v>
      </c>
      <c r="U61" s="5">
        <f>'pas-godz'!U61*'koszty czasu'!U$86</f>
        <v>0</v>
      </c>
      <c r="V61" s="5">
        <f>'pas-godz'!V61*'koszty czasu'!V$86</f>
        <v>0</v>
      </c>
      <c r="W61" s="5">
        <f>'pas-godz'!W61*'koszty czasu'!W$86</f>
        <v>0</v>
      </c>
      <c r="X61" s="5">
        <f>'pas-godz'!X61*'koszty czasu'!X$86</f>
        <v>0</v>
      </c>
      <c r="Y61" s="5">
        <f>'pas-godz'!Y61*'koszty czasu'!Y$86</f>
        <v>0</v>
      </c>
      <c r="Z61" s="5">
        <f>'pas-godz'!Z61*'koszty czasu'!Z$86</f>
        <v>0</v>
      </c>
    </row>
    <row r="62" spans="1:26" x14ac:dyDescent="0.25">
      <c r="A62" s="1">
        <v>110</v>
      </c>
      <c r="B62" s="5">
        <f>'pas-godz'!B62*'koszty czasu'!B$86</f>
        <v>0</v>
      </c>
      <c r="C62" s="5">
        <f>'pas-godz'!C62*'koszty czasu'!C$86</f>
        <v>0</v>
      </c>
      <c r="D62" s="5">
        <f>'pas-godz'!D62*'koszty czasu'!D$86</f>
        <v>0</v>
      </c>
      <c r="E62" s="5">
        <f>'pas-godz'!E62*'koszty czasu'!E$86</f>
        <v>0</v>
      </c>
      <c r="F62" s="5">
        <f>'pas-godz'!F62*'koszty czasu'!F$86</f>
        <v>0</v>
      </c>
      <c r="G62" s="5">
        <f>'pas-godz'!G62*'koszty czasu'!G$86</f>
        <v>0</v>
      </c>
      <c r="H62" s="5">
        <f>'pas-godz'!H62*'koszty czasu'!H$86</f>
        <v>0</v>
      </c>
      <c r="I62" s="5">
        <f>'pas-godz'!I62*'koszty czasu'!I$86</f>
        <v>0</v>
      </c>
      <c r="J62" s="5">
        <f>'pas-godz'!J62*'koszty czasu'!J$86</f>
        <v>0</v>
      </c>
      <c r="K62" s="5">
        <f>'pas-godz'!K62*'koszty czasu'!K$86</f>
        <v>0</v>
      </c>
      <c r="L62" s="5">
        <f>'pas-godz'!L62*'koszty czasu'!L$86</f>
        <v>0</v>
      </c>
      <c r="M62" s="5">
        <f>'pas-godz'!M62*'koszty czasu'!M$86</f>
        <v>0</v>
      </c>
      <c r="N62" s="5">
        <f>'pas-godz'!N62*'koszty czasu'!N$86</f>
        <v>0</v>
      </c>
      <c r="O62" s="5">
        <f>'pas-godz'!O62*'koszty czasu'!O$86</f>
        <v>0</v>
      </c>
      <c r="P62" s="5">
        <f>'pas-godz'!P62*'koszty czasu'!P$86</f>
        <v>0</v>
      </c>
      <c r="Q62" s="5">
        <f>'pas-godz'!Q62*'koszty czasu'!Q$86</f>
        <v>0</v>
      </c>
      <c r="R62" s="5">
        <f>'pas-godz'!R62*'koszty czasu'!R$86</f>
        <v>0</v>
      </c>
      <c r="S62" s="5">
        <f>'pas-godz'!S62*'koszty czasu'!S$86</f>
        <v>0</v>
      </c>
      <c r="T62" s="5">
        <f>'pas-godz'!T62*'koszty czasu'!T$86</f>
        <v>0</v>
      </c>
      <c r="U62" s="5">
        <f>'pas-godz'!U62*'koszty czasu'!U$86</f>
        <v>0</v>
      </c>
      <c r="V62" s="5">
        <f>'pas-godz'!V62*'koszty czasu'!V$86</f>
        <v>0</v>
      </c>
      <c r="W62" s="5">
        <f>'pas-godz'!W62*'koszty czasu'!W$86</f>
        <v>0</v>
      </c>
      <c r="X62" s="5">
        <f>'pas-godz'!X62*'koszty czasu'!X$86</f>
        <v>0</v>
      </c>
      <c r="Y62" s="5">
        <f>'pas-godz'!Y62*'koszty czasu'!Y$86</f>
        <v>0</v>
      </c>
      <c r="Z62" s="5">
        <f>'pas-godz'!Z62*'koszty czasu'!Z$86</f>
        <v>0</v>
      </c>
    </row>
    <row r="63" spans="1:26" x14ac:dyDescent="0.25">
      <c r="A63" s="1" t="s">
        <v>28</v>
      </c>
      <c r="B63" s="5">
        <f>SUM(B52:B62)</f>
        <v>2622284.85</v>
      </c>
      <c r="C63" s="5">
        <f t="shared" ref="C63:Z63" si="7">SUM(C52:C62)</f>
        <v>2806881.5544000003</v>
      </c>
      <c r="D63" s="5">
        <f t="shared" si="7"/>
        <v>2987232.0840000007</v>
      </c>
      <c r="E63" s="5">
        <f t="shared" si="7"/>
        <v>3175449.5520000006</v>
      </c>
      <c r="F63" s="5">
        <f t="shared" si="7"/>
        <v>3367227.4671999998</v>
      </c>
      <c r="G63" s="5">
        <f t="shared" si="7"/>
        <v>3562454.9759999993</v>
      </c>
      <c r="H63" s="5">
        <f t="shared" si="7"/>
        <v>3851642.3311999994</v>
      </c>
      <c r="I63" s="5">
        <f t="shared" si="7"/>
        <v>4148518.1975999996</v>
      </c>
      <c r="J63" s="5">
        <f t="shared" si="7"/>
        <v>4451540.1840000004</v>
      </c>
      <c r="K63" s="5">
        <f t="shared" si="7"/>
        <v>4762823.6184</v>
      </c>
      <c r="L63" s="5">
        <f t="shared" si="7"/>
        <v>4303059.3559999987</v>
      </c>
      <c r="M63" s="5">
        <f t="shared" si="7"/>
        <v>4766828.5935999993</v>
      </c>
      <c r="N63" s="5">
        <f t="shared" si="7"/>
        <v>5243560.2576000001</v>
      </c>
      <c r="O63" s="5">
        <f t="shared" si="7"/>
        <v>5733534.2504000003</v>
      </c>
      <c r="P63" s="5">
        <f t="shared" si="7"/>
        <v>6234244.2199999997</v>
      </c>
      <c r="Q63" s="5">
        <f t="shared" si="7"/>
        <v>5412881.6420000009</v>
      </c>
      <c r="R63" s="5">
        <f t="shared" si="7"/>
        <v>5903875.1655999999</v>
      </c>
      <c r="S63" s="5">
        <f t="shared" si="7"/>
        <v>6407914.7907999987</v>
      </c>
      <c r="T63" s="5">
        <f t="shared" si="7"/>
        <v>6915037.3311999999</v>
      </c>
      <c r="U63" s="5">
        <f t="shared" si="7"/>
        <v>7443797.1620000005</v>
      </c>
      <c r="V63" s="5">
        <f t="shared" si="7"/>
        <v>5708232.216</v>
      </c>
      <c r="W63" s="5">
        <f t="shared" si="7"/>
        <v>6277308.8399999999</v>
      </c>
      <c r="X63" s="5">
        <f t="shared" si="7"/>
        <v>6853537.7280000001</v>
      </c>
      <c r="Y63" s="5">
        <f t="shared" si="7"/>
        <v>7438255.0199999986</v>
      </c>
      <c r="Z63" s="5">
        <f t="shared" si="7"/>
        <v>8012363.3999999994</v>
      </c>
    </row>
    <row r="65" spans="1:26" x14ac:dyDescent="0.25">
      <c r="A65" t="s">
        <v>85</v>
      </c>
    </row>
    <row r="66" spans="1:26" x14ac:dyDescent="0.25">
      <c r="A66" s="1" t="s">
        <v>5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'pas-godz'!B68*'koszty czasu'!$C$93*B$83*12+'pas-godz'!B68*'koszty czasu'!$D$93*B$84*12+'pas-godz'!B68*'koszty czasu'!$E$93*B$85*12</f>
        <v>0</v>
      </c>
      <c r="C68" s="5">
        <f>'pas-godz'!C68*'koszty czasu'!$C$93*C$83*12+'pas-godz'!C68*'koszty czasu'!$D$93*C$84*12+'pas-godz'!C68*'koszty czasu'!$E$93*C$85*12</f>
        <v>0</v>
      </c>
      <c r="D68" s="5">
        <f>'pas-godz'!D68*'koszty czasu'!$C$93*D$83*12+'pas-godz'!D68*'koszty czasu'!$D$93*D$84*12+'pas-godz'!D68*'koszty czasu'!$E$93*D$85*12</f>
        <v>0</v>
      </c>
      <c r="E68" s="5">
        <f>'pas-godz'!E68*'koszty czasu'!$C$93*E$83*12+'pas-godz'!E68*'koszty czasu'!$D$93*E$84*12+'pas-godz'!E68*'koszty czasu'!$E$93*E$85*12</f>
        <v>0</v>
      </c>
      <c r="F68" s="5">
        <f>'pas-godz'!F68*'koszty czasu'!$C$93*F$83*12+'pas-godz'!F68*'koszty czasu'!$D$93*F$84*12+'pas-godz'!F68*'koszty czasu'!$E$93*F$85*12</f>
        <v>0</v>
      </c>
      <c r="G68" s="5">
        <f>'pas-godz'!G68*'koszty czasu'!$C$93*G$83*12+'pas-godz'!G68*'koszty czasu'!$D$93*G$84*12+'pas-godz'!G68*'koszty czasu'!$E$93*G$85*12</f>
        <v>0</v>
      </c>
      <c r="H68" s="5">
        <f>'pas-godz'!H68*'koszty czasu'!$C$93*H$83*12+'pas-godz'!H68*'koszty czasu'!$D$93*H$84*12+'pas-godz'!H68*'koszty czasu'!$E$93*H$85*12</f>
        <v>0</v>
      </c>
      <c r="I68" s="5">
        <f>'pas-godz'!I68*'koszty czasu'!$C$93*I$83*12+'pas-godz'!I68*'koszty czasu'!$D$93*I$84*12+'pas-godz'!I68*'koszty czasu'!$E$93*I$85*12</f>
        <v>0</v>
      </c>
      <c r="J68" s="5">
        <f>'pas-godz'!J68*'koszty czasu'!$C$93*J$83*12+'pas-godz'!J68*'koszty czasu'!$D$93*J$84*12+'pas-godz'!J68*'koszty czasu'!$E$93*J$85*12</f>
        <v>0</v>
      </c>
      <c r="K68" s="5">
        <f>'pas-godz'!K68*'koszty czasu'!$C$93*K$83*12+'pas-godz'!K68*'koszty czasu'!$D$93*K$84*12+'pas-godz'!K68*'koszty czasu'!$E$93*K$85*12</f>
        <v>0</v>
      </c>
      <c r="L68" s="5">
        <f>'pas-godz'!L68*'koszty czasu'!$C$93*L$83*12+'pas-godz'!L68*'koszty czasu'!$D$93*L$84*12+'pas-godz'!L68*'koszty czasu'!$E$93*L$85*12</f>
        <v>0</v>
      </c>
      <c r="M68" s="5">
        <f>'pas-godz'!M68*'koszty czasu'!$C$93*M$83*12+'pas-godz'!M68*'koszty czasu'!$D$93*M$84*12+'pas-godz'!M68*'koszty czasu'!$E$93*M$85*12</f>
        <v>0</v>
      </c>
      <c r="N68" s="5">
        <f>'pas-godz'!N68*'koszty czasu'!$C$93*N$83*12+'pas-godz'!N68*'koszty czasu'!$D$93*N$84*12+'pas-godz'!N68*'koszty czasu'!$E$93*N$85*12</f>
        <v>0</v>
      </c>
      <c r="O68" s="5">
        <f>'pas-godz'!O68*'koszty czasu'!$C$93*O$83*12+'pas-godz'!O68*'koszty czasu'!$D$93*O$84*12+'pas-godz'!O68*'koszty czasu'!$E$93*O$85*12</f>
        <v>0</v>
      </c>
      <c r="P68" s="5">
        <f>'pas-godz'!P68*'koszty czasu'!$C$93*P$83*12+'pas-godz'!P68*'koszty czasu'!$D$93*P$84*12+'pas-godz'!P68*'koszty czasu'!$E$93*P$85*12</f>
        <v>0</v>
      </c>
      <c r="Q68" s="5">
        <f>'pas-godz'!Q68*'koszty czasu'!$C$93*Q$83*12+'pas-godz'!Q68*'koszty czasu'!$D$93*Q$84*12+'pas-godz'!Q68*'koszty czasu'!$E$93*Q$85*12</f>
        <v>0</v>
      </c>
      <c r="R68" s="5">
        <f>'pas-godz'!R68*'koszty czasu'!$C$93*R$83*12+'pas-godz'!R68*'koszty czasu'!$D$93*R$84*12+'pas-godz'!R68*'koszty czasu'!$E$93*R$85*12</f>
        <v>0</v>
      </c>
      <c r="S68" s="5">
        <f>'pas-godz'!S68*'koszty czasu'!$C$93*S$83*12+'pas-godz'!S68*'koszty czasu'!$D$93*S$84*12+'pas-godz'!S68*'koszty czasu'!$E$93*S$85*12</f>
        <v>0</v>
      </c>
      <c r="T68" s="5">
        <f>'pas-godz'!T68*'koszty czasu'!$C$93*T$83*12+'pas-godz'!T68*'koszty czasu'!$D$93*T$84*12+'pas-godz'!T68*'koszty czasu'!$E$93*T$85*12</f>
        <v>0</v>
      </c>
      <c r="U68" s="5">
        <f>'pas-godz'!U68*'koszty czasu'!$C$93*U$83*12+'pas-godz'!U68*'koszty czasu'!$D$93*U$84*12+'pas-godz'!U68*'koszty czasu'!$E$93*U$85*12</f>
        <v>0</v>
      </c>
      <c r="V68" s="5">
        <f>'pas-godz'!V68*'koszty czasu'!$C$93*V$83*12+'pas-godz'!V68*'koszty czasu'!$D$93*V$84*12+'pas-godz'!V68*'koszty czasu'!$E$93*V$85*12</f>
        <v>0</v>
      </c>
      <c r="W68" s="5">
        <f>'pas-godz'!W68*'koszty czasu'!$C$93*W$83*12+'pas-godz'!W68*'koszty czasu'!$D$93*W$84*12+'pas-godz'!W68*'koszty czasu'!$E$93*W$85*12</f>
        <v>0</v>
      </c>
      <c r="X68" s="5">
        <f>'pas-godz'!X68*'koszty czasu'!$C$93*X$83*12+'pas-godz'!X68*'koszty czasu'!$D$93*X$84*12+'pas-godz'!X68*'koszty czasu'!$E$93*X$85*12</f>
        <v>0</v>
      </c>
      <c r="Y68" s="5">
        <f>'pas-godz'!Y68*'koszty czasu'!$C$93*Y$83*12+'pas-godz'!Y68*'koszty czasu'!$D$93*Y$84*12+'pas-godz'!Y68*'koszty czasu'!$E$93*Y$85*12</f>
        <v>0</v>
      </c>
      <c r="Z68" s="5">
        <f>'pas-godz'!Z68*'koszty czasu'!$C$93*Z$83*12+'pas-godz'!Z68*'koszty czasu'!$D$93*Z$84*12+'pas-godz'!Z68*'koszty czasu'!$E$93*Z$85*12</f>
        <v>0</v>
      </c>
    </row>
    <row r="69" spans="1:26" x14ac:dyDescent="0.25">
      <c r="A69" s="1">
        <v>20</v>
      </c>
      <c r="B69" s="5">
        <f>'pas-godz'!B69*'koszty czasu'!$C$93*B$83*12+'pas-godz'!B69*'koszty czasu'!$D$93*B$84*12+'pas-godz'!B69*'koszty czasu'!$E$93*B$85*12</f>
        <v>0</v>
      </c>
      <c r="C69" s="5">
        <f>'pas-godz'!C69*'koszty czasu'!$C$93*C$83*12+'pas-godz'!C69*'koszty czasu'!$D$93*C$84*12+'pas-godz'!C69*'koszty czasu'!$E$93*C$85*12</f>
        <v>0</v>
      </c>
      <c r="D69" s="5">
        <f>'pas-godz'!D69*'koszty czasu'!$C$93*D$83*12+'pas-godz'!D69*'koszty czasu'!$D$93*D$84*12+'pas-godz'!D69*'koszty czasu'!$E$93*D$85*12</f>
        <v>0</v>
      </c>
      <c r="E69" s="5">
        <f>'pas-godz'!E69*'koszty czasu'!$C$93*E$83*12+'pas-godz'!E69*'koszty czasu'!$D$93*E$84*12+'pas-godz'!E69*'koszty czasu'!$E$93*E$85*12</f>
        <v>0</v>
      </c>
      <c r="F69" s="5">
        <f>'pas-godz'!F69*'koszty czasu'!$C$93*F$83*12+'pas-godz'!F69*'koszty czasu'!$D$93*F$84*12+'pas-godz'!F69*'koszty czasu'!$E$93*F$85*12</f>
        <v>0</v>
      </c>
      <c r="G69" s="5">
        <f>'pas-godz'!G69*'koszty czasu'!$C$93*G$83*12+'pas-godz'!G69*'koszty czasu'!$D$93*G$84*12+'pas-godz'!G69*'koszty czasu'!$E$93*G$85*12</f>
        <v>0</v>
      </c>
      <c r="H69" s="5">
        <f>'pas-godz'!H69*'koszty czasu'!$C$93*H$83*12+'pas-godz'!H69*'koszty czasu'!$D$93*H$84*12+'pas-godz'!H69*'koszty czasu'!$E$93*H$85*12</f>
        <v>0</v>
      </c>
      <c r="I69" s="5">
        <f>'pas-godz'!I69*'koszty czasu'!$C$93*I$83*12+'pas-godz'!I69*'koszty czasu'!$D$93*I$84*12+'pas-godz'!I69*'koszty czasu'!$E$93*I$85*12</f>
        <v>0</v>
      </c>
      <c r="J69" s="5">
        <f>'pas-godz'!J69*'koszty czasu'!$C$93*J$83*12+'pas-godz'!J69*'koszty czasu'!$D$93*J$84*12+'pas-godz'!J69*'koszty czasu'!$E$93*J$85*12</f>
        <v>0</v>
      </c>
      <c r="K69" s="5">
        <f>'pas-godz'!K69*'koszty czasu'!$C$93*K$83*12+'pas-godz'!K69*'koszty czasu'!$D$93*K$84*12+'pas-godz'!K69*'koszty czasu'!$E$93*K$85*12</f>
        <v>0</v>
      </c>
      <c r="L69" s="5">
        <f>'pas-godz'!L69*'koszty czasu'!$C$93*L$83*12+'pas-godz'!L69*'koszty czasu'!$D$93*L$84*12+'pas-godz'!L69*'koszty czasu'!$E$93*L$85*12</f>
        <v>0</v>
      </c>
      <c r="M69" s="5">
        <f>'pas-godz'!M69*'koszty czasu'!$C$93*M$83*12+'pas-godz'!M69*'koszty czasu'!$D$93*M$84*12+'pas-godz'!M69*'koszty czasu'!$E$93*M$85*12</f>
        <v>0</v>
      </c>
      <c r="N69" s="5">
        <f>'pas-godz'!N69*'koszty czasu'!$C$93*N$83*12+'pas-godz'!N69*'koszty czasu'!$D$93*N$84*12+'pas-godz'!N69*'koszty czasu'!$E$93*N$85*12</f>
        <v>0</v>
      </c>
      <c r="O69" s="5">
        <f>'pas-godz'!O69*'koszty czasu'!$C$93*O$83*12+'pas-godz'!O69*'koszty czasu'!$D$93*O$84*12+'pas-godz'!O69*'koszty czasu'!$E$93*O$85*12</f>
        <v>0</v>
      </c>
      <c r="P69" s="5">
        <f>'pas-godz'!P69*'koszty czasu'!$C$93*P$83*12+'pas-godz'!P69*'koszty czasu'!$D$93*P$84*12+'pas-godz'!P69*'koszty czasu'!$E$93*P$85*12</f>
        <v>0</v>
      </c>
      <c r="Q69" s="5">
        <f>'pas-godz'!Q69*'koszty czasu'!$C$93*Q$83*12+'pas-godz'!Q69*'koszty czasu'!$D$93*Q$84*12+'pas-godz'!Q69*'koszty czasu'!$E$93*Q$85*12</f>
        <v>0</v>
      </c>
      <c r="R69" s="5">
        <f>'pas-godz'!R69*'koszty czasu'!$C$93*R$83*12+'pas-godz'!R69*'koszty czasu'!$D$93*R$84*12+'pas-godz'!R69*'koszty czasu'!$E$93*R$85*12</f>
        <v>0</v>
      </c>
      <c r="S69" s="5">
        <f>'pas-godz'!S69*'koszty czasu'!$C$93*S$83*12+'pas-godz'!S69*'koszty czasu'!$D$93*S$84*12+'pas-godz'!S69*'koszty czasu'!$E$93*S$85*12</f>
        <v>0</v>
      </c>
      <c r="T69" s="5">
        <f>'pas-godz'!T69*'koszty czasu'!$C$93*T$83*12+'pas-godz'!T69*'koszty czasu'!$D$93*T$84*12+'pas-godz'!T69*'koszty czasu'!$E$93*T$85*12</f>
        <v>0</v>
      </c>
      <c r="U69" s="5">
        <f>'pas-godz'!U69*'koszty czasu'!$C$93*U$83*12+'pas-godz'!U69*'koszty czasu'!$D$93*U$84*12+'pas-godz'!U69*'koszty czasu'!$E$93*U$85*12</f>
        <v>0</v>
      </c>
      <c r="V69" s="5">
        <f>'pas-godz'!V69*'koszty czasu'!$C$93*V$83*12+'pas-godz'!V69*'koszty czasu'!$D$93*V$84*12+'pas-godz'!V69*'koszty czasu'!$E$93*V$85*12</f>
        <v>0</v>
      </c>
      <c r="W69" s="5">
        <f>'pas-godz'!W69*'koszty czasu'!$C$93*W$83*12+'pas-godz'!W69*'koszty czasu'!$D$93*W$84*12+'pas-godz'!W69*'koszty czasu'!$E$93*W$85*12</f>
        <v>0</v>
      </c>
      <c r="X69" s="5">
        <f>'pas-godz'!X69*'koszty czasu'!$C$93*X$83*12+'pas-godz'!X69*'koszty czasu'!$D$93*X$84*12+'pas-godz'!X69*'koszty czasu'!$E$93*X$85*12</f>
        <v>0</v>
      </c>
      <c r="Y69" s="5">
        <f>'pas-godz'!Y69*'koszty czasu'!$C$93*Y$83*12+'pas-godz'!Y69*'koszty czasu'!$D$93*Y$84*12+'pas-godz'!Y69*'koszty czasu'!$E$93*Y$85*12</f>
        <v>0</v>
      </c>
      <c r="Z69" s="5">
        <f>'pas-godz'!Z69*'koszty czasu'!$C$93*Z$83*12+'pas-godz'!Z69*'koszty czasu'!$D$93*Z$84*12+'pas-godz'!Z69*'koszty czasu'!$E$93*Z$85*12</f>
        <v>0</v>
      </c>
    </row>
    <row r="70" spans="1:26" x14ac:dyDescent="0.25">
      <c r="A70" s="1">
        <v>30</v>
      </c>
      <c r="B70" s="5">
        <f>'pas-godz'!B70*'koszty czasu'!$C$93*B$83*12+'pas-godz'!B70*'koszty czasu'!$D$93*B$84*12+'pas-godz'!B70*'koszty czasu'!$E$93*B$85*12</f>
        <v>0</v>
      </c>
      <c r="C70" s="5">
        <f>'pas-godz'!C70*'koszty czasu'!$C$93*C$83*12+'pas-godz'!C70*'koszty czasu'!$D$93*C$84*12+'pas-godz'!C70*'koszty czasu'!$E$93*C$85*12</f>
        <v>0</v>
      </c>
      <c r="D70" s="5">
        <f>'pas-godz'!D70*'koszty czasu'!$C$93*D$83*12+'pas-godz'!D70*'koszty czasu'!$D$93*D$84*12+'pas-godz'!D70*'koszty czasu'!$E$93*D$85*12</f>
        <v>0</v>
      </c>
      <c r="E70" s="5">
        <f>'pas-godz'!E70*'koszty czasu'!$C$93*E$83*12+'pas-godz'!E70*'koszty czasu'!$D$93*E$84*12+'pas-godz'!E70*'koszty czasu'!$E$93*E$85*12</f>
        <v>0</v>
      </c>
      <c r="F70" s="5">
        <f>'pas-godz'!F70*'koszty czasu'!$C$93*F$83*12+'pas-godz'!F70*'koszty czasu'!$D$93*F$84*12+'pas-godz'!F70*'koszty czasu'!$E$93*F$85*12</f>
        <v>0</v>
      </c>
      <c r="G70" s="5">
        <f>'pas-godz'!G70*'koszty czasu'!$C$93*G$83*12+'pas-godz'!G70*'koszty czasu'!$D$93*G$84*12+'pas-godz'!G70*'koszty czasu'!$E$93*G$85*12</f>
        <v>0</v>
      </c>
      <c r="H70" s="5">
        <f>'pas-godz'!H70*'koszty czasu'!$C$93*H$83*12+'pas-godz'!H70*'koszty czasu'!$D$93*H$84*12+'pas-godz'!H70*'koszty czasu'!$E$93*H$85*12</f>
        <v>0</v>
      </c>
      <c r="I70" s="5">
        <f>'pas-godz'!I70*'koszty czasu'!$C$93*I$83*12+'pas-godz'!I70*'koszty czasu'!$D$93*I$84*12+'pas-godz'!I70*'koszty czasu'!$E$93*I$85*12</f>
        <v>0</v>
      </c>
      <c r="J70" s="5">
        <f>'pas-godz'!J70*'koszty czasu'!$C$93*J$83*12+'pas-godz'!J70*'koszty czasu'!$D$93*J$84*12+'pas-godz'!J70*'koszty czasu'!$E$93*J$85*12</f>
        <v>0</v>
      </c>
      <c r="K70" s="5">
        <f>'pas-godz'!K70*'koszty czasu'!$C$93*K$83*12+'pas-godz'!K70*'koszty czasu'!$D$93*K$84*12+'pas-godz'!K70*'koszty czasu'!$E$93*K$85*12</f>
        <v>0</v>
      </c>
      <c r="L70" s="5">
        <f>'pas-godz'!L70*'koszty czasu'!$C$93*L$83*12+'pas-godz'!L70*'koszty czasu'!$D$93*L$84*12+'pas-godz'!L70*'koszty czasu'!$E$93*L$85*12</f>
        <v>0</v>
      </c>
      <c r="M70" s="5">
        <f>'pas-godz'!M70*'koszty czasu'!$C$93*M$83*12+'pas-godz'!M70*'koszty czasu'!$D$93*M$84*12+'pas-godz'!M70*'koszty czasu'!$E$93*M$85*12</f>
        <v>0</v>
      </c>
      <c r="N70" s="5">
        <f>'pas-godz'!N70*'koszty czasu'!$C$93*N$83*12+'pas-godz'!N70*'koszty czasu'!$D$93*N$84*12+'pas-godz'!N70*'koszty czasu'!$E$93*N$85*12</f>
        <v>0</v>
      </c>
      <c r="O70" s="5">
        <f>'pas-godz'!O70*'koszty czasu'!$C$93*O$83*12+'pas-godz'!O70*'koszty czasu'!$D$93*O$84*12+'pas-godz'!O70*'koszty czasu'!$E$93*O$85*12</f>
        <v>0</v>
      </c>
      <c r="P70" s="5">
        <f>'pas-godz'!P70*'koszty czasu'!$C$93*P$83*12+'pas-godz'!P70*'koszty czasu'!$D$93*P$84*12+'pas-godz'!P70*'koszty czasu'!$E$93*P$85*12</f>
        <v>0</v>
      </c>
      <c r="Q70" s="5">
        <f>'pas-godz'!Q70*'koszty czasu'!$C$93*Q$83*12+'pas-godz'!Q70*'koszty czasu'!$D$93*Q$84*12+'pas-godz'!Q70*'koszty czasu'!$E$93*Q$85*12</f>
        <v>0</v>
      </c>
      <c r="R70" s="5">
        <f>'pas-godz'!R70*'koszty czasu'!$C$93*R$83*12+'pas-godz'!R70*'koszty czasu'!$D$93*R$84*12+'pas-godz'!R70*'koszty czasu'!$E$93*R$85*12</f>
        <v>0</v>
      </c>
      <c r="S70" s="5">
        <f>'pas-godz'!S70*'koszty czasu'!$C$93*S$83*12+'pas-godz'!S70*'koszty czasu'!$D$93*S$84*12+'pas-godz'!S70*'koszty czasu'!$E$93*S$85*12</f>
        <v>0</v>
      </c>
      <c r="T70" s="5">
        <f>'pas-godz'!T70*'koszty czasu'!$C$93*T$83*12+'pas-godz'!T70*'koszty czasu'!$D$93*T$84*12+'pas-godz'!T70*'koszty czasu'!$E$93*T$85*12</f>
        <v>0</v>
      </c>
      <c r="U70" s="5">
        <f>'pas-godz'!U70*'koszty czasu'!$C$93*U$83*12+'pas-godz'!U70*'koszty czasu'!$D$93*U$84*12+'pas-godz'!U70*'koszty czasu'!$E$93*U$85*12</f>
        <v>0</v>
      </c>
      <c r="V70" s="5">
        <f>'pas-godz'!V70*'koszty czasu'!$C$93*V$83*12+'pas-godz'!V70*'koszty czasu'!$D$93*V$84*12+'pas-godz'!V70*'koszty czasu'!$E$93*V$85*12</f>
        <v>0</v>
      </c>
      <c r="W70" s="5">
        <f>'pas-godz'!W70*'koszty czasu'!$C$93*W$83*12+'pas-godz'!W70*'koszty czasu'!$D$93*W$84*12+'pas-godz'!W70*'koszty czasu'!$E$93*W$85*12</f>
        <v>0</v>
      </c>
      <c r="X70" s="5">
        <f>'pas-godz'!X70*'koszty czasu'!$C$93*X$83*12+'pas-godz'!X70*'koszty czasu'!$D$93*X$84*12+'pas-godz'!X70*'koszty czasu'!$E$93*X$85*12</f>
        <v>0</v>
      </c>
      <c r="Y70" s="5">
        <f>'pas-godz'!Y70*'koszty czasu'!$C$93*Y$83*12+'pas-godz'!Y70*'koszty czasu'!$D$93*Y$84*12+'pas-godz'!Y70*'koszty czasu'!$E$93*Y$85*12</f>
        <v>0</v>
      </c>
      <c r="Z70" s="5">
        <f>'pas-godz'!Z70*'koszty czasu'!$C$93*Z$83*12+'pas-godz'!Z70*'koszty czasu'!$D$93*Z$84*12+'pas-godz'!Z70*'koszty czasu'!$E$93*Z$85*12</f>
        <v>0</v>
      </c>
    </row>
    <row r="71" spans="1:26" x14ac:dyDescent="0.25">
      <c r="A71" s="1">
        <v>40</v>
      </c>
      <c r="B71" s="5">
        <f>'pas-godz'!B71*'koszty czasu'!$C$93*B$83*12+'pas-godz'!B71*'koszty czasu'!$D$93*B$84*12+'pas-godz'!B71*'koszty czasu'!$E$93*B$85*12</f>
        <v>191750.65348800004</v>
      </c>
      <c r="C71" s="5">
        <f>'pas-godz'!C71*'koszty czasu'!$C$93*C$83*12+'pas-godz'!C71*'koszty czasu'!$D$93*C$84*12+'pas-godz'!C71*'koszty czasu'!$E$93*C$85*12</f>
        <v>197759.28605280002</v>
      </c>
      <c r="D71" s="5">
        <f>'pas-godz'!D71*'koszty czasu'!$C$93*D$83*12+'pas-godz'!D71*'koszty czasu'!$D$93*D$84*12+'pas-godz'!D71*'koszty czasu'!$E$93*D$85*12</f>
        <v>203504.12412480003</v>
      </c>
      <c r="E71" s="5">
        <f>'pas-godz'!E71*'koszty czasu'!$C$93*E$83*12+'pas-godz'!E71*'koszty czasu'!$D$93*E$84*12+'pas-godz'!E71*'koszty czasu'!$E$93*E$85*12</f>
        <v>209414.64680160006</v>
      </c>
      <c r="F71" s="5">
        <f>'pas-godz'!F71*'koszty czasu'!$C$93*F$83*12+'pas-godz'!F71*'koszty czasu'!$D$93*F$84*12+'pas-godz'!F71*'koszty czasu'!$E$93*F$85*12</f>
        <v>215375.13597600005</v>
      </c>
      <c r="G71" s="5">
        <f>'pas-godz'!G71*'koszty czasu'!$C$93*G$83*12+'pas-godz'!G71*'koszty czasu'!$D$93*G$84*12+'pas-godz'!G71*'koszty czasu'!$E$93*G$85*12</f>
        <v>221357.06280000007</v>
      </c>
      <c r="H71" s="5">
        <f>'pas-godz'!H71*'koszty czasu'!$C$93*H$83*12+'pas-godz'!H71*'koszty czasu'!$D$93*H$84*12+'pas-godz'!H71*'koszty czasu'!$E$93*H$85*12</f>
        <v>232737.65990400006</v>
      </c>
      <c r="I71" s="5">
        <f>'pas-godz'!I71*'koszty czasu'!$C$93*I$83*12+'pas-godz'!I71*'koszty czasu'!$D$93*I$84*12+'pas-godz'!I71*'koszty czasu'!$E$93*I$85*12</f>
        <v>244409.92161600009</v>
      </c>
      <c r="J71" s="5">
        <f>'pas-godz'!J71*'koszty czasu'!$C$93*J$83*12+'pas-godz'!J71*'koszty czasu'!$D$93*J$84*12+'pas-godz'!J71*'koszty czasu'!$E$93*J$85*12</f>
        <v>256260.56508000009</v>
      </c>
      <c r="K71" s="5">
        <f>'pas-godz'!K71*'koszty czasu'!$C$93*K$83*12+'pas-godz'!K71*'koszty czasu'!$D$93*K$84*12+'pas-godz'!K71*'koszty czasu'!$E$93*K$85*12</f>
        <v>268420.517712</v>
      </c>
      <c r="L71" s="5">
        <f>'pas-godz'!L71*'koszty czasu'!$C$93*L$83*12+'pas-godz'!L71*'koszty czasu'!$D$93*L$84*12+'pas-godz'!L71*'koszty czasu'!$E$93*L$85*12</f>
        <v>266128.11919199995</v>
      </c>
      <c r="M71" s="5">
        <f>'pas-godz'!M71*'koszty czasu'!$C$93*M$83*12+'pas-godz'!M71*'koszty czasu'!$D$93*M$84*12+'pas-godz'!M71*'koszty czasu'!$E$93*M$85*12</f>
        <v>287078.70810240007</v>
      </c>
      <c r="N71" s="5">
        <f>'pas-godz'!N71*'koszty czasu'!$C$93*N$83*12+'pas-godz'!N71*'koszty czasu'!$D$93*N$84*12+'pas-godz'!N71*'koszty czasu'!$E$93*N$85*12</f>
        <v>308605.56223680009</v>
      </c>
      <c r="O71" s="5">
        <f>'pas-godz'!O71*'koszty czasu'!$C$93*O$83*12+'pas-godz'!O71*'koszty czasu'!$D$93*O$84*12+'pas-godz'!O71*'koszty czasu'!$E$93*O$85*12</f>
        <v>330721.57770240004</v>
      </c>
      <c r="P71" s="5">
        <f>'pas-godz'!P71*'koszty czasu'!$C$93*P$83*12+'pas-godz'!P71*'koszty czasu'!$D$93*P$84*12+'pas-godz'!P71*'koszty czasu'!$E$93*P$85*12</f>
        <v>353268.4979952001</v>
      </c>
      <c r="Q71" s="5">
        <f>'pas-godz'!Q71*'koszty czasu'!$C$93*Q$83*12+'pas-godz'!Q71*'koszty czasu'!$D$93*Q$84*12+'pas-godz'!Q71*'koszty czasu'!$E$93*Q$85*12</f>
        <v>330980.41228800011</v>
      </c>
      <c r="R71" s="5">
        <f>'pas-godz'!R71*'koszty czasu'!$C$93*R$83*12+'pas-godz'!R71*'koszty czasu'!$D$93*R$84*12+'pas-godz'!R71*'koszty czasu'!$E$93*R$85*12</f>
        <v>358031.65848480014</v>
      </c>
      <c r="S71" s="5">
        <f>'pas-godz'!S71*'koszty czasu'!$C$93*S$83*12+'pas-godz'!S71*'koszty czasu'!$D$93*S$84*12+'pas-godz'!S71*'koszty czasu'!$E$93*S$85*12</f>
        <v>385760.20492800011</v>
      </c>
      <c r="T71" s="5">
        <f>'pas-godz'!T71*'koszty czasu'!$C$93*T$83*12+'pas-godz'!T71*'koszty czasu'!$D$93*T$84*12+'pas-godz'!T71*'koszty czasu'!$E$93*T$85*12</f>
        <v>413788.02669600002</v>
      </c>
      <c r="U71" s="5">
        <f>'pas-godz'!U71*'koszty czasu'!$C$93*U$83*12+'pas-godz'!U71*'koszty czasu'!$D$93*U$84*12+'pas-godz'!U71*'koszty czasu'!$E$93*U$85*12</f>
        <v>442726.07253120001</v>
      </c>
      <c r="V71" s="5">
        <f>'pas-godz'!V71*'koszty czasu'!$C$93*V$83*12+'pas-godz'!V71*'koszty czasu'!$D$93*V$84*12+'pas-godz'!V71*'koszty czasu'!$E$93*V$85*12</f>
        <v>375582.85133999988</v>
      </c>
      <c r="W71" s="5">
        <f>'pas-godz'!W71*'koszty czasu'!$C$93*W$83*12+'pas-godz'!W71*'koszty czasu'!$D$93*W$84*12+'pas-godz'!W71*'koszty czasu'!$E$93*W$85*12</f>
        <v>432067.36201559985</v>
      </c>
      <c r="X71" s="5">
        <f>'pas-godz'!X71*'koszty czasu'!$C$93*X$83*12+'pas-godz'!X71*'koszty czasu'!$D$93*X$84*12+'pas-godz'!X71*'koszty czasu'!$E$93*X$85*12</f>
        <v>489318.54543359997</v>
      </c>
      <c r="Y71" s="5">
        <f>'pas-godz'!Y71*'koszty czasu'!$C$93*Y$83*12+'pas-godz'!Y71*'koszty czasu'!$D$93*Y$84*12+'pas-godz'!Y71*'koszty czasu'!$E$93*Y$85*12</f>
        <v>547396.62644519995</v>
      </c>
      <c r="Z71" s="5">
        <f>'pas-godz'!Z71*'koszty czasu'!$C$93*Z$83*12+'pas-godz'!Z71*'koszty czasu'!$D$93*Z$84*12+'pas-godz'!Z71*'koszty czasu'!$E$93*Z$85*12</f>
        <v>604852.79459759989</v>
      </c>
    </row>
    <row r="72" spans="1:26" x14ac:dyDescent="0.25">
      <c r="A72" s="1">
        <v>50</v>
      </c>
      <c r="B72" s="5">
        <f>'pas-godz'!B72*'koszty czasu'!$C$93*B$83*12+'pas-godz'!B72*'koszty czasu'!$D$93*B$84*12+'pas-godz'!B72*'koszty czasu'!$E$93*B$85*12</f>
        <v>230798.95633199997</v>
      </c>
      <c r="C72" s="5">
        <f>'pas-godz'!C72*'koszty czasu'!$C$93*C$83*12+'pas-godz'!C72*'koszty czasu'!$D$93*C$84*12+'pas-godz'!C72*'koszty czasu'!$E$93*C$85*12</f>
        <v>239876.97695400001</v>
      </c>
      <c r="D72" s="5">
        <f>'pas-godz'!D72*'koszty czasu'!$C$93*D$83*12+'pas-godz'!D72*'koszty czasu'!$D$93*D$84*12+'pas-godz'!D72*'koszty czasu'!$E$93*D$85*12</f>
        <v>248695.89445199998</v>
      </c>
      <c r="E72" s="5">
        <f>'pas-godz'!E72*'koszty czasu'!$C$93*E$83*12+'pas-godz'!E72*'koszty czasu'!$D$93*E$84*12+'pas-godz'!E72*'koszty czasu'!$E$93*E$85*12</f>
        <v>257774.94522600004</v>
      </c>
      <c r="F72" s="5">
        <f>'pas-godz'!F72*'koszty czasu'!$C$93*F$83*12+'pas-godz'!F72*'koszty czasu'!$D$93*F$84*12+'pas-godz'!F72*'koszty czasu'!$E$93*F$85*12</f>
        <v>266972.87096999999</v>
      </c>
      <c r="G72" s="5">
        <f>'pas-godz'!G72*'koszty czasu'!$C$93*G$83*12+'pas-godz'!G72*'koszty czasu'!$D$93*G$84*12+'pas-godz'!G72*'koszty czasu'!$E$93*G$85*12</f>
        <v>276253.21685999993</v>
      </c>
      <c r="H72" s="5">
        <f>'pas-godz'!H72*'koszty czasu'!$C$93*H$83*12+'pas-godz'!H72*'koszty czasu'!$D$93*H$84*12+'pas-godz'!H72*'koszty czasu'!$E$93*H$85*12</f>
        <v>304802.65159679996</v>
      </c>
      <c r="I72" s="5">
        <f>'pas-godz'!I72*'koszty czasu'!$C$93*I$83*12+'pas-godz'!I72*'koszty czasu'!$D$93*I$84*12+'pas-godz'!I72*'koszty czasu'!$E$93*I$85*12</f>
        <v>334160.93052719999</v>
      </c>
      <c r="J72" s="5">
        <f>'pas-godz'!J72*'koszty czasu'!$C$93*J$83*12+'pas-godz'!J72*'koszty czasu'!$D$93*J$84*12+'pas-godz'!J72*'koszty czasu'!$E$93*J$85*12</f>
        <v>364174.93218599993</v>
      </c>
      <c r="K72" s="5">
        <f>'pas-godz'!K72*'koszty czasu'!$C$93*K$83*12+'pas-godz'!K72*'koszty czasu'!$D$93*K$84*12+'pas-godz'!K72*'koszty czasu'!$E$93*K$85*12</f>
        <v>395027.04821039992</v>
      </c>
      <c r="L72" s="5">
        <f>'pas-godz'!L72*'koszty czasu'!$C$93*L$83*12+'pas-godz'!L72*'koszty czasu'!$D$93*L$84*12+'pas-godz'!L72*'koszty czasu'!$E$93*L$85*12</f>
        <v>398373.19306199998</v>
      </c>
      <c r="M72" s="5">
        <f>'pas-godz'!M72*'koszty czasu'!$C$93*M$83*12+'pas-godz'!M72*'koszty czasu'!$D$93*M$84*12+'pas-godz'!M72*'koszty czasu'!$E$93*M$85*12</f>
        <v>431397.56640599994</v>
      </c>
      <c r="N72" s="5">
        <f>'pas-godz'!N72*'koszty czasu'!$C$93*N$83*12+'pas-godz'!N72*'koszty czasu'!$D$93*N$84*12+'pas-godz'!N72*'koszty czasu'!$E$93*N$85*12</f>
        <v>465334.3063559999</v>
      </c>
      <c r="O72" s="5">
        <f>'pas-godz'!O72*'koszty czasu'!$C$93*O$83*12+'pas-godz'!O72*'koszty czasu'!$D$93*O$84*12+'pas-godz'!O72*'koszty czasu'!$E$93*O$85*12</f>
        <v>500203.98043200001</v>
      </c>
      <c r="P72" s="5">
        <f>'pas-godz'!P72*'koszty czasu'!$C$93*P$83*12+'pas-godz'!P72*'koszty czasu'!$D$93*P$84*12+'pas-godz'!P72*'koszty czasu'!$E$93*P$85*12</f>
        <v>535767.58582199994</v>
      </c>
      <c r="Q72" s="5">
        <f>'pas-godz'!Q72*'koszty czasu'!$C$93*Q$83*12+'pas-godz'!Q72*'koszty czasu'!$D$93*Q$84*12+'pas-godz'!Q72*'koszty czasu'!$E$93*Q$85*12</f>
        <v>433592.99612400006</v>
      </c>
      <c r="R72" s="5">
        <f>'pas-godz'!R72*'koszty czasu'!$C$93*R$83*12+'pas-godz'!R72*'koszty czasu'!$D$93*R$84*12+'pas-godz'!R72*'koszty czasu'!$E$93*R$85*12</f>
        <v>472362.75288000004</v>
      </c>
      <c r="S72" s="5">
        <f>'pas-godz'!S72*'koszty czasu'!$C$93*S$83*12+'pas-godz'!S72*'koszty czasu'!$D$93*S$84*12+'pas-godz'!S72*'koszty czasu'!$E$93*S$85*12</f>
        <v>512114.85215999995</v>
      </c>
      <c r="T72" s="5">
        <f>'pas-godz'!T72*'koszty czasu'!$C$93*T$83*12+'pas-godz'!T72*'koszty czasu'!$D$93*T$84*12+'pas-godz'!T72*'koszty czasu'!$E$93*T$85*12</f>
        <v>552345.70415999996</v>
      </c>
      <c r="U72" s="5">
        <f>'pas-godz'!U72*'koszty czasu'!$C$93*U$83*12+'pas-godz'!U72*'koszty czasu'!$D$93*U$84*12+'pas-godz'!U72*'koszty czasu'!$E$93*U$85*12</f>
        <v>593868.21861600003</v>
      </c>
      <c r="V72" s="5">
        <f>'pas-godz'!V72*'koszty czasu'!$C$93*V$83*12+'pas-godz'!V72*'koszty czasu'!$D$93*V$84*12+'pas-godz'!V72*'koszty czasu'!$E$93*V$85*12</f>
        <v>482163.37692000007</v>
      </c>
      <c r="W72" s="5">
        <f>'pas-godz'!W72*'koszty czasu'!$C$93*W$83*12+'pas-godz'!W72*'koszty czasu'!$D$93*W$84*12+'pas-godz'!W72*'koszty czasu'!$E$93*W$85*12</f>
        <v>537400.28510639991</v>
      </c>
      <c r="X72" s="5">
        <f>'pas-godz'!X72*'koszty czasu'!$C$93*X$83*12+'pas-godz'!X72*'koszty czasu'!$D$93*X$84*12+'pas-godz'!X72*'koszty czasu'!$E$93*X$85*12</f>
        <v>593366.63946239999</v>
      </c>
      <c r="Y72" s="5">
        <f>'pas-godz'!Y72*'koszty czasu'!$C$93*Y$83*12+'pas-godz'!Y72*'koszty czasu'!$D$93*Y$84*12+'pas-godz'!Y72*'koszty czasu'!$E$93*Y$85*12</f>
        <v>650136.35411279998</v>
      </c>
      <c r="Z72" s="5">
        <f>'pas-godz'!Z72*'koszty czasu'!$C$93*Z$83*12+'pas-godz'!Z72*'koszty czasu'!$D$93*Z$84*12+'pas-godz'!Z72*'koszty czasu'!$E$93*Z$85*12</f>
        <v>706016.13107039977</v>
      </c>
    </row>
    <row r="73" spans="1:26" x14ac:dyDescent="0.25">
      <c r="A73" s="1">
        <v>60</v>
      </c>
      <c r="B73" s="5">
        <f>'pas-godz'!B73*'koszty czasu'!$C$93*B$83*12+'pas-godz'!B73*'koszty czasu'!$D$93*B$84*12+'pas-godz'!B73*'koszty czasu'!$E$93*B$85*12</f>
        <v>72409.315031999984</v>
      </c>
      <c r="C73" s="5">
        <f>'pas-godz'!C73*'koszty czasu'!$C$93*C$83*12+'pas-godz'!C73*'koszty czasu'!$D$93*C$84*12+'pas-godz'!C73*'koszty czasu'!$E$93*C$85*12</f>
        <v>74426.825747999974</v>
      </c>
      <c r="D73" s="5">
        <f>'pas-godz'!D73*'koszty czasu'!$C$93*D$83*12+'pas-godz'!D73*'koszty czasu'!$D$93*D$84*12+'pas-godz'!D73*'koszty czasu'!$E$93*D$85*12</f>
        <v>76336.763495999985</v>
      </c>
      <c r="E73" s="5">
        <f>'pas-godz'!E73*'koszty czasu'!$C$93*E$83*12+'pas-godz'!E73*'koszty czasu'!$D$93*E$84*12+'pas-godz'!E73*'koszty czasu'!$E$93*E$85*12</f>
        <v>78300.996083999984</v>
      </c>
      <c r="F73" s="5">
        <f>'pas-godz'!F73*'koszty czasu'!$C$93*F$83*12+'pas-godz'!F73*'koszty czasu'!$D$93*F$84*12+'pas-godz'!F73*'koszty czasu'!$E$93*F$85*12</f>
        <v>80276.094899999996</v>
      </c>
      <c r="G73" s="5">
        <f>'pas-godz'!G73*'koszty czasu'!$C$93*G$83*12+'pas-godz'!G73*'koszty czasu'!$D$93*G$84*12+'pas-godz'!G73*'koszty czasu'!$E$93*G$85*12</f>
        <v>82251.575160000008</v>
      </c>
      <c r="H73" s="5">
        <f>'pas-godz'!H73*'koszty czasu'!$C$93*H$83*12+'pas-godz'!H73*'koszty czasu'!$D$93*H$84*12+'pas-godz'!H73*'koszty czasu'!$E$93*H$85*12</f>
        <v>108729.9177984</v>
      </c>
      <c r="I73" s="5">
        <f>'pas-godz'!I73*'koszty czasu'!$C$93*I$83*12+'pas-godz'!I73*'koszty czasu'!$D$93*I$84*12+'pas-godz'!I73*'koszty czasu'!$E$93*I$85*12</f>
        <v>136006.53850560001</v>
      </c>
      <c r="J73" s="5">
        <f>'pas-godz'!J73*'koszty czasu'!$C$93*J$83*12+'pas-godz'!J73*'koszty czasu'!$D$93*J$84*12+'pas-godz'!J73*'koszty czasu'!$E$93*J$85*12</f>
        <v>164021.12929799999</v>
      </c>
      <c r="K73" s="5">
        <f>'pas-godz'!K73*'koszty czasu'!$C$93*K$83*12+'pas-godz'!K73*'koszty czasu'!$D$93*K$84*12+'pas-godz'!K73*'koszty czasu'!$E$93*K$85*12</f>
        <v>192851.79801119998</v>
      </c>
      <c r="L73" s="5">
        <f>'pas-godz'!L73*'koszty czasu'!$C$93*L$83*12+'pas-godz'!L73*'koszty czasu'!$D$93*L$84*12+'pas-godz'!L73*'koszty czasu'!$E$93*L$85*12</f>
        <v>218386.73648999998</v>
      </c>
      <c r="M73" s="5">
        <f>'pas-godz'!M73*'koszty czasu'!$C$93*M$83*12+'pas-godz'!M73*'koszty czasu'!$D$93*M$84*12+'pas-godz'!M73*'koszty czasu'!$E$93*M$85*12</f>
        <v>256252.39275239996</v>
      </c>
      <c r="N73" s="5">
        <f>'pas-godz'!N73*'koszty czasu'!$C$93*N$83*12+'pas-godz'!N73*'koszty czasu'!$D$93*N$84*12+'pas-godz'!N73*'koszty czasu'!$E$93*N$85*12</f>
        <v>295209.3158328</v>
      </c>
      <c r="O73" s="5">
        <f>'pas-godz'!O73*'koszty czasu'!$C$93*O$83*12+'pas-godz'!O73*'koszty czasu'!$D$93*O$84*12+'pas-godz'!O73*'koszty czasu'!$E$93*O$85*12</f>
        <v>335283.79016640002</v>
      </c>
      <c r="P73" s="5">
        <f>'pas-godz'!P73*'koszty czasu'!$C$93*P$83*12+'pas-godz'!P73*'koszty czasu'!$D$93*P$84*12+'pas-godz'!P73*'koszty czasu'!$E$93*P$85*12</f>
        <v>376319.77962119994</v>
      </c>
      <c r="Q73" s="5">
        <f>'pas-godz'!Q73*'koszty czasu'!$C$93*Q$83*12+'pas-godz'!Q73*'koszty czasu'!$D$93*Q$84*12+'pas-godz'!Q73*'koszty czasu'!$E$93*Q$85*12</f>
        <v>274440.81957599998</v>
      </c>
      <c r="R73" s="5">
        <f>'pas-godz'!R73*'koszty czasu'!$C$93*R$83*12+'pas-godz'!R73*'koszty czasu'!$D$93*R$84*12+'pas-godz'!R73*'koszty czasu'!$E$93*R$85*12</f>
        <v>344785.10600159992</v>
      </c>
      <c r="S73" s="5">
        <f>'pas-godz'!S73*'koszty czasu'!$C$93*S$83*12+'pas-godz'!S73*'koszty czasu'!$D$93*S$84*12+'pas-godz'!S73*'koszty czasu'!$E$93*S$85*12</f>
        <v>417058.00857599999</v>
      </c>
      <c r="T73" s="5">
        <f>'pas-godz'!T73*'koszty czasu'!$C$93*T$83*12+'pas-godz'!T73*'koszty czasu'!$D$93*T$84*12+'pas-godz'!T73*'koszty czasu'!$E$93*T$85*12</f>
        <v>490825.75423200009</v>
      </c>
      <c r="U73" s="5">
        <f>'pas-godz'!U73*'koszty czasu'!$C$93*U$83*12+'pas-godz'!U73*'koszty czasu'!$D$93*U$84*12+'pas-godz'!U73*'koszty czasu'!$E$93*U$85*12</f>
        <v>566775.41279039998</v>
      </c>
      <c r="V73" s="5">
        <f>'pas-godz'!V73*'koszty czasu'!$C$93*V$83*12+'pas-godz'!V73*'koszty czasu'!$D$93*V$84*12+'pas-godz'!V73*'koszty czasu'!$E$93*V$85*12</f>
        <v>447745.95473999996</v>
      </c>
      <c r="W73" s="5">
        <f>'pas-godz'!W73*'koszty czasu'!$C$93*W$83*12+'pas-godz'!W73*'koszty czasu'!$D$93*W$84*12+'pas-godz'!W73*'koszty czasu'!$E$93*W$85*12</f>
        <v>494114.23945800011</v>
      </c>
      <c r="X73" s="5">
        <f>'pas-godz'!X73*'koszty czasu'!$C$93*X$83*12+'pas-godz'!X73*'koszty czasu'!$D$93*X$84*12+'pas-godz'!X73*'koszty czasu'!$E$93*X$85*12</f>
        <v>541087.25798400003</v>
      </c>
      <c r="Y73" s="5">
        <f>'pas-godz'!Y73*'koszty czasu'!$C$93*Y$83*12+'pas-godz'!Y73*'koszty czasu'!$D$93*Y$84*12+'pas-godz'!Y73*'koszty czasu'!$E$93*Y$85*12</f>
        <v>588732.67870199995</v>
      </c>
      <c r="Z73" s="5">
        <f>'pas-godz'!Z73*'koszty czasu'!$C$93*Z$83*12+'pas-godz'!Z73*'koszty czasu'!$D$93*Z$84*12+'pas-godz'!Z73*'koszty czasu'!$E$93*Z$85*12</f>
        <v>635525.58661200013</v>
      </c>
    </row>
    <row r="74" spans="1:26" x14ac:dyDescent="0.25">
      <c r="A74" s="1">
        <v>70</v>
      </c>
      <c r="B74" s="5">
        <f>'pas-godz'!B74*'koszty czasu'!$C$93*B$83*12+'pas-godz'!B74*'koszty czasu'!$D$93*B$84*12+'pas-godz'!B74*'koszty czasu'!$E$93*B$85*12</f>
        <v>236106.77039999998</v>
      </c>
      <c r="C74" s="5">
        <f>'pas-godz'!C74*'koszty czasu'!$C$93*C$83*12+'pas-godz'!C74*'koszty czasu'!$D$93*C$84*12+'pas-godz'!C74*'koszty czasu'!$E$93*C$85*12</f>
        <v>247466.80545240006</v>
      </c>
      <c r="D74" s="5">
        <f>'pas-godz'!D74*'koszty czasu'!$C$93*D$83*12+'pas-godz'!D74*'koszty czasu'!$D$93*D$84*12+'pas-godz'!D74*'koszty czasu'!$E$93*D$85*12</f>
        <v>258627.3874224</v>
      </c>
      <c r="E74" s="5">
        <f>'pas-godz'!E74*'koszty czasu'!$C$93*E$83*12+'pas-godz'!E74*'koszty czasu'!$D$93*E$84*12+'pas-godz'!E74*'koszty czasu'!$E$93*E$85*12</f>
        <v>270122.27476680011</v>
      </c>
      <c r="F74" s="5">
        <f>'pas-godz'!F74*'koszty czasu'!$C$93*F$83*12+'pas-godz'!F74*'koszty czasu'!$D$93*F$84*12+'pas-godz'!F74*'koszty czasu'!$E$93*F$85*12</f>
        <v>281804.741928</v>
      </c>
      <c r="G74" s="5">
        <f>'pas-godz'!G74*'koszty czasu'!$C$93*G$83*12+'pas-godz'!G74*'koszty czasu'!$D$93*G$84*12+'pas-godz'!G74*'koszty czasu'!$E$93*G$85*12</f>
        <v>293635.11858000001</v>
      </c>
      <c r="H74" s="5">
        <f>'pas-godz'!H74*'koszty czasu'!$C$93*H$83*12+'pas-godz'!H74*'koszty czasu'!$D$93*H$84*12+'pas-godz'!H74*'koszty czasu'!$E$93*H$85*12</f>
        <v>278040.6346752001</v>
      </c>
      <c r="I74" s="5">
        <f>'pas-godz'!I74*'koszty czasu'!$C$93*I$83*12+'pas-godz'!I74*'koszty czasu'!$D$93*I$84*12+'pas-godz'!I74*'koszty czasu'!$E$93*I$85*12</f>
        <v>261881.39797679998</v>
      </c>
      <c r="J74" s="5">
        <f>'pas-godz'!J74*'koszty czasu'!$C$93*J$83*12+'pas-godz'!J74*'koszty czasu'!$D$93*J$84*12+'pas-godz'!J74*'koszty czasu'!$E$93*J$85*12</f>
        <v>245032.26134399997</v>
      </c>
      <c r="K74" s="5">
        <f>'pas-godz'!K74*'koszty czasu'!$C$93*K$83*12+'pas-godz'!K74*'koszty czasu'!$D$93*K$84*12+'pas-godz'!K74*'koszty czasu'!$E$93*K$85*12</f>
        <v>227626.26849359996</v>
      </c>
      <c r="L74" s="5">
        <f>'pas-godz'!L74*'koszty czasu'!$C$93*L$83*12+'pas-godz'!L74*'koszty czasu'!$D$93*L$84*12+'pas-godz'!L74*'koszty czasu'!$E$93*L$85*12</f>
        <v>168733.12614600002</v>
      </c>
      <c r="M74" s="5">
        <f>'pas-godz'!M74*'koszty czasu'!$C$93*M$83*12+'pas-godz'!M74*'koszty czasu'!$D$93*M$84*12+'pas-godz'!M74*'koszty czasu'!$E$93*M$85*12</f>
        <v>181810.44051839999</v>
      </c>
      <c r="N74" s="5">
        <f>'pas-godz'!N74*'koszty czasu'!$C$93*N$83*12+'pas-godz'!N74*'koszty czasu'!$D$93*N$84*12+'pas-godz'!N74*'koszty czasu'!$E$93*N$85*12</f>
        <v>195246.96289679999</v>
      </c>
      <c r="O74" s="5">
        <f>'pas-godz'!O74*'koszty czasu'!$C$93*O$83*12+'pas-godz'!O74*'koszty czasu'!$D$93*O$84*12+'pas-godz'!O74*'koszty czasu'!$E$93*O$85*12</f>
        <v>209050.71335039998</v>
      </c>
      <c r="P74" s="5">
        <f>'pas-godz'!P74*'koszty czasu'!$C$93*P$83*12+'pas-godz'!P74*'koszty czasu'!$D$93*P$84*12+'pas-godz'!P74*'koszty czasu'!$E$93*P$85*12</f>
        <v>223121.61330119998</v>
      </c>
      <c r="Q74" s="5">
        <f>'pas-godz'!Q74*'koszty czasu'!$C$93*Q$83*12+'pas-godz'!Q74*'koszty czasu'!$D$93*Q$84*12+'pas-godz'!Q74*'koszty czasu'!$E$93*Q$85*12</f>
        <v>352693.06489199994</v>
      </c>
      <c r="R74" s="5">
        <f>'pas-godz'!R74*'koszty czasu'!$C$93*R$83*12+'pas-godz'!R74*'koszty czasu'!$D$93*R$84*12+'pas-godz'!R74*'koszty czasu'!$E$93*R$85*12</f>
        <v>347238.19676159997</v>
      </c>
      <c r="S74" s="5">
        <f>'pas-godz'!S74*'koszty czasu'!$C$93*S$83*12+'pas-godz'!S74*'koszty czasu'!$D$93*S$84*12+'pas-godz'!S74*'koszty czasu'!$E$93*S$85*12</f>
        <v>341527.01241599995</v>
      </c>
      <c r="T74" s="5">
        <f>'pas-godz'!T74*'koszty czasu'!$C$93*T$83*12+'pas-godz'!T74*'koszty czasu'!$D$93*T$84*12+'pas-godz'!T74*'koszty czasu'!$E$93*T$85*12</f>
        <v>335242.77547199989</v>
      </c>
      <c r="U74" s="5">
        <f>'pas-godz'!U74*'koszty czasu'!$C$93*U$83*12+'pas-godz'!U74*'koszty czasu'!$D$93*U$84*12+'pas-godz'!U74*'koszty czasu'!$E$93*U$85*12</f>
        <v>328907.38249439991</v>
      </c>
      <c r="V74" s="5">
        <f>'pas-godz'!V74*'koszty czasu'!$C$93*V$83*12+'pas-godz'!V74*'koszty czasu'!$D$93*V$84*12+'pas-godz'!V74*'koszty czasu'!$E$93*V$85*12</f>
        <v>262105.48182000002</v>
      </c>
      <c r="W74" s="5">
        <f>'pas-godz'!W74*'koszty czasu'!$C$93*W$83*12+'pas-godz'!W74*'koszty czasu'!$D$93*W$84*12+'pas-godz'!W74*'koszty czasu'!$E$93*W$85*12</f>
        <v>248558.52758400002</v>
      </c>
      <c r="X74" s="5">
        <f>'pas-godz'!X74*'koszty czasu'!$C$93*X$83*12+'pas-godz'!X74*'koszty czasu'!$D$93*X$84*12+'pas-godz'!X74*'koszty czasu'!$E$93*X$85*12</f>
        <v>234765.48595200002</v>
      </c>
      <c r="Y74" s="5">
        <f>'pas-godz'!Y74*'koszty czasu'!$C$93*Y$83*12+'pas-godz'!Y74*'koszty czasu'!$D$93*Y$84*12+'pas-godz'!Y74*'koszty czasu'!$E$93*Y$85*12</f>
        <v>220757.95911599998</v>
      </c>
      <c r="Z74" s="5">
        <f>'pas-godz'!Z74*'koszty czasu'!$C$93*Z$83*12+'pas-godz'!Z74*'koszty czasu'!$D$93*Z$84*12+'pas-godz'!Z74*'koszty czasu'!$E$93*Z$85*12</f>
        <v>206035.77495599998</v>
      </c>
    </row>
    <row r="75" spans="1:26" x14ac:dyDescent="0.25">
      <c r="A75" s="1">
        <v>80</v>
      </c>
      <c r="B75" s="5">
        <f>'pas-godz'!B75*'koszty czasu'!$C$93*B$83*12+'pas-godz'!B75*'koszty czasu'!$D$93*B$84*12+'pas-godz'!B75*'koszty czasu'!$E$93*B$85*12</f>
        <v>198681.09433200001</v>
      </c>
      <c r="C75" s="5">
        <f>'pas-godz'!C75*'koszty czasu'!$C$93*C$83*12+'pas-godz'!C75*'koszty czasu'!$D$93*C$84*12+'pas-godz'!C75*'koszty czasu'!$E$93*C$85*12</f>
        <v>206117.04264240002</v>
      </c>
      <c r="D75" s="5">
        <f>'pas-godz'!D75*'koszty czasu'!$C$93*D$83*12+'pas-godz'!D75*'koszty czasu'!$D$93*D$84*12+'pas-godz'!D75*'koszty czasu'!$E$93*D$85*12</f>
        <v>213317.9578104</v>
      </c>
      <c r="E75" s="5">
        <f>'pas-godz'!E75*'koszty czasu'!$C$93*E$83*12+'pas-godz'!E75*'koszty czasu'!$D$93*E$84*12+'pas-godz'!E75*'koszty czasu'!$E$93*E$85*12</f>
        <v>220730.34804479999</v>
      </c>
      <c r="F75" s="5">
        <f>'pas-godz'!F75*'koszty czasu'!$C$93*F$83*12+'pas-godz'!F75*'koszty czasu'!$D$93*F$84*12+'pas-godz'!F75*'koszty czasu'!$E$93*F$85*12</f>
        <v>228233.01781799999</v>
      </c>
      <c r="G75" s="5">
        <f>'pas-godz'!G75*'koszty czasu'!$C$93*G$83*12+'pas-godz'!G75*'koszty czasu'!$D$93*G$84*12+'pas-godz'!G75*'koszty czasu'!$E$93*G$85*12</f>
        <v>235795.01963999998</v>
      </c>
      <c r="H75" s="5">
        <f>'pas-godz'!H75*'koszty czasu'!$C$93*H$83*12+'pas-godz'!H75*'koszty czasu'!$D$93*H$84*12+'pas-godz'!H75*'koszty czasu'!$E$93*H$85*12</f>
        <v>240769.69635839999</v>
      </c>
      <c r="I75" s="5">
        <f>'pas-godz'!I75*'koszty czasu'!$C$93*I$83*12+'pas-godz'!I75*'koszty czasu'!$D$93*I$84*12+'pas-godz'!I75*'koszty czasu'!$E$93*I$85*12</f>
        <v>245833.41353759996</v>
      </c>
      <c r="J75" s="5">
        <f>'pas-godz'!J75*'koszty czasu'!$C$93*J$83*12+'pas-godz'!J75*'koszty czasu'!$D$93*J$84*12+'pas-godz'!J75*'koszty czasu'!$E$93*J$85*12</f>
        <v>250871.35132800002</v>
      </c>
      <c r="K75" s="5">
        <f>'pas-godz'!K75*'koszty czasu'!$C$93*K$83*12+'pas-godz'!K75*'koszty czasu'!$D$93*K$84*12+'pas-godz'!K75*'koszty czasu'!$E$93*K$85*12</f>
        <v>256013.51274719989</v>
      </c>
      <c r="L75" s="5">
        <f>'pas-godz'!L75*'koszty czasu'!$C$93*L$83*12+'pas-godz'!L75*'koszty czasu'!$D$93*L$84*12+'pas-godz'!L75*'koszty czasu'!$E$93*L$85*12</f>
        <v>239015.84576999996</v>
      </c>
      <c r="M75" s="5">
        <f>'pas-godz'!M75*'koszty czasu'!$C$93*M$83*12+'pas-godz'!M75*'koszty czasu'!$D$93*M$84*12+'pas-godz'!M75*'koszty czasu'!$E$93*M$85*12</f>
        <v>216231.6129444</v>
      </c>
      <c r="N75" s="5">
        <f>'pas-godz'!N75*'koszty czasu'!$C$93*N$83*12+'pas-godz'!N75*'koszty czasu'!$D$93*N$84*12+'pas-godz'!N75*'koszty czasu'!$E$93*N$85*12</f>
        <v>192720.59461679996</v>
      </c>
      <c r="O75" s="5">
        <f>'pas-godz'!O75*'koszty czasu'!$C$93*O$83*12+'pas-godz'!O75*'koszty czasu'!$D$93*O$84*12+'pas-godz'!O75*'koszty czasu'!$E$93*O$85*12</f>
        <v>168462.77691839993</v>
      </c>
      <c r="P75" s="5">
        <f>'pas-godz'!P75*'koszty czasu'!$C$93*P$83*12+'pas-godz'!P75*'koszty czasu'!$D$93*P$84*12+'pas-godz'!P75*'koszty czasu'!$E$93*P$85*12</f>
        <v>143368.68627719994</v>
      </c>
      <c r="Q75" s="5">
        <f>'pas-godz'!Q75*'koszty czasu'!$C$93*Q$83*12+'pas-godz'!Q75*'koszty czasu'!$D$93*Q$84*12+'pas-godz'!Q75*'koszty czasu'!$E$93*Q$85*12</f>
        <v>110006.83863599999</v>
      </c>
      <c r="R75" s="5">
        <f>'pas-godz'!R75*'koszty czasu'!$C$93*R$83*12+'pas-godz'!R75*'koszty czasu'!$D$93*R$84*12+'pas-godz'!R75*'koszty czasu'!$E$93*R$85*12</f>
        <v>84529.585396799986</v>
      </c>
      <c r="S75" s="5">
        <f>'pas-godz'!S75*'koszty czasu'!$C$93*S$83*12+'pas-godz'!S75*'koszty czasu'!$D$93*S$84*12+'pas-godz'!S75*'koszty czasu'!$E$93*S$85*12</f>
        <v>58294.047167999975</v>
      </c>
      <c r="T75" s="5">
        <f>'pas-godz'!T75*'koszty czasu'!$C$93*T$83*12+'pas-godz'!T75*'koszty czasu'!$D$93*T$84*12+'pas-godz'!T75*'koszty czasu'!$E$93*T$85*12</f>
        <v>31261.139255999951</v>
      </c>
      <c r="U75" s="5">
        <f>'pas-godz'!U75*'koszty czasu'!$C$93*U$83*12+'pas-godz'!U75*'koszty czasu'!$D$93*U$84*12+'pas-godz'!U75*'koszty czasu'!$E$93*U$85*12</f>
        <v>3504.0833711999553</v>
      </c>
      <c r="V75" s="5">
        <f>'pas-godz'!V75*'koszty czasu'!$C$93*V$83*12+'pas-godz'!V75*'koszty czasu'!$D$93*V$84*12+'pas-godz'!V75*'koszty czasu'!$E$93*V$85*12</f>
        <v>124499.68638</v>
      </c>
      <c r="W75" s="5">
        <f>'pas-godz'!W75*'koszty czasu'!$C$93*W$83*12+'pas-godz'!W75*'koszty czasu'!$D$93*W$84*12+'pas-godz'!W75*'koszty czasu'!$E$93*W$85*12</f>
        <v>98520.298664399976</v>
      </c>
      <c r="X75" s="5">
        <f>'pas-godz'!X75*'koszty czasu'!$C$93*X$83*12+'pas-godz'!X75*'koszty czasu'!$D$93*X$84*12+'pas-godz'!X75*'koszty czasu'!$E$93*X$85*12</f>
        <v>72135.781094399965</v>
      </c>
      <c r="Y75" s="5">
        <f>'pas-godz'!Y75*'koszty czasu'!$C$93*Y$83*12+'pas-godz'!Y75*'koszty czasu'!$D$93*Y$84*12+'pas-godz'!Y75*'koszty czasu'!$E$93*Y$85*12</f>
        <v>45357.297202799964</v>
      </c>
      <c r="Z75" s="5">
        <f>'pas-godz'!Z75*'koszty czasu'!$C$93*Z$83*12+'pas-godz'!Z75*'koszty czasu'!$D$93*Z$84*12+'pas-godz'!Z75*'koszty czasu'!$E$93*Z$85*12</f>
        <v>18135.791474399964</v>
      </c>
    </row>
    <row r="76" spans="1:26" x14ac:dyDescent="0.25">
      <c r="A76" s="1">
        <v>90</v>
      </c>
      <c r="B76" s="5">
        <f>'pas-godz'!B76*'koszty czasu'!$C$93*B$83*12+'pas-godz'!B76*'koszty czasu'!$D$93*B$84*12+'pas-godz'!B76*'koszty czasu'!$E$93*B$85*12</f>
        <v>0</v>
      </c>
      <c r="C76" s="5">
        <f>'pas-godz'!C76*'koszty czasu'!$C$93*C$83*12+'pas-godz'!C76*'koszty czasu'!$D$93*C$84*12+'pas-godz'!C76*'koszty czasu'!$E$93*C$85*12</f>
        <v>0</v>
      </c>
      <c r="D76" s="5">
        <f>'pas-godz'!D76*'koszty czasu'!$C$93*D$83*12+'pas-godz'!D76*'koszty czasu'!$D$93*D$84*12+'pas-godz'!D76*'koszty czasu'!$E$93*D$85*12</f>
        <v>0</v>
      </c>
      <c r="E76" s="5">
        <f>'pas-godz'!E76*'koszty czasu'!$C$93*E$83*12+'pas-godz'!E76*'koszty czasu'!$D$93*E$84*12+'pas-godz'!E76*'koszty czasu'!$E$93*E$85*12</f>
        <v>0</v>
      </c>
      <c r="F76" s="5">
        <f>'pas-godz'!F76*'koszty czasu'!$C$93*F$83*12+'pas-godz'!F76*'koszty czasu'!$D$93*F$84*12+'pas-godz'!F76*'koszty czasu'!$E$93*F$85*12</f>
        <v>0</v>
      </c>
      <c r="G76" s="5">
        <f>'pas-godz'!G76*'koszty czasu'!$C$93*G$83*12+'pas-godz'!G76*'koszty czasu'!$D$93*G$84*12+'pas-godz'!G76*'koszty czasu'!$E$93*G$85*12</f>
        <v>0</v>
      </c>
      <c r="H76" s="5">
        <f>'pas-godz'!H76*'koszty czasu'!$C$93*H$83*12+'pas-godz'!H76*'koszty czasu'!$D$93*H$84*12+'pas-godz'!H76*'koszty czasu'!$E$93*H$85*12</f>
        <v>0</v>
      </c>
      <c r="I76" s="5">
        <f>'pas-godz'!I76*'koszty czasu'!$C$93*I$83*12+'pas-godz'!I76*'koszty czasu'!$D$93*I$84*12+'pas-godz'!I76*'koszty czasu'!$E$93*I$85*12</f>
        <v>0</v>
      </c>
      <c r="J76" s="5">
        <f>'pas-godz'!J76*'koszty czasu'!$C$93*J$83*12+'pas-godz'!J76*'koszty czasu'!$D$93*J$84*12+'pas-godz'!J76*'koszty czasu'!$E$93*J$85*12</f>
        <v>0</v>
      </c>
      <c r="K76" s="5">
        <f>'pas-godz'!K76*'koszty czasu'!$C$93*K$83*12+'pas-godz'!K76*'koszty czasu'!$D$93*K$84*12+'pas-godz'!K76*'koszty czasu'!$E$93*K$85*12</f>
        <v>0</v>
      </c>
      <c r="L76" s="5">
        <f>'pas-godz'!L76*'koszty czasu'!$C$93*L$83*12+'pas-godz'!L76*'koszty czasu'!$D$93*L$84*12+'pas-godz'!L76*'koszty czasu'!$E$93*L$85*12</f>
        <v>0</v>
      </c>
      <c r="M76" s="5">
        <f>'pas-godz'!M76*'koszty czasu'!$C$93*M$83*12+'pas-godz'!M76*'koszty czasu'!$D$93*M$84*12+'pas-godz'!M76*'koszty czasu'!$E$93*M$85*12</f>
        <v>0</v>
      </c>
      <c r="N76" s="5">
        <f>'pas-godz'!N76*'koszty czasu'!$C$93*N$83*12+'pas-godz'!N76*'koszty czasu'!$D$93*N$84*12+'pas-godz'!N76*'koszty czasu'!$E$93*N$85*12</f>
        <v>0</v>
      </c>
      <c r="O76" s="5">
        <f>'pas-godz'!O76*'koszty czasu'!$C$93*O$83*12+'pas-godz'!O76*'koszty czasu'!$D$93*O$84*12+'pas-godz'!O76*'koszty czasu'!$E$93*O$85*12</f>
        <v>0</v>
      </c>
      <c r="P76" s="5">
        <f>'pas-godz'!P76*'koszty czasu'!$C$93*P$83*12+'pas-godz'!P76*'koszty czasu'!$D$93*P$84*12+'pas-godz'!P76*'koszty czasu'!$E$93*P$85*12</f>
        <v>0</v>
      </c>
      <c r="Q76" s="5">
        <f>'pas-godz'!Q76*'koszty czasu'!$C$93*Q$83*12+'pas-godz'!Q76*'koszty czasu'!$D$93*Q$84*12+'pas-godz'!Q76*'koszty czasu'!$E$93*Q$85*12</f>
        <v>0</v>
      </c>
      <c r="R76" s="5">
        <f>'pas-godz'!R76*'koszty czasu'!$C$93*R$83*12+'pas-godz'!R76*'koszty czasu'!$D$93*R$84*12+'pas-godz'!R76*'koszty czasu'!$E$93*R$85*12</f>
        <v>0</v>
      </c>
      <c r="S76" s="5">
        <f>'pas-godz'!S76*'koszty czasu'!$C$93*S$83*12+'pas-godz'!S76*'koszty czasu'!$D$93*S$84*12+'pas-godz'!S76*'koszty czasu'!$E$93*S$85*12</f>
        <v>0</v>
      </c>
      <c r="T76" s="5">
        <f>'pas-godz'!T76*'koszty czasu'!$C$93*T$83*12+'pas-godz'!T76*'koszty czasu'!$D$93*T$84*12+'pas-godz'!T76*'koszty czasu'!$E$93*T$85*12</f>
        <v>0</v>
      </c>
      <c r="U76" s="5">
        <f>'pas-godz'!U76*'koszty czasu'!$C$93*U$83*12+'pas-godz'!U76*'koszty czasu'!$D$93*U$84*12+'pas-godz'!U76*'koszty czasu'!$E$93*U$85*12</f>
        <v>0</v>
      </c>
      <c r="V76" s="5">
        <f>'pas-godz'!V76*'koszty czasu'!$C$93*V$83*12+'pas-godz'!V76*'koszty czasu'!$D$93*V$84*12+'pas-godz'!V76*'koszty czasu'!$E$93*V$85*12</f>
        <v>0</v>
      </c>
      <c r="W76" s="5">
        <f>'pas-godz'!W76*'koszty czasu'!$C$93*W$83*12+'pas-godz'!W76*'koszty czasu'!$D$93*W$84*12+'pas-godz'!W76*'koszty czasu'!$E$93*W$85*12</f>
        <v>0</v>
      </c>
      <c r="X76" s="5">
        <f>'pas-godz'!X76*'koszty czasu'!$C$93*X$83*12+'pas-godz'!X76*'koszty czasu'!$D$93*X$84*12+'pas-godz'!X76*'koszty czasu'!$E$93*X$85*12</f>
        <v>0</v>
      </c>
      <c r="Y76" s="5">
        <f>'pas-godz'!Y76*'koszty czasu'!$C$93*Y$83*12+'pas-godz'!Y76*'koszty czasu'!$D$93*Y$84*12+'pas-godz'!Y76*'koszty czasu'!$E$93*Y$85*12</f>
        <v>0</v>
      </c>
      <c r="Z76" s="5">
        <f>'pas-godz'!Z76*'koszty czasu'!$C$93*Z$83*12+'pas-godz'!Z76*'koszty czasu'!$D$93*Z$84*12+'pas-godz'!Z76*'koszty czasu'!$E$93*Z$85*12</f>
        <v>0</v>
      </c>
    </row>
    <row r="77" spans="1:26" x14ac:dyDescent="0.25">
      <c r="A77" s="1">
        <v>100</v>
      </c>
      <c r="B77" s="5">
        <f>'pas-godz'!B77*'koszty czasu'!$C$93*B$83*12+'pas-godz'!B77*'koszty czasu'!$D$93*B$84*12+'pas-godz'!B77*'koszty czasu'!$E$93*B$85*12</f>
        <v>0</v>
      </c>
      <c r="C77" s="5">
        <f>'pas-godz'!C77*'koszty czasu'!$C$93*C$83*12+'pas-godz'!C77*'koszty czasu'!$D$93*C$84*12+'pas-godz'!C77*'koszty czasu'!$E$93*C$85*12</f>
        <v>0</v>
      </c>
      <c r="D77" s="5">
        <f>'pas-godz'!D77*'koszty czasu'!$C$93*D$83*12+'pas-godz'!D77*'koszty czasu'!$D$93*D$84*12+'pas-godz'!D77*'koszty czasu'!$E$93*D$85*12</f>
        <v>0</v>
      </c>
      <c r="E77" s="5">
        <f>'pas-godz'!E77*'koszty czasu'!$C$93*E$83*12+'pas-godz'!E77*'koszty czasu'!$D$93*E$84*12+'pas-godz'!E77*'koszty czasu'!$E$93*E$85*12</f>
        <v>0</v>
      </c>
      <c r="F77" s="5">
        <f>'pas-godz'!F77*'koszty czasu'!$C$93*F$83*12+'pas-godz'!F77*'koszty czasu'!$D$93*F$84*12+'pas-godz'!F77*'koszty czasu'!$E$93*F$85*12</f>
        <v>0</v>
      </c>
      <c r="G77" s="5">
        <f>'pas-godz'!G77*'koszty czasu'!$C$93*G$83*12+'pas-godz'!G77*'koszty czasu'!$D$93*G$84*12+'pas-godz'!G77*'koszty czasu'!$E$93*G$85*12</f>
        <v>0</v>
      </c>
      <c r="H77" s="5">
        <f>'pas-godz'!H77*'koszty czasu'!$C$93*H$83*12+'pas-godz'!H77*'koszty czasu'!$D$93*H$84*12+'pas-godz'!H77*'koszty czasu'!$E$93*H$85*12</f>
        <v>0</v>
      </c>
      <c r="I77" s="5">
        <f>'pas-godz'!I77*'koszty czasu'!$C$93*I$83*12+'pas-godz'!I77*'koszty czasu'!$D$93*I$84*12+'pas-godz'!I77*'koszty czasu'!$E$93*I$85*12</f>
        <v>0</v>
      </c>
      <c r="J77" s="5">
        <f>'pas-godz'!J77*'koszty czasu'!$C$93*J$83*12+'pas-godz'!J77*'koszty czasu'!$D$93*J$84*12+'pas-godz'!J77*'koszty czasu'!$E$93*J$85*12</f>
        <v>0</v>
      </c>
      <c r="K77" s="5">
        <f>'pas-godz'!K77*'koszty czasu'!$C$93*K$83*12+'pas-godz'!K77*'koszty czasu'!$D$93*K$84*12+'pas-godz'!K77*'koszty czasu'!$E$93*K$85*12</f>
        <v>0</v>
      </c>
      <c r="L77" s="5">
        <f>'pas-godz'!L77*'koszty czasu'!$C$93*L$83*12+'pas-godz'!L77*'koszty czasu'!$D$93*L$84*12+'pas-godz'!L77*'koszty czasu'!$E$93*L$85*12</f>
        <v>0</v>
      </c>
      <c r="M77" s="5">
        <f>'pas-godz'!M77*'koszty czasu'!$C$93*M$83*12+'pas-godz'!M77*'koszty czasu'!$D$93*M$84*12+'pas-godz'!M77*'koszty czasu'!$E$93*M$85*12</f>
        <v>0</v>
      </c>
      <c r="N77" s="5">
        <f>'pas-godz'!N77*'koszty czasu'!$C$93*N$83*12+'pas-godz'!N77*'koszty czasu'!$D$93*N$84*12+'pas-godz'!N77*'koszty czasu'!$E$93*N$85*12</f>
        <v>0</v>
      </c>
      <c r="O77" s="5">
        <f>'pas-godz'!O77*'koszty czasu'!$C$93*O$83*12+'pas-godz'!O77*'koszty czasu'!$D$93*O$84*12+'pas-godz'!O77*'koszty czasu'!$E$93*O$85*12</f>
        <v>0</v>
      </c>
      <c r="P77" s="5">
        <f>'pas-godz'!P77*'koszty czasu'!$C$93*P$83*12+'pas-godz'!P77*'koszty czasu'!$D$93*P$84*12+'pas-godz'!P77*'koszty czasu'!$E$93*P$85*12</f>
        <v>0</v>
      </c>
      <c r="Q77" s="5">
        <f>'pas-godz'!Q77*'koszty czasu'!$C$93*Q$83*12+'pas-godz'!Q77*'koszty czasu'!$D$93*Q$84*12+'pas-godz'!Q77*'koszty czasu'!$E$93*Q$85*12</f>
        <v>0</v>
      </c>
      <c r="R77" s="5">
        <f>'pas-godz'!R77*'koszty czasu'!$C$93*R$83*12+'pas-godz'!R77*'koszty czasu'!$D$93*R$84*12+'pas-godz'!R77*'koszty czasu'!$E$93*R$85*12</f>
        <v>0</v>
      </c>
      <c r="S77" s="5">
        <f>'pas-godz'!S77*'koszty czasu'!$C$93*S$83*12+'pas-godz'!S77*'koszty czasu'!$D$93*S$84*12+'pas-godz'!S77*'koszty czasu'!$E$93*S$85*12</f>
        <v>0</v>
      </c>
      <c r="T77" s="5">
        <f>'pas-godz'!T77*'koszty czasu'!$C$93*T$83*12+'pas-godz'!T77*'koszty czasu'!$D$93*T$84*12+'pas-godz'!T77*'koszty czasu'!$E$93*T$85*12</f>
        <v>0</v>
      </c>
      <c r="U77" s="5">
        <f>'pas-godz'!U77*'koszty czasu'!$C$93*U$83*12+'pas-godz'!U77*'koszty czasu'!$D$93*U$84*12+'pas-godz'!U77*'koszty czasu'!$E$93*U$85*12</f>
        <v>0</v>
      </c>
      <c r="V77" s="5">
        <f>'pas-godz'!V77*'koszty czasu'!$C$93*V$83*12+'pas-godz'!V77*'koszty czasu'!$D$93*V$84*12+'pas-godz'!V77*'koszty czasu'!$E$93*V$85*12</f>
        <v>0</v>
      </c>
      <c r="W77" s="5">
        <f>'pas-godz'!W77*'koszty czasu'!$C$93*W$83*12+'pas-godz'!W77*'koszty czasu'!$D$93*W$84*12+'pas-godz'!W77*'koszty czasu'!$E$93*W$85*12</f>
        <v>0</v>
      </c>
      <c r="X77" s="5">
        <f>'pas-godz'!X77*'koszty czasu'!$C$93*X$83*12+'pas-godz'!X77*'koszty czasu'!$D$93*X$84*12+'pas-godz'!X77*'koszty czasu'!$E$93*X$85*12</f>
        <v>0</v>
      </c>
      <c r="Y77" s="5">
        <f>'pas-godz'!Y77*'koszty czasu'!$C$93*Y$83*12+'pas-godz'!Y77*'koszty czasu'!$D$93*Y$84*12+'pas-godz'!Y77*'koszty czasu'!$E$93*Y$85*12</f>
        <v>0</v>
      </c>
      <c r="Z77" s="5">
        <f>'pas-godz'!Z77*'koszty czasu'!$C$93*Z$83*12+'pas-godz'!Z77*'koszty czasu'!$D$93*Z$84*12+'pas-godz'!Z77*'koszty czasu'!$E$93*Z$85*12</f>
        <v>0</v>
      </c>
    </row>
    <row r="78" spans="1:26" x14ac:dyDescent="0.25">
      <c r="A78" s="1">
        <v>110</v>
      </c>
      <c r="B78" s="5">
        <f>'pas-godz'!B78*'koszty czasu'!$C$93*B$83*12+'pas-godz'!B78*'koszty czasu'!$D$93*B$84*12+'pas-godz'!B78*'koszty czasu'!$E$93*B$85*12</f>
        <v>0</v>
      </c>
      <c r="C78" s="5">
        <f>'pas-godz'!C78*'koszty czasu'!$C$93*C$83*12+'pas-godz'!C78*'koszty czasu'!$D$93*C$84*12+'pas-godz'!C78*'koszty czasu'!$E$93*C$85*12</f>
        <v>0</v>
      </c>
      <c r="D78" s="5">
        <f>'pas-godz'!D78*'koszty czasu'!$C$93*D$83*12+'pas-godz'!D78*'koszty czasu'!$D$93*D$84*12+'pas-godz'!D78*'koszty czasu'!$E$93*D$85*12</f>
        <v>0</v>
      </c>
      <c r="E78" s="5">
        <f>'pas-godz'!E78*'koszty czasu'!$C$93*E$83*12+'pas-godz'!E78*'koszty czasu'!$D$93*E$84*12+'pas-godz'!E78*'koszty czasu'!$E$93*E$85*12</f>
        <v>0</v>
      </c>
      <c r="F78" s="5">
        <f>'pas-godz'!F78*'koszty czasu'!$C$93*F$83*12+'pas-godz'!F78*'koszty czasu'!$D$93*F$84*12+'pas-godz'!F78*'koszty czasu'!$E$93*F$85*12</f>
        <v>0</v>
      </c>
      <c r="G78" s="5">
        <f>'pas-godz'!G78*'koszty czasu'!$C$93*G$83*12+'pas-godz'!G78*'koszty czasu'!$D$93*G$84*12+'pas-godz'!G78*'koszty czasu'!$E$93*G$85*12</f>
        <v>0</v>
      </c>
      <c r="H78" s="5">
        <f>'pas-godz'!H78*'koszty czasu'!$C$93*H$83*12+'pas-godz'!H78*'koszty czasu'!$D$93*H$84*12+'pas-godz'!H78*'koszty czasu'!$E$93*H$85*12</f>
        <v>0</v>
      </c>
      <c r="I78" s="5">
        <f>'pas-godz'!I78*'koszty czasu'!$C$93*I$83*12+'pas-godz'!I78*'koszty czasu'!$D$93*I$84*12+'pas-godz'!I78*'koszty czasu'!$E$93*I$85*12</f>
        <v>0</v>
      </c>
      <c r="J78" s="5">
        <f>'pas-godz'!J78*'koszty czasu'!$C$93*J$83*12+'pas-godz'!J78*'koszty czasu'!$D$93*J$84*12+'pas-godz'!J78*'koszty czasu'!$E$93*J$85*12</f>
        <v>0</v>
      </c>
      <c r="K78" s="5">
        <f>'pas-godz'!K78*'koszty czasu'!$C$93*K$83*12+'pas-godz'!K78*'koszty czasu'!$D$93*K$84*12+'pas-godz'!K78*'koszty czasu'!$E$93*K$85*12</f>
        <v>0</v>
      </c>
      <c r="L78" s="5">
        <f>'pas-godz'!L78*'koszty czasu'!$C$93*L$83*12+'pas-godz'!L78*'koszty czasu'!$D$93*L$84*12+'pas-godz'!L78*'koszty czasu'!$E$93*L$85*12</f>
        <v>0</v>
      </c>
      <c r="M78" s="5">
        <f>'pas-godz'!M78*'koszty czasu'!$C$93*M$83*12+'pas-godz'!M78*'koszty czasu'!$D$93*M$84*12+'pas-godz'!M78*'koszty czasu'!$E$93*M$85*12</f>
        <v>0</v>
      </c>
      <c r="N78" s="5">
        <f>'pas-godz'!N78*'koszty czasu'!$C$93*N$83*12+'pas-godz'!N78*'koszty czasu'!$D$93*N$84*12+'pas-godz'!N78*'koszty czasu'!$E$93*N$85*12</f>
        <v>0</v>
      </c>
      <c r="O78" s="5">
        <f>'pas-godz'!O78*'koszty czasu'!$C$93*O$83*12+'pas-godz'!O78*'koszty czasu'!$D$93*O$84*12+'pas-godz'!O78*'koszty czasu'!$E$93*O$85*12</f>
        <v>0</v>
      </c>
      <c r="P78" s="5">
        <f>'pas-godz'!P78*'koszty czasu'!$C$93*P$83*12+'pas-godz'!P78*'koszty czasu'!$D$93*P$84*12+'pas-godz'!P78*'koszty czasu'!$E$93*P$85*12</f>
        <v>0</v>
      </c>
      <c r="Q78" s="5">
        <f>'pas-godz'!Q78*'koszty czasu'!$C$93*Q$83*12+'pas-godz'!Q78*'koszty czasu'!$D$93*Q$84*12+'pas-godz'!Q78*'koszty czasu'!$E$93*Q$85*12</f>
        <v>0</v>
      </c>
      <c r="R78" s="5">
        <f>'pas-godz'!R78*'koszty czasu'!$C$93*R$83*12+'pas-godz'!R78*'koszty czasu'!$D$93*R$84*12+'pas-godz'!R78*'koszty czasu'!$E$93*R$85*12</f>
        <v>0</v>
      </c>
      <c r="S78" s="5">
        <f>'pas-godz'!S78*'koszty czasu'!$C$93*S$83*12+'pas-godz'!S78*'koszty czasu'!$D$93*S$84*12+'pas-godz'!S78*'koszty czasu'!$E$93*S$85*12</f>
        <v>0</v>
      </c>
      <c r="T78" s="5">
        <f>'pas-godz'!T78*'koszty czasu'!$C$93*T$83*12+'pas-godz'!T78*'koszty czasu'!$D$93*T$84*12+'pas-godz'!T78*'koszty czasu'!$E$93*T$85*12</f>
        <v>0</v>
      </c>
      <c r="U78" s="5">
        <f>'pas-godz'!U78*'koszty czasu'!$C$93*U$83*12+'pas-godz'!U78*'koszty czasu'!$D$93*U$84*12+'pas-godz'!U78*'koszty czasu'!$E$93*U$85*12</f>
        <v>0</v>
      </c>
      <c r="V78" s="5">
        <f>'pas-godz'!V78*'koszty czasu'!$C$93*V$83*12+'pas-godz'!V78*'koszty czasu'!$D$93*V$84*12+'pas-godz'!V78*'koszty czasu'!$E$93*V$85*12</f>
        <v>0</v>
      </c>
      <c r="W78" s="5">
        <f>'pas-godz'!W78*'koszty czasu'!$C$93*W$83*12+'pas-godz'!W78*'koszty czasu'!$D$93*W$84*12+'pas-godz'!W78*'koszty czasu'!$E$93*W$85*12</f>
        <v>0</v>
      </c>
      <c r="X78" s="5">
        <f>'pas-godz'!X78*'koszty czasu'!$C$93*X$83*12+'pas-godz'!X78*'koszty czasu'!$D$93*X$84*12+'pas-godz'!X78*'koszty czasu'!$E$93*X$85*12</f>
        <v>0</v>
      </c>
      <c r="Y78" s="5">
        <f>'pas-godz'!Y78*'koszty czasu'!$C$93*Y$83*12+'pas-godz'!Y78*'koszty czasu'!$D$93*Y$84*12+'pas-godz'!Y78*'koszty czasu'!$E$93*Y$85*12</f>
        <v>0</v>
      </c>
      <c r="Z78" s="5">
        <f>'pas-godz'!Z78*'koszty czasu'!$C$93*Z$83*12+'pas-godz'!Z78*'koszty czasu'!$D$93*Z$84*12+'pas-godz'!Z78*'koszty czasu'!$E$93*Z$85*12</f>
        <v>0</v>
      </c>
    </row>
    <row r="79" spans="1:26" x14ac:dyDescent="0.25">
      <c r="A79" s="1" t="s">
        <v>28</v>
      </c>
      <c r="B79" s="5">
        <f>SUM(B68:B78)</f>
        <v>929746.7895839999</v>
      </c>
      <c r="C79" s="5">
        <f t="shared" ref="C79:Z79" si="9">SUM(C68:C78)</f>
        <v>965646.93684960005</v>
      </c>
      <c r="D79" s="5">
        <f t="shared" si="9"/>
        <v>1000482.1273056001</v>
      </c>
      <c r="E79" s="5">
        <f t="shared" si="9"/>
        <v>1036343.2109232002</v>
      </c>
      <c r="F79" s="5">
        <f t="shared" si="9"/>
        <v>1072661.8615920001</v>
      </c>
      <c r="G79" s="5">
        <f t="shared" si="9"/>
        <v>1109291.9930400001</v>
      </c>
      <c r="H79" s="5">
        <f t="shared" si="9"/>
        <v>1165080.5603328003</v>
      </c>
      <c r="I79" s="5">
        <f t="shared" si="9"/>
        <v>1222292.2021632001</v>
      </c>
      <c r="J79" s="5">
        <f t="shared" si="9"/>
        <v>1280360.239236</v>
      </c>
      <c r="K79" s="5">
        <f t="shared" si="9"/>
        <v>1339939.1451743999</v>
      </c>
      <c r="L79" s="5">
        <f t="shared" si="9"/>
        <v>1290637.0206600002</v>
      </c>
      <c r="M79" s="5">
        <f t="shared" si="9"/>
        <v>1372770.7207235999</v>
      </c>
      <c r="N79" s="5">
        <f t="shared" si="9"/>
        <v>1457116.7419391996</v>
      </c>
      <c r="O79" s="5">
        <f t="shared" si="9"/>
        <v>1543722.8385695999</v>
      </c>
      <c r="P79" s="5">
        <f t="shared" si="9"/>
        <v>1631846.1630167998</v>
      </c>
      <c r="Q79" s="5">
        <f t="shared" si="9"/>
        <v>1501714.131516</v>
      </c>
      <c r="R79" s="5">
        <f t="shared" si="9"/>
        <v>1606947.2995247999</v>
      </c>
      <c r="S79" s="5">
        <f t="shared" si="9"/>
        <v>1714754.1252479998</v>
      </c>
      <c r="T79" s="5">
        <f t="shared" si="9"/>
        <v>1823463.3998159999</v>
      </c>
      <c r="U79" s="5">
        <f t="shared" si="9"/>
        <v>1935781.1698031996</v>
      </c>
      <c r="V79" s="5">
        <f t="shared" si="9"/>
        <v>1692097.3512000002</v>
      </c>
      <c r="W79" s="5">
        <f t="shared" si="9"/>
        <v>1810660.7128283998</v>
      </c>
      <c r="X79" s="5">
        <f t="shared" si="9"/>
        <v>1930673.7099264001</v>
      </c>
      <c r="Y79" s="5">
        <f t="shared" si="9"/>
        <v>2052380.9155788</v>
      </c>
      <c r="Z79" s="5">
        <f t="shared" si="9"/>
        <v>2170566.0787104</v>
      </c>
    </row>
    <row r="80" spans="1:26" x14ac:dyDescent="0.25">
      <c r="B80" s="9"/>
      <c r="C80" s="9"/>
      <c r="D80" s="9"/>
      <c r="E80" s="10"/>
      <c r="F80" s="9"/>
      <c r="G80" s="9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1:26" x14ac:dyDescent="0.25">
      <c r="B81" s="15"/>
      <c r="C81" s="15"/>
      <c r="D81" s="15"/>
      <c r="E81" s="15"/>
      <c r="F81" s="15"/>
      <c r="G81" s="9"/>
      <c r="H81" s="9"/>
      <c r="I81" s="10"/>
      <c r="J81" s="77"/>
      <c r="K81" s="77"/>
      <c r="L81" s="77"/>
      <c r="M81" s="11"/>
      <c r="N81" s="10"/>
      <c r="O81" s="9"/>
      <c r="P81" s="9"/>
      <c r="Q81" s="9"/>
      <c r="R81" s="10"/>
      <c r="S81" s="10"/>
      <c r="T81" s="10"/>
      <c r="U81" s="10"/>
    </row>
    <row r="82" spans="1:26" x14ac:dyDescent="0.25">
      <c r="A82" s="61" t="s">
        <v>11</v>
      </c>
      <c r="B82" s="62">
        <v>2020</v>
      </c>
      <c r="C82" s="62">
        <v>2021</v>
      </c>
      <c r="D82" s="62">
        <v>2022</v>
      </c>
      <c r="E82" s="62">
        <v>2023</v>
      </c>
      <c r="F82" s="62">
        <v>2024</v>
      </c>
      <c r="G82" s="62">
        <v>2025</v>
      </c>
      <c r="H82" s="62">
        <v>2026</v>
      </c>
      <c r="I82" s="62">
        <v>2027</v>
      </c>
      <c r="J82" s="62">
        <v>2028</v>
      </c>
      <c r="K82" s="62">
        <v>2029</v>
      </c>
      <c r="L82" s="62">
        <v>2030</v>
      </c>
      <c r="M82" s="62">
        <v>2031</v>
      </c>
      <c r="N82" s="62">
        <v>2032</v>
      </c>
      <c r="O82" s="63">
        <v>2033</v>
      </c>
      <c r="P82" s="63">
        <v>2034</v>
      </c>
      <c r="Q82" s="63">
        <v>2035</v>
      </c>
      <c r="R82" s="63">
        <v>2036</v>
      </c>
      <c r="S82" s="63">
        <v>2037</v>
      </c>
      <c r="T82" s="63">
        <v>2038</v>
      </c>
      <c r="U82" s="63">
        <v>2039</v>
      </c>
      <c r="V82" s="63">
        <v>2040</v>
      </c>
      <c r="W82" s="63">
        <v>2041</v>
      </c>
      <c r="X82" s="63">
        <v>2042</v>
      </c>
      <c r="Y82" s="63">
        <v>2043</v>
      </c>
      <c r="Z82" s="63">
        <v>2044</v>
      </c>
    </row>
    <row r="83" spans="1:26" x14ac:dyDescent="0.25">
      <c r="A83" s="64" t="s">
        <v>12</v>
      </c>
      <c r="B83" s="65">
        <v>72.25</v>
      </c>
      <c r="C83" s="65">
        <v>73.59</v>
      </c>
      <c r="D83" s="65">
        <v>74.7</v>
      </c>
      <c r="E83" s="65">
        <v>75.900000000000006</v>
      </c>
      <c r="F83" s="65">
        <v>77.08</v>
      </c>
      <c r="G83" s="65">
        <v>78.239999999999995</v>
      </c>
      <c r="H83" s="65">
        <v>79.459999999999994</v>
      </c>
      <c r="I83" s="65">
        <v>80.69</v>
      </c>
      <c r="J83" s="65">
        <v>81.900000000000006</v>
      </c>
      <c r="K83" s="65">
        <v>83.13</v>
      </c>
      <c r="L83" s="65">
        <v>84.38</v>
      </c>
      <c r="M83" s="65">
        <v>85.64</v>
      </c>
      <c r="N83" s="65">
        <v>86.92</v>
      </c>
      <c r="O83" s="65">
        <v>88.22</v>
      </c>
      <c r="P83" s="65">
        <v>89.5</v>
      </c>
      <c r="Q83" s="65">
        <v>90.79</v>
      </c>
      <c r="R83" s="65">
        <v>92.09</v>
      </c>
      <c r="S83" s="14">
        <v>93.41</v>
      </c>
      <c r="T83">
        <v>94.61</v>
      </c>
      <c r="U83">
        <v>95.95</v>
      </c>
      <c r="V83">
        <v>97.17</v>
      </c>
      <c r="W83">
        <v>97.9</v>
      </c>
      <c r="X83">
        <v>98.62</v>
      </c>
      <c r="Y83">
        <v>99.35</v>
      </c>
      <c r="Z83">
        <v>99.85</v>
      </c>
    </row>
    <row r="84" spans="1:26" x14ac:dyDescent="0.25">
      <c r="A84" s="64" t="s">
        <v>13</v>
      </c>
      <c r="B84">
        <v>35.590000000000003</v>
      </c>
      <c r="C84">
        <v>36.200000000000003</v>
      </c>
      <c r="D84">
        <v>36.799999999999997</v>
      </c>
      <c r="E84">
        <v>37.39</v>
      </c>
      <c r="F84">
        <v>37.97</v>
      </c>
      <c r="G84">
        <v>38.54</v>
      </c>
      <c r="H84">
        <v>39.14</v>
      </c>
      <c r="I84">
        <v>39.75</v>
      </c>
      <c r="J84">
        <v>40.35</v>
      </c>
      <c r="K84">
        <v>40.950000000000003</v>
      </c>
      <c r="L84">
        <v>41.57</v>
      </c>
      <c r="M84">
        <v>42.19</v>
      </c>
      <c r="N84">
        <v>42.82</v>
      </c>
      <c r="O84">
        <v>43.46</v>
      </c>
      <c r="P84">
        <v>44.09</v>
      </c>
      <c r="Q84">
        <v>44.73</v>
      </c>
      <c r="R84">
        <v>45.37</v>
      </c>
      <c r="S84">
        <v>46.01</v>
      </c>
      <c r="T84">
        <v>46.65</v>
      </c>
      <c r="U84">
        <v>47.27</v>
      </c>
      <c r="V84">
        <v>47.87</v>
      </c>
      <c r="W84">
        <v>48.23</v>
      </c>
      <c r="X84">
        <v>48.58</v>
      </c>
      <c r="Y84">
        <v>48.94</v>
      </c>
      <c r="Z84">
        <v>49.19</v>
      </c>
    </row>
    <row r="85" spans="1:26" x14ac:dyDescent="0.25">
      <c r="A85" s="62" t="s">
        <v>14</v>
      </c>
      <c r="B85">
        <v>29.86</v>
      </c>
      <c r="C85">
        <v>30.37</v>
      </c>
      <c r="D85">
        <v>30.88</v>
      </c>
      <c r="E85">
        <v>31.37</v>
      </c>
      <c r="F85">
        <v>31.86</v>
      </c>
      <c r="G85">
        <v>32.340000000000003</v>
      </c>
      <c r="H85">
        <v>32.840000000000003</v>
      </c>
      <c r="I85">
        <v>33.35</v>
      </c>
      <c r="J85">
        <v>33.85</v>
      </c>
      <c r="K85">
        <v>34.36</v>
      </c>
      <c r="L85">
        <v>34.880000000000003</v>
      </c>
      <c r="M85">
        <v>35.4</v>
      </c>
      <c r="N85">
        <v>35.93</v>
      </c>
      <c r="O85">
        <v>36.47</v>
      </c>
      <c r="P85">
        <v>37</v>
      </c>
      <c r="Q85">
        <v>37.53</v>
      </c>
      <c r="R85">
        <v>38.07</v>
      </c>
      <c r="S85">
        <v>38.61</v>
      </c>
      <c r="T85">
        <v>39.14</v>
      </c>
      <c r="U85">
        <v>39.659999999999997</v>
      </c>
      <c r="V85">
        <v>40.17</v>
      </c>
      <c r="W85">
        <v>40.47</v>
      </c>
      <c r="X85">
        <v>40.770000000000003</v>
      </c>
      <c r="Y85">
        <v>41.07</v>
      </c>
      <c r="Z85">
        <v>41.27</v>
      </c>
    </row>
    <row r="86" spans="1:26" x14ac:dyDescent="0.25">
      <c r="A86" s="62" t="s">
        <v>15</v>
      </c>
      <c r="B86">
        <v>72.25</v>
      </c>
      <c r="C86">
        <v>73.59</v>
      </c>
      <c r="D86">
        <v>74.7</v>
      </c>
      <c r="E86">
        <v>75.900000000000006</v>
      </c>
      <c r="F86">
        <v>77.08</v>
      </c>
      <c r="G86">
        <v>78.239999999999995</v>
      </c>
      <c r="H86">
        <v>79.459999999999994</v>
      </c>
      <c r="I86">
        <v>80.69</v>
      </c>
      <c r="J86">
        <v>81.900000000000006</v>
      </c>
      <c r="K86">
        <v>83.13</v>
      </c>
      <c r="L86">
        <v>84.38</v>
      </c>
      <c r="M86">
        <v>85.64</v>
      </c>
      <c r="N86">
        <v>86.92</v>
      </c>
      <c r="O86">
        <v>88.22</v>
      </c>
      <c r="P86">
        <v>89.5</v>
      </c>
      <c r="Q86">
        <v>90.79</v>
      </c>
      <c r="R86">
        <v>92.09</v>
      </c>
      <c r="S86">
        <v>93.41</v>
      </c>
      <c r="T86">
        <v>94.61</v>
      </c>
      <c r="U86">
        <v>95.95</v>
      </c>
      <c r="V86">
        <v>97.17</v>
      </c>
      <c r="W86">
        <v>97.9</v>
      </c>
      <c r="X86">
        <v>98.62</v>
      </c>
      <c r="Y86">
        <v>99.35</v>
      </c>
      <c r="Z86">
        <v>99.85</v>
      </c>
    </row>
    <row r="87" spans="1:26" x14ac:dyDescent="0.25">
      <c r="B87" s="66"/>
      <c r="C87" s="67"/>
      <c r="D87" s="67"/>
      <c r="E87" s="66"/>
      <c r="F87" s="66"/>
      <c r="G87" s="13"/>
      <c r="H87" s="13"/>
      <c r="I87" s="10"/>
      <c r="J87" s="10"/>
      <c r="K87" s="10"/>
      <c r="L87" s="10"/>
      <c r="M87" s="10"/>
      <c r="N87" s="10"/>
      <c r="O87" s="12"/>
      <c r="P87" s="13"/>
      <c r="Q87" s="13"/>
      <c r="R87" s="10"/>
      <c r="S87" s="10"/>
      <c r="T87" s="10"/>
      <c r="U87" s="10"/>
    </row>
    <row r="88" spans="1:26" x14ac:dyDescent="0.25">
      <c r="B88" s="17"/>
      <c r="C88" s="16"/>
      <c r="D88" s="16"/>
      <c r="E88" s="17"/>
      <c r="F88" s="17"/>
      <c r="G88" s="13"/>
      <c r="H88" s="13"/>
      <c r="I88" s="10"/>
      <c r="J88" s="10"/>
      <c r="K88" s="10"/>
      <c r="L88" s="10"/>
      <c r="M88" s="10"/>
      <c r="N88" s="10"/>
      <c r="O88" s="12"/>
      <c r="P88" s="13"/>
      <c r="Q88" s="13"/>
      <c r="R88" s="10"/>
      <c r="S88" s="10"/>
      <c r="T88" s="10"/>
      <c r="U88" s="10"/>
    </row>
    <row r="89" spans="1:26" x14ac:dyDescent="0.25">
      <c r="F89" s="17"/>
      <c r="G89" s="13"/>
      <c r="H89" s="76" t="s">
        <v>23</v>
      </c>
      <c r="I89" s="75" t="s">
        <v>24</v>
      </c>
      <c r="J89" s="75"/>
      <c r="K89" s="10"/>
      <c r="L89" s="10"/>
      <c r="M89" s="10"/>
      <c r="N89" s="10"/>
      <c r="O89" s="12"/>
      <c r="P89" s="13"/>
      <c r="Q89" s="13"/>
      <c r="R89" s="10"/>
      <c r="S89" s="10"/>
      <c r="T89" s="10"/>
      <c r="U89" s="10"/>
    </row>
    <row r="90" spans="1:26" x14ac:dyDescent="0.25">
      <c r="B90" s="75" t="s">
        <v>16</v>
      </c>
      <c r="C90" s="75"/>
      <c r="D90" s="75"/>
      <c r="E90" s="75"/>
      <c r="F90" s="17"/>
      <c r="G90" s="10"/>
      <c r="H90" s="76"/>
      <c r="I90" s="21" t="s">
        <v>25</v>
      </c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1:26" x14ac:dyDescent="0.25">
      <c r="B91" s="19" t="s">
        <v>17</v>
      </c>
      <c r="C91" s="19" t="s">
        <v>18</v>
      </c>
      <c r="D91" s="19" t="s">
        <v>19</v>
      </c>
      <c r="E91" s="19" t="s">
        <v>20</v>
      </c>
      <c r="F91" s="17"/>
      <c r="G91" s="10"/>
      <c r="H91" s="19" t="s">
        <v>18</v>
      </c>
      <c r="I91" s="19">
        <v>1.2</v>
      </c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1:26" x14ac:dyDescent="0.25">
      <c r="B92" s="19" t="s">
        <v>21</v>
      </c>
      <c r="C92" s="20">
        <v>0.35</v>
      </c>
      <c r="D92" s="20">
        <v>0.1</v>
      </c>
      <c r="E92" s="20">
        <v>0.55000000000000004</v>
      </c>
      <c r="F92" s="17"/>
      <c r="G92" s="10"/>
      <c r="H92" s="19" t="s">
        <v>19</v>
      </c>
      <c r="I92" s="19">
        <v>1.2</v>
      </c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1:26" x14ac:dyDescent="0.25">
      <c r="B93" s="19" t="s">
        <v>22</v>
      </c>
      <c r="C93" s="20">
        <v>0.35</v>
      </c>
      <c r="D93" s="20">
        <v>0.05</v>
      </c>
      <c r="E93" s="20">
        <v>0.6</v>
      </c>
      <c r="F93" s="17"/>
      <c r="G93" s="10"/>
      <c r="H93" s="19" t="s">
        <v>20</v>
      </c>
      <c r="I93" s="19">
        <v>1.6</v>
      </c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1:26" x14ac:dyDescent="0.25">
      <c r="B94" s="17"/>
      <c r="C94" s="17"/>
      <c r="D94" s="17"/>
      <c r="E94" s="17"/>
      <c r="F94" s="17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1:26" x14ac:dyDescent="0.25">
      <c r="B95" s="17"/>
      <c r="C95" s="17"/>
      <c r="D95" s="17"/>
      <c r="E95" s="17"/>
      <c r="F95" s="17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6" x14ac:dyDescent="0.25">
      <c r="B96" s="17"/>
      <c r="C96" s="17"/>
      <c r="D96" s="17"/>
      <c r="E96" s="17"/>
      <c r="F96" s="17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6" x14ac:dyDescent="0.25">
      <c r="B97" s="18"/>
      <c r="C97" s="18"/>
      <c r="D97" s="18"/>
      <c r="E97" s="18"/>
      <c r="F97" s="18"/>
    </row>
    <row r="98" spans="2:6" x14ac:dyDescent="0.25">
      <c r="B98" s="18"/>
      <c r="C98" s="18"/>
      <c r="D98" s="18"/>
      <c r="E98" s="18"/>
      <c r="F98" s="18"/>
    </row>
    <row r="99" spans="2:6" x14ac:dyDescent="0.25">
      <c r="B99" s="18"/>
      <c r="C99" s="18"/>
      <c r="D99" s="18"/>
      <c r="E99" s="18"/>
      <c r="F99" s="18"/>
    </row>
    <row r="100" spans="2:6" x14ac:dyDescent="0.25">
      <c r="B100" s="18"/>
      <c r="C100" s="18"/>
      <c r="D100" s="18"/>
      <c r="E100" s="18"/>
      <c r="F100" s="18"/>
    </row>
    <row r="101" spans="2:6" x14ac:dyDescent="0.25">
      <c r="B101" s="18"/>
      <c r="C101" s="18"/>
      <c r="D101" s="18"/>
      <c r="E101" s="18"/>
      <c r="F101" s="18"/>
    </row>
    <row r="102" spans="2:6" x14ac:dyDescent="0.25">
      <c r="B102" s="18"/>
      <c r="C102" s="18"/>
      <c r="D102" s="18"/>
      <c r="E102" s="18"/>
      <c r="F102" s="18"/>
    </row>
    <row r="103" spans="2:6" x14ac:dyDescent="0.25">
      <c r="B103" s="18"/>
      <c r="C103" s="18"/>
      <c r="D103" s="18"/>
      <c r="E103" s="18"/>
      <c r="F103" s="18"/>
    </row>
    <row r="104" spans="2:6" x14ac:dyDescent="0.25">
      <c r="B104" s="18"/>
      <c r="C104" s="18"/>
      <c r="D104" s="18"/>
      <c r="E104" s="18"/>
      <c r="F104" s="18"/>
    </row>
    <row r="105" spans="2:6" x14ac:dyDescent="0.25">
      <c r="B105" s="18"/>
      <c r="C105" s="18"/>
      <c r="D105" s="18"/>
      <c r="E105" s="18"/>
      <c r="F105" s="18"/>
    </row>
    <row r="106" spans="2:6" x14ac:dyDescent="0.25">
      <c r="B106" s="18"/>
      <c r="C106" s="18"/>
      <c r="D106" s="18"/>
      <c r="E106" s="18"/>
      <c r="F106" s="18"/>
    </row>
    <row r="107" spans="2:6" x14ac:dyDescent="0.25">
      <c r="B107" s="18"/>
      <c r="C107" s="18"/>
      <c r="D107" s="18"/>
      <c r="E107" s="18"/>
      <c r="F107" s="18"/>
    </row>
    <row r="108" spans="2:6" x14ac:dyDescent="0.25">
      <c r="B108" s="18"/>
      <c r="C108" s="18"/>
      <c r="D108" s="18"/>
      <c r="E108" s="18"/>
      <c r="F108" s="18"/>
    </row>
    <row r="109" spans="2:6" x14ac:dyDescent="0.25">
      <c r="B109" s="18"/>
      <c r="C109" s="18"/>
      <c r="D109" s="18"/>
      <c r="E109" s="18"/>
      <c r="F109" s="18"/>
    </row>
    <row r="110" spans="2:6" x14ac:dyDescent="0.25">
      <c r="B110" s="18"/>
      <c r="C110" s="18"/>
      <c r="D110" s="18"/>
      <c r="E110" s="18"/>
      <c r="F110" s="18"/>
    </row>
    <row r="111" spans="2:6" x14ac:dyDescent="0.25">
      <c r="B111" s="18"/>
      <c r="C111" s="18"/>
      <c r="D111" s="18"/>
      <c r="E111" s="18"/>
      <c r="F111" s="18"/>
    </row>
    <row r="112" spans="2:6" x14ac:dyDescent="0.25">
      <c r="B112" s="18"/>
      <c r="C112" s="18"/>
      <c r="D112" s="18"/>
      <c r="E112" s="18"/>
      <c r="F112" s="18"/>
    </row>
    <row r="113" spans="2:6" x14ac:dyDescent="0.25">
      <c r="B113" s="18"/>
      <c r="C113" s="18"/>
      <c r="D113" s="18"/>
      <c r="E113" s="18"/>
      <c r="F113" s="18"/>
    </row>
    <row r="114" spans="2:6" x14ac:dyDescent="0.25">
      <c r="B114" s="14"/>
      <c r="C114" s="14"/>
      <c r="D114" s="14"/>
      <c r="E114" s="14"/>
      <c r="F114" s="14"/>
    </row>
  </sheetData>
  <mergeCells count="9">
    <mergeCell ref="B90:E90"/>
    <mergeCell ref="H89:H90"/>
    <mergeCell ref="I89:J89"/>
    <mergeCell ref="J81:L81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="85" zoomScaleNormal="85" workbookViewId="0">
      <selection activeCell="J25" sqref="J25"/>
    </sheetView>
  </sheetViews>
  <sheetFormatPr defaultRowHeight="15" x14ac:dyDescent="0.25"/>
  <cols>
    <col min="1" max="2" width="15.5703125" customWidth="1"/>
    <col min="3" max="11" width="16" bestFit="1" customWidth="1"/>
    <col min="12" max="12" width="12" customWidth="1"/>
    <col min="13" max="28" width="16" bestFit="1" customWidth="1"/>
  </cols>
  <sheetData>
    <row r="1" spans="1:28" x14ac:dyDescent="0.25">
      <c r="A1" t="s">
        <v>86</v>
      </c>
    </row>
    <row r="2" spans="1:28" x14ac:dyDescent="0.25">
      <c r="A2" s="22" t="s">
        <v>11</v>
      </c>
      <c r="B2" s="22">
        <v>2020</v>
      </c>
      <c r="C2" s="22">
        <f>B2+1</f>
        <v>2021</v>
      </c>
      <c r="D2" s="22">
        <f t="shared" ref="D2:AB2" si="0">C2+1</f>
        <v>2022</v>
      </c>
      <c r="E2" s="22">
        <f t="shared" si="0"/>
        <v>2023</v>
      </c>
      <c r="F2" s="22">
        <f t="shared" si="0"/>
        <v>2024</v>
      </c>
      <c r="G2" s="22">
        <f t="shared" si="0"/>
        <v>2025</v>
      </c>
      <c r="H2" s="22">
        <f t="shared" si="0"/>
        <v>2026</v>
      </c>
      <c r="I2" s="22">
        <f t="shared" si="0"/>
        <v>2027</v>
      </c>
      <c r="J2" s="22">
        <f t="shared" si="0"/>
        <v>2028</v>
      </c>
      <c r="K2" s="22">
        <f t="shared" si="0"/>
        <v>2029</v>
      </c>
      <c r="L2" s="22">
        <f t="shared" si="0"/>
        <v>2030</v>
      </c>
      <c r="M2" s="22">
        <f t="shared" si="0"/>
        <v>2031</v>
      </c>
      <c r="N2" s="22">
        <f t="shared" si="0"/>
        <v>2032</v>
      </c>
      <c r="O2" s="22">
        <f t="shared" si="0"/>
        <v>2033</v>
      </c>
      <c r="P2" s="22">
        <f t="shared" si="0"/>
        <v>2034</v>
      </c>
      <c r="Q2" s="22">
        <f t="shared" si="0"/>
        <v>2035</v>
      </c>
      <c r="R2" s="22">
        <f t="shared" si="0"/>
        <v>2036</v>
      </c>
      <c r="S2" s="22">
        <f t="shared" si="0"/>
        <v>2037</v>
      </c>
      <c r="T2" s="22">
        <f t="shared" si="0"/>
        <v>2038</v>
      </c>
      <c r="U2" s="22">
        <f t="shared" si="0"/>
        <v>2039</v>
      </c>
      <c r="V2" s="22">
        <f t="shared" si="0"/>
        <v>2040</v>
      </c>
      <c r="W2" s="22">
        <f t="shared" si="0"/>
        <v>2041</v>
      </c>
      <c r="X2" s="22">
        <f t="shared" si="0"/>
        <v>2042</v>
      </c>
      <c r="Y2" s="22">
        <f t="shared" si="0"/>
        <v>2043</v>
      </c>
      <c r="Z2" s="22">
        <f t="shared" si="0"/>
        <v>2044</v>
      </c>
      <c r="AA2" s="22">
        <f t="shared" si="0"/>
        <v>2045</v>
      </c>
      <c r="AB2" s="22">
        <f t="shared" si="0"/>
        <v>2046</v>
      </c>
    </row>
    <row r="3" spans="1:28" x14ac:dyDescent="0.25">
      <c r="A3" s="22" t="s">
        <v>29</v>
      </c>
      <c r="B3" s="4">
        <f>B12*B15*B18*B21*$D$35*$G$31/1000000</f>
        <v>1.758784705111978</v>
      </c>
      <c r="C3" s="4">
        <f t="shared" ref="C3:AB3" si="1">C12*C15*C18*C21*$D$35*$G$31/1000000</f>
        <v>1.8350633841894064</v>
      </c>
      <c r="D3" s="4">
        <f t="shared" si="1"/>
        <v>1.6753189929554191</v>
      </c>
      <c r="E3" s="4">
        <f t="shared" si="1"/>
        <v>1.7479777552499378</v>
      </c>
      <c r="F3" s="4">
        <f t="shared" si="1"/>
        <v>1.8237877357664021</v>
      </c>
      <c r="G3" s="4">
        <f t="shared" si="1"/>
        <v>1.9028856031730994</v>
      </c>
      <c r="H3" s="4">
        <f t="shared" si="1"/>
        <v>1.7017833886910998</v>
      </c>
      <c r="I3" s="4">
        <f t="shared" si="1"/>
        <v>1.4801472159551996</v>
      </c>
      <c r="J3" s="4">
        <f t="shared" si="1"/>
        <v>1.5078999762543597</v>
      </c>
      <c r="K3" s="4">
        <f t="shared" si="1"/>
        <v>1.5356527365535195</v>
      </c>
      <c r="L3" s="4">
        <f t="shared" si="1"/>
        <v>1.5634054968526798</v>
      </c>
      <c r="M3" s="4">
        <f t="shared" si="1"/>
        <v>1.3259652142931999</v>
      </c>
      <c r="N3" s="4">
        <f t="shared" si="1"/>
        <v>1.3490925145424999</v>
      </c>
      <c r="O3" s="4">
        <f t="shared" si="1"/>
        <v>1.3664748166406997</v>
      </c>
      <c r="P3" s="4">
        <f t="shared" si="1"/>
        <v>1.1070856949911199</v>
      </c>
      <c r="Q3" s="4">
        <f t="shared" si="1"/>
        <v>1.1209915366696799</v>
      </c>
      <c r="R3" s="4">
        <f t="shared" si="1"/>
        <v>1.1348973783482397</v>
      </c>
      <c r="S3" s="4">
        <f t="shared" si="1"/>
        <v>1.1488032200267997</v>
      </c>
      <c r="T3" s="4">
        <f t="shared" si="1"/>
        <v>1.16585162479656</v>
      </c>
      <c r="U3" s="4">
        <f t="shared" si="1"/>
        <v>1.1829000295663199</v>
      </c>
      <c r="V3" s="4">
        <f t="shared" si="1"/>
        <v>0.89996132575205989</v>
      </c>
      <c r="W3" s="4">
        <f t="shared" si="1"/>
        <v>0.91274762932937981</v>
      </c>
      <c r="X3" s="4">
        <f t="shared" si="1"/>
        <v>0.92553393290669983</v>
      </c>
      <c r="Y3" s="4">
        <f t="shared" si="1"/>
        <v>0.97107507337850085</v>
      </c>
      <c r="Z3" s="4">
        <f t="shared" si="1"/>
        <v>1.0166162138503019</v>
      </c>
      <c r="AA3" s="4">
        <f t="shared" si="1"/>
        <v>0</v>
      </c>
      <c r="AB3" s="4">
        <f t="shared" si="1"/>
        <v>0</v>
      </c>
    </row>
    <row r="4" spans="1:28" x14ac:dyDescent="0.25">
      <c r="A4" s="22" t="s">
        <v>30</v>
      </c>
      <c r="B4" s="5">
        <f>B3*B29</f>
        <v>41985.708480433139</v>
      </c>
      <c r="C4" s="5">
        <f>C3*C29</f>
        <v>45003.094433861006</v>
      </c>
      <c r="D4" s="5">
        <f t="shared" ref="D4:AB4" si="2">D3*D29</f>
        <v>42176.155647652675</v>
      </c>
      <c r="E4" s="5">
        <f t="shared" si="2"/>
        <v>45136.281596063891</v>
      </c>
      <c r="F4" s="5">
        <f t="shared" si="2"/>
        <v>48266.54242705783</v>
      </c>
      <c r="G4" s="5">
        <f t="shared" si="2"/>
        <v>51575.811388403687</v>
      </c>
      <c r="H4" s="5">
        <f t="shared" si="2"/>
        <v>47270.43718767268</v>
      </c>
      <c r="I4" s="5">
        <f t="shared" si="2"/>
        <v>42133.870649380711</v>
      </c>
      <c r="J4" s="5">
        <f t="shared" si="2"/>
        <v>43955.284307814582</v>
      </c>
      <c r="K4" s="5">
        <f t="shared" si="2"/>
        <v>45840.769838859109</v>
      </c>
      <c r="L4" s="5">
        <f t="shared" si="2"/>
        <v>47790.179227792716</v>
      </c>
      <c r="M4" s="5">
        <f t="shared" si="2"/>
        <v>41502.711207377157</v>
      </c>
      <c r="N4" s="5">
        <f t="shared" si="2"/>
        <v>43237.06599857258</v>
      </c>
      <c r="O4" s="5">
        <f t="shared" si="2"/>
        <v>44842.2375828812</v>
      </c>
      <c r="P4" s="5">
        <f t="shared" si="2"/>
        <v>37171.509295021839</v>
      </c>
      <c r="Q4" s="5">
        <f t="shared" si="2"/>
        <v>38508.301267676841</v>
      </c>
      <c r="R4" s="5">
        <f t="shared" si="2"/>
        <v>39876.889183022096</v>
      </c>
      <c r="S4" s="5">
        <f t="shared" si="2"/>
        <v>41287.987727763182</v>
      </c>
      <c r="T4" s="5">
        <f t="shared" si="2"/>
        <v>42824.061882027243</v>
      </c>
      <c r="U4" s="5">
        <f t="shared" si="2"/>
        <v>44374.128809121357</v>
      </c>
      <c r="V4" s="5">
        <f t="shared" si="2"/>
        <v>34449.619588463102</v>
      </c>
      <c r="W4" s="5">
        <f t="shared" si="2"/>
        <v>35354.366674444194</v>
      </c>
      <c r="X4" s="5">
        <f t="shared" si="2"/>
        <v>36275.376966345197</v>
      </c>
      <c r="Y4" s="5">
        <f t="shared" si="2"/>
        <v>38511.866335117964</v>
      </c>
      <c r="Z4" s="5">
        <f t="shared" si="2"/>
        <v>40796.317420947329</v>
      </c>
      <c r="AA4" s="5">
        <f t="shared" si="2"/>
        <v>0</v>
      </c>
      <c r="AB4" s="5">
        <f t="shared" si="2"/>
        <v>0</v>
      </c>
    </row>
    <row r="5" spans="1:28" x14ac:dyDescent="0.25">
      <c r="A5" s="22" t="s">
        <v>31</v>
      </c>
      <c r="B5" s="4">
        <f>B3*$D$33</f>
        <v>0.18818996344698163</v>
      </c>
      <c r="C5" s="4">
        <f>C3*$D$33</f>
        <v>0.19635178210826648</v>
      </c>
      <c r="D5" s="4">
        <f t="shared" ref="D5:AB5" si="3">D3*$D$33</f>
        <v>0.17925913224622983</v>
      </c>
      <c r="E5" s="4">
        <f t="shared" si="3"/>
        <v>0.18703361981174335</v>
      </c>
      <c r="F5" s="4">
        <f t="shared" si="3"/>
        <v>0.19514528772700501</v>
      </c>
      <c r="G5" s="4">
        <f t="shared" si="3"/>
        <v>0.20360875953952162</v>
      </c>
      <c r="H5" s="4">
        <f t="shared" si="3"/>
        <v>0.18209082258994769</v>
      </c>
      <c r="I5" s="4">
        <f t="shared" si="3"/>
        <v>0.15837575210720636</v>
      </c>
      <c r="J5" s="4">
        <f t="shared" si="3"/>
        <v>0.16134529745921647</v>
      </c>
      <c r="K5" s="4">
        <f t="shared" si="3"/>
        <v>0.16431484281122657</v>
      </c>
      <c r="L5" s="4">
        <f t="shared" si="3"/>
        <v>0.16728438816323674</v>
      </c>
      <c r="M5" s="4">
        <f t="shared" si="3"/>
        <v>0.14187827792937238</v>
      </c>
      <c r="N5" s="4">
        <f t="shared" si="3"/>
        <v>0.14435289905604748</v>
      </c>
      <c r="O5" s="4">
        <f t="shared" si="3"/>
        <v>0.14621280538055487</v>
      </c>
      <c r="P5" s="4">
        <f t="shared" si="3"/>
        <v>0.11845816936404982</v>
      </c>
      <c r="Q5" s="4">
        <f t="shared" si="3"/>
        <v>0.11994609442365574</v>
      </c>
      <c r="R5" s="4">
        <f t="shared" si="3"/>
        <v>0.12143401948326164</v>
      </c>
      <c r="S5" s="4">
        <f t="shared" si="3"/>
        <v>0.12292194454286756</v>
      </c>
      <c r="T5" s="4">
        <f t="shared" si="3"/>
        <v>0.12474612385323192</v>
      </c>
      <c r="U5" s="4">
        <f t="shared" si="3"/>
        <v>0.12657030316359622</v>
      </c>
      <c r="V5" s="4">
        <f t="shared" si="3"/>
        <v>9.6295861855470413E-2</v>
      </c>
      <c r="W5" s="4">
        <f t="shared" si="3"/>
        <v>9.766399633824363E-2</v>
      </c>
      <c r="X5" s="4">
        <f t="shared" si="3"/>
        <v>9.9032130821016875E-2</v>
      </c>
      <c r="Y5" s="4">
        <f t="shared" si="3"/>
        <v>0.10390503285149959</v>
      </c>
      <c r="Z5" s="4">
        <f t="shared" si="3"/>
        <v>0.1087779348819823</v>
      </c>
      <c r="AA5" s="4">
        <f t="shared" si="3"/>
        <v>0</v>
      </c>
      <c r="AB5" s="4">
        <f t="shared" si="3"/>
        <v>0</v>
      </c>
    </row>
    <row r="6" spans="1:28" x14ac:dyDescent="0.25">
      <c r="A6" s="22" t="s">
        <v>32</v>
      </c>
      <c r="B6" s="5">
        <f>B5*B26</f>
        <v>456797.26207412744</v>
      </c>
      <c r="C6" s="5">
        <f>C5*C26</f>
        <v>489629.28347398288</v>
      </c>
      <c r="D6" s="5">
        <f t="shared" ref="D6:AB6" si="4">D5*D26</f>
        <v>458860.17709947703</v>
      </c>
      <c r="E6" s="5">
        <f t="shared" si="4"/>
        <v>491072.853707036</v>
      </c>
      <c r="F6" s="5">
        <f t="shared" si="4"/>
        <v>525136.35956394591</v>
      </c>
      <c r="G6" s="5">
        <f t="shared" si="4"/>
        <v>561123.1407186127</v>
      </c>
      <c r="H6" s="5">
        <f t="shared" si="4"/>
        <v>514283.48042053141</v>
      </c>
      <c r="I6" s="5">
        <f t="shared" si="4"/>
        <v>458411.80431696819</v>
      </c>
      <c r="J6" s="5">
        <f t="shared" si="4"/>
        <v>478229.07512209221</v>
      </c>
      <c r="K6" s="5">
        <f t="shared" si="4"/>
        <v>498733.9976052905</v>
      </c>
      <c r="L6" s="5">
        <f t="shared" si="4"/>
        <v>519948.14947293937</v>
      </c>
      <c r="M6" s="5">
        <f t="shared" si="4"/>
        <v>451538.26038107229</v>
      </c>
      <c r="N6" s="5">
        <f t="shared" si="4"/>
        <v>470411.7420336834</v>
      </c>
      <c r="O6" s="5">
        <f t="shared" si="4"/>
        <v>487878.94124809018</v>
      </c>
      <c r="P6" s="5">
        <f t="shared" si="4"/>
        <v>404412.87338012387</v>
      </c>
      <c r="Q6" s="5">
        <f t="shared" si="4"/>
        <v>418966.67008586368</v>
      </c>
      <c r="R6" s="5">
        <f t="shared" si="4"/>
        <v>433855.09318509581</v>
      </c>
      <c r="S6" s="5">
        <f t="shared" si="4"/>
        <v>449205.21660578798</v>
      </c>
      <c r="T6" s="5">
        <f t="shared" si="4"/>
        <v>465920.78477787622</v>
      </c>
      <c r="U6" s="5">
        <f t="shared" si="4"/>
        <v>482775.20880235761</v>
      </c>
      <c r="V6" s="5">
        <f t="shared" si="4"/>
        <v>374806.41275661247</v>
      </c>
      <c r="W6" s="5">
        <f t="shared" si="4"/>
        <v>384644.96170634829</v>
      </c>
      <c r="X6" s="5">
        <f t="shared" si="4"/>
        <v>394664.33322987874</v>
      </c>
      <c r="Y6" s="5">
        <f t="shared" si="4"/>
        <v>419000.47383975616</v>
      </c>
      <c r="Z6" s="5">
        <f t="shared" si="4"/>
        <v>443858.88056144764</v>
      </c>
      <c r="AA6" s="5">
        <f t="shared" si="4"/>
        <v>0</v>
      </c>
      <c r="AB6" s="5">
        <f t="shared" si="4"/>
        <v>0</v>
      </c>
    </row>
    <row r="7" spans="1:28" x14ac:dyDescent="0.25">
      <c r="A7" s="22" t="s">
        <v>33</v>
      </c>
      <c r="B7" s="26">
        <f>B3*$D$31+B3*$D$32</f>
        <v>2.6628000435395345</v>
      </c>
      <c r="C7" s="26">
        <f>C3*$D$31+C3*$D$32</f>
        <v>2.7782859636627615</v>
      </c>
      <c r="D7" s="26">
        <f t="shared" ref="D7:AB7" si="5">D3*$D$31+D3*$D$32</f>
        <v>2.5364329553345044</v>
      </c>
      <c r="E7" s="26">
        <f t="shared" si="5"/>
        <v>2.646438321448406</v>
      </c>
      <c r="F7" s="26">
        <f t="shared" si="5"/>
        <v>2.7612146319503328</v>
      </c>
      <c r="G7" s="26">
        <f t="shared" si="5"/>
        <v>2.8809688032040728</v>
      </c>
      <c r="H7" s="26">
        <f t="shared" si="5"/>
        <v>2.5765000504783249</v>
      </c>
      <c r="I7" s="26">
        <f t="shared" si="5"/>
        <v>2.2409428849561723</v>
      </c>
      <c r="J7" s="26">
        <f t="shared" si="5"/>
        <v>2.2829605640491009</v>
      </c>
      <c r="K7" s="26">
        <f t="shared" si="5"/>
        <v>2.3249782431420289</v>
      </c>
      <c r="L7" s="26">
        <f t="shared" si="5"/>
        <v>2.3669959222349575</v>
      </c>
      <c r="M7" s="26">
        <f t="shared" si="5"/>
        <v>2.0075113344399047</v>
      </c>
      <c r="N7" s="26">
        <f t="shared" si="5"/>
        <v>2.0425260670173451</v>
      </c>
      <c r="O7" s="26">
        <f t="shared" si="5"/>
        <v>2.0688428723940193</v>
      </c>
      <c r="P7" s="26">
        <f t="shared" si="5"/>
        <v>1.6761277422165555</v>
      </c>
      <c r="Q7" s="26">
        <f t="shared" si="5"/>
        <v>1.6971811865178954</v>
      </c>
      <c r="R7" s="26">
        <f t="shared" si="5"/>
        <v>1.7182346308192349</v>
      </c>
      <c r="S7" s="26">
        <f t="shared" si="5"/>
        <v>1.7392880751205748</v>
      </c>
      <c r="T7" s="26">
        <f t="shared" si="5"/>
        <v>1.765099359941992</v>
      </c>
      <c r="U7" s="26">
        <f t="shared" si="5"/>
        <v>1.7909106447634082</v>
      </c>
      <c r="V7" s="26">
        <f t="shared" si="5"/>
        <v>1.3625414471886188</v>
      </c>
      <c r="W7" s="26">
        <f t="shared" si="5"/>
        <v>1.381899910804681</v>
      </c>
      <c r="X7" s="26">
        <f t="shared" si="5"/>
        <v>1.4012583744207436</v>
      </c>
      <c r="Y7" s="26">
        <f t="shared" si="5"/>
        <v>1.4702076610950503</v>
      </c>
      <c r="Z7" s="26">
        <f t="shared" si="5"/>
        <v>1.5391569477693572</v>
      </c>
      <c r="AA7" s="26">
        <f t="shared" si="5"/>
        <v>0</v>
      </c>
      <c r="AB7" s="26">
        <f t="shared" si="5"/>
        <v>0</v>
      </c>
    </row>
    <row r="8" spans="1:28" x14ac:dyDescent="0.25">
      <c r="A8" s="22" t="s">
        <v>34</v>
      </c>
      <c r="B8" s="7">
        <f>B7*B27+B7*B28</f>
        <v>7332933.2603010423</v>
      </c>
      <c r="C8" s="7">
        <f>C7*C27+C7*C28</f>
        <v>7859984.9192211544</v>
      </c>
      <c r="D8" s="7">
        <f t="shared" ref="D8:AB8" si="6">D7*D27+D7*D28</f>
        <v>7366049.8727210239</v>
      </c>
      <c r="E8" s="7">
        <f t="shared" si="6"/>
        <v>7883160.1896024039</v>
      </c>
      <c r="F8" s="7">
        <f t="shared" si="6"/>
        <v>8429977.2264858373</v>
      </c>
      <c r="G8" s="7">
        <f t="shared" si="6"/>
        <v>9007671.6317234933</v>
      </c>
      <c r="H8" s="7">
        <f t="shared" si="6"/>
        <v>8255755.4397452734</v>
      </c>
      <c r="I8" s="7">
        <f t="shared" si="6"/>
        <v>7358853.0644767778</v>
      </c>
      <c r="J8" s="7">
        <f t="shared" si="6"/>
        <v>7676977.6945842691</v>
      </c>
      <c r="K8" s="7">
        <f t="shared" si="6"/>
        <v>8006141.6295198435</v>
      </c>
      <c r="L8" s="7">
        <f t="shared" si="6"/>
        <v>8346690.3806586862</v>
      </c>
      <c r="M8" s="7">
        <f t="shared" si="6"/>
        <v>7248513.1452168263</v>
      </c>
      <c r="N8" s="7">
        <f t="shared" si="6"/>
        <v>7551488.4832039718</v>
      </c>
      <c r="O8" s="7">
        <f t="shared" si="6"/>
        <v>7831888.1249210779</v>
      </c>
      <c r="P8" s="7">
        <f t="shared" si="6"/>
        <v>6492013.16983575</v>
      </c>
      <c r="Q8" s="7">
        <f t="shared" si="6"/>
        <v>6725642.2185498979</v>
      </c>
      <c r="R8" s="7">
        <f t="shared" si="6"/>
        <v>6964645.8602276547</v>
      </c>
      <c r="S8" s="7">
        <f t="shared" si="6"/>
        <v>7211060.5308407014</v>
      </c>
      <c r="T8" s="7">
        <f t="shared" si="6"/>
        <v>7479394.9607316377</v>
      </c>
      <c r="U8" s="7">
        <f t="shared" si="6"/>
        <v>7749958.0695788572</v>
      </c>
      <c r="V8" s="7">
        <f t="shared" si="6"/>
        <v>6016741.8609487889</v>
      </c>
      <c r="W8" s="7">
        <f t="shared" si="6"/>
        <v>6174679.8040526593</v>
      </c>
      <c r="X8" s="7">
        <f t="shared" si="6"/>
        <v>6335519.2970771287</v>
      </c>
      <c r="Y8" s="7">
        <f t="shared" si="6"/>
        <v>6726185.3474332439</v>
      </c>
      <c r="Z8" s="7">
        <f t="shared" si="6"/>
        <v>7125235.2598928753</v>
      </c>
      <c r="AA8" s="7">
        <f t="shared" si="6"/>
        <v>0</v>
      </c>
      <c r="AB8" s="7">
        <f t="shared" si="6"/>
        <v>0</v>
      </c>
    </row>
    <row r="9" spans="1:28" x14ac:dyDescent="0.25">
      <c r="A9" s="22" t="s">
        <v>35</v>
      </c>
      <c r="B9" s="5">
        <f>B8+B6+B4</f>
        <v>7831716.2308556037</v>
      </c>
      <c r="C9" s="5">
        <f>C8+C6+C4</f>
        <v>8394617.2971289977</v>
      </c>
      <c r="D9" s="5">
        <f t="shared" ref="D9:AB9" si="7">D8+D6+D4</f>
        <v>7867086.2054681536</v>
      </c>
      <c r="E9" s="5">
        <f t="shared" si="7"/>
        <v>8419369.3249055035</v>
      </c>
      <c r="F9" s="5">
        <f t="shared" si="7"/>
        <v>9003380.1284768414</v>
      </c>
      <c r="G9" s="5">
        <f t="shared" si="7"/>
        <v>9620370.5838305093</v>
      </c>
      <c r="H9" s="5">
        <f t="shared" si="7"/>
        <v>8817309.3573534787</v>
      </c>
      <c r="I9" s="5">
        <f t="shared" si="7"/>
        <v>7859398.7394431271</v>
      </c>
      <c r="J9" s="5">
        <f t="shared" si="7"/>
        <v>8199162.0540141752</v>
      </c>
      <c r="K9" s="5">
        <f t="shared" si="7"/>
        <v>8550716.3969639931</v>
      </c>
      <c r="L9" s="5">
        <f t="shared" si="7"/>
        <v>8914428.7093594186</v>
      </c>
      <c r="M9" s="5">
        <f t="shared" si="7"/>
        <v>7741554.1168052759</v>
      </c>
      <c r="N9" s="5">
        <f t="shared" si="7"/>
        <v>8065137.2912362283</v>
      </c>
      <c r="O9" s="5">
        <f t="shared" si="7"/>
        <v>8364609.3037520489</v>
      </c>
      <c r="P9" s="5">
        <f t="shared" si="7"/>
        <v>6933597.5525108958</v>
      </c>
      <c r="Q9" s="5">
        <f t="shared" si="7"/>
        <v>7183117.189903439</v>
      </c>
      <c r="R9" s="5">
        <f t="shared" si="7"/>
        <v>7438377.8425957728</v>
      </c>
      <c r="S9" s="5">
        <f t="shared" si="7"/>
        <v>7701553.7351742527</v>
      </c>
      <c r="T9" s="5">
        <f t="shared" si="7"/>
        <v>7988139.8073915411</v>
      </c>
      <c r="U9" s="5">
        <f t="shared" si="7"/>
        <v>8277107.4071903359</v>
      </c>
      <c r="V9" s="5">
        <f t="shared" si="7"/>
        <v>6425997.893293865</v>
      </c>
      <c r="W9" s="5">
        <f t="shared" si="7"/>
        <v>6594679.1324334526</v>
      </c>
      <c r="X9" s="5">
        <f t="shared" si="7"/>
        <v>6766459.0072733527</v>
      </c>
      <c r="Y9" s="5">
        <f t="shared" si="7"/>
        <v>7183697.6876081182</v>
      </c>
      <c r="Z9" s="5">
        <f t="shared" si="7"/>
        <v>7609890.4578752704</v>
      </c>
      <c r="AA9" s="5">
        <f t="shared" si="7"/>
        <v>0</v>
      </c>
      <c r="AB9" s="5">
        <f t="shared" si="7"/>
        <v>0</v>
      </c>
    </row>
    <row r="11" spans="1:28" x14ac:dyDescent="0.25">
      <c r="A11" s="22" t="s">
        <v>11</v>
      </c>
      <c r="B11" s="22">
        <v>2020</v>
      </c>
      <c r="C11" s="22">
        <f>B11+1</f>
        <v>2021</v>
      </c>
      <c r="D11" s="22">
        <f t="shared" ref="D11:AB11" si="8">C11+1</f>
        <v>2022</v>
      </c>
      <c r="E11" s="22">
        <f t="shared" si="8"/>
        <v>2023</v>
      </c>
      <c r="F11" s="22">
        <f t="shared" si="8"/>
        <v>2024</v>
      </c>
      <c r="G11" s="22">
        <f t="shared" si="8"/>
        <v>2025</v>
      </c>
      <c r="H11" s="22">
        <f t="shared" si="8"/>
        <v>2026</v>
      </c>
      <c r="I11" s="22">
        <f t="shared" si="8"/>
        <v>2027</v>
      </c>
      <c r="J11" s="22">
        <f t="shared" si="8"/>
        <v>2028</v>
      </c>
      <c r="K11" s="22">
        <f t="shared" si="8"/>
        <v>2029</v>
      </c>
      <c r="L11" s="22">
        <f t="shared" si="8"/>
        <v>2030</v>
      </c>
      <c r="M11" s="22">
        <f t="shared" si="8"/>
        <v>2031</v>
      </c>
      <c r="N11" s="22">
        <f t="shared" si="8"/>
        <v>2032</v>
      </c>
      <c r="O11" s="22">
        <f t="shared" si="8"/>
        <v>2033</v>
      </c>
      <c r="P11" s="22">
        <f t="shared" si="8"/>
        <v>2034</v>
      </c>
      <c r="Q11" s="22">
        <f t="shared" si="8"/>
        <v>2035</v>
      </c>
      <c r="R11" s="22">
        <f t="shared" si="8"/>
        <v>2036</v>
      </c>
      <c r="S11" s="22">
        <f t="shared" si="8"/>
        <v>2037</v>
      </c>
      <c r="T11" s="22">
        <f t="shared" si="8"/>
        <v>2038</v>
      </c>
      <c r="U11" s="22">
        <f t="shared" si="8"/>
        <v>2039</v>
      </c>
      <c r="V11" s="22">
        <f t="shared" si="8"/>
        <v>2040</v>
      </c>
      <c r="W11" s="22">
        <f t="shared" si="8"/>
        <v>2041</v>
      </c>
      <c r="X11" s="22">
        <f t="shared" si="8"/>
        <v>2042</v>
      </c>
      <c r="Y11" s="22">
        <f t="shared" si="8"/>
        <v>2043</v>
      </c>
      <c r="Z11" s="22">
        <f t="shared" si="8"/>
        <v>2044</v>
      </c>
      <c r="AA11" s="22">
        <f t="shared" si="8"/>
        <v>2045</v>
      </c>
      <c r="AB11" s="22">
        <f t="shared" si="8"/>
        <v>2046</v>
      </c>
    </row>
    <row r="12" spans="1:28" s="70" customFormat="1" x14ac:dyDescent="0.25">
      <c r="A12" s="68" t="s">
        <v>43</v>
      </c>
      <c r="B12" s="69">
        <v>8.4019999999999992</v>
      </c>
      <c r="C12" s="69">
        <v>8.4019999999999992</v>
      </c>
      <c r="D12" s="69">
        <v>8.4019999999999992</v>
      </c>
      <c r="E12" s="69">
        <v>8.4019999999999992</v>
      </c>
      <c r="F12" s="69">
        <v>8.4019999999999992</v>
      </c>
      <c r="G12" s="69">
        <v>8.4019999999999992</v>
      </c>
      <c r="H12" s="69">
        <v>8.4019999999999992</v>
      </c>
      <c r="I12" s="69">
        <v>8.4019999999999992</v>
      </c>
      <c r="J12" s="69">
        <v>8.4019999999999992</v>
      </c>
      <c r="K12" s="69">
        <v>8.4019999999999992</v>
      </c>
      <c r="L12" s="69">
        <v>8.4019999999999992</v>
      </c>
      <c r="M12" s="69">
        <v>8.4019999999999992</v>
      </c>
      <c r="N12" s="69">
        <v>8.4019999999999992</v>
      </c>
      <c r="O12" s="69">
        <v>8.4019999999999992</v>
      </c>
      <c r="P12" s="69">
        <v>8.4019999999999992</v>
      </c>
      <c r="Q12" s="69">
        <v>8.4019999999999992</v>
      </c>
      <c r="R12" s="69">
        <v>8.4019999999999992</v>
      </c>
      <c r="S12" s="69">
        <v>8.4019999999999992</v>
      </c>
      <c r="T12" s="69">
        <v>8.4019999999999992</v>
      </c>
      <c r="U12" s="69">
        <v>8.4019999999999992</v>
      </c>
      <c r="V12" s="69">
        <v>8.4019999999999992</v>
      </c>
      <c r="W12" s="69">
        <v>8.4019999999999992</v>
      </c>
      <c r="X12" s="69">
        <v>8.4019999999999992</v>
      </c>
      <c r="Y12" s="69">
        <v>8.4019999999999992</v>
      </c>
      <c r="Z12" s="69">
        <v>8.4019999999999992</v>
      </c>
      <c r="AA12" s="69">
        <v>8.4019999999999992</v>
      </c>
      <c r="AB12" s="69">
        <v>8.4019999999999992</v>
      </c>
    </row>
    <row r="14" spans="1:28" x14ac:dyDescent="0.25">
      <c r="A14" s="22" t="s">
        <v>11</v>
      </c>
      <c r="B14" s="22">
        <v>2020</v>
      </c>
      <c r="C14" s="22">
        <f>B14+1</f>
        <v>2021</v>
      </c>
      <c r="D14" s="22">
        <f t="shared" ref="D14:AB14" si="9">C14+1</f>
        <v>2022</v>
      </c>
      <c r="E14" s="22">
        <f t="shared" si="9"/>
        <v>2023</v>
      </c>
      <c r="F14" s="22">
        <f t="shared" si="9"/>
        <v>2024</v>
      </c>
      <c r="G14" s="22">
        <f t="shared" si="9"/>
        <v>2025</v>
      </c>
      <c r="H14" s="22">
        <f t="shared" si="9"/>
        <v>2026</v>
      </c>
      <c r="I14" s="22">
        <f t="shared" si="9"/>
        <v>2027</v>
      </c>
      <c r="J14" s="22">
        <f t="shared" si="9"/>
        <v>2028</v>
      </c>
      <c r="K14" s="22">
        <f t="shared" si="9"/>
        <v>2029</v>
      </c>
      <c r="L14" s="22">
        <f t="shared" si="9"/>
        <v>2030</v>
      </c>
      <c r="M14" s="22">
        <f t="shared" si="9"/>
        <v>2031</v>
      </c>
      <c r="N14" s="22">
        <f t="shared" si="9"/>
        <v>2032</v>
      </c>
      <c r="O14" s="22">
        <f t="shared" si="9"/>
        <v>2033</v>
      </c>
      <c r="P14" s="22">
        <f t="shared" si="9"/>
        <v>2034</v>
      </c>
      <c r="Q14" s="22">
        <f t="shared" si="9"/>
        <v>2035</v>
      </c>
      <c r="R14" s="22">
        <f t="shared" si="9"/>
        <v>2036</v>
      </c>
      <c r="S14" s="22">
        <f t="shared" si="9"/>
        <v>2037</v>
      </c>
      <c r="T14" s="22">
        <f t="shared" si="9"/>
        <v>2038</v>
      </c>
      <c r="U14" s="22">
        <f t="shared" si="9"/>
        <v>2039</v>
      </c>
      <c r="V14" s="22">
        <f t="shared" si="9"/>
        <v>2040</v>
      </c>
      <c r="W14" s="22">
        <f t="shared" si="9"/>
        <v>2041</v>
      </c>
      <c r="X14" s="22">
        <f t="shared" si="9"/>
        <v>2042</v>
      </c>
      <c r="Y14" s="22">
        <f t="shared" si="9"/>
        <v>2043</v>
      </c>
      <c r="Z14" s="22">
        <f t="shared" si="9"/>
        <v>2044</v>
      </c>
      <c r="AA14" s="22">
        <f t="shared" si="9"/>
        <v>2045</v>
      </c>
      <c r="AB14" s="22">
        <f t="shared" si="9"/>
        <v>2046</v>
      </c>
    </row>
    <row r="15" spans="1:28" s="70" customFormat="1" x14ac:dyDescent="0.25">
      <c r="A15" s="68" t="s">
        <v>42</v>
      </c>
      <c r="B15" s="71">
        <v>3738.7975232996209</v>
      </c>
      <c r="C15" s="71">
        <v>3900.9495681669309</v>
      </c>
      <c r="D15" s="71">
        <v>4070.1341644069203</v>
      </c>
      <c r="E15" s="71">
        <v>4246.6563145180144</v>
      </c>
      <c r="F15" s="71">
        <v>4430.834248989323</v>
      </c>
      <c r="G15" s="71">
        <v>4623</v>
      </c>
      <c r="H15" s="71">
        <v>4823.5</v>
      </c>
      <c r="I15" s="71">
        <v>5024</v>
      </c>
      <c r="J15" s="71">
        <v>5118.2</v>
      </c>
      <c r="K15" s="71">
        <v>5212.3999999999996</v>
      </c>
      <c r="L15" s="71">
        <v>5306.6</v>
      </c>
      <c r="M15" s="71">
        <v>5400.8</v>
      </c>
      <c r="N15" s="71">
        <v>5495</v>
      </c>
      <c r="O15" s="71">
        <v>5565.8</v>
      </c>
      <c r="P15" s="71">
        <v>5636.6</v>
      </c>
      <c r="Q15" s="71">
        <v>5707.4</v>
      </c>
      <c r="R15" s="71">
        <v>5778.2</v>
      </c>
      <c r="S15" s="71">
        <v>5849</v>
      </c>
      <c r="T15" s="71">
        <v>5935.8</v>
      </c>
      <c r="U15" s="71">
        <v>6022.6</v>
      </c>
      <c r="V15" s="71">
        <v>6109.4</v>
      </c>
      <c r="W15" s="71">
        <v>6196.2</v>
      </c>
      <c r="X15" s="71">
        <v>6283</v>
      </c>
      <c r="Y15" s="71">
        <v>6592.1566666666668</v>
      </c>
      <c r="Z15" s="71">
        <v>6901.3133333333335</v>
      </c>
      <c r="AA15" s="71">
        <v>6776.47</v>
      </c>
      <c r="AB15" s="71">
        <v>6653.8850567911231</v>
      </c>
    </row>
    <row r="16" spans="1:28" ht="15.75" customHeight="1" x14ac:dyDescent="0.25"/>
    <row r="17" spans="1:29" x14ac:dyDescent="0.25">
      <c r="A17" s="22" t="s">
        <v>11</v>
      </c>
      <c r="B17" s="22">
        <v>2020</v>
      </c>
      <c r="C17" s="22">
        <f>B17+1</f>
        <v>2021</v>
      </c>
      <c r="D17" s="22">
        <f t="shared" ref="D17:AB17" si="10">C17+1</f>
        <v>2022</v>
      </c>
      <c r="E17" s="22">
        <f t="shared" si="10"/>
        <v>2023</v>
      </c>
      <c r="F17" s="22">
        <f t="shared" si="10"/>
        <v>2024</v>
      </c>
      <c r="G17" s="22">
        <f t="shared" si="10"/>
        <v>2025</v>
      </c>
      <c r="H17" s="22">
        <f t="shared" si="10"/>
        <v>2026</v>
      </c>
      <c r="I17" s="22">
        <f t="shared" si="10"/>
        <v>2027</v>
      </c>
      <c r="J17" s="22">
        <f t="shared" si="10"/>
        <v>2028</v>
      </c>
      <c r="K17" s="22">
        <f t="shared" si="10"/>
        <v>2029</v>
      </c>
      <c r="L17" s="22">
        <f t="shared" si="10"/>
        <v>2030</v>
      </c>
      <c r="M17" s="22">
        <f t="shared" si="10"/>
        <v>2031</v>
      </c>
      <c r="N17" s="22">
        <f t="shared" si="10"/>
        <v>2032</v>
      </c>
      <c r="O17" s="22">
        <f t="shared" si="10"/>
        <v>2033</v>
      </c>
      <c r="P17" s="22">
        <f t="shared" si="10"/>
        <v>2034</v>
      </c>
      <c r="Q17" s="22">
        <f t="shared" si="10"/>
        <v>2035</v>
      </c>
      <c r="R17" s="22">
        <f t="shared" si="10"/>
        <v>2036</v>
      </c>
      <c r="S17" s="22">
        <f t="shared" si="10"/>
        <v>2037</v>
      </c>
      <c r="T17" s="22">
        <f t="shared" si="10"/>
        <v>2038</v>
      </c>
      <c r="U17" s="22">
        <f t="shared" si="10"/>
        <v>2039</v>
      </c>
      <c r="V17" s="22">
        <f t="shared" si="10"/>
        <v>2040</v>
      </c>
      <c r="W17" s="22">
        <f t="shared" si="10"/>
        <v>2041</v>
      </c>
      <c r="X17" s="22">
        <f t="shared" si="10"/>
        <v>2042</v>
      </c>
      <c r="Y17" s="22">
        <f t="shared" si="10"/>
        <v>2043</v>
      </c>
      <c r="Z17" s="22">
        <f t="shared" si="10"/>
        <v>2044</v>
      </c>
      <c r="AA17" s="22">
        <f t="shared" si="10"/>
        <v>2045</v>
      </c>
      <c r="AB17" s="22">
        <f t="shared" si="10"/>
        <v>2046</v>
      </c>
    </row>
    <row r="18" spans="1:29" x14ac:dyDescent="0.25">
      <c r="A18" s="22" t="s">
        <v>36</v>
      </c>
      <c r="B18" s="7">
        <v>0.8</v>
      </c>
      <c r="C18" s="7">
        <v>0.8</v>
      </c>
      <c r="D18" s="7">
        <v>0.7</v>
      </c>
      <c r="E18" s="7">
        <v>0.7</v>
      </c>
      <c r="F18" s="7">
        <v>0.7</v>
      </c>
      <c r="G18" s="7">
        <v>0.7</v>
      </c>
      <c r="H18" s="7">
        <v>0.6</v>
      </c>
      <c r="I18" s="7">
        <v>0.6</v>
      </c>
      <c r="J18" s="7">
        <v>0.6</v>
      </c>
      <c r="K18" s="7">
        <v>0.6</v>
      </c>
      <c r="L18" s="7">
        <v>0.6</v>
      </c>
      <c r="M18" s="7">
        <v>0.5</v>
      </c>
      <c r="N18" s="7">
        <v>0.5</v>
      </c>
      <c r="O18" s="7">
        <v>0.5</v>
      </c>
      <c r="P18" s="7">
        <v>0.4</v>
      </c>
      <c r="Q18" s="7">
        <v>0.4</v>
      </c>
      <c r="R18" s="7">
        <v>0.4</v>
      </c>
      <c r="S18" s="7">
        <v>0.4</v>
      </c>
      <c r="T18" s="7">
        <v>0.4</v>
      </c>
      <c r="U18" s="7">
        <v>0.4</v>
      </c>
      <c r="V18" s="7">
        <v>0.3</v>
      </c>
      <c r="W18" s="7">
        <v>0.3</v>
      </c>
      <c r="X18" s="7">
        <v>0.3</v>
      </c>
      <c r="Y18" s="7">
        <v>0.3</v>
      </c>
      <c r="Z18" s="7">
        <v>0.3</v>
      </c>
    </row>
    <row r="20" spans="1:29" x14ac:dyDescent="0.25">
      <c r="A20" s="22" t="s">
        <v>11</v>
      </c>
      <c r="B20" s="22">
        <v>2020</v>
      </c>
      <c r="C20" s="22">
        <f>B20+1</f>
        <v>2021</v>
      </c>
      <c r="D20" s="22">
        <f t="shared" ref="D20:AB20" si="11">C20+1</f>
        <v>2022</v>
      </c>
      <c r="E20" s="22">
        <f t="shared" si="11"/>
        <v>2023</v>
      </c>
      <c r="F20" s="22">
        <f t="shared" si="11"/>
        <v>2024</v>
      </c>
      <c r="G20" s="22">
        <f t="shared" si="11"/>
        <v>2025</v>
      </c>
      <c r="H20" s="22">
        <f t="shared" si="11"/>
        <v>2026</v>
      </c>
      <c r="I20" s="22">
        <f t="shared" si="11"/>
        <v>2027</v>
      </c>
      <c r="J20" s="22">
        <f t="shared" si="11"/>
        <v>2028</v>
      </c>
      <c r="K20" s="22">
        <f t="shared" si="11"/>
        <v>2029</v>
      </c>
      <c r="L20" s="22">
        <f t="shared" si="11"/>
        <v>2030</v>
      </c>
      <c r="M20" s="22">
        <f t="shared" si="11"/>
        <v>2031</v>
      </c>
      <c r="N20" s="22">
        <f t="shared" si="11"/>
        <v>2032</v>
      </c>
      <c r="O20" s="22">
        <f t="shared" si="11"/>
        <v>2033</v>
      </c>
      <c r="P20" s="22">
        <f t="shared" si="11"/>
        <v>2034</v>
      </c>
      <c r="Q20" s="22">
        <f t="shared" si="11"/>
        <v>2035</v>
      </c>
      <c r="R20" s="22">
        <f t="shared" si="11"/>
        <v>2036</v>
      </c>
      <c r="S20" s="22">
        <f t="shared" si="11"/>
        <v>2037</v>
      </c>
      <c r="T20" s="22">
        <f t="shared" si="11"/>
        <v>2038</v>
      </c>
      <c r="U20" s="22">
        <f t="shared" si="11"/>
        <v>2039</v>
      </c>
      <c r="V20" s="22">
        <f t="shared" si="11"/>
        <v>2040</v>
      </c>
      <c r="W20" s="22">
        <f t="shared" si="11"/>
        <v>2041</v>
      </c>
      <c r="X20" s="22">
        <f t="shared" si="11"/>
        <v>2042</v>
      </c>
      <c r="Y20" s="22">
        <f t="shared" si="11"/>
        <v>2043</v>
      </c>
      <c r="Z20" s="22">
        <f t="shared" si="11"/>
        <v>2044</v>
      </c>
      <c r="AA20" s="22">
        <f t="shared" si="11"/>
        <v>2045</v>
      </c>
      <c r="AB20" s="22">
        <f t="shared" si="11"/>
        <v>2046</v>
      </c>
    </row>
    <row r="21" spans="1:29" s="70" customFormat="1" x14ac:dyDescent="0.25">
      <c r="A21" s="68" t="s">
        <v>41</v>
      </c>
      <c r="B21" s="68">
        <v>9.7000000000000003E-2</v>
      </c>
      <c r="C21" s="68">
        <v>9.7000000000000003E-2</v>
      </c>
      <c r="D21" s="68">
        <v>9.7000000000000003E-2</v>
      </c>
      <c r="E21" s="68">
        <v>9.7000000000000003E-2</v>
      </c>
      <c r="F21" s="68">
        <v>9.7000000000000003E-2</v>
      </c>
      <c r="G21" s="68">
        <v>9.7000000000000003E-2</v>
      </c>
      <c r="H21" s="68">
        <v>9.7000000000000003E-2</v>
      </c>
      <c r="I21" s="68">
        <v>8.1000000000000003E-2</v>
      </c>
      <c r="J21" s="68">
        <v>8.1000000000000003E-2</v>
      </c>
      <c r="K21" s="68">
        <v>8.1000000000000003E-2</v>
      </c>
      <c r="L21" s="68">
        <v>8.1000000000000003E-2</v>
      </c>
      <c r="M21" s="68">
        <v>8.1000000000000003E-2</v>
      </c>
      <c r="N21" s="68">
        <v>8.1000000000000003E-2</v>
      </c>
      <c r="O21" s="68">
        <v>8.1000000000000003E-2</v>
      </c>
      <c r="P21" s="68">
        <v>8.1000000000000003E-2</v>
      </c>
      <c r="Q21" s="68">
        <v>8.1000000000000003E-2</v>
      </c>
      <c r="R21" s="68">
        <v>8.1000000000000003E-2</v>
      </c>
      <c r="S21" s="68">
        <v>8.1000000000000003E-2</v>
      </c>
      <c r="T21" s="68">
        <v>8.1000000000000003E-2</v>
      </c>
      <c r="U21" s="68">
        <v>8.1000000000000003E-2</v>
      </c>
      <c r="V21" s="68">
        <v>8.1000000000000003E-2</v>
      </c>
      <c r="W21" s="68">
        <v>8.1000000000000003E-2</v>
      </c>
      <c r="X21" s="68">
        <v>8.1000000000000003E-2</v>
      </c>
      <c r="Y21" s="68">
        <v>8.1000000000000003E-2</v>
      </c>
      <c r="Z21" s="68">
        <v>8.1000000000000003E-2</v>
      </c>
      <c r="AA21" s="68">
        <v>8.1000000000000003E-2</v>
      </c>
      <c r="AB21" s="68">
        <v>8.1000000000000003E-2</v>
      </c>
    </row>
    <row r="23" spans="1:29" x14ac:dyDescent="0.25">
      <c r="C23" s="29"/>
      <c r="D23" s="29"/>
      <c r="E23" s="29"/>
      <c r="F23" s="29"/>
      <c r="G23" s="29"/>
    </row>
    <row r="24" spans="1:29" x14ac:dyDescent="0.25">
      <c r="A24" s="78" t="s">
        <v>45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29"/>
    </row>
    <row r="25" spans="1:29" x14ac:dyDescent="0.25">
      <c r="A25" s="33" t="s">
        <v>46</v>
      </c>
      <c r="B25" s="22">
        <v>2020</v>
      </c>
      <c r="C25" s="22">
        <f>B25+1</f>
        <v>2021</v>
      </c>
      <c r="D25" s="22">
        <f t="shared" ref="D25:Z25" si="12">C25+1</f>
        <v>2022</v>
      </c>
      <c r="E25" s="22">
        <f t="shared" si="12"/>
        <v>2023</v>
      </c>
      <c r="F25" s="22">
        <f t="shared" si="12"/>
        <v>2024</v>
      </c>
      <c r="G25" s="22">
        <f t="shared" si="12"/>
        <v>2025</v>
      </c>
      <c r="H25" s="22">
        <f t="shared" si="12"/>
        <v>2026</v>
      </c>
      <c r="I25" s="22">
        <f t="shared" si="12"/>
        <v>2027</v>
      </c>
      <c r="J25" s="22">
        <f t="shared" si="12"/>
        <v>2028</v>
      </c>
      <c r="K25" s="22">
        <f t="shared" si="12"/>
        <v>2029</v>
      </c>
      <c r="L25" s="22">
        <f t="shared" si="12"/>
        <v>2030</v>
      </c>
      <c r="M25" s="22">
        <f t="shared" si="12"/>
        <v>2031</v>
      </c>
      <c r="N25" s="22">
        <f t="shared" si="12"/>
        <v>2032</v>
      </c>
      <c r="O25" s="22">
        <f t="shared" si="12"/>
        <v>2033</v>
      </c>
      <c r="P25" s="22">
        <f t="shared" si="12"/>
        <v>2034</v>
      </c>
      <c r="Q25" s="22">
        <f t="shared" si="12"/>
        <v>2035</v>
      </c>
      <c r="R25" s="22">
        <f t="shared" si="12"/>
        <v>2036</v>
      </c>
      <c r="S25" s="22">
        <f t="shared" si="12"/>
        <v>2037</v>
      </c>
      <c r="T25" s="22">
        <f t="shared" si="12"/>
        <v>2038</v>
      </c>
      <c r="U25" s="22">
        <f t="shared" si="12"/>
        <v>2039</v>
      </c>
      <c r="V25" s="22">
        <f t="shared" si="12"/>
        <v>2040</v>
      </c>
      <c r="W25" s="22">
        <f t="shared" si="12"/>
        <v>2041</v>
      </c>
      <c r="X25" s="22">
        <f t="shared" si="12"/>
        <v>2042</v>
      </c>
      <c r="Y25" s="22">
        <f t="shared" si="12"/>
        <v>2043</v>
      </c>
      <c r="Z25" s="22">
        <f t="shared" si="12"/>
        <v>2044</v>
      </c>
      <c r="AA25" s="14"/>
    </row>
    <row r="26" spans="1:29" ht="25.5" x14ac:dyDescent="0.25">
      <c r="A26" s="34" t="s">
        <v>47</v>
      </c>
      <c r="B26">
        <v>2427320</v>
      </c>
      <c r="C26">
        <v>2493633</v>
      </c>
      <c r="D26">
        <v>2559759</v>
      </c>
      <c r="E26">
        <v>2625586</v>
      </c>
      <c r="F26">
        <v>2691002</v>
      </c>
      <c r="G26">
        <v>2755889</v>
      </c>
      <c r="H26">
        <v>2824324</v>
      </c>
      <c r="I26">
        <v>2894457</v>
      </c>
      <c r="J26">
        <v>2964010</v>
      </c>
      <c r="K26">
        <v>3035234</v>
      </c>
      <c r="L26">
        <v>3108169</v>
      </c>
      <c r="M26">
        <v>3182575</v>
      </c>
      <c r="N26">
        <v>3258762</v>
      </c>
      <c r="O26">
        <v>3336773</v>
      </c>
      <c r="P26">
        <v>3413972</v>
      </c>
      <c r="Q26">
        <v>3492958</v>
      </c>
      <c r="R26">
        <v>3572764</v>
      </c>
      <c r="S26">
        <v>3654394</v>
      </c>
      <c r="T26">
        <v>3734952</v>
      </c>
      <c r="U26">
        <v>3814285</v>
      </c>
      <c r="V26">
        <v>3892238</v>
      </c>
      <c r="W26">
        <v>3938452</v>
      </c>
      <c r="X26">
        <v>3985215</v>
      </c>
      <c r="Y26">
        <v>4032533</v>
      </c>
      <c r="Z26">
        <v>4080412.8249263843</v>
      </c>
      <c r="AA26" s="28"/>
    </row>
    <row r="27" spans="1:29" x14ac:dyDescent="0.25">
      <c r="A27" s="34" t="s">
        <v>48</v>
      </c>
      <c r="B27">
        <v>2716505</v>
      </c>
      <c r="C27">
        <v>2790719</v>
      </c>
      <c r="D27">
        <v>2864723</v>
      </c>
      <c r="E27">
        <v>2938393</v>
      </c>
      <c r="F27">
        <v>3011602</v>
      </c>
      <c r="G27">
        <v>3084220</v>
      </c>
      <c r="H27">
        <v>3160807</v>
      </c>
      <c r="I27">
        <v>3239296</v>
      </c>
      <c r="J27">
        <v>3317135</v>
      </c>
      <c r="K27">
        <v>3396845</v>
      </c>
      <c r="L27">
        <v>3478469</v>
      </c>
      <c r="M27">
        <v>3561740</v>
      </c>
      <c r="N27">
        <v>3647004</v>
      </c>
      <c r="O27">
        <v>3734309</v>
      </c>
      <c r="P27">
        <v>3820706</v>
      </c>
      <c r="Q27">
        <v>3909101</v>
      </c>
      <c r="R27">
        <v>3998415</v>
      </c>
      <c r="S27">
        <v>4089770</v>
      </c>
      <c r="T27">
        <v>4179926</v>
      </c>
      <c r="U27">
        <v>4268711</v>
      </c>
      <c r="V27">
        <v>4355951</v>
      </c>
      <c r="W27">
        <v>4407671</v>
      </c>
      <c r="X27">
        <v>4460005</v>
      </c>
      <c r="Y27">
        <v>4512960</v>
      </c>
      <c r="Z27">
        <v>4566543.7508702343</v>
      </c>
      <c r="AA27" s="28"/>
    </row>
    <row r="28" spans="1:29" x14ac:dyDescent="0.25">
      <c r="A28" s="34" t="s">
        <v>49</v>
      </c>
      <c r="B28">
        <v>37338</v>
      </c>
      <c r="C28">
        <v>38358</v>
      </c>
      <c r="D28">
        <v>39375</v>
      </c>
      <c r="E28">
        <v>40388</v>
      </c>
      <c r="F28">
        <v>41394</v>
      </c>
      <c r="G28">
        <v>42392</v>
      </c>
      <c r="H28">
        <v>43445</v>
      </c>
      <c r="I28">
        <v>44524</v>
      </c>
      <c r="J28">
        <v>45594</v>
      </c>
      <c r="K28">
        <v>46689</v>
      </c>
      <c r="L28">
        <v>47811</v>
      </c>
      <c r="M28">
        <v>48956</v>
      </c>
      <c r="N28">
        <v>50128</v>
      </c>
      <c r="O28">
        <v>51328</v>
      </c>
      <c r="P28">
        <v>52515</v>
      </c>
      <c r="Q28">
        <v>53730</v>
      </c>
      <c r="R28">
        <v>54958</v>
      </c>
      <c r="S28">
        <v>56214</v>
      </c>
      <c r="T28">
        <v>57453</v>
      </c>
      <c r="U28">
        <v>58673</v>
      </c>
      <c r="V28">
        <v>59872</v>
      </c>
      <c r="W28">
        <v>60583</v>
      </c>
      <c r="X28">
        <v>61302</v>
      </c>
      <c r="Y28">
        <v>62030</v>
      </c>
      <c r="Z28">
        <v>62766.645460180742</v>
      </c>
      <c r="AA28" s="28"/>
    </row>
    <row r="29" spans="1:29" x14ac:dyDescent="0.25">
      <c r="A29" s="34" t="s">
        <v>50</v>
      </c>
      <c r="B29">
        <v>23872</v>
      </c>
      <c r="C29">
        <v>24524</v>
      </c>
      <c r="D29">
        <v>25175</v>
      </c>
      <c r="E29">
        <v>25822</v>
      </c>
      <c r="F29">
        <v>26465</v>
      </c>
      <c r="G29">
        <v>27104</v>
      </c>
      <c r="H29">
        <v>27777</v>
      </c>
      <c r="I29">
        <v>28466</v>
      </c>
      <c r="J29">
        <v>29150</v>
      </c>
      <c r="K29">
        <v>29851</v>
      </c>
      <c r="L29">
        <v>30568</v>
      </c>
      <c r="M29">
        <v>31300</v>
      </c>
      <c r="N29">
        <v>32049</v>
      </c>
      <c r="O29">
        <v>32816</v>
      </c>
      <c r="P29">
        <v>33576</v>
      </c>
      <c r="Q29">
        <v>34352</v>
      </c>
      <c r="R29">
        <v>35137</v>
      </c>
      <c r="S29">
        <v>35940</v>
      </c>
      <c r="T29">
        <v>36732</v>
      </c>
      <c r="U29">
        <v>37513</v>
      </c>
      <c r="V29">
        <v>38279</v>
      </c>
      <c r="W29">
        <v>38734</v>
      </c>
      <c r="X29">
        <v>39194</v>
      </c>
      <c r="Y29">
        <v>39659</v>
      </c>
      <c r="Z29">
        <v>40129.516788283923</v>
      </c>
      <c r="AA29" s="28"/>
    </row>
    <row r="30" spans="1:29" x14ac:dyDescent="0.25">
      <c r="AC30" s="14"/>
    </row>
    <row r="31" spans="1:29" x14ac:dyDescent="0.25">
      <c r="C31" s="23" t="s">
        <v>37</v>
      </c>
      <c r="D31" s="24">
        <v>1.2290000000000001</v>
      </c>
      <c r="F31" t="s">
        <v>82</v>
      </c>
      <c r="G31" s="53">
        <v>300</v>
      </c>
    </row>
    <row r="32" spans="1:29" x14ac:dyDescent="0.25">
      <c r="C32" s="23" t="s">
        <v>38</v>
      </c>
      <c r="D32" s="24">
        <v>0.28499999999999998</v>
      </c>
      <c r="E32" s="31"/>
      <c r="F32" s="30"/>
      <c r="G32" s="25"/>
    </row>
    <row r="33" spans="3:7" x14ac:dyDescent="0.25">
      <c r="C33" s="23" t="s">
        <v>39</v>
      </c>
      <c r="D33" s="24">
        <v>0.107</v>
      </c>
      <c r="E33" s="31"/>
      <c r="F33" s="30"/>
      <c r="G33" s="25"/>
    </row>
    <row r="34" spans="3:7" x14ac:dyDescent="0.25">
      <c r="C34" s="25"/>
      <c r="D34" s="25"/>
      <c r="E34" s="31"/>
      <c r="F34" s="30"/>
      <c r="G34" s="25"/>
    </row>
    <row r="35" spans="3:7" x14ac:dyDescent="0.25">
      <c r="C35" s="23" t="s">
        <v>40</v>
      </c>
      <c r="D35" s="24">
        <v>2.4049999999999998</v>
      </c>
      <c r="E35" s="31"/>
      <c r="F35" s="30"/>
      <c r="G35" s="25"/>
    </row>
    <row r="36" spans="3:7" x14ac:dyDescent="0.25">
      <c r="C36" s="25"/>
      <c r="D36" s="25"/>
      <c r="E36" s="31"/>
      <c r="F36" s="30"/>
      <c r="G36" s="25"/>
    </row>
    <row r="37" spans="3:7" x14ac:dyDescent="0.25">
      <c r="E37" s="31"/>
      <c r="F37" s="31"/>
      <c r="G37" s="31"/>
    </row>
    <row r="38" spans="3:7" x14ac:dyDescent="0.25">
      <c r="C38" s="30"/>
      <c r="D38" s="31"/>
      <c r="E38" s="31"/>
      <c r="F38" s="31"/>
      <c r="G38" s="31"/>
    </row>
    <row r="39" spans="3:7" x14ac:dyDescent="0.25">
      <c r="C39" s="30"/>
      <c r="D39" s="31"/>
      <c r="E39" s="31"/>
      <c r="F39" s="31"/>
      <c r="G39" s="31"/>
    </row>
    <row r="40" spans="3:7" x14ac:dyDescent="0.25">
      <c r="C40" s="30"/>
      <c r="D40" s="31"/>
      <c r="E40" s="31"/>
      <c r="F40" s="31"/>
      <c r="G40" s="31"/>
    </row>
    <row r="41" spans="3:7" x14ac:dyDescent="0.25">
      <c r="C41" s="30"/>
      <c r="D41" s="31"/>
      <c r="E41" s="31"/>
      <c r="F41" s="31"/>
      <c r="G41" s="31"/>
    </row>
    <row r="42" spans="3:7" x14ac:dyDescent="0.25">
      <c r="C42" s="30"/>
      <c r="D42" s="31"/>
      <c r="E42" s="31"/>
      <c r="F42" s="31"/>
      <c r="G42" s="31"/>
    </row>
    <row r="43" spans="3:7" x14ac:dyDescent="0.25">
      <c r="C43" s="30"/>
      <c r="D43" s="31"/>
      <c r="E43" s="31"/>
      <c r="F43" s="31"/>
      <c r="G43" s="31"/>
    </row>
    <row r="44" spans="3:7" x14ac:dyDescent="0.25">
      <c r="C44" s="30"/>
      <c r="D44" s="32"/>
      <c r="E44" s="32"/>
      <c r="F44" s="31"/>
      <c r="G44" s="32"/>
    </row>
    <row r="45" spans="3:7" x14ac:dyDescent="0.25">
      <c r="C45" s="30"/>
      <c r="D45" s="31"/>
      <c r="E45" s="31"/>
      <c r="F45" s="31"/>
      <c r="G45" s="31"/>
    </row>
    <row r="46" spans="3:7" x14ac:dyDescent="0.25">
      <c r="C46" s="30"/>
      <c r="D46" s="31"/>
      <c r="E46" s="31"/>
      <c r="F46" s="31"/>
      <c r="G46" s="31"/>
    </row>
    <row r="47" spans="3:7" x14ac:dyDescent="0.25">
      <c r="C47" s="14"/>
      <c r="D47" s="31"/>
      <c r="E47" s="31"/>
      <c r="F47" s="31"/>
      <c r="G47" s="31"/>
    </row>
    <row r="48" spans="3:7" x14ac:dyDescent="0.25">
      <c r="C48" s="14"/>
      <c r="D48" s="28"/>
      <c r="E48" s="28"/>
      <c r="F48" s="28"/>
      <c r="G48" s="28"/>
    </row>
    <row r="49" spans="3:7" x14ac:dyDescent="0.25">
      <c r="C49" s="14"/>
      <c r="D49" s="28"/>
      <c r="E49" s="28"/>
      <c r="F49" s="28"/>
      <c r="G49" s="28"/>
    </row>
    <row r="50" spans="3:7" x14ac:dyDescent="0.25">
      <c r="C50" s="14"/>
      <c r="D50" s="28"/>
      <c r="E50" s="28"/>
      <c r="F50" s="28"/>
      <c r="G50" s="28"/>
    </row>
    <row r="51" spans="3:7" x14ac:dyDescent="0.25">
      <c r="C51" s="28"/>
      <c r="D51" s="28"/>
      <c r="E51" s="28"/>
      <c r="F51" s="28"/>
      <c r="G51" s="14"/>
    </row>
    <row r="52" spans="3:7" x14ac:dyDescent="0.25">
      <c r="C52" s="14"/>
      <c r="D52" s="14"/>
      <c r="E52" s="14"/>
      <c r="F52" s="14"/>
      <c r="G52" s="14"/>
    </row>
    <row r="53" spans="3:7" x14ac:dyDescent="0.25">
      <c r="C53" s="14"/>
      <c r="D53" s="14"/>
      <c r="E53" s="14"/>
      <c r="F53" s="14"/>
      <c r="G53" s="14"/>
    </row>
    <row r="54" spans="3:7" x14ac:dyDescent="0.25">
      <c r="C54" s="14"/>
      <c r="D54" s="14"/>
      <c r="E54" s="14"/>
      <c r="F54" s="14"/>
      <c r="G54" s="14"/>
    </row>
    <row r="55" spans="3:7" x14ac:dyDescent="0.25">
      <c r="C55" s="14"/>
      <c r="D55" s="14"/>
      <c r="E55" s="14"/>
      <c r="F55" s="14"/>
      <c r="G55" s="14"/>
    </row>
  </sheetData>
  <mergeCells count="1">
    <mergeCell ref="A24:AB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workbookViewId="0">
      <selection activeCell="E17" sqref="E17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88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eksploatacyjna'!B4*$U$90*$X86*B$82</f>
        <v>0</v>
      </c>
      <c r="C4" s="5">
        <f>'Praca eksploatacyjna'!C4*$U$90*$X86*C$82</f>
        <v>0</v>
      </c>
      <c r="D4" s="5">
        <f>'Praca eksploatacyjna'!D4*$U$90*$X86*D$82</f>
        <v>0</v>
      </c>
      <c r="E4" s="5">
        <f>'Praca eksploatacyjna'!E4*$U$90*$X86*E$82</f>
        <v>0</v>
      </c>
      <c r="F4" s="5">
        <f>'Praca eksploatacyjna'!F4*$U$90*$X86*F$82</f>
        <v>0</v>
      </c>
      <c r="G4" s="5">
        <f>'Praca eksploatacyjna'!G4*$U$90*$X86*G$82</f>
        <v>0</v>
      </c>
      <c r="H4" s="5">
        <f>'Praca eksploatacyjna'!H4*$U$90*$X86*H$82</f>
        <v>0</v>
      </c>
      <c r="I4" s="5">
        <f>'Praca eksploatacyjna'!I4*$U$90*$X86*I$82</f>
        <v>0</v>
      </c>
      <c r="J4" s="5">
        <f>'Praca eksploatacyjna'!J4*$U$90*$X86*J$82</f>
        <v>0</v>
      </c>
      <c r="K4" s="5">
        <f>'Praca eksploatacyjna'!K4*$U$90*$X86*K$82</f>
        <v>0</v>
      </c>
      <c r="L4" s="5">
        <f>'Praca eksploatacyjna'!L4*$U$90*$X86*L$82</f>
        <v>0</v>
      </c>
      <c r="M4" s="5">
        <f>'Praca eksploatacyjna'!M4*$U$90*$X86*M$82</f>
        <v>0</v>
      </c>
      <c r="N4" s="5">
        <f>'Praca eksploatacyjna'!N4*$U$90*$X86*N$82</f>
        <v>0</v>
      </c>
      <c r="O4" s="5">
        <f>'Praca eksploatacyjna'!O4*$U$90*$X86*O$82</f>
        <v>0</v>
      </c>
      <c r="P4" s="5">
        <f>'Praca eksploatacyjna'!P4*$U$90*$X86*P$82</f>
        <v>0</v>
      </c>
      <c r="Q4" s="5">
        <f>'Praca eksploatacyjna'!Q4*$U$90*$X86*Q$82</f>
        <v>0</v>
      </c>
      <c r="R4" s="5">
        <f>'Praca eksploatacyjna'!R4*$U$90*$X86*R$82</f>
        <v>0</v>
      </c>
      <c r="S4" s="5">
        <f>'Praca eksploatacyjna'!S4*$U$90*$X86*S$82</f>
        <v>0</v>
      </c>
      <c r="T4" s="5">
        <f>'Praca eksploatacyjna'!T4*$U$90*$X86*T$82</f>
        <v>0</v>
      </c>
      <c r="U4" s="5">
        <f>'Praca eksploatacyjna'!U4*$U$90*$X86*U$82</f>
        <v>0</v>
      </c>
      <c r="V4" s="5">
        <f>'Praca eksploatacyjna'!V4*$U$90*$X86*V$82</f>
        <v>0</v>
      </c>
      <c r="W4" s="5">
        <f>'Praca eksploatacyjna'!W4*$U$90*$X86*W$82</f>
        <v>0</v>
      </c>
      <c r="X4" s="5">
        <f>'Praca eksploatacyjna'!X4*$U$90*$X86*X$82</f>
        <v>0</v>
      </c>
      <c r="Y4" s="5">
        <f>'Praca eksploatacyjna'!Y4*$U$90*$X86*Y$82</f>
        <v>0</v>
      </c>
      <c r="Z4" s="5">
        <f>'Praca eksploatacyjna'!Z4*$U$90*$X86*Z$82</f>
        <v>0</v>
      </c>
    </row>
    <row r="5" spans="1:26" x14ac:dyDescent="0.25">
      <c r="A5" s="1">
        <v>20</v>
      </c>
      <c r="B5" s="5">
        <f>'Praca eksploatacyjna'!B5*$U$90*$X87*B$82</f>
        <v>0</v>
      </c>
      <c r="C5" s="5">
        <f>'Praca eksploatacyjna'!C5*$U$90*$X87*C$82</f>
        <v>0</v>
      </c>
      <c r="D5" s="5">
        <f>'Praca eksploatacyjna'!D5*$U$90*$X87*D$82</f>
        <v>0</v>
      </c>
      <c r="E5" s="5">
        <f>'Praca eksploatacyjna'!E5*$U$90*$X87*E$82</f>
        <v>0</v>
      </c>
      <c r="F5" s="5">
        <f>'Praca eksploatacyjna'!F5*$U$90*$X87*F$82</f>
        <v>0</v>
      </c>
      <c r="G5" s="5">
        <f>'Praca eksploatacyjna'!G5*$U$90*$X87*G$82</f>
        <v>0</v>
      </c>
      <c r="H5" s="5">
        <f>'Praca eksploatacyjna'!H5*$U$90*$X87*H$82</f>
        <v>0</v>
      </c>
      <c r="I5" s="5">
        <f>'Praca eksploatacyjna'!I5*$U$90*$X87*I$82</f>
        <v>0</v>
      </c>
      <c r="J5" s="5">
        <f>'Praca eksploatacyjna'!J5*$U$90*$X87*J$82</f>
        <v>0</v>
      </c>
      <c r="K5" s="5">
        <f>'Praca eksploatacyjna'!K5*$U$90*$X87*K$82</f>
        <v>0</v>
      </c>
      <c r="L5" s="5">
        <f>'Praca eksploatacyjna'!L5*$U$90*$X87*L$82</f>
        <v>0</v>
      </c>
      <c r="M5" s="5">
        <f>'Praca eksploatacyjna'!M5*$U$90*$X87*M$82</f>
        <v>0</v>
      </c>
      <c r="N5" s="5">
        <f>'Praca eksploatacyjna'!N5*$U$90*$X87*N$82</f>
        <v>0</v>
      </c>
      <c r="O5" s="5">
        <f>'Praca eksploatacyjna'!O5*$U$90*$X87*O$82</f>
        <v>0</v>
      </c>
      <c r="P5" s="5">
        <f>'Praca eksploatacyjna'!P5*$U$90*$X87*P$82</f>
        <v>0</v>
      </c>
      <c r="Q5" s="5">
        <f>'Praca eksploatacyjna'!Q5*$U$90*$X87*Q$82</f>
        <v>0</v>
      </c>
      <c r="R5" s="5">
        <f>'Praca eksploatacyjna'!R5*$U$90*$X87*R$82</f>
        <v>0</v>
      </c>
      <c r="S5" s="5">
        <f>'Praca eksploatacyjna'!S5*$U$90*$X87*S$82</f>
        <v>0</v>
      </c>
      <c r="T5" s="5">
        <f>'Praca eksploatacyjna'!T5*$U$90*$X87*T$82</f>
        <v>0</v>
      </c>
      <c r="U5" s="5">
        <f>'Praca eksploatacyjna'!U5*$U$90*$X87*U$82</f>
        <v>0</v>
      </c>
      <c r="V5" s="5">
        <f>'Praca eksploatacyjna'!V5*$U$90*$X87*V$82</f>
        <v>0</v>
      </c>
      <c r="W5" s="5">
        <f>'Praca eksploatacyjna'!W5*$U$90*$X87*W$82</f>
        <v>0</v>
      </c>
      <c r="X5" s="5">
        <f>'Praca eksploatacyjna'!X5*$U$90*$X87*X$82</f>
        <v>0</v>
      </c>
      <c r="Y5" s="5">
        <f>'Praca eksploatacyjna'!Y5*$U$90*$X87*Y$82</f>
        <v>0</v>
      </c>
      <c r="Z5" s="5">
        <f>'Praca eksploatacyjna'!Z5*$U$90*$X87*Z$82</f>
        <v>0</v>
      </c>
    </row>
    <row r="6" spans="1:26" x14ac:dyDescent="0.25">
      <c r="A6" s="1">
        <v>30</v>
      </c>
      <c r="B6" s="5">
        <f>'Praca eksploatacyjna'!B6*$U$90*$X88*B$82</f>
        <v>0</v>
      </c>
      <c r="C6" s="5">
        <f>'Praca eksploatacyjna'!C6*$U$90*$X88*C$82</f>
        <v>0</v>
      </c>
      <c r="D6" s="5">
        <f>'Praca eksploatacyjna'!D6*$U$90*$X88*D$82</f>
        <v>0</v>
      </c>
      <c r="E6" s="5">
        <f>'Praca eksploatacyjna'!E6*$U$90*$X88*E$82</f>
        <v>0</v>
      </c>
      <c r="F6" s="5">
        <f>'Praca eksploatacyjna'!F6*$U$90*$X88*F$82</f>
        <v>0</v>
      </c>
      <c r="G6" s="5">
        <f>'Praca eksploatacyjna'!G6*$U$90*$X88*G$82</f>
        <v>0</v>
      </c>
      <c r="H6" s="5">
        <f>'Praca eksploatacyjna'!H6*$U$90*$X88*H$82</f>
        <v>0</v>
      </c>
      <c r="I6" s="5">
        <f>'Praca eksploatacyjna'!I6*$U$90*$X88*I$82</f>
        <v>0</v>
      </c>
      <c r="J6" s="5">
        <f>'Praca eksploatacyjna'!J6*$U$90*$X88*J$82</f>
        <v>0</v>
      </c>
      <c r="K6" s="5">
        <f>'Praca eksploatacyjna'!K6*$U$90*$X88*K$82</f>
        <v>0</v>
      </c>
      <c r="L6" s="5">
        <f>'Praca eksploatacyjna'!L6*$U$90*$X88*L$82</f>
        <v>0</v>
      </c>
      <c r="M6" s="5">
        <f>'Praca eksploatacyjna'!M6*$U$90*$X88*M$82</f>
        <v>0</v>
      </c>
      <c r="N6" s="5">
        <f>'Praca eksploatacyjna'!N6*$U$90*$X88*N$82</f>
        <v>0</v>
      </c>
      <c r="O6" s="5">
        <f>'Praca eksploatacyjna'!O6*$U$90*$X88*O$82</f>
        <v>0</v>
      </c>
      <c r="P6" s="5">
        <f>'Praca eksploatacyjna'!P6*$U$90*$X88*P$82</f>
        <v>0</v>
      </c>
      <c r="Q6" s="5">
        <f>'Praca eksploatacyjna'!Q6*$U$90*$X88*Q$82</f>
        <v>0</v>
      </c>
      <c r="R6" s="5">
        <f>'Praca eksploatacyjna'!R6*$U$90*$X88*R$82</f>
        <v>0</v>
      </c>
      <c r="S6" s="5">
        <f>'Praca eksploatacyjna'!S6*$U$90*$X88*S$82</f>
        <v>0</v>
      </c>
      <c r="T6" s="5">
        <f>'Praca eksploatacyjna'!T6*$U$90*$X88*T$82</f>
        <v>0</v>
      </c>
      <c r="U6" s="5">
        <f>'Praca eksploatacyjna'!U6*$U$90*$X88*U$82</f>
        <v>0</v>
      </c>
      <c r="V6" s="5">
        <f>'Praca eksploatacyjna'!V6*$U$90*$X88*V$82</f>
        <v>0</v>
      </c>
      <c r="W6" s="5">
        <f>'Praca eksploatacyjna'!W6*$U$90*$X88*W$82</f>
        <v>0</v>
      </c>
      <c r="X6" s="5">
        <f>'Praca eksploatacyjna'!X6*$U$90*$X88*X$82</f>
        <v>0</v>
      </c>
      <c r="Y6" s="5">
        <f>'Praca eksploatacyjna'!Y6*$U$90*$X88*Y$82</f>
        <v>0</v>
      </c>
      <c r="Z6" s="5">
        <f>'Praca eksploatacyjna'!Z6*$U$90*$X88*Z$82</f>
        <v>0</v>
      </c>
    </row>
    <row r="7" spans="1:26" x14ac:dyDescent="0.25">
      <c r="A7" s="1">
        <v>40</v>
      </c>
      <c r="B7" s="5">
        <f>'Praca eksploatacyjna'!B7*$U$90*$X89*B$82</f>
        <v>1350052.2506650353</v>
      </c>
      <c r="C7" s="5">
        <f>'Praca eksploatacyjna'!C7*$U$90*$X89*C$82</f>
        <v>1401682.7887106596</v>
      </c>
      <c r="D7" s="5">
        <f>'Praca eksploatacyjna'!D7*$U$90*$X89*D$82</f>
        <v>1455043.865307098</v>
      </c>
      <c r="E7" s="5">
        <f>'Praca eksploatacyjna'!E7*$U$90*$X89*E$82</f>
        <v>1509010.6457533564</v>
      </c>
      <c r="F7" s="5">
        <f>'Praca eksploatacyjna'!F7*$U$90*$X89*F$82</f>
        <v>1563507.2812958728</v>
      </c>
      <c r="G7" s="5">
        <f>'Praca eksploatacyjna'!G7*$U$90*$X89*G$82</f>
        <v>1618453.9549417056</v>
      </c>
      <c r="H7" s="5">
        <f>'Praca eksploatacyjna'!H7*$U$90*$X89*H$82</f>
        <v>1712966.3476757649</v>
      </c>
      <c r="I7" s="5">
        <f>'Praca eksploatacyjna'!I7*$U$90*$X89*I$82</f>
        <v>1809483.8398504232</v>
      </c>
      <c r="J7" s="5">
        <f>'Praca eksploatacyjna'!J7*$U$90*$X89*J$82</f>
        <v>1907876.4851007229</v>
      </c>
      <c r="K7" s="5">
        <f>'Praca eksploatacyjna'!K7*$U$90*$X89*K$82</f>
        <v>2009579.4093049618</v>
      </c>
      <c r="L7" s="5">
        <f>'Praca eksploatacyjna'!L7*$U$90*$X89*L$82</f>
        <v>2004006.8580347409</v>
      </c>
      <c r="M7" s="5">
        <f>'Praca eksploatacyjna'!M7*$U$90*$X89*M$82</f>
        <v>2172257.3251833208</v>
      </c>
      <c r="N7" s="5">
        <f>'Praca eksploatacyjna'!N7*$U$90*$X89*N$82</f>
        <v>2346436.2082746318</v>
      </c>
      <c r="O7" s="5">
        <f>'Praca eksploatacyjna'!O7*$U$90*$X89*O$82</f>
        <v>2526713.3437595204</v>
      </c>
      <c r="P7" s="5">
        <f>'Praca eksploatacyjna'!P7*$U$90*$X89*P$82</f>
        <v>2713262.9901804952</v>
      </c>
      <c r="Q7" s="5">
        <f>'Praca eksploatacyjna'!Q7*$U$90*$X89*Q$82</f>
        <v>2556772.1799232829</v>
      </c>
      <c r="R7" s="5">
        <f>'Praca eksploatacyjna'!R7*$U$90*$X89*R$82</f>
        <v>2778471.9529381981</v>
      </c>
      <c r="S7" s="5">
        <f>'Praca eksploatacyjna'!S7*$U$90*$X89*S$82</f>
        <v>3007742.4687404782</v>
      </c>
      <c r="T7" s="5">
        <f>'Praca eksploatacyjna'!T7*$U$90*$X89*T$82</f>
        <v>3242245.7833903972</v>
      </c>
      <c r="U7" s="5">
        <f>'Praca eksploatacyjna'!U7*$U$90*$X89*U$82</f>
        <v>3481623.3934199261</v>
      </c>
      <c r="V7" s="5">
        <f>'Praca eksploatacyjna'!V7*$U$90*$X89*V$82</f>
        <v>2966200.9801508263</v>
      </c>
      <c r="W7" s="5">
        <f>'Praca eksploatacyjna'!W7*$U$90*$X89*W$82</f>
        <v>3438859.7638788312</v>
      </c>
      <c r="X7" s="5">
        <f>'Praca eksploatacyjna'!X7*$U$90*$X89*X$82</f>
        <v>3926562.7021754594</v>
      </c>
      <c r="Y7" s="5">
        <f>'Praca eksploatacyjna'!Y7*$U$90*$X89*Y$82</f>
        <v>4426196.6811819458</v>
      </c>
      <c r="Z7" s="5">
        <f>'Praca eksploatacyjna'!Z7*$U$90*$X89*Z$82</f>
        <v>4940813.747464885</v>
      </c>
    </row>
    <row r="8" spans="1:26" x14ac:dyDescent="0.25">
      <c r="A8" s="1">
        <v>50</v>
      </c>
      <c r="B8" s="5">
        <f>'Praca eksploatacyjna'!B8*$U$90*$X90*B$82</f>
        <v>1886434.3905847811</v>
      </c>
      <c r="C8" s="5">
        <f>'Praca eksploatacyjna'!C8*$U$90*$X90*C$82</f>
        <v>1974017.8369917632</v>
      </c>
      <c r="D8" s="5">
        <f>'Praca eksploatacyjna'!D8*$U$90*$X90*D$82</f>
        <v>2064785.1897329462</v>
      </c>
      <c r="E8" s="5">
        <f>'Praca eksploatacyjna'!E8*$U$90*$X90*E$82</f>
        <v>2157155.2257195353</v>
      </c>
      <c r="F8" s="5">
        <f>'Praca eksploatacyjna'!F8*$U$90*$X90*F$82</f>
        <v>2251009.7308304729</v>
      </c>
      <c r="G8" s="5">
        <f>'Praca eksploatacyjna'!G8*$U$90*$X90*G$82</f>
        <v>2346222.163162102</v>
      </c>
      <c r="H8" s="5">
        <f>'Praca eksploatacyjna'!H8*$U$90*$X90*H$82</f>
        <v>2605833.4379214454</v>
      </c>
      <c r="I8" s="5">
        <f>'Praca eksploatacyjna'!I8*$U$90*$X90*I$82</f>
        <v>2873647.7458884376</v>
      </c>
      <c r="J8" s="5">
        <f>'Praca eksploatacyjna'!J8*$U$90*$X90*J$82</f>
        <v>3149347.71346953</v>
      </c>
      <c r="K8" s="5">
        <f>'Praca eksploatacyjna'!K8*$U$90*$X90*K$82</f>
        <v>3435273.5447412166</v>
      </c>
      <c r="L8" s="5">
        <f>'Praca eksploatacyjna'!L8*$U$90*$X90*L$82</f>
        <v>3482918.4093256732</v>
      </c>
      <c r="M8" s="5">
        <f>'Praca eksploatacyjna'!M8*$U$90*$X90*M$82</f>
        <v>3770540.7126545045</v>
      </c>
      <c r="N8" s="5">
        <f>'Praca eksploatacyjna'!N8*$U$90*$X90*N$82</f>
        <v>4068274.7407527594</v>
      </c>
      <c r="O8" s="5">
        <f>'Praca eksploatacyjna'!O8*$U$90*$X90*O$82</f>
        <v>4376409.9136898806</v>
      </c>
      <c r="P8" s="5">
        <f>'Praca eksploatacyjna'!P8*$U$90*$X90*P$82</f>
        <v>4695243.1836481867</v>
      </c>
      <c r="Q8" s="5">
        <f>'Praca eksploatacyjna'!Q8*$U$90*$X90*Q$82</f>
        <v>3782965.5599276377</v>
      </c>
      <c r="R8" s="5">
        <f>'Praca eksploatacyjna'!R8*$U$90*$X90*R$82</f>
        <v>4123173.7925662505</v>
      </c>
      <c r="S8" s="5">
        <f>'Praca eksploatacyjna'!S8*$U$90*$X90*S$82</f>
        <v>4475051.4689141745</v>
      </c>
      <c r="T8" s="5">
        <f>'Praca eksploatacyjna'!T8*$U$90*$X90*T$82</f>
        <v>4835123.0698802117</v>
      </c>
      <c r="U8" s="5">
        <f>'Praca eksploatacyjna'!U8*$U$90*$X90*U$82</f>
        <v>5202839.9493574267</v>
      </c>
      <c r="V8" s="5">
        <f>'Praca eksploatacyjna'!V8*$U$90*$X90*V$82</f>
        <v>4286379.6700903596</v>
      </c>
      <c r="W8" s="5">
        <f>'Praca eksploatacyjna'!W8*$U$90*$X90*W$82</f>
        <v>4849266.7907854673</v>
      </c>
      <c r="X8" s="5">
        <f>'Praca eksploatacyjna'!X8*$U$90*$X90*X$82</f>
        <v>5429857.1309378427</v>
      </c>
      <c r="Y8" s="5">
        <f>'Praca eksploatacyjna'!Y8*$U$90*$X90*Y$82</f>
        <v>6023843.4656291055</v>
      </c>
      <c r="Z8" s="5">
        <f>'Praca eksploatacyjna'!Z8*$U$90*$X90*Z$82</f>
        <v>6635447.3196049677</v>
      </c>
    </row>
    <row r="9" spans="1:26" x14ac:dyDescent="0.25">
      <c r="A9" s="1">
        <v>60</v>
      </c>
      <c r="B9" s="5">
        <f>'Praca eksploatacyjna'!B9*$U$90*$X91*B$82</f>
        <v>657953.20493634185</v>
      </c>
      <c r="C9" s="5">
        <f>'Praca eksploatacyjna'!C9*$U$90*$X91*C$82</f>
        <v>669550.65845393774</v>
      </c>
      <c r="D9" s="5">
        <f>'Praca eksploatacyjna'!D9*$U$90*$X91*D$82</f>
        <v>681318.67812684202</v>
      </c>
      <c r="E9" s="5">
        <f>'Praca eksploatacyjna'!E9*$U$90*$X91*E$82</f>
        <v>692717.40566537098</v>
      </c>
      <c r="F9" s="5">
        <f>'Praca eksploatacyjna'!F9*$U$90*$X91*F$82</f>
        <v>703720.62097920547</v>
      </c>
      <c r="G9" s="5">
        <f>'Praca eksploatacyjna'!G9*$U$90*$X91*G$82</f>
        <v>714302.61503319093</v>
      </c>
      <c r="H9" s="5">
        <f>'Praca eksploatacyjna'!H9*$U$90*$X91*H$82</f>
        <v>974188.29615671246</v>
      </c>
      <c r="I9" s="5">
        <f>'Praca eksploatacyjna'!I9*$U$90*$X91*I$82</f>
        <v>1244383.9884354859</v>
      </c>
      <c r="J9" s="5">
        <f>'Praca eksploatacyjna'!J9*$U$90*$X91*J$82</f>
        <v>1524602.7875584336</v>
      </c>
      <c r="K9" s="5">
        <f>'Praca eksploatacyjna'!K9*$U$90*$X91*K$82</f>
        <v>1815940.3184361395</v>
      </c>
      <c r="L9" s="5">
        <f>'Praca eksploatacyjna'!L9*$U$90*$X91*L$82</f>
        <v>2147520.9133555819</v>
      </c>
      <c r="M9" s="5">
        <f>'Praca eksploatacyjna'!M9*$U$90*$X91*M$82</f>
        <v>2503850.6045971611</v>
      </c>
      <c r="N9" s="5">
        <f>'Praca eksploatacyjna'!N9*$U$90*$X91*N$82</f>
        <v>2873574.4751230609</v>
      </c>
      <c r="O9" s="5">
        <f>'Praca eksploatacyjna'!O9*$U$90*$X91*O$82</f>
        <v>3257085.760228158</v>
      </c>
      <c r="P9" s="5">
        <f>'Praca eksploatacyjna'!P9*$U$90*$X91*P$82</f>
        <v>3654788.0669474103</v>
      </c>
      <c r="Q9" s="5">
        <f>'Praca eksploatacyjna'!Q9*$U$90*$X91*Q$82</f>
        <v>2604044.9850573028</v>
      </c>
      <c r="R9" s="5">
        <f>'Praca eksploatacyjna'!R9*$U$90*$X91*R$82</f>
        <v>3300912.1602535602</v>
      </c>
      <c r="S9" s="5">
        <f>'Praca eksploatacyjna'!S9*$U$90*$X91*S$82</f>
        <v>4023579.0798340626</v>
      </c>
      <c r="T9" s="5">
        <f>'Praca eksploatacyjna'!T9*$U$90*$X91*T$82</f>
        <v>4769033.266078949</v>
      </c>
      <c r="U9" s="5">
        <f>'Praca eksploatacyjna'!U9*$U$90*$X91*U$82</f>
        <v>5536205.5805665758</v>
      </c>
      <c r="V9" s="5">
        <f>'Praca eksploatacyjna'!V9*$U$90*$X91*V$82</f>
        <v>4467447.2350972779</v>
      </c>
      <c r="W9" s="5">
        <f>'Praca eksploatacyjna'!W9*$U$90*$X91*W$82</f>
        <v>4980880.5042573484</v>
      </c>
      <c r="X9" s="5">
        <f>'Praca eksploatacyjna'!X9*$U$90*$X91*X$82</f>
        <v>5510304.2389535634</v>
      </c>
      <c r="Y9" s="5">
        <f>'Praca eksploatacyjna'!Y9*$U$90*$X91*Y$82</f>
        <v>6051345.9680771064</v>
      </c>
      <c r="Z9" s="5">
        <f>'Praca eksploatacyjna'!Z9*$U$90*$X91*Z$82</f>
        <v>6608290.3946474334</v>
      </c>
    </row>
    <row r="10" spans="1:26" x14ac:dyDescent="0.25">
      <c r="A10" s="1">
        <v>70</v>
      </c>
      <c r="B10" s="5">
        <f>'Praca eksploatacyjna'!B10*$U$90*$X92*B$82</f>
        <v>2485596.7544729826</v>
      </c>
      <c r="C10" s="5">
        <f>'Praca eksploatacyjna'!C10*$U$90*$X92*C$82</f>
        <v>2587626.7980595706</v>
      </c>
      <c r="D10" s="5">
        <f>'Praca eksploatacyjna'!D10*$U$90*$X92*D$82</f>
        <v>2693188.7903801836</v>
      </c>
      <c r="E10" s="5">
        <f>'Praca eksploatacyjna'!E10*$U$90*$X92*E$82</f>
        <v>2800207.5014235331</v>
      </c>
      <c r="F10" s="5">
        <f>'Praca eksploatacyjna'!F10*$U$90*$X92*F$82</f>
        <v>2908537.7621085071</v>
      </c>
      <c r="G10" s="5">
        <f>'Praca eksploatacyjna'!G10*$U$90*$X92*G$82</f>
        <v>3018025.8406366878</v>
      </c>
      <c r="H10" s="5">
        <f>'Praca eksploatacyjna'!H10*$U$90*$X92*H$82</f>
        <v>2854587.4602380442</v>
      </c>
      <c r="I10" s="5">
        <f>'Praca eksploatacyjna'!I10*$U$90*$X92*I$82</f>
        <v>2680213.8795109345</v>
      </c>
      <c r="J10" s="5">
        <f>'Praca eksploatacyjna'!J10*$U$90*$X92*J$82</f>
        <v>2495020.1788032516</v>
      </c>
      <c r="K10" s="5">
        <f>'Praca eksploatacyjna'!K10*$U$90*$X92*K$82</f>
        <v>2300962.8524132972</v>
      </c>
      <c r="L10" s="5">
        <f>'Praca eksploatacyjna'!L10*$U$90*$X92*L$82</f>
        <v>1851456.7175226083</v>
      </c>
      <c r="M10" s="5">
        <f>'Praca eksploatacyjna'!M10*$U$90*$X92*M$82</f>
        <v>2005012.6723146047</v>
      </c>
      <c r="N10" s="5">
        <f>'Praca eksploatacyjna'!N10*$U$90*$X92*N$82</f>
        <v>2163970.2826112723</v>
      </c>
      <c r="O10" s="5">
        <f>'Praca eksploatacyjna'!O10*$U$90*$X92*O$82</f>
        <v>2328484.1922508809</v>
      </c>
      <c r="P10" s="5">
        <f>'Praca eksploatacyjna'!P10*$U$90*$X92*P$82</f>
        <v>2498713.0701630288</v>
      </c>
      <c r="Q10" s="5">
        <f>'Praca eksploatacyjna'!Q10*$U$90*$X92*Q$82</f>
        <v>4060825.2494791006</v>
      </c>
      <c r="R10" s="5">
        <f>'Praca eksploatacyjna'!R10*$U$90*$X92*R$82</f>
        <v>4028887.0779114068</v>
      </c>
      <c r="S10" s="5">
        <f>'Praca eksploatacyjna'!S10*$U$90*$X92*S$82</f>
        <v>3994225.4979355433</v>
      </c>
      <c r="T10" s="5">
        <f>'Praca eksploatacyjna'!T10*$U$90*$X92*T$82</f>
        <v>3953641.936927354</v>
      </c>
      <c r="U10" s="5">
        <f>'Praca eksploatacyjna'!U10*$U$90*$X92*U$82</f>
        <v>3907140.9641880775</v>
      </c>
      <c r="V10" s="5">
        <f>'Praca eksploatacyjna'!V10*$U$90*$X92*V$82</f>
        <v>3164432.009003107</v>
      </c>
      <c r="W10" s="5">
        <f>'Praca eksploatacyjna'!W10*$U$90*$X92*W$82</f>
        <v>3046436.1953397132</v>
      </c>
      <c r="X10" s="5">
        <f>'Praca eksploatacyjna'!X10*$U$90*$X92*X$82</f>
        <v>2923582.5930470079</v>
      </c>
      <c r="Y10" s="5">
        <f>'Praca eksploatacyjna'!Y10*$U$90*$X92*Y$82</f>
        <v>2793541.6444753581</v>
      </c>
      <c r="Z10" s="5">
        <f>'Praca eksploatacyjna'!Z10*$U$90*$X92*Z$82</f>
        <v>2658590.9484055946</v>
      </c>
    </row>
    <row r="11" spans="1:26" x14ac:dyDescent="0.25">
      <c r="A11" s="1">
        <v>80</v>
      </c>
      <c r="B11" s="5">
        <f>'Praca eksploatacyjna'!B11*$U$90*$X93*B$82</f>
        <v>2297540.6854901807</v>
      </c>
      <c r="C11" s="5">
        <f>'Praca eksploatacyjna'!C11*$U$90*$X93*C$82</f>
        <v>2395589.9754883666</v>
      </c>
      <c r="D11" s="5">
        <f>'Praca eksploatacyjna'!D11*$U$90*$X93*D$82</f>
        <v>2497089.4308472588</v>
      </c>
      <c r="E11" s="5">
        <f>'Praca eksploatacyjna'!E11*$U$90*$X93*E$82</f>
        <v>2600118.532929576</v>
      </c>
      <c r="F11" s="5">
        <f>'Praca eksploatacyjna'!F11*$U$90*$X93*F$82</f>
        <v>2704540.1344087403</v>
      </c>
      <c r="G11" s="5">
        <f>'Praca eksploatacyjna'!G11*$U$90*$X93*G$82</f>
        <v>2810208.4992086333</v>
      </c>
      <c r="H11" s="5">
        <f>'Praca eksploatacyjna'!H11*$U$90*$X93*H$82</f>
        <v>2883101.1077575185</v>
      </c>
      <c r="I11" s="5">
        <f>'Praca eksploatacyjna'!I11*$U$90*$X93*I$82</f>
        <v>2955534.8189160908</v>
      </c>
      <c r="J11" s="5">
        <f>'Praca eksploatacyjna'!J11*$U$90*$X93*J$82</f>
        <v>3027379.9719069595</v>
      </c>
      <c r="K11" s="5">
        <f>'Praca eksploatacyjna'!K11*$U$90*$X93*K$82</f>
        <v>3100935.2006781935</v>
      </c>
      <c r="L11" s="5">
        <f>'Praca eksploatacyjna'!L11*$U$90*$X93*L$82</f>
        <v>2925778.5674964325</v>
      </c>
      <c r="M11" s="5">
        <f>'Praca eksploatacyjna'!M11*$U$90*$X93*M$82</f>
        <v>2654816.8854897181</v>
      </c>
      <c r="N11" s="5">
        <f>'Praca eksploatacyjna'!N11*$U$90*$X93*N$82</f>
        <v>2371846.4247757359</v>
      </c>
      <c r="O11" s="5">
        <f>'Praca eksploatacyjna'!O11*$U$90*$X93*O$82</f>
        <v>2076495.2188789991</v>
      </c>
      <c r="P11" s="5">
        <f>'Praca eksploatacyjna'!P11*$U$90*$X93*P$82</f>
        <v>1768381.2261764817</v>
      </c>
      <c r="Q11" s="5">
        <f>'Praca eksploatacyjna'!Q11*$U$90*$X93*Q$82</f>
        <v>1387459.0953132403</v>
      </c>
      <c r="R11" s="5">
        <f>'Praca eksploatacyjna'!R11*$U$90*$X93*R$82</f>
        <v>1066183.4466536797</v>
      </c>
      <c r="S11" s="5">
        <f>'Praca eksploatacyjna'!S11*$U$90*$X93*S$82</f>
        <v>732059.34016469575</v>
      </c>
      <c r="T11" s="5">
        <f>'Praca eksploatacyjna'!T11*$U$90*$X93*T$82</f>
        <v>384409.85851156013</v>
      </c>
      <c r="U11" s="5">
        <f>'Praca eksploatacyjna'!U11*$U$90*$X93*U$82</f>
        <v>23700.397535383534</v>
      </c>
      <c r="V11" s="5">
        <f>'Praca eksploatacyjna'!V11*$U$90*$X93*V$82</f>
        <v>1602297.8669026995</v>
      </c>
      <c r="W11" s="5">
        <f>'Praca eksploatacyjna'!W11*$U$90*$X93*W$82</f>
        <v>1271963.3416124966</v>
      </c>
      <c r="X11" s="5">
        <f>'Praca eksploatacyjna'!X11*$U$90*$X93*X$82</f>
        <v>930077.34372258838</v>
      </c>
      <c r="Y11" s="5">
        <f>'Praca eksploatacyjna'!Y11*$U$90*$X93*Y$82</f>
        <v>575891.51948068803</v>
      </c>
      <c r="Z11" s="5">
        <f>'Praca eksploatacyjna'!Z11*$U$90*$X93*Z$82</f>
        <v>210133.64906305386</v>
      </c>
    </row>
    <row r="12" spans="1:26" x14ac:dyDescent="0.25">
      <c r="A12" s="1">
        <v>90</v>
      </c>
      <c r="B12" s="5">
        <f>'Praca eksploatacyjna'!B12*$U$90*$X94*B$82</f>
        <v>1659869.7040527833</v>
      </c>
      <c r="C12" s="5">
        <f>'Praca eksploatacyjna'!C12*$U$90*$X94*C$82</f>
        <v>1721004.9371206847</v>
      </c>
      <c r="D12" s="5">
        <f>'Praca eksploatacyjna'!D12*$U$90*$X94*D$82</f>
        <v>1784151.5914859734</v>
      </c>
      <c r="E12" s="5">
        <f>'Praca eksploatacyjna'!E12*$U$90*$X94*E$82</f>
        <v>1847928.1391725258</v>
      </c>
      <c r="F12" s="5">
        <f>'Praca eksploatacyjna'!F12*$U$90*$X94*F$82</f>
        <v>1912243.1817924059</v>
      </c>
      <c r="G12" s="5">
        <f>'Praca eksploatacyjna'!G12*$U$90*$X94*G$82</f>
        <v>1977000.8645149528</v>
      </c>
      <c r="H12" s="5">
        <f>'Praca eksploatacyjna'!H12*$U$90*$X94*H$82</f>
        <v>2053716.9268346324</v>
      </c>
      <c r="I12" s="5">
        <f>'Praca eksploatacyjna'!I12*$U$90*$X94*I$82</f>
        <v>2131208.9702566229</v>
      </c>
      <c r="J12" s="5">
        <f>'Praca eksploatacyjna'!J12*$U$90*$X94*J$82</f>
        <v>2209359.0152026126</v>
      </c>
      <c r="K12" s="5">
        <f>'Praca eksploatacyjna'!K12*$U$90*$X94*K$82</f>
        <v>2289838.0557694626</v>
      </c>
      <c r="L12" s="5">
        <f>'Praca eksploatacyjna'!L12*$U$90*$X94*L$82</f>
        <v>2250921.7772604846</v>
      </c>
      <c r="M12" s="5">
        <f>'Praca eksploatacyjna'!M12*$U$90*$X94*M$82</f>
        <v>2351041.488240113</v>
      </c>
      <c r="N12" s="5">
        <f>'Praca eksploatacyjna'!N12*$U$90*$X94*N$82</f>
        <v>2454265.6189480219</v>
      </c>
      <c r="O12" s="5">
        <f>'Praca eksploatacyjna'!O12*$U$90*$X94*O$82</f>
        <v>2560678.2982889516</v>
      </c>
      <c r="P12" s="5">
        <f>'Praca eksploatacyjna'!P12*$U$90*$X94*P$82</f>
        <v>2670365.7785559385</v>
      </c>
      <c r="Q12" s="5">
        <f>'Praca eksploatacyjna'!Q12*$U$90*$X94*Q$82</f>
        <v>2588863.7585327905</v>
      </c>
      <c r="R12" s="5">
        <f>'Praca eksploatacyjna'!R12*$U$90*$X94*R$82</f>
        <v>2805470.4006592925</v>
      </c>
      <c r="S12" s="5">
        <f>'Praca eksploatacyjna'!S12*$U$90*$X94*S$82</f>
        <v>3029440.379107506</v>
      </c>
      <c r="T12" s="5">
        <f>'Praca eksploatacyjna'!T12*$U$90*$X94*T$82</f>
        <v>3258416.9598589409</v>
      </c>
      <c r="U12" s="5">
        <f>'Praca eksploatacyjna'!U12*$U$90*$X94*U$82</f>
        <v>3492048.909977172</v>
      </c>
      <c r="V12" s="5">
        <f>'Praca eksploatacyjna'!V12*$U$90*$X94*V$82</f>
        <v>3403536.6232651412</v>
      </c>
      <c r="W12" s="5">
        <f>'Praca eksploatacyjna'!W12*$U$90*$X94*W$82</f>
        <v>3696730.5743520376</v>
      </c>
      <c r="X12" s="5">
        <f>'Praca eksploatacyjna'!X12*$U$90*$X94*X$82</f>
        <v>3998815.2280189046</v>
      </c>
      <c r="Y12" s="5">
        <f>'Praca eksploatacyjna'!Y12*$U$90*$X94*Y$82</f>
        <v>4306615.5249652443</v>
      </c>
      <c r="Z12" s="5">
        <f>'Praca eksploatacyjna'!Z12*$U$90*$X94*Z$82</f>
        <v>4623241.7347154925</v>
      </c>
    </row>
    <row r="13" spans="1:26" x14ac:dyDescent="0.25">
      <c r="A13" s="1">
        <v>100</v>
      </c>
      <c r="B13" s="5">
        <f>'Praca eksploatacyjna'!B13*$U$90*$X95*B$82</f>
        <v>0</v>
      </c>
      <c r="C13" s="5">
        <f>'Praca eksploatacyjna'!C13*$U$90*$X95*C$82</f>
        <v>0</v>
      </c>
      <c r="D13" s="5">
        <f>'Praca eksploatacyjna'!D13*$U$90*$X95*D$82</f>
        <v>0</v>
      </c>
      <c r="E13" s="5">
        <f>'Praca eksploatacyjna'!E13*$U$90*$X95*E$82</f>
        <v>0</v>
      </c>
      <c r="F13" s="5">
        <f>'Praca eksploatacyjna'!F13*$U$90*$X95*F$82</f>
        <v>0</v>
      </c>
      <c r="G13" s="5">
        <f>'Praca eksploatacyjna'!G13*$U$90*$X95*G$82</f>
        <v>0</v>
      </c>
      <c r="H13" s="5">
        <f>'Praca eksploatacyjna'!H13*$U$90*$X95*H$82</f>
        <v>0</v>
      </c>
      <c r="I13" s="5">
        <f>'Praca eksploatacyjna'!I13*$U$90*$X95*I$82</f>
        <v>0</v>
      </c>
      <c r="J13" s="5">
        <f>'Praca eksploatacyjna'!J13*$U$90*$X95*J$82</f>
        <v>0</v>
      </c>
      <c r="K13" s="5">
        <f>'Praca eksploatacyjna'!K13*$U$90*$X95*K$82</f>
        <v>0</v>
      </c>
      <c r="L13" s="5">
        <f>'Praca eksploatacyjna'!L13*$U$90*$X95*L$82</f>
        <v>0</v>
      </c>
      <c r="M13" s="5">
        <f>'Praca eksploatacyjna'!M13*$U$90*$X95*M$82</f>
        <v>0</v>
      </c>
      <c r="N13" s="5">
        <f>'Praca eksploatacyjna'!N13*$U$90*$X95*N$82</f>
        <v>0</v>
      </c>
      <c r="O13" s="5">
        <f>'Praca eksploatacyjna'!O13*$U$90*$X95*O$82</f>
        <v>0</v>
      </c>
      <c r="P13" s="5">
        <f>'Praca eksploatacyjna'!P13*$U$90*$X95*P$82</f>
        <v>0</v>
      </c>
      <c r="Q13" s="5">
        <f>'Praca eksploatacyjna'!Q13*$U$90*$X95*Q$82</f>
        <v>0</v>
      </c>
      <c r="R13" s="5">
        <f>'Praca eksploatacyjna'!R13*$U$90*$X95*R$82</f>
        <v>0</v>
      </c>
      <c r="S13" s="5">
        <f>'Praca eksploatacyjna'!S13*$U$90*$X95*S$82</f>
        <v>0</v>
      </c>
      <c r="T13" s="5">
        <f>'Praca eksploatacyjna'!T13*$U$90*$X95*T$82</f>
        <v>0</v>
      </c>
      <c r="U13" s="5">
        <f>'Praca eksploatacyjna'!U13*$U$90*$X95*U$82</f>
        <v>0</v>
      </c>
      <c r="V13" s="5">
        <f>'Praca eksploatacyjna'!V13*$U$90*$X95*V$82</f>
        <v>0</v>
      </c>
      <c r="W13" s="5">
        <f>'Praca eksploatacyjna'!W13*$U$90*$X95*W$82</f>
        <v>0</v>
      </c>
      <c r="X13" s="5">
        <f>'Praca eksploatacyjna'!X13*$U$90*$X95*X$82</f>
        <v>0</v>
      </c>
      <c r="Y13" s="5">
        <f>'Praca eksploatacyjna'!Y13*$U$90*$X95*Y$82</f>
        <v>0</v>
      </c>
      <c r="Z13" s="5">
        <f>'Praca eksploatacyjna'!Z13*$U$90*$X95*Z$82</f>
        <v>0</v>
      </c>
    </row>
    <row r="14" spans="1:26" x14ac:dyDescent="0.25">
      <c r="A14" s="1">
        <v>110</v>
      </c>
      <c r="B14" s="5">
        <f>'Praca eksploatacyjna'!B14*$U$90*$X96*B$82</f>
        <v>0</v>
      </c>
      <c r="C14" s="5">
        <f>'Praca eksploatacyjna'!C14*$U$90*$X96*C$82</f>
        <v>0</v>
      </c>
      <c r="D14" s="5">
        <f>'Praca eksploatacyjna'!D14*$U$90*$X96*D$82</f>
        <v>0</v>
      </c>
      <c r="E14" s="5">
        <f>'Praca eksploatacyjna'!E14*$U$90*$X96*E$82</f>
        <v>0</v>
      </c>
      <c r="F14" s="5">
        <f>'Praca eksploatacyjna'!F14*$U$90*$X96*F$82</f>
        <v>0</v>
      </c>
      <c r="G14" s="5">
        <f>'Praca eksploatacyjna'!G14*$U$90*$X96*G$82</f>
        <v>0</v>
      </c>
      <c r="H14" s="5">
        <f>'Praca eksploatacyjna'!H14*$U$90*$X96*H$82</f>
        <v>0</v>
      </c>
      <c r="I14" s="5">
        <f>'Praca eksploatacyjna'!I14*$U$90*$X96*I$82</f>
        <v>0</v>
      </c>
      <c r="J14" s="5">
        <f>'Praca eksploatacyjna'!J14*$U$90*$X96*J$82</f>
        <v>0</v>
      </c>
      <c r="K14" s="5">
        <f>'Praca eksploatacyjna'!K14*$U$90*$X96*K$82</f>
        <v>0</v>
      </c>
      <c r="L14" s="5">
        <f>'Praca eksploatacyjna'!L14*$U$90*$X96*L$82</f>
        <v>0</v>
      </c>
      <c r="M14" s="5">
        <f>'Praca eksploatacyjna'!M14*$U$90*$X96*M$82</f>
        <v>0</v>
      </c>
      <c r="N14" s="5">
        <f>'Praca eksploatacyjna'!N14*$U$90*$X96*N$82</f>
        <v>0</v>
      </c>
      <c r="O14" s="5">
        <f>'Praca eksploatacyjna'!O14*$U$90*$X96*O$82</f>
        <v>0</v>
      </c>
      <c r="P14" s="5">
        <f>'Praca eksploatacyjna'!P14*$U$90*$X96*P$82</f>
        <v>0</v>
      </c>
      <c r="Q14" s="5">
        <f>'Praca eksploatacyjna'!Q14*$U$90*$X96*Q$82</f>
        <v>0</v>
      </c>
      <c r="R14" s="5">
        <f>'Praca eksploatacyjna'!R14*$U$90*$X96*R$82</f>
        <v>0</v>
      </c>
      <c r="S14" s="5">
        <f>'Praca eksploatacyjna'!S14*$U$90*$X96*S$82</f>
        <v>0</v>
      </c>
      <c r="T14" s="5">
        <f>'Praca eksploatacyjna'!T14*$U$90*$X96*T$82</f>
        <v>0</v>
      </c>
      <c r="U14" s="5">
        <f>'Praca eksploatacyjna'!U14*$U$90*$X96*U$82</f>
        <v>0</v>
      </c>
      <c r="V14" s="5">
        <f>'Praca eksploatacyjna'!V14*$U$90*$X96*V$82</f>
        <v>0</v>
      </c>
      <c r="W14" s="5">
        <f>'Praca eksploatacyjna'!W14*$U$90*$X96*W$82</f>
        <v>0</v>
      </c>
      <c r="X14" s="5">
        <f>'Praca eksploatacyjna'!X14*$U$90*$X96*X$82</f>
        <v>0</v>
      </c>
      <c r="Y14" s="5">
        <f>'Praca eksploatacyjna'!Y14*$U$90*$X96*Y$82</f>
        <v>0</v>
      </c>
      <c r="Z14" s="5">
        <f>'Praca eksploatacyjna'!Z14*$U$90*$X96*Z$82</f>
        <v>0</v>
      </c>
    </row>
    <row r="15" spans="1:26" x14ac:dyDescent="0.25">
      <c r="A15" s="1" t="s">
        <v>28</v>
      </c>
      <c r="B15" s="5">
        <f>SUM(B4:B14)</f>
        <v>10337446.990202107</v>
      </c>
      <c r="C15" s="5">
        <f t="shared" ref="C15:Z15" si="1">SUM(C4:C14)</f>
        <v>10749472.994824983</v>
      </c>
      <c r="D15" s="5">
        <f t="shared" si="1"/>
        <v>11175577.545880303</v>
      </c>
      <c r="E15" s="5">
        <f t="shared" si="1"/>
        <v>11607137.450663896</v>
      </c>
      <c r="F15" s="5">
        <f t="shared" si="1"/>
        <v>12043558.711415205</v>
      </c>
      <c r="G15" s="5">
        <f t="shared" si="1"/>
        <v>12484213.937497271</v>
      </c>
      <c r="H15" s="5">
        <f t="shared" si="1"/>
        <v>13084393.576584117</v>
      </c>
      <c r="I15" s="5">
        <f t="shared" si="1"/>
        <v>13694473.242857993</v>
      </c>
      <c r="J15" s="5">
        <f t="shared" si="1"/>
        <v>14313586.15204151</v>
      </c>
      <c r="K15" s="5">
        <f t="shared" si="1"/>
        <v>14952529.381343272</v>
      </c>
      <c r="L15" s="5">
        <f t="shared" si="1"/>
        <v>14662603.242995521</v>
      </c>
      <c r="M15" s="5">
        <f t="shared" si="1"/>
        <v>15457519.688479422</v>
      </c>
      <c r="N15" s="5">
        <f t="shared" si="1"/>
        <v>16278367.750485484</v>
      </c>
      <c r="O15" s="5">
        <f t="shared" si="1"/>
        <v>17125866.727096394</v>
      </c>
      <c r="P15" s="5">
        <f t="shared" si="1"/>
        <v>18000754.315671541</v>
      </c>
      <c r="Q15" s="5">
        <f t="shared" si="1"/>
        <v>16980930.828233354</v>
      </c>
      <c r="R15" s="5">
        <f t="shared" si="1"/>
        <v>18103098.830982387</v>
      </c>
      <c r="S15" s="5">
        <f t="shared" si="1"/>
        <v>19262098.234696459</v>
      </c>
      <c r="T15" s="5">
        <f t="shared" si="1"/>
        <v>20442870.874647409</v>
      </c>
      <c r="U15" s="5">
        <f t="shared" si="1"/>
        <v>21643559.195044562</v>
      </c>
      <c r="V15" s="5">
        <f t="shared" si="1"/>
        <v>19890294.384509411</v>
      </c>
      <c r="W15" s="5">
        <f t="shared" si="1"/>
        <v>21284137.170225892</v>
      </c>
      <c r="X15" s="5">
        <f t="shared" si="1"/>
        <v>22719199.236855369</v>
      </c>
      <c r="Y15" s="5">
        <f t="shared" si="1"/>
        <v>24177434.803809449</v>
      </c>
      <c r="Z15" s="5">
        <f t="shared" si="1"/>
        <v>25676517.793901425</v>
      </c>
    </row>
    <row r="17" spans="1:26" x14ac:dyDescent="0.25">
      <c r="A17" t="s">
        <v>88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eksploatacyjna'!B20*$U$90*$X86*B$82</f>
        <v>0</v>
      </c>
      <c r="C20" s="5">
        <f>'Praca eksploatacyjna'!C20*$U$90*$X86*C$82</f>
        <v>0</v>
      </c>
      <c r="D20" s="5">
        <f>'Praca eksploatacyjna'!D20*$U$90*$X86*D$82</f>
        <v>0</v>
      </c>
      <c r="E20" s="5">
        <f>'Praca eksploatacyjna'!E20*$U$90*$X86*E$82</f>
        <v>0</v>
      </c>
      <c r="F20" s="5">
        <f>'Praca eksploatacyjna'!F20*$U$90*$X86*F$82</f>
        <v>0</v>
      </c>
      <c r="G20" s="5">
        <f>'Praca eksploatacyjna'!G20*$U$90*$X86*G$82</f>
        <v>0</v>
      </c>
      <c r="H20" s="5">
        <f>'Praca eksploatacyjna'!H20*$U$90*$X86*H$82</f>
        <v>0</v>
      </c>
      <c r="I20" s="5">
        <f>'Praca eksploatacyjna'!I20*$U$90*$X86*I$82</f>
        <v>0</v>
      </c>
      <c r="J20" s="5">
        <f>'Praca eksploatacyjna'!J20*$U$90*$X86*J$82</f>
        <v>0</v>
      </c>
      <c r="K20" s="5">
        <f>'Praca eksploatacyjna'!K20*$U$90*$X86*K$82</f>
        <v>0</v>
      </c>
      <c r="L20" s="5">
        <f>'Praca eksploatacyjna'!L20*$U$90*$X86*L$82</f>
        <v>0</v>
      </c>
      <c r="M20" s="5">
        <f>'Praca eksploatacyjna'!M20*$U$90*$X86*M$82</f>
        <v>0</v>
      </c>
      <c r="N20" s="5">
        <f>'Praca eksploatacyjna'!N20*$U$90*$X86*N$82</f>
        <v>0</v>
      </c>
      <c r="O20" s="5">
        <f>'Praca eksploatacyjna'!O20*$U$90*$X86*O$82</f>
        <v>0</v>
      </c>
      <c r="P20" s="5">
        <f>'Praca eksploatacyjna'!P20*$U$90*$X86*P$82</f>
        <v>0</v>
      </c>
      <c r="Q20" s="5">
        <f>'Praca eksploatacyjna'!Q20*$U$90*$X86*Q$82</f>
        <v>0</v>
      </c>
      <c r="R20" s="5">
        <f>'Praca eksploatacyjna'!R20*$U$90*$X86*R$82</f>
        <v>0</v>
      </c>
      <c r="S20" s="5">
        <f>'Praca eksploatacyjna'!S20*$U$90*$X86*S$82</f>
        <v>0</v>
      </c>
      <c r="T20" s="5">
        <f>'Praca eksploatacyjna'!T20*$U$90*$X86*T$82</f>
        <v>0</v>
      </c>
      <c r="U20" s="5">
        <f>'Praca eksploatacyjna'!U20*$U$90*$X86*U$82</f>
        <v>0</v>
      </c>
      <c r="V20" s="5">
        <f>'Praca eksploatacyjna'!V20*$U$90*$X86*V$82</f>
        <v>0</v>
      </c>
      <c r="W20" s="5">
        <f>'Praca eksploatacyjna'!W20*$U$90*$X86*W$82</f>
        <v>0</v>
      </c>
      <c r="X20" s="5">
        <f>'Praca eksploatacyjna'!X20*$U$90*$X86*X$82</f>
        <v>0</v>
      </c>
      <c r="Y20" s="5">
        <f>'Praca eksploatacyjna'!Y20*$U$90*$X86*Y$82</f>
        <v>0</v>
      </c>
      <c r="Z20" s="5">
        <f>'Praca eksploatacyjna'!Z20*$U$90*$X86*Z$82</f>
        <v>0</v>
      </c>
    </row>
    <row r="21" spans="1:26" x14ac:dyDescent="0.25">
      <c r="A21" s="1">
        <v>20</v>
      </c>
      <c r="B21" s="5">
        <f>'Praca eksploatacyjna'!B21*$U$90*$X87*B$82</f>
        <v>0</v>
      </c>
      <c r="C21" s="5">
        <f>'Praca eksploatacyjna'!C21*$U$90*$X87*C$82</f>
        <v>0</v>
      </c>
      <c r="D21" s="5">
        <f>'Praca eksploatacyjna'!D21*$U$90*$X87*D$82</f>
        <v>0</v>
      </c>
      <c r="E21" s="5">
        <f>'Praca eksploatacyjna'!E21*$U$90*$X87*E$82</f>
        <v>0</v>
      </c>
      <c r="F21" s="5">
        <f>'Praca eksploatacyjna'!F21*$U$90*$X87*F$82</f>
        <v>0</v>
      </c>
      <c r="G21" s="5">
        <f>'Praca eksploatacyjna'!G21*$U$90*$X87*G$82</f>
        <v>0</v>
      </c>
      <c r="H21" s="5">
        <f>'Praca eksploatacyjna'!H21*$U$90*$X87*H$82</f>
        <v>0</v>
      </c>
      <c r="I21" s="5">
        <f>'Praca eksploatacyjna'!I21*$U$90*$X87*I$82</f>
        <v>0</v>
      </c>
      <c r="J21" s="5">
        <f>'Praca eksploatacyjna'!J21*$U$90*$X87*J$82</f>
        <v>0</v>
      </c>
      <c r="K21" s="5">
        <f>'Praca eksploatacyjna'!K21*$U$90*$X87*K$82</f>
        <v>0</v>
      </c>
      <c r="L21" s="5">
        <f>'Praca eksploatacyjna'!L21*$U$90*$X87*L$82</f>
        <v>0</v>
      </c>
      <c r="M21" s="5">
        <f>'Praca eksploatacyjna'!M21*$U$90*$X87*M$82</f>
        <v>0</v>
      </c>
      <c r="N21" s="5">
        <f>'Praca eksploatacyjna'!N21*$U$90*$X87*N$82</f>
        <v>0</v>
      </c>
      <c r="O21" s="5">
        <f>'Praca eksploatacyjna'!O21*$U$90*$X87*O$82</f>
        <v>0</v>
      </c>
      <c r="P21" s="5">
        <f>'Praca eksploatacyjna'!P21*$U$90*$X87*P$82</f>
        <v>0</v>
      </c>
      <c r="Q21" s="5">
        <f>'Praca eksploatacyjna'!Q21*$U$90*$X87*Q$82</f>
        <v>0</v>
      </c>
      <c r="R21" s="5">
        <f>'Praca eksploatacyjna'!R21*$U$90*$X87*R$82</f>
        <v>0</v>
      </c>
      <c r="S21" s="5">
        <f>'Praca eksploatacyjna'!S21*$U$90*$X87*S$82</f>
        <v>0</v>
      </c>
      <c r="T21" s="5">
        <f>'Praca eksploatacyjna'!T21*$U$90*$X87*T$82</f>
        <v>0</v>
      </c>
      <c r="U21" s="5">
        <f>'Praca eksploatacyjna'!U21*$U$90*$X87*U$82</f>
        <v>0</v>
      </c>
      <c r="V21" s="5">
        <f>'Praca eksploatacyjna'!V21*$U$90*$X87*V$82</f>
        <v>0</v>
      </c>
      <c r="W21" s="5">
        <f>'Praca eksploatacyjna'!W21*$U$90*$X87*W$82</f>
        <v>0</v>
      </c>
      <c r="X21" s="5">
        <f>'Praca eksploatacyjna'!X21*$U$90*$X87*X$82</f>
        <v>0</v>
      </c>
      <c r="Y21" s="5">
        <f>'Praca eksploatacyjna'!Y21*$U$90*$X87*Y$82</f>
        <v>0</v>
      </c>
      <c r="Z21" s="5">
        <f>'Praca eksploatacyjna'!Z21*$U$90*$X87*Z$82</f>
        <v>0</v>
      </c>
    </row>
    <row r="22" spans="1:26" x14ac:dyDescent="0.25">
      <c r="A22" s="1">
        <v>30</v>
      </c>
      <c r="B22" s="5">
        <f>'Praca eksploatacyjna'!B22*$U$90*$X88*B$82</f>
        <v>0</v>
      </c>
      <c r="C22" s="5">
        <f>'Praca eksploatacyjna'!C22*$U$90*$X88*C$82</f>
        <v>0.56563868224843417</v>
      </c>
      <c r="D22" s="5">
        <f>'Praca eksploatacyjna'!D22*$U$90*$X88*D$82</f>
        <v>1.1593330431363906</v>
      </c>
      <c r="E22" s="5">
        <f>'Praca eksploatacyjna'!E22*$U$90*$X88*E$82</f>
        <v>1.7807355542574959</v>
      </c>
      <c r="F22" s="5">
        <f>'Praca eksploatacyjna'!F22*$U$90*$X88*F$82</f>
        <v>2.4293981588216935</v>
      </c>
      <c r="G22" s="5">
        <f>'Praca eksploatacyjna'!G22*$U$90*$X88*G$82</f>
        <v>3.1047708469741249</v>
      </c>
      <c r="H22" s="5">
        <f>'Praca eksploatacyjna'!H22*$U$90*$X88*H$82</f>
        <v>3.6916139339968601</v>
      </c>
      <c r="I22" s="5">
        <f>'Praca eksploatacyjna'!I22*$U$90*$X88*I$82</f>
        <v>4.2998226133747997</v>
      </c>
      <c r="J22" s="5">
        <f>'Praca eksploatacyjna'!J22*$U$90*$X88*J$82</f>
        <v>4.9287209143593964</v>
      </c>
      <c r="K22" s="5">
        <f>'Praca eksploatacyjna'!K22*$U$90*$X88*K$82</f>
        <v>5.5819211094095014</v>
      </c>
      <c r="L22" s="5">
        <f>'Praca eksploatacyjna'!L22*$U$90*$X88*L$82</f>
        <v>2.8106850113604218</v>
      </c>
      <c r="M22" s="5">
        <f>'Praca eksploatacyjna'!M22*$U$90*$X88*M$82</f>
        <v>2.8668987115876301</v>
      </c>
      <c r="N22" s="5">
        <f>'Praca eksploatacyjna'!N22*$U$90*$X88*N$82</f>
        <v>2.9242366858193831</v>
      </c>
      <c r="O22" s="5">
        <f>'Praca eksploatacyjna'!O22*$U$90*$X88*O$82</f>
        <v>2.9827214195357707</v>
      </c>
      <c r="P22" s="5">
        <f>'Praca eksploatacyjna'!P22*$U$90*$X88*P$82</f>
        <v>3.0423758479264862</v>
      </c>
      <c r="Q22" s="5">
        <f>'Praca eksploatacyjna'!Q22*$U$90*$X88*Q$82</f>
        <v>0</v>
      </c>
      <c r="R22" s="5">
        <f>'Praca eksploatacyjna'!R22*$U$90*$X88*R$82</f>
        <v>0</v>
      </c>
      <c r="S22" s="5">
        <f>'Praca eksploatacyjna'!S22*$U$90*$X88*S$82</f>
        <v>0</v>
      </c>
      <c r="T22" s="5">
        <f>'Praca eksploatacyjna'!T22*$U$90*$X88*T$82</f>
        <v>0</v>
      </c>
      <c r="U22" s="5">
        <f>'Praca eksploatacyjna'!U22*$U$90*$X88*U$82</f>
        <v>0</v>
      </c>
      <c r="V22" s="5">
        <f>'Praca eksploatacyjna'!V22*$U$90*$X88*V$82</f>
        <v>0</v>
      </c>
      <c r="W22" s="5">
        <f>'Praca eksploatacyjna'!W22*$U$90*$X88*W$82</f>
        <v>0</v>
      </c>
      <c r="X22" s="5">
        <f>'Praca eksploatacyjna'!X22*$U$90*$X88*X$82</f>
        <v>0</v>
      </c>
      <c r="Y22" s="5">
        <f>'Praca eksploatacyjna'!Y22*$U$90*$X88*Y$82</f>
        <v>0</v>
      </c>
      <c r="Z22" s="5">
        <f>'Praca eksploatacyjna'!Z22*$U$90*$X88*Z$82</f>
        <v>0</v>
      </c>
    </row>
    <row r="23" spans="1:26" x14ac:dyDescent="0.25">
      <c r="A23" s="1">
        <v>40</v>
      </c>
      <c r="B23" s="5">
        <f>'Praca eksploatacyjna'!B23*$U$90*$X89*B$82</f>
        <v>3527.8287574380065</v>
      </c>
      <c r="C23" s="5">
        <f>'Praca eksploatacyjna'!C23*$U$90*$X89*C$82</f>
        <v>3611.6523970408257</v>
      </c>
      <c r="D23" s="5">
        <f>'Praca eksploatacyjna'!D23*$U$90*$X89*D$82</f>
        <v>3697.4639333689711</v>
      </c>
      <c r="E23" s="5">
        <f>'Praca eksploatacyjna'!E23*$U$90*$X89*E$82</f>
        <v>3782.3554460165151</v>
      </c>
      <c r="F23" s="5">
        <f>'Praca eksploatacyjna'!F23*$U$90*$X89*F$82</f>
        <v>3866.1692057861119</v>
      </c>
      <c r="G23" s="5">
        <f>'Praca eksploatacyjna'!G23*$U$90*$X89*G$82</f>
        <v>3948.7463231583843</v>
      </c>
      <c r="H23" s="5">
        <f>'Praca eksploatacyjna'!H23*$U$90*$X89*H$82</f>
        <v>4147.6966641958588</v>
      </c>
      <c r="I23" s="5">
        <f>'Praca eksploatacyjna'!I23*$U$90*$X89*I$82</f>
        <v>4350.172101486628</v>
      </c>
      <c r="J23" s="5">
        <f>'Praca eksploatacyjna'!J23*$U$90*$X89*J$82</f>
        <v>4555.8888824800451</v>
      </c>
      <c r="K23" s="5">
        <f>'Praca eksploatacyjna'!K23*$U$90*$X89*K$82</f>
        <v>4768.2814231048014</v>
      </c>
      <c r="L23" s="5">
        <f>'Praca eksploatacyjna'!L23*$U$90*$X89*L$82</f>
        <v>5009.8982101057236</v>
      </c>
      <c r="M23" s="5">
        <f>'Praca eksploatacyjna'!M23*$U$90*$X89*M$82</f>
        <v>5563.1785091796391</v>
      </c>
      <c r="N23" s="5">
        <f>'Praca eksploatacyjna'!N23*$U$90*$X89*N$82</f>
        <v>6136.5860609324718</v>
      </c>
      <c r="O23" s="5">
        <f>'Praca eksploatacyjna'!O23*$U$90*$X89*O$82</f>
        <v>6730.7046433517426</v>
      </c>
      <c r="P23" s="5">
        <f>'Praca eksploatacyjna'!P23*$U$90*$X89*P$82</f>
        <v>7346.1333346434121</v>
      </c>
      <c r="Q23" s="5">
        <f>'Praca eksploatacyjna'!Q23*$U$90*$X89*Q$82</f>
        <v>7320.6146804451337</v>
      </c>
      <c r="R23" s="5">
        <f>'Praca eksploatacyjna'!R23*$U$90*$X89*R$82</f>
        <v>8063.8029680537129</v>
      </c>
      <c r="S23" s="5">
        <f>'Praca eksploatacyjna'!S23*$U$90*$X89*S$82</f>
        <v>8832.8310145106607</v>
      </c>
      <c r="T23" s="5">
        <f>'Praca eksploatacyjna'!T23*$U$90*$X89*T$82</f>
        <v>9620.8594703902272</v>
      </c>
      <c r="U23" s="5">
        <f>'Praca eksploatacyjna'!U23*$U$90*$X89*U$82</f>
        <v>10426.699839109409</v>
      </c>
      <c r="V23" s="5">
        <f>'Praca eksploatacyjna'!V23*$U$90*$X89*V$82</f>
        <v>8564.981329680013</v>
      </c>
      <c r="W23" s="5">
        <f>'Praca eksploatacyjna'!W23*$U$90*$X89*W$82</f>
        <v>16933.875908668291</v>
      </c>
      <c r="X23" s="5">
        <f>'Praca eksploatacyjna'!X23*$U$90*$X89*X$82</f>
        <v>25581.547965180085</v>
      </c>
      <c r="Y23" s="5">
        <f>'Praca eksploatacyjna'!Y23*$U$90*$X89*Y$82</f>
        <v>34487.846600929079</v>
      </c>
      <c r="Z23" s="5">
        <f>'Praca eksploatacyjna'!Z23*$U$90*$X89*Z$82</f>
        <v>43672.59791674294</v>
      </c>
    </row>
    <row r="24" spans="1:26" x14ac:dyDescent="0.25">
      <c r="A24" s="1">
        <v>50</v>
      </c>
      <c r="B24" s="5">
        <f>'Praca eksploatacyjna'!B24*$U$90*$X90*B$82</f>
        <v>19630.066613608738</v>
      </c>
      <c r="C24" s="5">
        <f>'Praca eksploatacyjna'!C24*$U$90*$X90*C$82</f>
        <v>20113.023312102741</v>
      </c>
      <c r="D24" s="5">
        <f>'Praca eksploatacyjna'!D24*$U$90*$X90*D$82</f>
        <v>20607.861386672012</v>
      </c>
      <c r="E24" s="5">
        <f>'Praca eksploatacyjna'!E24*$U$90*$X90*E$82</f>
        <v>21098.389998695558</v>
      </c>
      <c r="F24" s="5">
        <f>'Praca eksploatacyjna'!F24*$U$90*$X90*F$82</f>
        <v>21583.718391987564</v>
      </c>
      <c r="G24" s="5">
        <f>'Praca eksploatacyjna'!G24*$U$90*$X90*G$82</f>
        <v>22062.946373985578</v>
      </c>
      <c r="H24" s="5">
        <f>'Praca eksploatacyjna'!H24*$U$90*$X90*H$82</f>
        <v>26249.589162606451</v>
      </c>
      <c r="I24" s="5">
        <f>'Praca eksploatacyjna'!I24*$U$90*$X90*I$82</f>
        <v>30588.769626622969</v>
      </c>
      <c r="J24" s="5">
        <f>'Praca eksploatacyjna'!J24*$U$90*$X90*J$82</f>
        <v>35075.666911193519</v>
      </c>
      <c r="K24" s="5">
        <f>'Praca eksploatacyjna'!K24*$U$90*$X90*K$82</f>
        <v>39735.98519751092</v>
      </c>
      <c r="L24" s="5">
        <f>'Praca eksploatacyjna'!L24*$U$90*$X90*L$82</f>
        <v>44598.591919232618</v>
      </c>
      <c r="M24" s="5">
        <f>'Praca eksploatacyjna'!M24*$U$90*$X90*M$82</f>
        <v>52591.065278186339</v>
      </c>
      <c r="N24" s="5">
        <f>'Praca eksploatacyjna'!N24*$U$90*$X90*N$82</f>
        <v>60885.398134730523</v>
      </c>
      <c r="O24" s="5">
        <f>'Praca eksploatacyjna'!O24*$U$90*$X90*O$82</f>
        <v>69490.467879425181</v>
      </c>
      <c r="P24" s="5">
        <f>'Praca eksploatacyjna'!P24*$U$90*$X90*P$82</f>
        <v>78415.386254653757</v>
      </c>
      <c r="Q24" s="5">
        <f>'Praca eksploatacyjna'!Q24*$U$90*$X90*Q$82</f>
        <v>65518.862542865507</v>
      </c>
      <c r="R24" s="5">
        <f>'Praca eksploatacyjna'!R24*$U$90*$X90*R$82</f>
        <v>72309.456361968885</v>
      </c>
      <c r="S24" s="5">
        <f>'Praca eksploatacyjna'!S24*$U$90*$X90*S$82</f>
        <v>79336.656110237993</v>
      </c>
      <c r="T24" s="5">
        <f>'Praca eksploatacyjna'!T24*$U$90*$X90*T$82</f>
        <v>86539.063759410274</v>
      </c>
      <c r="U24" s="5">
        <f>'Praca eksploatacyjna'!U24*$U$90*$X90*U$82</f>
        <v>93905.834450230541</v>
      </c>
      <c r="V24" s="5">
        <f>'Praca eksploatacyjna'!V24*$U$90*$X90*V$82</f>
        <v>59361.405996413712</v>
      </c>
      <c r="W24" s="5">
        <f>'Praca eksploatacyjna'!W24*$U$90*$X90*W$82</f>
        <v>74529.482313851608</v>
      </c>
      <c r="X24" s="5">
        <f>'Praca eksploatacyjna'!X24*$U$90*$X90*X$82</f>
        <v>90190.451832327017</v>
      </c>
      <c r="Y24" s="5">
        <f>'Praca eksploatacyjna'!Y24*$U$90*$X90*Y$82</f>
        <v>106272.91526469655</v>
      </c>
      <c r="Z24" s="5">
        <f>'Praca eksploatacyjna'!Z24*$U$90*$X90*Z$82</f>
        <v>122846.92877123287</v>
      </c>
    </row>
    <row r="25" spans="1:26" x14ac:dyDescent="0.25">
      <c r="A25" s="1">
        <v>60</v>
      </c>
      <c r="B25" s="5">
        <f>'Praca eksploatacyjna'!B25*$U$90*$X91*B$82</f>
        <v>44240.896872680118</v>
      </c>
      <c r="C25" s="5">
        <f>'Praca eksploatacyjna'!C25*$U$90*$X91*C$82</f>
        <v>45288.248175879817</v>
      </c>
      <c r="D25" s="5">
        <f>'Praca eksploatacyjna'!D25*$U$90*$X91*D$82</f>
        <v>46360.338182505635</v>
      </c>
      <c r="E25" s="5">
        <f>'Praca eksploatacyjna'!E25*$U$90*$X91*E$82</f>
        <v>47420.702345594531</v>
      </c>
      <c r="F25" s="5">
        <f>'Praca eksploatacyjna'!F25*$U$90*$X91*F$82</f>
        <v>48467.365699004717</v>
      </c>
      <c r="G25" s="5">
        <f>'Praca eksploatacyjna'!G25*$U$90*$X91*G$82</f>
        <v>49498.339418176256</v>
      </c>
      <c r="H25" s="5">
        <f>'Praca eksploatacyjna'!H25*$U$90*$X91*H$82</f>
        <v>62075.784521600661</v>
      </c>
      <c r="I25" s="5">
        <f>'Praca eksploatacyjna'!I25*$U$90*$X91*I$82</f>
        <v>75133.027305414376</v>
      </c>
      <c r="J25" s="5">
        <f>'Praca eksploatacyjna'!J25*$U$90*$X91*J$82</f>
        <v>88655.901352947563</v>
      </c>
      <c r="K25" s="5">
        <f>'Praca eksploatacyjna'!K25*$U$90*$X91*K$82</f>
        <v>102708.82140792476</v>
      </c>
      <c r="L25" s="5">
        <f>'Praca eksploatacyjna'!L25*$U$90*$X91*L$82</f>
        <v>117611.82583808125</v>
      </c>
      <c r="M25" s="5">
        <f>'Praca eksploatacyjna'!M25*$U$90*$X91*M$82</f>
        <v>136394.01917780316</v>
      </c>
      <c r="N25" s="5">
        <f>'Praca eksploatacyjna'!N25*$U$90*$X91*N$82</f>
        <v>155880.45552077863</v>
      </c>
      <c r="O25" s="5">
        <f>'Praca eksploatacyjna'!O25*$U$90*$X91*O$82</f>
        <v>176091.791709802</v>
      </c>
      <c r="P25" s="5">
        <f>'Praca eksploatacyjna'!P25*$U$90*$X91*P$82</f>
        <v>197049.22916417799</v>
      </c>
      <c r="Q25" s="5">
        <f>'Praca eksploatacyjna'!Q25*$U$90*$X91*Q$82</f>
        <v>149974.71502997458</v>
      </c>
      <c r="R25" s="5">
        <f>'Praca eksploatacyjna'!R25*$U$90*$X91*R$82</f>
        <v>178152.47952980507</v>
      </c>
      <c r="S25" s="5">
        <f>'Praca eksploatacyjna'!S25*$U$90*$X91*S$82</f>
        <v>207356.98350748033</v>
      </c>
      <c r="T25" s="5">
        <f>'Praca eksploatacyjna'!T25*$U$90*$X91*T$82</f>
        <v>237430.75353994191</v>
      </c>
      <c r="U25" s="5">
        <f>'Praca eksploatacyjna'!U25*$U$90*$X91*U$82</f>
        <v>268330.08420520119</v>
      </c>
      <c r="V25" s="5">
        <f>'Praca eksploatacyjna'!V25*$U$90*$X91*V$82</f>
        <v>202675.18784926401</v>
      </c>
      <c r="W25" s="5">
        <f>'Praca eksploatacyjna'!W25*$U$90*$X91*W$82</f>
        <v>223990.46536451438</v>
      </c>
      <c r="X25" s="5">
        <f>'Praca eksploatacyjna'!X25*$U$90*$X91*X$82</f>
        <v>245964.73315925847</v>
      </c>
      <c r="Y25" s="5">
        <f>'Praca eksploatacyjna'!Y25*$U$90*$X91*Y$82</f>
        <v>268402.77651405288</v>
      </c>
      <c r="Z25" s="5">
        <f>'Praca eksploatacyjna'!Z25*$U$90*$X91*Z$82</f>
        <v>291495.87028451188</v>
      </c>
    </row>
    <row r="26" spans="1:26" x14ac:dyDescent="0.25">
      <c r="A26" s="1">
        <v>70</v>
      </c>
      <c r="B26" s="5">
        <f>'Praca eksploatacyjna'!B26*$U$90*$X92*B$82</f>
        <v>92667.755513686905</v>
      </c>
      <c r="C26" s="5">
        <f>'Praca eksploatacyjna'!C26*$U$90*$X92*C$82</f>
        <v>94907.904439499995</v>
      </c>
      <c r="D26" s="5">
        <f>'Praca eksploatacyjna'!D26*$U$90*$X92*D$82</f>
        <v>97202.170375682268</v>
      </c>
      <c r="E26" s="5">
        <f>'Praca eksploatacyjna'!E26*$U$90*$X92*E$82</f>
        <v>99474.145568527325</v>
      </c>
      <c r="F26" s="5">
        <f>'Praca eksploatacyjna'!F26*$U$90*$X92*F$82</f>
        <v>101719.65650555467</v>
      </c>
      <c r="G26" s="5">
        <f>'Praca eksploatacyjna'!G26*$U$90*$X92*G$82</f>
        <v>103934.49229213694</v>
      </c>
      <c r="H26" s="5">
        <f>'Praca eksploatacyjna'!H26*$U$90*$X92*H$82</f>
        <v>94689.328612530313</v>
      </c>
      <c r="I26" s="5">
        <f>'Praca eksploatacyjna'!I26*$U$90*$X92*I$82</f>
        <v>84911.33860338034</v>
      </c>
      <c r="J26" s="5">
        <f>'Praca eksploatacyjna'!J26*$U$90*$X92*J$82</f>
        <v>74608.290725400671</v>
      </c>
      <c r="K26" s="5">
        <f>'Praca eksploatacyjna'!K26*$U$90*$X92*K$82</f>
        <v>63839.900014163672</v>
      </c>
      <c r="L26" s="5">
        <f>'Praca eksploatacyjna'!L26*$U$90*$X92*L$82</f>
        <v>52945.041083268465</v>
      </c>
      <c r="M26" s="5">
        <f>'Praca eksploatacyjna'!M26*$U$90*$X92*M$82</f>
        <v>56541.32220789315</v>
      </c>
      <c r="N26" s="5">
        <f>'Praca eksploatacyjna'!N26*$U$90*$X92*N$82</f>
        <v>60260.276561069491</v>
      </c>
      <c r="O26" s="5">
        <f>'Praca eksploatacyjna'!O26*$U$90*$X92*O$82</f>
        <v>64105.372559489741</v>
      </c>
      <c r="P26" s="5">
        <f>'Praca eksploatacyjna'!P26*$U$90*$X92*P$82</f>
        <v>68080.16828722239</v>
      </c>
      <c r="Q26" s="5">
        <f>'Praca eksploatacyjna'!Q26*$U$90*$X92*Q$82</f>
        <v>141615.69807638996</v>
      </c>
      <c r="R26" s="5">
        <f>'Praca eksploatacyjna'!R26*$U$90*$X92*R$82</f>
        <v>138307.96953250316</v>
      </c>
      <c r="S26" s="5">
        <f>'Praca eksploatacyjna'!S26*$U$90*$X92*S$82</f>
        <v>134821.01900159221</v>
      </c>
      <c r="T26" s="5">
        <f>'Praca eksploatacyjna'!T26*$U$90*$X92*T$82</f>
        <v>131046.24087604135</v>
      </c>
      <c r="U26" s="5">
        <f>'Praca eksploatacyjna'!U26*$U$90*$X92*U$82</f>
        <v>126987.07330647629</v>
      </c>
      <c r="V26" s="5">
        <f>'Praca eksploatacyjna'!V26*$U$90*$X92*V$82</f>
        <v>107616.30175276441</v>
      </c>
      <c r="W26" s="5">
        <f>'Praca eksploatacyjna'!W26*$U$90*$X92*W$82</f>
        <v>103802.16640666607</v>
      </c>
      <c r="X26" s="5">
        <f>'Praca eksploatacyjna'!X26*$U$90*$X92*X$82</f>
        <v>99829.502487932143</v>
      </c>
      <c r="Y26" s="5">
        <f>'Praca eksploatacyjna'!Y26*$U$90*$X92*Y$82</f>
        <v>95618.769568343298</v>
      </c>
      <c r="Z26" s="5">
        <f>'Praca eksploatacyjna'!Z26*$U$90*$X92*Z$82</f>
        <v>91247.736842690691</v>
      </c>
    </row>
    <row r="27" spans="1:26" x14ac:dyDescent="0.25">
      <c r="A27" s="1">
        <v>80</v>
      </c>
      <c r="B27" s="5">
        <f>'Praca eksploatacyjna'!B27*$U$90*$X93*B$82</f>
        <v>69246.621192021063</v>
      </c>
      <c r="C27" s="5">
        <f>'Praca eksploatacyjna'!C27*$U$90*$X93*C$82</f>
        <v>71021.456998766313</v>
      </c>
      <c r="D27" s="5">
        <f>'Praca eksploatacyjna'!D27*$U$90*$X93*D$82</f>
        <v>72841.735219628186</v>
      </c>
      <c r="E27" s="5">
        <f>'Praca eksploatacyjna'!E27*$U$90*$X93*E$82</f>
        <v>74650.297658286756</v>
      </c>
      <c r="F27" s="5">
        <f>'Praca eksploatacyjna'!F27*$U$90*$X93*F$82</f>
        <v>76443.945727753104</v>
      </c>
      <c r="G27" s="5">
        <f>'Praca eksploatacyjna'!G27*$U$90*$X93*G$82</f>
        <v>78219.434725917847</v>
      </c>
      <c r="H27" s="5">
        <f>'Praca eksploatacyjna'!H27*$U$90*$X93*H$82</f>
        <v>74721.902891922349</v>
      </c>
      <c r="I27" s="5">
        <f>'Praca eksploatacyjna'!I27*$U$90*$X93*I$82</f>
        <v>70972.856443619719</v>
      </c>
      <c r="J27" s="5">
        <f>'Praca eksploatacyjna'!J27*$U$90*$X93*J$82</f>
        <v>66974.501084222895</v>
      </c>
      <c r="K27" s="5">
        <f>'Praca eksploatacyjna'!K27*$U$90*$X93*K$82</f>
        <v>62779.108445263359</v>
      </c>
      <c r="L27" s="5">
        <f>'Praca eksploatacyjna'!L27*$U$90*$X93*L$82</f>
        <v>58029.435500014632</v>
      </c>
      <c r="M27" s="5">
        <f>'Praca eksploatacyjna'!M27*$U$90*$X93*M$82</f>
        <v>41533.223045930135</v>
      </c>
      <c r="N27" s="5">
        <f>'Praca eksploatacyjna'!N27*$U$90*$X93*N$82</f>
        <v>24353.950319482265</v>
      </c>
      <c r="O27" s="5">
        <f>'Praca eksploatacyjna'!O27*$U$90*$X93*O$82</f>
        <v>6470.8933947581045</v>
      </c>
      <c r="P27" s="5">
        <f>'Praca eksploatacyjna'!P27*$U$90*$X93*P$82</f>
        <v>0</v>
      </c>
      <c r="Q27" s="5">
        <f>'Praca eksploatacyjna'!Q27*$U$90*$X93*Q$82</f>
        <v>0</v>
      </c>
      <c r="R27" s="5">
        <f>'Praca eksploatacyjna'!R27*$U$90*$X93*R$82</f>
        <v>0</v>
      </c>
      <c r="S27" s="5">
        <f>'Praca eksploatacyjna'!S27*$U$90*$X93*S$82</f>
        <v>0</v>
      </c>
      <c r="T27" s="5">
        <f>'Praca eksploatacyjna'!T27*$U$90*$X93*T$82</f>
        <v>0</v>
      </c>
      <c r="U27" s="5">
        <f>'Praca eksploatacyjna'!U27*$U$90*$X93*U$82</f>
        <v>0</v>
      </c>
      <c r="V27" s="5">
        <f>'Praca eksploatacyjna'!V27*$U$90*$X93*V$82</f>
        <v>0</v>
      </c>
      <c r="W27" s="5">
        <f>'Praca eksploatacyjna'!W27*$U$90*$X93*W$82</f>
        <v>0</v>
      </c>
      <c r="X27" s="5">
        <f>'Praca eksploatacyjna'!X27*$U$90*$X93*X$82</f>
        <v>0</v>
      </c>
      <c r="Y27" s="5">
        <f>'Praca eksploatacyjna'!Y27*$U$90*$X93*Y$82</f>
        <v>0</v>
      </c>
      <c r="Z27" s="5">
        <f>'Praca eksploatacyjna'!Z27*$U$90*$X93*Z$82</f>
        <v>0</v>
      </c>
    </row>
    <row r="28" spans="1:26" x14ac:dyDescent="0.25">
      <c r="A28" s="1">
        <v>90</v>
      </c>
      <c r="B28" s="5">
        <f>'Praca eksploatacyjna'!B28*$U$90*$X94*B$82</f>
        <v>32047.997150297764</v>
      </c>
      <c r="C28" s="5">
        <f>'Praca eksploatacyjna'!C28*$U$90*$X94*C$82</f>
        <v>32427.421072160298</v>
      </c>
      <c r="D28" s="5">
        <f>'Praca eksploatacyjna'!D28*$U$90*$X94*D$82</f>
        <v>32805.953620379893</v>
      </c>
      <c r="E28" s="5">
        <f>'Praca eksploatacyjna'!E28*$U$90*$X94*E$82</f>
        <v>33157.412993034166</v>
      </c>
      <c r="F28" s="5">
        <f>'Praca eksploatacyjna'!F28*$U$90*$X94*F$82</f>
        <v>33480.668962707459</v>
      </c>
      <c r="G28" s="5">
        <f>'Praca eksploatacyjna'!G28*$U$90*$X94*G$82</f>
        <v>33774.649625043457</v>
      </c>
      <c r="H28" s="5">
        <f>'Praca eksploatacyjna'!H28*$U$90*$X94*H$82</f>
        <v>33980.00154322711</v>
      </c>
      <c r="I28" s="5">
        <f>'Praca eksploatacyjna'!I28*$U$90*$X94*I$82</f>
        <v>34150.86341810166</v>
      </c>
      <c r="J28" s="5">
        <f>'Praca eksploatacyjna'!J28*$U$90*$X94*J$82</f>
        <v>34286.382610643086</v>
      </c>
      <c r="K28" s="5">
        <f>'Praca eksploatacyjna'!K28*$U$90*$X94*K$82</f>
        <v>34412.764372045021</v>
      </c>
      <c r="L28" s="5">
        <f>'Praca eksploatacyjna'!L28*$U$90*$X94*L$82</f>
        <v>37062.630260594866</v>
      </c>
      <c r="M28" s="5">
        <f>'Praca eksploatacyjna'!M28*$U$90*$X94*M$82</f>
        <v>41012.082429322232</v>
      </c>
      <c r="N28" s="5">
        <f>'Praca eksploatacyjna'!N28*$U$90*$X94*N$82</f>
        <v>45104.68763269444</v>
      </c>
      <c r="O28" s="5">
        <f>'Praca eksploatacyjna'!O28*$U$90*$X94*O$82</f>
        <v>49344.592211229807</v>
      </c>
      <c r="P28" s="5">
        <f>'Praca eksploatacyjna'!P28*$U$90*$X94*P$82</f>
        <v>53736.051097853531</v>
      </c>
      <c r="Q28" s="5">
        <f>'Praca eksploatacyjna'!Q28*$U$90*$X94*Q$82</f>
        <v>61590.041641456679</v>
      </c>
      <c r="R28" s="5">
        <f>'Praca eksploatacyjna'!R28*$U$90*$X94*R$82</f>
        <v>65683.032309638962</v>
      </c>
      <c r="S28" s="5">
        <f>'Praca eksploatacyjna'!S28*$U$90*$X94*S$82</f>
        <v>69910.489266528748</v>
      </c>
      <c r="T28" s="5">
        <f>'Praca eksploatacyjna'!T28*$U$90*$X94*T$82</f>
        <v>74217.765711930027</v>
      </c>
      <c r="U28" s="5">
        <f>'Praca eksploatacyjna'!U28*$U$90*$X94*U$82</f>
        <v>78598.090083952105</v>
      </c>
      <c r="V28" s="5">
        <f>'Praca eksploatacyjna'!V28*$U$90*$X94*V$82</f>
        <v>64038.659616303827</v>
      </c>
      <c r="W28" s="5">
        <f>'Praca eksploatacyjna'!W28*$U$90*$X94*W$82</f>
        <v>73609.41765461459</v>
      </c>
      <c r="X28" s="5">
        <f>'Praca eksploatacyjna'!X28*$U$90*$X94*X$82</f>
        <v>83483.678891722477</v>
      </c>
      <c r="Y28" s="5">
        <f>'Praca eksploatacyjna'!Y28*$U$90*$X94*Y$82</f>
        <v>93595.242742828588</v>
      </c>
      <c r="Z28" s="5">
        <f>'Praca eksploatacyjna'!Z28*$U$90*$X94*Z$82</f>
        <v>104009.00481537379</v>
      </c>
    </row>
    <row r="29" spans="1:26" x14ac:dyDescent="0.25">
      <c r="A29" s="1">
        <v>100</v>
      </c>
      <c r="B29" s="5">
        <f>'Praca eksploatacyjna'!B29*$U$90*$X95*B$82</f>
        <v>0</v>
      </c>
      <c r="C29" s="5">
        <f>'Praca eksploatacyjna'!C29*$U$90*$X95*C$82</f>
        <v>0</v>
      </c>
      <c r="D29" s="5">
        <f>'Praca eksploatacyjna'!D29*$U$90*$X95*D$82</f>
        <v>0</v>
      </c>
      <c r="E29" s="5">
        <f>'Praca eksploatacyjna'!E29*$U$90*$X95*E$82</f>
        <v>0</v>
      </c>
      <c r="F29" s="5">
        <f>'Praca eksploatacyjna'!F29*$U$90*$X95*F$82</f>
        <v>0</v>
      </c>
      <c r="G29" s="5">
        <f>'Praca eksploatacyjna'!G29*$U$90*$X95*G$82</f>
        <v>0</v>
      </c>
      <c r="H29" s="5">
        <f>'Praca eksploatacyjna'!H29*$U$90*$X95*H$82</f>
        <v>0</v>
      </c>
      <c r="I29" s="5">
        <f>'Praca eksploatacyjna'!I29*$U$90*$X95*I$82</f>
        <v>0</v>
      </c>
      <c r="J29" s="5">
        <f>'Praca eksploatacyjna'!J29*$U$90*$X95*J$82</f>
        <v>0</v>
      </c>
      <c r="K29" s="5">
        <f>'Praca eksploatacyjna'!K29*$U$90*$X95*K$82</f>
        <v>0</v>
      </c>
      <c r="L29" s="5">
        <f>'Praca eksploatacyjna'!L29*$U$90*$X95*L$82</f>
        <v>0</v>
      </c>
      <c r="M29" s="5">
        <f>'Praca eksploatacyjna'!M29*$U$90*$X95*M$82</f>
        <v>0</v>
      </c>
      <c r="N29" s="5">
        <f>'Praca eksploatacyjna'!N29*$U$90*$X95*N$82</f>
        <v>0</v>
      </c>
      <c r="O29" s="5">
        <f>'Praca eksploatacyjna'!O29*$U$90*$X95*O$82</f>
        <v>0</v>
      </c>
      <c r="P29" s="5">
        <f>'Praca eksploatacyjna'!P29*$U$90*$X95*P$82</f>
        <v>0</v>
      </c>
      <c r="Q29" s="5">
        <f>'Praca eksploatacyjna'!Q29*$U$90*$X95*Q$82</f>
        <v>0</v>
      </c>
      <c r="R29" s="5">
        <f>'Praca eksploatacyjna'!R29*$U$90*$X95*R$82</f>
        <v>0</v>
      </c>
      <c r="S29" s="5">
        <f>'Praca eksploatacyjna'!S29*$U$90*$X95*S$82</f>
        <v>0</v>
      </c>
      <c r="T29" s="5">
        <f>'Praca eksploatacyjna'!T29*$U$90*$X95*T$82</f>
        <v>0</v>
      </c>
      <c r="U29" s="5">
        <f>'Praca eksploatacyjna'!U29*$U$90*$X95*U$82</f>
        <v>0</v>
      </c>
      <c r="V29" s="5">
        <f>'Praca eksploatacyjna'!V29*$U$90*$X95*V$82</f>
        <v>0</v>
      </c>
      <c r="W29" s="5">
        <f>'Praca eksploatacyjna'!W29*$U$90*$X95*W$82</f>
        <v>0</v>
      </c>
      <c r="X29" s="5">
        <f>'Praca eksploatacyjna'!X29*$U$90*$X95*X$82</f>
        <v>0</v>
      </c>
      <c r="Y29" s="5">
        <f>'Praca eksploatacyjna'!Y29*$U$90*$X95*Y$82</f>
        <v>0</v>
      </c>
      <c r="Z29" s="5">
        <f>'Praca eksploatacyjna'!Z29*$U$90*$X95*Z$82</f>
        <v>0</v>
      </c>
    </row>
    <row r="30" spans="1:26" x14ac:dyDescent="0.25">
      <c r="A30" s="1">
        <v>110</v>
      </c>
      <c r="B30" s="5">
        <f>'Praca eksploatacyjna'!B30*$U$90*$X96*B$82</f>
        <v>0</v>
      </c>
      <c r="C30" s="5">
        <f>'Praca eksploatacyjna'!C30*$U$90*$X96*C$82</f>
        <v>0</v>
      </c>
      <c r="D30" s="5">
        <f>'Praca eksploatacyjna'!D30*$U$90*$X96*D$82</f>
        <v>0</v>
      </c>
      <c r="E30" s="5">
        <f>'Praca eksploatacyjna'!E30*$U$90*$X96*E$82</f>
        <v>0</v>
      </c>
      <c r="F30" s="5">
        <f>'Praca eksploatacyjna'!F30*$U$90*$X96*F$82</f>
        <v>0</v>
      </c>
      <c r="G30" s="5">
        <f>'Praca eksploatacyjna'!G30*$U$90*$X96*G$82</f>
        <v>0</v>
      </c>
      <c r="H30" s="5">
        <f>'Praca eksploatacyjna'!H30*$U$90*$X96*H$82</f>
        <v>0</v>
      </c>
      <c r="I30" s="5">
        <f>'Praca eksploatacyjna'!I30*$U$90*$X96*I$82</f>
        <v>0</v>
      </c>
      <c r="J30" s="5">
        <f>'Praca eksploatacyjna'!J30*$U$90*$X96*J$82</f>
        <v>0</v>
      </c>
      <c r="K30" s="5">
        <f>'Praca eksploatacyjna'!K30*$U$90*$X96*K$82</f>
        <v>0</v>
      </c>
      <c r="L30" s="5">
        <f>'Praca eksploatacyjna'!L30*$U$90*$X96*L$82</f>
        <v>0</v>
      </c>
      <c r="M30" s="5">
        <f>'Praca eksploatacyjna'!M30*$U$90*$X96*M$82</f>
        <v>0</v>
      </c>
      <c r="N30" s="5">
        <f>'Praca eksploatacyjna'!N30*$U$90*$X96*N$82</f>
        <v>0</v>
      </c>
      <c r="O30" s="5">
        <f>'Praca eksploatacyjna'!O30*$U$90*$X96*O$82</f>
        <v>0</v>
      </c>
      <c r="P30" s="5">
        <f>'Praca eksploatacyjna'!P30*$U$90*$X96*P$82</f>
        <v>0</v>
      </c>
      <c r="Q30" s="5">
        <f>'Praca eksploatacyjna'!Q30*$U$90*$X96*Q$82</f>
        <v>0</v>
      </c>
      <c r="R30" s="5">
        <f>'Praca eksploatacyjna'!R30*$U$90*$X96*R$82</f>
        <v>0</v>
      </c>
      <c r="S30" s="5">
        <f>'Praca eksploatacyjna'!S30*$U$90*$X96*S$82</f>
        <v>0</v>
      </c>
      <c r="T30" s="5">
        <f>'Praca eksploatacyjna'!T30*$U$90*$X96*T$82</f>
        <v>0</v>
      </c>
      <c r="U30" s="5">
        <f>'Praca eksploatacyjna'!U30*$U$90*$X96*U$82</f>
        <v>0</v>
      </c>
      <c r="V30" s="5">
        <f>'Praca eksploatacyjna'!V30*$U$90*$X96*V$82</f>
        <v>0</v>
      </c>
      <c r="W30" s="5">
        <f>'Praca eksploatacyjna'!W30*$U$90*$X96*W$82</f>
        <v>0</v>
      </c>
      <c r="X30" s="5">
        <f>'Praca eksploatacyjna'!X30*$U$90*$X96*X$82</f>
        <v>0</v>
      </c>
      <c r="Y30" s="5">
        <f>'Praca eksploatacyjna'!Y30*$U$90*$X96*Y$82</f>
        <v>0</v>
      </c>
      <c r="Z30" s="5">
        <f>'Praca eksploatacyjna'!Z30*$U$90*$X96*Z$82</f>
        <v>0</v>
      </c>
    </row>
    <row r="31" spans="1:26" x14ac:dyDescent="0.25">
      <c r="A31" s="1" t="s">
        <v>28</v>
      </c>
      <c r="B31" s="5">
        <f>SUM(B20:B30)</f>
        <v>261361.1660997326</v>
      </c>
      <c r="C31" s="5">
        <f t="shared" ref="C31:Z31" si="3">SUM(C20:C30)</f>
        <v>267370.27203413221</v>
      </c>
      <c r="D31" s="5">
        <f t="shared" si="3"/>
        <v>273516.68205128011</v>
      </c>
      <c r="E31" s="5">
        <f t="shared" si="3"/>
        <v>279585.08474570909</v>
      </c>
      <c r="F31" s="5">
        <f t="shared" si="3"/>
        <v>285563.95389095246</v>
      </c>
      <c r="G31" s="5">
        <f t="shared" si="3"/>
        <v>291441.71352926543</v>
      </c>
      <c r="H31" s="5">
        <f t="shared" si="3"/>
        <v>295867.99501001672</v>
      </c>
      <c r="I31" s="5">
        <f t="shared" si="3"/>
        <v>300111.32732123911</v>
      </c>
      <c r="J31" s="5">
        <f t="shared" si="3"/>
        <v>304161.56028780219</v>
      </c>
      <c r="K31" s="5">
        <f t="shared" si="3"/>
        <v>308250.44278112194</v>
      </c>
      <c r="L31" s="5">
        <f t="shared" si="3"/>
        <v>315260.23349630891</v>
      </c>
      <c r="M31" s="5">
        <f t="shared" si="3"/>
        <v>333637.75754702627</v>
      </c>
      <c r="N31" s="5">
        <f t="shared" si="3"/>
        <v>352624.27846637362</v>
      </c>
      <c r="O31" s="5">
        <f t="shared" si="3"/>
        <v>372236.80511947611</v>
      </c>
      <c r="P31" s="5">
        <f t="shared" si="3"/>
        <v>404630.01051439898</v>
      </c>
      <c r="Q31" s="5">
        <f t="shared" si="3"/>
        <v>426019.93197113182</v>
      </c>
      <c r="R31" s="5">
        <f t="shared" si="3"/>
        <v>462516.74070196983</v>
      </c>
      <c r="S31" s="5">
        <f t="shared" si="3"/>
        <v>500257.97890034993</v>
      </c>
      <c r="T31" s="5">
        <f t="shared" si="3"/>
        <v>538854.68335771374</v>
      </c>
      <c r="U31" s="5">
        <f t="shared" si="3"/>
        <v>578247.78188496956</v>
      </c>
      <c r="V31" s="5">
        <f t="shared" si="3"/>
        <v>442256.53654442594</v>
      </c>
      <c r="W31" s="5">
        <f t="shared" si="3"/>
        <v>492865.4076483149</v>
      </c>
      <c r="X31" s="5">
        <f t="shared" si="3"/>
        <v>545049.91433642025</v>
      </c>
      <c r="Y31" s="5">
        <f t="shared" si="3"/>
        <v>598377.55069085036</v>
      </c>
      <c r="Z31" s="5">
        <f t="shared" si="3"/>
        <v>653272.13863055222</v>
      </c>
    </row>
    <row r="33" spans="1:26" x14ac:dyDescent="0.25">
      <c r="A33" t="s">
        <v>88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eksploatacyjna'!B36*$U$90*$Y86*B$82</f>
        <v>0</v>
      </c>
      <c r="C36" s="5">
        <f>'Praca eksploatacyjna'!C36*$U$90*$Y86*C$82</f>
        <v>0</v>
      </c>
      <c r="D36" s="5">
        <f>'Praca eksploatacyjna'!D36*$U$90*$Y86*D$82</f>
        <v>0</v>
      </c>
      <c r="E36" s="5">
        <f>'Praca eksploatacyjna'!E36*$U$90*$Y86*E$82</f>
        <v>0</v>
      </c>
      <c r="F36" s="5">
        <f>'Praca eksploatacyjna'!F36*$U$90*$Y86*F$82</f>
        <v>0</v>
      </c>
      <c r="G36" s="5">
        <f>'Praca eksploatacyjna'!G36*$U$90*$Y86*G$82</f>
        <v>0</v>
      </c>
      <c r="H36" s="5">
        <f>'Praca eksploatacyjna'!H36*$U$90*$Y86*H$82</f>
        <v>0</v>
      </c>
      <c r="I36" s="5">
        <f>'Praca eksploatacyjna'!I36*$U$90*$Y86*I$82</f>
        <v>0</v>
      </c>
      <c r="J36" s="5">
        <f>'Praca eksploatacyjna'!J36*$U$90*$Y86*J$82</f>
        <v>0</v>
      </c>
      <c r="K36" s="5">
        <f>'Praca eksploatacyjna'!K36*$U$90*$Y86*K$82</f>
        <v>0</v>
      </c>
      <c r="L36" s="5">
        <f>'Praca eksploatacyjna'!L36*$U$90*$Y86*L$82</f>
        <v>0</v>
      </c>
      <c r="M36" s="5">
        <f>'Praca eksploatacyjna'!M36*$U$90*$Y86*M$82</f>
        <v>0</v>
      </c>
      <c r="N36" s="5">
        <f>'Praca eksploatacyjna'!N36*$U$90*$Y86*N$82</f>
        <v>0</v>
      </c>
      <c r="O36" s="5">
        <f>'Praca eksploatacyjna'!O36*$U$90*$Y86*O$82</f>
        <v>0</v>
      </c>
      <c r="P36" s="5">
        <f>'Praca eksploatacyjna'!P36*$U$90*$Y86*P$82</f>
        <v>0</v>
      </c>
      <c r="Q36" s="5">
        <f>'Praca eksploatacyjna'!Q36*$U$90*$Y86*Q$82</f>
        <v>0</v>
      </c>
      <c r="R36" s="5">
        <f>'Praca eksploatacyjna'!R36*$U$90*$Y86*R$82</f>
        <v>0</v>
      </c>
      <c r="S36" s="5">
        <f>'Praca eksploatacyjna'!S36*$U$90*$Y86*S$82</f>
        <v>0</v>
      </c>
      <c r="T36" s="5">
        <f>'Praca eksploatacyjna'!T36*$U$90*$Y86*T$82</f>
        <v>0</v>
      </c>
      <c r="U36" s="5">
        <f>'Praca eksploatacyjna'!U36*$U$90*$Y86*U$82</f>
        <v>0</v>
      </c>
      <c r="V36" s="5">
        <f>'Praca eksploatacyjna'!V36*$U$90*$Y86*V$82</f>
        <v>0</v>
      </c>
      <c r="W36" s="5">
        <f>'Praca eksploatacyjna'!W36*$U$90*$Y86*W$82</f>
        <v>0</v>
      </c>
      <c r="X36" s="5">
        <f>'Praca eksploatacyjna'!X36*$U$90*$Y86*X$82</f>
        <v>0</v>
      </c>
      <c r="Y36" s="5">
        <f>'Praca eksploatacyjna'!Y36*$U$90*$Y86*Y$82</f>
        <v>0</v>
      </c>
      <c r="Z36" s="5">
        <f>'Praca eksploatacyjna'!Z36*$U$90*$Y86*Z$82</f>
        <v>0</v>
      </c>
    </row>
    <row r="37" spans="1:26" x14ac:dyDescent="0.25">
      <c r="A37" s="1">
        <v>20</v>
      </c>
      <c r="B37" s="5">
        <f>'Praca eksploatacyjna'!B37*$U$90*$Y87*B$82</f>
        <v>0</v>
      </c>
      <c r="C37" s="5">
        <f>'Praca eksploatacyjna'!C37*$U$90*$Y87*C$82</f>
        <v>0</v>
      </c>
      <c r="D37" s="5">
        <f>'Praca eksploatacyjna'!D37*$U$90*$Y87*D$82</f>
        <v>0</v>
      </c>
      <c r="E37" s="5">
        <f>'Praca eksploatacyjna'!E37*$U$90*$Y87*E$82</f>
        <v>0</v>
      </c>
      <c r="F37" s="5">
        <f>'Praca eksploatacyjna'!F37*$U$90*$Y87*F$82</f>
        <v>0</v>
      </c>
      <c r="G37" s="5">
        <f>'Praca eksploatacyjna'!G37*$U$90*$Y87*G$82</f>
        <v>0</v>
      </c>
      <c r="H37" s="5">
        <f>'Praca eksploatacyjna'!H37*$U$90*$Y87*H$82</f>
        <v>6.1440215708347798</v>
      </c>
      <c r="I37" s="5">
        <f>'Praca eksploatacyjna'!I37*$U$90*$Y87*I$82</f>
        <v>12.553464873529622</v>
      </c>
      <c r="J37" s="5">
        <f>'Praca eksploatacyjna'!J37*$U$90*$Y87*J$82</f>
        <v>19.221865414348564</v>
      </c>
      <c r="K37" s="5">
        <f>'Praca eksploatacyjna'!K37*$U$90*$Y87*K$82</f>
        <v>26.162240286622673</v>
      </c>
      <c r="L37" s="5">
        <f>'Praca eksploatacyjna'!L37*$U$90*$Y87*L$82</f>
        <v>33.383018605730527</v>
      </c>
      <c r="M37" s="5">
        <f>'Praca eksploatacyjna'!M37*$U$90*$Y87*M$82</f>
        <v>34.050678977845138</v>
      </c>
      <c r="N37" s="5">
        <f>'Praca eksploatacyjna'!N37*$U$90*$Y87*N$82</f>
        <v>34.731692557402042</v>
      </c>
      <c r="O37" s="5">
        <f>'Praca eksploatacyjna'!O37*$U$90*$Y87*O$82</f>
        <v>35.426326408550082</v>
      </c>
      <c r="P37" s="5">
        <f>'Praca eksploatacyjna'!P37*$U$90*$Y87*P$82</f>
        <v>36.134852936721089</v>
      </c>
      <c r="Q37" s="5">
        <f>'Praca eksploatacyjna'!Q37*$U$90*$Y87*Q$82</f>
        <v>0</v>
      </c>
      <c r="R37" s="5">
        <f>'Praca eksploatacyjna'!R37*$U$90*$Y87*R$82</f>
        <v>22.95652025050283</v>
      </c>
      <c r="S37" s="5">
        <f>'Praca eksploatacyjna'!S37*$U$90*$Y87*S$82</f>
        <v>46.794570878624974</v>
      </c>
      <c r="T37" s="5">
        <f>'Praca eksploatacyjna'!T37*$U$90*$Y87*T$82</f>
        <v>71.483386474187512</v>
      </c>
      <c r="U37" s="5">
        <f>'Praca eksploatacyjna'!U37*$U$90*$Y87*U$82</f>
        <v>96.988658768177615</v>
      </c>
      <c r="V37" s="5">
        <f>'Praca eksploatacyjna'!V37*$U$90*$Y87*V$82</f>
        <v>123.27258529435372</v>
      </c>
      <c r="W37" s="5">
        <f>'Praca eksploatacyjna'!W37*$U$90*$Y87*W$82</f>
        <v>142.20797161788087</v>
      </c>
      <c r="X37" s="5">
        <f>'Praca eksploatacyjna'!X37*$U$90*$Y87*X$82</f>
        <v>161.74479446740506</v>
      </c>
      <c r="Y37" s="5">
        <f>'Praca eksploatacyjna'!Y37*$U$90*$Y87*Y$82</f>
        <v>181.75480376804887</v>
      </c>
      <c r="Z37" s="5">
        <f>'Praca eksploatacyjna'!Z37*$U$90*$Y87*Z$82</f>
        <v>202.36372669892958</v>
      </c>
    </row>
    <row r="38" spans="1:26" x14ac:dyDescent="0.25">
      <c r="A38" s="1">
        <v>30</v>
      </c>
      <c r="B38" s="5">
        <f>'Praca eksploatacyjna'!B38*$U$90*$Y88*B$82</f>
        <v>218237.72608755354</v>
      </c>
      <c r="C38" s="5">
        <f>'Praca eksploatacyjna'!C38*$U$90*$Y88*C$82</f>
        <v>228965.1142777802</v>
      </c>
      <c r="D38" s="5">
        <f>'Praca eksploatacyjna'!D38*$U$90*$Y88*D$82</f>
        <v>240090.35599118931</v>
      </c>
      <c r="E38" s="5">
        <f>'Praca eksploatacyjna'!E38*$U$90*$Y88*E$82</f>
        <v>251430.15717940161</v>
      </c>
      <c r="F38" s="5">
        <f>'Praca eksploatacyjna'!F38*$U$90*$Y88*F$82</f>
        <v>262970.37054773828</v>
      </c>
      <c r="G38" s="5">
        <f>'Praca eksploatacyjna'!G38*$U$90*$Y88*G$82</f>
        <v>274695.77812514972</v>
      </c>
      <c r="H38" s="5">
        <f>'Praca eksploatacyjna'!H38*$U$90*$Y88*H$82</f>
        <v>287912.6761407876</v>
      </c>
      <c r="I38" s="5">
        <f>'Praca eksploatacyjna'!I38*$U$90*$Y88*I$82</f>
        <v>301347.87872291286</v>
      </c>
      <c r="J38" s="5">
        <f>'Praca eksploatacyjna'!J38*$U$90*$Y88*J$82</f>
        <v>314982.30218440539</v>
      </c>
      <c r="K38" s="5">
        <f>'Praca eksploatacyjna'!K38*$U$90*$Y88*K$82</f>
        <v>329053.54251564527</v>
      </c>
      <c r="L38" s="5">
        <f>'Praca eksploatacyjna'!L38*$U$90*$Y88*L$82</f>
        <v>311160.44232084102</v>
      </c>
      <c r="M38" s="5">
        <f>'Praca eksploatacyjna'!M38*$U$90*$Y88*M$82</f>
        <v>326262.78202377685</v>
      </c>
      <c r="N38" s="5">
        <f>'Praca eksploatacyjna'!N38*$U$90*$Y88*N$82</f>
        <v>341844.75113790174</v>
      </c>
      <c r="O38" s="5">
        <f>'Praca eksploatacyjna'!O38*$U$90*$Y88*O$82</f>
        <v>357919.49390378228</v>
      </c>
      <c r="P38" s="5">
        <f>'Praca eksploatacyjna'!P38*$U$90*$Y88*P$82</f>
        <v>374500.48847984278</v>
      </c>
      <c r="Q38" s="5">
        <f>'Praca eksploatacyjna'!Q38*$U$90*$Y88*Q$82</f>
        <v>349226.84382382903</v>
      </c>
      <c r="R38" s="5">
        <f>'Praca eksploatacyjna'!R38*$U$90*$Y88*R$82</f>
        <v>369492.09572998539</v>
      </c>
      <c r="S38" s="5">
        <f>'Praca eksploatacyjna'!S38*$U$90*$Y88*S$82</f>
        <v>390406.79432563111</v>
      </c>
      <c r="T38" s="5">
        <f>'Praca eksploatacyjna'!T38*$U$90*$Y88*T$82</f>
        <v>411665.02598543279</v>
      </c>
      <c r="U38" s="5">
        <f>'Praca eksploatacyjna'!U38*$U$90*$Y88*U$82</f>
        <v>433232.79262792488</v>
      </c>
      <c r="V38" s="5">
        <f>'Praca eksploatacyjna'!V38*$U$90*$Y88*V$82</f>
        <v>402473.54599885881</v>
      </c>
      <c r="W38" s="5">
        <f>'Praca eksploatacyjna'!W38*$U$90*$Y88*W$82</f>
        <v>421476.36073145916</v>
      </c>
      <c r="X38" s="5">
        <f>'Praca eksploatacyjna'!X38*$U$90*$Y88*X$82</f>
        <v>441004.07590545213</v>
      </c>
      <c r="Y38" s="5">
        <f>'Praca eksploatacyjna'!Y38*$U$90*$Y88*Y$82</f>
        <v>460706.2040306633</v>
      </c>
      <c r="Z38" s="5">
        <f>'Praca eksploatacyjna'!Z38*$U$90*$Y88*Z$82</f>
        <v>480925.90321244928</v>
      </c>
    </row>
    <row r="39" spans="1:26" x14ac:dyDescent="0.25">
      <c r="A39" s="1">
        <v>40</v>
      </c>
      <c r="B39" s="5">
        <f>'Praca eksploatacyjna'!B39*$U$90*$Y89*B$82</f>
        <v>702898.84550479241</v>
      </c>
      <c r="C39" s="5">
        <f>'Praca eksploatacyjna'!C39*$U$90*$Y89*C$82</f>
        <v>718350.35139438102</v>
      </c>
      <c r="D39" s="5">
        <f>'Praca eksploatacyjna'!D39*$U$90*$Y89*D$82</f>
        <v>734135.94107015408</v>
      </c>
      <c r="E39" s="5">
        <f>'Praca eksploatacyjna'!E39*$U$90*$Y89*E$82</f>
        <v>749676.99664009898</v>
      </c>
      <c r="F39" s="5">
        <f>'Praca eksploatacyjna'!F39*$U$90*$Y89*F$82</f>
        <v>764943.08154364524</v>
      </c>
      <c r="G39" s="5">
        <f>'Praca eksploatacyjna'!G39*$U$90*$Y89*G$82</f>
        <v>779903.75331194431</v>
      </c>
      <c r="H39" s="5">
        <f>'Praca eksploatacyjna'!H39*$U$90*$Y89*H$82</f>
        <v>809024.79046430788</v>
      </c>
      <c r="I39" s="5">
        <f>'Praca eksploatacyjna'!I39*$U$90*$Y89*I$82</f>
        <v>838402.58478700183</v>
      </c>
      <c r="J39" s="5">
        <f>'Praca eksploatacyjna'!J39*$U$90*$Y89*J$82</f>
        <v>867991.79686328862</v>
      </c>
      <c r="K39" s="5">
        <f>'Praca eksploatacyjna'!K39*$U$90*$Y89*K$82</f>
        <v>898449.1936676664</v>
      </c>
      <c r="L39" s="5">
        <f>'Praca eksploatacyjna'!L39*$U$90*$Y89*L$82</f>
        <v>941875.22441537131</v>
      </c>
      <c r="M39" s="5">
        <f>'Praca eksploatacyjna'!M39*$U$90*$Y89*M$82</f>
        <v>981497.46100428922</v>
      </c>
      <c r="N39" s="5">
        <f>'Praca eksploatacyjna'!N39*$U$90*$Y89*N$82</f>
        <v>1022327.8369669971</v>
      </c>
      <c r="O39" s="5">
        <f>'Praca eksploatacyjna'!O39*$U$90*$Y89*O$82</f>
        <v>1064398.8289838121</v>
      </c>
      <c r="P39" s="5">
        <f>'Praca eksploatacyjna'!P39*$U$90*$Y89*P$82</f>
        <v>1107743.7295465127</v>
      </c>
      <c r="Q39" s="5">
        <f>'Praca eksploatacyjna'!Q39*$U$90*$Y89*Q$82</f>
        <v>1082501.9850085007</v>
      </c>
      <c r="R39" s="5">
        <f>'Praca eksploatacyjna'!R39*$U$90*$Y89*R$82</f>
        <v>1130974.9215382473</v>
      </c>
      <c r="S39" s="5">
        <f>'Praca eksploatacyjna'!S39*$U$90*$Y89*S$82</f>
        <v>1180910.1652989821</v>
      </c>
      <c r="T39" s="5">
        <f>'Praca eksploatacyjna'!T39*$U$90*$Y89*T$82</f>
        <v>1231378.6952726005</v>
      </c>
      <c r="U39" s="5">
        <f>'Praca eksploatacyjna'!U39*$U$90*$Y89*U$82</f>
        <v>1282296.5634211204</v>
      </c>
      <c r="V39" s="5">
        <f>'Praca eksploatacyjna'!V39*$U$90*$Y89*V$82</f>
        <v>1210445.7631906974</v>
      </c>
      <c r="W39" s="5">
        <f>'Praca eksploatacyjna'!W39*$U$90*$Y89*W$82</f>
        <v>1341900.1519761134</v>
      </c>
      <c r="X39" s="5">
        <f>'Praca eksploatacyjna'!X39*$U$90*$Y89*X$82</f>
        <v>1477429.7720125157</v>
      </c>
      <c r="Y39" s="5">
        <f>'Praca eksploatacyjna'!Y39*$U$90*$Y89*Y$82</f>
        <v>1615862.1170076516</v>
      </c>
      <c r="Z39" s="5">
        <f>'Praca eksploatacyjna'!Z39*$U$90*$Y89*Z$82</f>
        <v>1758346.0750209966</v>
      </c>
    </row>
    <row r="40" spans="1:26" x14ac:dyDescent="0.25">
      <c r="A40" s="1">
        <v>50</v>
      </c>
      <c r="B40" s="5">
        <f>'Praca eksploatacyjna'!B40*$U$90*$Y90*B$82</f>
        <v>294640.91815338889</v>
      </c>
      <c r="C40" s="5">
        <f>'Praca eksploatacyjna'!C40*$U$90*$Y90*C$82</f>
        <v>302937.00025945663</v>
      </c>
      <c r="D40" s="5">
        <f>'Praca eksploatacyjna'!D40*$U$90*$Y90*D$82</f>
        <v>311463.35208768432</v>
      </c>
      <c r="E40" s="5">
        <f>'Praca eksploatacyjna'!E40*$U$90*$Y90*E$82</f>
        <v>319976.31110090495</v>
      </c>
      <c r="F40" s="5">
        <f>'Praca eksploatacyjna'!F40*$U$90*$Y90*F$82</f>
        <v>328461.67793622654</v>
      </c>
      <c r="G40" s="5">
        <f>'Praca eksploatacyjna'!G40*$U$90*$Y90*G$82</f>
        <v>336904.92286753678</v>
      </c>
      <c r="H40" s="5">
        <f>'Praca eksploatacyjna'!H40*$U$90*$Y90*H$82</f>
        <v>405012.25809798471</v>
      </c>
      <c r="I40" s="5">
        <f>'Praca eksploatacyjna'!I40*$U$90*$Y90*I$82</f>
        <v>475629.29819421365</v>
      </c>
      <c r="J40" s="5">
        <f>'Praca eksploatacyjna'!J40*$U$90*$Y90*J$82</f>
        <v>548678.03344464931</v>
      </c>
      <c r="K40" s="5">
        <f>'Praca eksploatacyjna'!K40*$U$90*$Y90*K$82</f>
        <v>624559.81982193212</v>
      </c>
      <c r="L40" s="5">
        <f>'Praca eksploatacyjna'!L40*$U$90*$Y90*L$82</f>
        <v>697329.69234823261</v>
      </c>
      <c r="M40" s="5">
        <f>'Praca eksploatacyjna'!M40*$U$90*$Y90*M$82</f>
        <v>785030.08644991252</v>
      </c>
      <c r="N40" s="5">
        <f>'Praca eksploatacyjna'!N40*$U$90*$Y90*N$82</f>
        <v>875959.56443872023</v>
      </c>
      <c r="O40" s="5">
        <f>'Praca eksploatacyjna'!O40*$U$90*$Y90*O$82</f>
        <v>970212.20951250033</v>
      </c>
      <c r="P40" s="5">
        <f>'Praca eksploatacyjna'!P40*$U$90*$Y90*P$82</f>
        <v>1067884.5765634561</v>
      </c>
      <c r="Q40" s="5">
        <f>'Praca eksploatacyjna'!Q40*$U$90*$Y90*Q$82</f>
        <v>805776.61607706954</v>
      </c>
      <c r="R40" s="5">
        <f>'Praca eksploatacyjna'!R40*$U$90*$Y90*R$82</f>
        <v>905222.04283732851</v>
      </c>
      <c r="S40" s="5">
        <f>'Praca eksploatacyjna'!S40*$U$90*$Y90*S$82</f>
        <v>1008189.1324934305</v>
      </c>
      <c r="T40" s="5">
        <f>'Praca eksploatacyjna'!T40*$U$90*$Y90*T$82</f>
        <v>1113901.4365713138</v>
      </c>
      <c r="U40" s="5">
        <f>'Praca eksploatacyjna'!U40*$U$90*$Y90*U$82</f>
        <v>1222201.7704780768</v>
      </c>
      <c r="V40" s="5">
        <f>'Praca eksploatacyjna'!V40*$U$90*$Y90*V$82</f>
        <v>895997.47211454937</v>
      </c>
      <c r="W40" s="5">
        <f>'Praca eksploatacyjna'!W40*$U$90*$Y90*W$82</f>
        <v>1087175.726085234</v>
      </c>
      <c r="X40" s="5">
        <f>'Praca eksploatacyjna'!X40*$U$90*$Y90*X$82</f>
        <v>1284524.6830628042</v>
      </c>
      <c r="Y40" s="5">
        <f>'Praca eksploatacyjna'!Y40*$U$90*$Y90*Y$82</f>
        <v>1487026.8332476164</v>
      </c>
      <c r="Z40" s="5">
        <f>'Praca eksploatacyjna'!Z40*$U$90*$Y90*Z$82</f>
        <v>1695680.2139194792</v>
      </c>
    </row>
    <row r="41" spans="1:26" x14ac:dyDescent="0.25">
      <c r="A41" s="1">
        <v>60</v>
      </c>
      <c r="B41" s="5">
        <f>'Praca eksploatacyjna'!B41*$U$90*$Y91*B$82</f>
        <v>232849.16517516345</v>
      </c>
      <c r="C41" s="5">
        <f>'Praca eksploatacyjna'!C41*$U$90*$Y91*C$82</f>
        <v>240158.03441950199</v>
      </c>
      <c r="D41" s="5">
        <f>'Praca eksploatacyjna'!D41*$U$90*$Y91*D$82</f>
        <v>247686.21202781046</v>
      </c>
      <c r="E41" s="5">
        <f>'Praca eksploatacyjna'!E41*$U$90*$Y91*E$82</f>
        <v>255240.67367169558</v>
      </c>
      <c r="F41" s="5">
        <f>'Praca eksploatacyjna'!F41*$U$90*$Y91*F$82</f>
        <v>262809.60168337775</v>
      </c>
      <c r="G41" s="5">
        <f>'Praca eksploatacyjna'!G41*$U$90*$Y91*G$82</f>
        <v>270380.78165775212</v>
      </c>
      <c r="H41" s="5">
        <f>'Praca eksploatacyjna'!H41*$U$90*$Y91*H$82</f>
        <v>399027.06711050402</v>
      </c>
      <c r="I41" s="5">
        <f>'Praca eksploatacyjna'!I41*$U$90*$Y91*I$82</f>
        <v>532883.74643209146</v>
      </c>
      <c r="J41" s="5">
        <f>'Praca eksploatacyjna'!J41*$U$90*$Y91*J$82</f>
        <v>671810.3670790568</v>
      </c>
      <c r="K41" s="5">
        <f>'Praca eksploatacyjna'!K41*$U$90*$Y91*K$82</f>
        <v>816285.78832087968</v>
      </c>
      <c r="L41" s="5">
        <f>'Praca eksploatacyjna'!L41*$U$90*$Y91*L$82</f>
        <v>957124.54675087216</v>
      </c>
      <c r="M41" s="5">
        <f>'Praca eksploatacyjna'!M41*$U$90*$Y91*M$82</f>
        <v>1126578.9513762658</v>
      </c>
      <c r="N41" s="5">
        <f>'Praca eksploatacyjna'!N41*$U$90*$Y91*N$82</f>
        <v>1302428.6823679749</v>
      </c>
      <c r="O41" s="5">
        <f>'Praca eksploatacyjna'!O41*$U$90*$Y91*O$82</f>
        <v>1484861.771018802</v>
      </c>
      <c r="P41" s="5">
        <f>'Praca eksploatacyjna'!P41*$U$90*$Y91*P$82</f>
        <v>1674071.2117427147</v>
      </c>
      <c r="Q41" s="5">
        <f>'Praca eksploatacyjna'!Q41*$U$90*$Y91*Q$82</f>
        <v>1134847.8270417773</v>
      </c>
      <c r="R41" s="5">
        <f>'Praca eksploatacyjna'!R41*$U$90*$Y91*R$82</f>
        <v>1386356.4778572547</v>
      </c>
      <c r="S41" s="5">
        <f>'Praca eksploatacyjna'!S41*$U$90*$Y91*S$82</f>
        <v>1647104.7105610853</v>
      </c>
      <c r="T41" s="5">
        <f>'Praca eksploatacyjna'!T41*$U$90*$Y91*T$82</f>
        <v>1915849.6210296338</v>
      </c>
      <c r="U41" s="5">
        <f>'Praca eksploatacyjna'!U41*$U$90*$Y91*U$82</f>
        <v>2192203.2701887577</v>
      </c>
      <c r="V41" s="5">
        <f>'Praca eksploatacyjna'!V41*$U$90*$Y91*V$82</f>
        <v>1585284.1943230382</v>
      </c>
      <c r="W41" s="5">
        <f>'Praca eksploatacyjna'!W41*$U$90*$Y91*W$82</f>
        <v>1701603.6735015335</v>
      </c>
      <c r="X41" s="5">
        <f>'Praca eksploatacyjna'!X41*$U$90*$Y91*X$82</f>
        <v>1821384.0565694207</v>
      </c>
      <c r="Y41" s="5">
        <f>'Praca eksploatacyjna'!Y41*$U$90*$Y91*Y$82</f>
        <v>1943178.7378892424</v>
      </c>
      <c r="Z41" s="5">
        <f>'Praca eksploatacyjna'!Z41*$U$90*$Y91*Z$82</f>
        <v>2068404.5746928162</v>
      </c>
    </row>
    <row r="42" spans="1:26" x14ac:dyDescent="0.25">
      <c r="A42" s="1">
        <v>70</v>
      </c>
      <c r="B42" s="5">
        <f>'Praca eksploatacyjna'!B42*$U$90*$Y92*B$82</f>
        <v>1733289.3206580002</v>
      </c>
      <c r="C42" s="5">
        <f>'Praca eksploatacyjna'!C42*$U$90*$Y92*C$82</f>
        <v>1792901.8446966331</v>
      </c>
      <c r="D42" s="5">
        <f>'Praca eksploatacyjna'!D42*$U$90*$Y92*D$82</f>
        <v>1854405.1076638037</v>
      </c>
      <c r="E42" s="5">
        <f>'Praca eksploatacyjna'!E42*$U$90*$Y92*E$82</f>
        <v>1916359.0705996784</v>
      </c>
      <c r="F42" s="5">
        <f>'Praca eksploatacyjna'!F42*$U$90*$Y92*F$82</f>
        <v>1978671.6405656999</v>
      </c>
      <c r="G42" s="5">
        <f>'Praca eksploatacyjna'!G42*$U$90*$Y92*G$82</f>
        <v>2041246.8329279097</v>
      </c>
      <c r="H42" s="5">
        <f>'Praca eksploatacyjna'!H42*$U$90*$Y92*H$82</f>
        <v>1929257.3768756017</v>
      </c>
      <c r="I42" s="5">
        <f>'Praca eksploatacyjna'!I42*$U$90*$Y92*I$82</f>
        <v>1809809.3419878476</v>
      </c>
      <c r="J42" s="5">
        <f>'Praca eksploatacyjna'!J42*$U$90*$Y92*J$82</f>
        <v>1682982.0861929797</v>
      </c>
      <c r="K42" s="5">
        <f>'Praca eksploatacyjna'!K42*$U$90*$Y92*K$82</f>
        <v>1550095.8206433277</v>
      </c>
      <c r="L42" s="5">
        <f>'Praca eksploatacyjna'!L42*$U$90*$Y92*L$82</f>
        <v>1309555.9840038875</v>
      </c>
      <c r="M42" s="5">
        <f>'Praca eksploatacyjna'!M42*$U$90*$Y92*M$82</f>
        <v>1163519.6984992872</v>
      </c>
      <c r="N42" s="5">
        <f>'Praca eksploatacyjna'!N42*$U$90*$Y92*N$82</f>
        <v>1011118.1391809011</v>
      </c>
      <c r="O42" s="5">
        <f>'Praca eksploatacyjna'!O42*$U$90*$Y92*O$82</f>
        <v>852155.10961037979</v>
      </c>
      <c r="P42" s="5">
        <f>'Praca eksploatacyjna'!P42*$U$90*$Y92*P$82</f>
        <v>686429.11160136538</v>
      </c>
      <c r="Q42" s="5">
        <f>'Praca eksploatacyjna'!Q42*$U$90*$Y92*Q$82</f>
        <v>1459844.6322380553</v>
      </c>
      <c r="R42" s="5">
        <f>'Praca eksploatacyjna'!R42*$U$90*$Y92*R$82</f>
        <v>1211877.9874440606</v>
      </c>
      <c r="S42" s="5">
        <f>'Praca eksploatacyjna'!S42*$U$90*$Y92*S$82</f>
        <v>953851.26636474801</v>
      </c>
      <c r="T42" s="5">
        <f>'Praca eksploatacyjna'!T42*$U$90*$Y92*T$82</f>
        <v>684931.52730435715</v>
      </c>
      <c r="U42" s="5">
        <f>'Praca eksploatacyjna'!U42*$U$90*$Y92*U$82</f>
        <v>405473.83722184913</v>
      </c>
      <c r="V42" s="5">
        <f>'Praca eksploatacyjna'!V42*$U$90*$Y92*V$82</f>
        <v>1136163.9676913358</v>
      </c>
      <c r="W42" s="5">
        <f>'Praca eksploatacyjna'!W42*$U$90*$Y92*W$82</f>
        <v>858355.43156333221</v>
      </c>
      <c r="X42" s="5">
        <f>'Praca eksploatacyjna'!X42*$U$90*$Y92*X$82</f>
        <v>570891.85770318657</v>
      </c>
      <c r="Y42" s="5">
        <f>'Praca eksploatacyjna'!Y42*$U$90*$Y92*Y$82</f>
        <v>273312.03919426131</v>
      </c>
      <c r="Z42" s="5">
        <f>'Praca eksploatacyjna'!Z42*$U$90*$Y92*Z$82</f>
        <v>-33936.481822521397</v>
      </c>
    </row>
    <row r="43" spans="1:26" x14ac:dyDescent="0.25">
      <c r="A43" s="1">
        <v>80</v>
      </c>
      <c r="B43" s="5">
        <f>'Praca eksploatacyjna'!B43*$U$90*$Y93*B$82</f>
        <v>1567738.1968254081</v>
      </c>
      <c r="C43" s="5">
        <f>'Praca eksploatacyjna'!C43*$U$90*$Y93*C$82</f>
        <v>1615519.1314053384</v>
      </c>
      <c r="D43" s="5">
        <f>'Praca eksploatacyjna'!D43*$U$90*$Y93*D$82</f>
        <v>1664705.7786398581</v>
      </c>
      <c r="E43" s="5">
        <f>'Praca eksploatacyjna'!E43*$U$90*$Y93*E$82</f>
        <v>1713999.4126494976</v>
      </c>
      <c r="F43" s="5">
        <f>'Praca eksploatacyjna'!F43*$U$90*$Y93*F$82</f>
        <v>1763321.5984767263</v>
      </c>
      <c r="G43" s="5">
        <f>'Praca eksploatacyjna'!G43*$U$90*$Y93*G$82</f>
        <v>1812591.4874841296</v>
      </c>
      <c r="H43" s="5">
        <f>'Praca eksploatacyjna'!H43*$U$90*$Y93*H$82</f>
        <v>1874804.5684005269</v>
      </c>
      <c r="I43" s="5">
        <f>'Praca eksploatacyjna'!I43*$U$90*$Y93*I$82</f>
        <v>1937378.1769572215</v>
      </c>
      <c r="J43" s="5">
        <f>'Praca eksploatacyjna'!J43*$U$90*$Y93*J$82</f>
        <v>2000212.6917786631</v>
      </c>
      <c r="K43" s="5">
        <f>'Praca eksploatacyjna'!K43*$U$90*$Y93*K$82</f>
        <v>2064822.9351221975</v>
      </c>
      <c r="L43" s="5">
        <f>'Praca eksploatacyjna'!L43*$U$90*$Y93*L$82</f>
        <v>2076973.7861174613</v>
      </c>
      <c r="M43" s="5">
        <f>'Praca eksploatacyjna'!M43*$U$90*$Y93*M$82</f>
        <v>2158570.4114257554</v>
      </c>
      <c r="N43" s="5">
        <f>'Praca eksploatacyjna'!N43*$U$90*$Y93*N$82</f>
        <v>2242600.112231934</v>
      </c>
      <c r="O43" s="5">
        <f>'Praca eksploatacyjna'!O43*$U$90*$Y93*O$82</f>
        <v>2329127.5729057896</v>
      </c>
      <c r="P43" s="5">
        <f>'Praca eksploatacyjna'!P43*$U$90*$Y93*P$82</f>
        <v>2418219.091961707</v>
      </c>
      <c r="Q43" s="5">
        <f>'Praca eksploatacyjna'!Q43*$U$90*$Y93*Q$82</f>
        <v>2380299.573709365</v>
      </c>
      <c r="R43" s="5">
        <f>'Praca eksploatacyjna'!R43*$U$90*$Y93*R$82</f>
        <v>2482939.677483655</v>
      </c>
      <c r="S43" s="5">
        <f>'Praca eksploatacyjna'!S43*$U$90*$Y93*S$82</f>
        <v>2588643.6876080255</v>
      </c>
      <c r="T43" s="5">
        <f>'Praca eksploatacyjna'!T43*$U$90*$Y93*T$82</f>
        <v>2695374.0806337236</v>
      </c>
      <c r="U43" s="5">
        <f>'Praca eksploatacyjna'!U43*$U$90*$Y93*U$82</f>
        <v>2802952.162172046</v>
      </c>
      <c r="V43" s="5">
        <f>'Praca eksploatacyjna'!V43*$U$90*$Y93*V$82</f>
        <v>2673890.0414963313</v>
      </c>
      <c r="W43" s="5">
        <f>'Praca eksploatacyjna'!W43*$U$90*$Y93*W$82</f>
        <v>2793586.2949354667</v>
      </c>
      <c r="X43" s="5">
        <f>'Praca eksploatacyjna'!X43*$U$90*$Y93*X$82</f>
        <v>2916549.6637648437</v>
      </c>
      <c r="Y43" s="5">
        <f>'Praca eksploatacyjna'!Y43*$U$90*$Y93*Y$82</f>
        <v>3040462.0753647354</v>
      </c>
      <c r="Z43" s="5">
        <f>'Praca eksploatacyjna'!Z43*$U$90*$Y93*Z$82</f>
        <v>3167593.0474218996</v>
      </c>
    </row>
    <row r="44" spans="1:26" x14ac:dyDescent="0.25">
      <c r="A44" s="1">
        <v>90</v>
      </c>
      <c r="B44" s="5">
        <f>'Praca eksploatacyjna'!B44*$U$90*$Y94*B$82</f>
        <v>0</v>
      </c>
      <c r="C44" s="5">
        <f>'Praca eksploatacyjna'!C44*$U$90*$Y94*C$82</f>
        <v>0</v>
      </c>
      <c r="D44" s="5">
        <f>'Praca eksploatacyjna'!D44*$U$90*$Y94*D$82</f>
        <v>0</v>
      </c>
      <c r="E44" s="5">
        <f>'Praca eksploatacyjna'!E44*$U$90*$Y94*E$82</f>
        <v>0</v>
      </c>
      <c r="F44" s="5">
        <f>'Praca eksploatacyjna'!F44*$U$90*$Y94*F$82</f>
        <v>0</v>
      </c>
      <c r="G44" s="5">
        <f>'Praca eksploatacyjna'!G44*$U$90*$Y94*G$82</f>
        <v>0</v>
      </c>
      <c r="H44" s="5">
        <f>'Praca eksploatacyjna'!H44*$U$90*$Y94*H$82</f>
        <v>0</v>
      </c>
      <c r="I44" s="5">
        <f>'Praca eksploatacyjna'!I44*$U$90*$Y94*I$82</f>
        <v>0</v>
      </c>
      <c r="J44" s="5">
        <f>'Praca eksploatacyjna'!J44*$U$90*$Y94*J$82</f>
        <v>0</v>
      </c>
      <c r="K44" s="5">
        <f>'Praca eksploatacyjna'!K44*$U$90*$Y94*K$82</f>
        <v>0</v>
      </c>
      <c r="L44" s="5">
        <f>'Praca eksploatacyjna'!L44*$U$90*$Y94*L$82</f>
        <v>0</v>
      </c>
      <c r="M44" s="5">
        <f>'Praca eksploatacyjna'!M44*$U$90*$Y94*M$82</f>
        <v>0</v>
      </c>
      <c r="N44" s="5">
        <f>'Praca eksploatacyjna'!N44*$U$90*$Y94*N$82</f>
        <v>0</v>
      </c>
      <c r="O44" s="5">
        <f>'Praca eksploatacyjna'!O44*$U$90*$Y94*O$82</f>
        <v>0</v>
      </c>
      <c r="P44" s="5">
        <f>'Praca eksploatacyjna'!P44*$U$90*$Y94*P$82</f>
        <v>0</v>
      </c>
      <c r="Q44" s="5">
        <f>'Praca eksploatacyjna'!Q44*$U$90*$Y94*Q$82</f>
        <v>0</v>
      </c>
      <c r="R44" s="5">
        <f>'Praca eksploatacyjna'!R44*$U$90*$Y94*R$82</f>
        <v>0</v>
      </c>
      <c r="S44" s="5">
        <f>'Praca eksploatacyjna'!S44*$U$90*$Y94*S$82</f>
        <v>0</v>
      </c>
      <c r="T44" s="5">
        <f>'Praca eksploatacyjna'!T44*$U$90*$Y94*T$82</f>
        <v>0</v>
      </c>
      <c r="U44" s="5">
        <f>'Praca eksploatacyjna'!U44*$U$90*$Y94*U$82</f>
        <v>0</v>
      </c>
      <c r="V44" s="5">
        <f>'Praca eksploatacyjna'!V44*$U$90*$Y94*V$82</f>
        <v>0</v>
      </c>
      <c r="W44" s="5">
        <f>'Praca eksploatacyjna'!W44*$U$90*$Y94*W$82</f>
        <v>0</v>
      </c>
      <c r="X44" s="5">
        <f>'Praca eksploatacyjna'!X44*$U$90*$Y94*X$82</f>
        <v>0</v>
      </c>
      <c r="Y44" s="5">
        <f>'Praca eksploatacyjna'!Y44*$U$90*$Y94*Y$82</f>
        <v>0</v>
      </c>
      <c r="Z44" s="5">
        <f>'Praca eksploatacyjna'!Z44*$U$90*$Y94*Z$82</f>
        <v>0</v>
      </c>
    </row>
    <row r="45" spans="1:26" x14ac:dyDescent="0.25">
      <c r="A45" s="1">
        <v>100</v>
      </c>
      <c r="B45" s="5">
        <f>'Praca eksploatacyjna'!B45*$U$90*$Y95*B$82</f>
        <v>0</v>
      </c>
      <c r="C45" s="5">
        <f>'Praca eksploatacyjna'!C45*$U$90*$Y95*C$82</f>
        <v>0</v>
      </c>
      <c r="D45" s="5">
        <f>'Praca eksploatacyjna'!D45*$U$90*$Y95*D$82</f>
        <v>0</v>
      </c>
      <c r="E45" s="5">
        <f>'Praca eksploatacyjna'!E45*$U$90*$Y95*E$82</f>
        <v>0</v>
      </c>
      <c r="F45" s="5">
        <f>'Praca eksploatacyjna'!F45*$U$90*$Y95*F$82</f>
        <v>0</v>
      </c>
      <c r="G45" s="5">
        <f>'Praca eksploatacyjna'!G45*$U$90*$Y95*G$82</f>
        <v>0</v>
      </c>
      <c r="H45" s="5">
        <f>'Praca eksploatacyjna'!H45*$U$90*$Y95*H$82</f>
        <v>0</v>
      </c>
      <c r="I45" s="5">
        <f>'Praca eksploatacyjna'!I45*$U$90*$Y95*I$82</f>
        <v>0</v>
      </c>
      <c r="J45" s="5">
        <f>'Praca eksploatacyjna'!J45*$U$90*$Y95*J$82</f>
        <v>0</v>
      </c>
      <c r="K45" s="5">
        <f>'Praca eksploatacyjna'!K45*$U$90*$Y95*K$82</f>
        <v>0</v>
      </c>
      <c r="L45" s="5">
        <f>'Praca eksploatacyjna'!L45*$U$90*$Y95*L$82</f>
        <v>0</v>
      </c>
      <c r="M45" s="5">
        <f>'Praca eksploatacyjna'!M45*$U$90*$Y95*M$82</f>
        <v>0</v>
      </c>
      <c r="N45" s="5">
        <f>'Praca eksploatacyjna'!N45*$U$90*$Y95*N$82</f>
        <v>0</v>
      </c>
      <c r="O45" s="5">
        <f>'Praca eksploatacyjna'!O45*$U$90*$Y95*O$82</f>
        <v>0</v>
      </c>
      <c r="P45" s="5">
        <f>'Praca eksploatacyjna'!P45*$U$90*$Y95*P$82</f>
        <v>0</v>
      </c>
      <c r="Q45" s="5">
        <f>'Praca eksploatacyjna'!Q45*$U$90*$Y95*Q$82</f>
        <v>0</v>
      </c>
      <c r="R45" s="5">
        <f>'Praca eksploatacyjna'!R45*$U$90*$Y95*R$82</f>
        <v>0</v>
      </c>
      <c r="S45" s="5">
        <f>'Praca eksploatacyjna'!S45*$U$90*$Y95*S$82</f>
        <v>0</v>
      </c>
      <c r="T45" s="5">
        <f>'Praca eksploatacyjna'!T45*$U$90*$Y95*T$82</f>
        <v>0</v>
      </c>
      <c r="U45" s="5">
        <f>'Praca eksploatacyjna'!U45*$U$90*$Y95*U$82</f>
        <v>0</v>
      </c>
      <c r="V45" s="5">
        <f>'Praca eksploatacyjna'!V45*$U$90*$Y95*V$82</f>
        <v>0</v>
      </c>
      <c r="W45" s="5">
        <f>'Praca eksploatacyjna'!W45*$U$90*$Y95*W$82</f>
        <v>0</v>
      </c>
      <c r="X45" s="5">
        <f>'Praca eksploatacyjna'!X45*$U$90*$Y95*X$82</f>
        <v>0</v>
      </c>
      <c r="Y45" s="5">
        <f>'Praca eksploatacyjna'!Y45*$U$90*$Y95*Y$82</f>
        <v>0</v>
      </c>
      <c r="Z45" s="5">
        <f>'Praca eksploatacyjna'!Z45*$U$90*$Y95*Z$82</f>
        <v>0</v>
      </c>
    </row>
    <row r="46" spans="1:26" x14ac:dyDescent="0.25">
      <c r="A46" s="1">
        <v>110</v>
      </c>
      <c r="B46" s="5">
        <f>'Praca eksploatacyjna'!B46*$U$90*$Y96*B$82</f>
        <v>0</v>
      </c>
      <c r="C46" s="5">
        <f>'Praca eksploatacyjna'!C46*$U$90*$Y96*C$82</f>
        <v>0</v>
      </c>
      <c r="D46" s="5">
        <f>'Praca eksploatacyjna'!D46*$U$90*$Y96*D$82</f>
        <v>0</v>
      </c>
      <c r="E46" s="5">
        <f>'Praca eksploatacyjna'!E46*$U$90*$Y96*E$82</f>
        <v>0</v>
      </c>
      <c r="F46" s="5">
        <f>'Praca eksploatacyjna'!F46*$U$90*$Y96*F$82</f>
        <v>0</v>
      </c>
      <c r="G46" s="5">
        <f>'Praca eksploatacyjna'!G46*$U$90*$Y96*G$82</f>
        <v>0</v>
      </c>
      <c r="H46" s="5">
        <f>'Praca eksploatacyjna'!H46*$U$90*$Y96*H$82</f>
        <v>0</v>
      </c>
      <c r="I46" s="5">
        <f>'Praca eksploatacyjna'!I46*$U$90*$Y96*I$82</f>
        <v>0</v>
      </c>
      <c r="J46" s="5">
        <f>'Praca eksploatacyjna'!J46*$U$90*$Y96*J$82</f>
        <v>0</v>
      </c>
      <c r="K46" s="5">
        <f>'Praca eksploatacyjna'!K46*$U$90*$Y96*K$82</f>
        <v>0</v>
      </c>
      <c r="L46" s="5">
        <f>'Praca eksploatacyjna'!L46*$U$90*$Y96*L$82</f>
        <v>0</v>
      </c>
      <c r="M46" s="5">
        <f>'Praca eksploatacyjna'!M46*$U$90*$Y96*M$82</f>
        <v>0</v>
      </c>
      <c r="N46" s="5">
        <f>'Praca eksploatacyjna'!N46*$U$90*$Y96*N$82</f>
        <v>0</v>
      </c>
      <c r="O46" s="5">
        <f>'Praca eksploatacyjna'!O46*$U$90*$Y96*O$82</f>
        <v>0</v>
      </c>
      <c r="P46" s="5">
        <f>'Praca eksploatacyjna'!P46*$U$90*$Y96*P$82</f>
        <v>0</v>
      </c>
      <c r="Q46" s="5">
        <f>'Praca eksploatacyjna'!Q46*$U$90*$Y96*Q$82</f>
        <v>0</v>
      </c>
      <c r="R46" s="5">
        <f>'Praca eksploatacyjna'!R46*$U$90*$Y96*R$82</f>
        <v>0</v>
      </c>
      <c r="S46" s="5">
        <f>'Praca eksploatacyjna'!S46*$U$90*$Y96*S$82</f>
        <v>0</v>
      </c>
      <c r="T46" s="5">
        <f>'Praca eksploatacyjna'!T46*$U$90*$Y96*T$82</f>
        <v>0</v>
      </c>
      <c r="U46" s="5">
        <f>'Praca eksploatacyjna'!U46*$U$90*$Y96*U$82</f>
        <v>0</v>
      </c>
      <c r="V46" s="5">
        <f>'Praca eksploatacyjna'!V46*$U$90*$Y96*V$82</f>
        <v>0</v>
      </c>
      <c r="W46" s="5">
        <f>'Praca eksploatacyjna'!W46*$U$90*$Y96*W$82</f>
        <v>0</v>
      </c>
      <c r="X46" s="5">
        <f>'Praca eksploatacyjna'!X46*$U$90*$Y96*X$82</f>
        <v>0</v>
      </c>
      <c r="Y46" s="5">
        <f>'Praca eksploatacyjna'!Y46*$U$90*$Y96*Y$82</f>
        <v>0</v>
      </c>
      <c r="Z46" s="5">
        <f>'Praca eksploatacyjna'!Z46*$U$90*$Y96*Z$82</f>
        <v>0</v>
      </c>
    </row>
    <row r="47" spans="1:26" x14ac:dyDescent="0.25">
      <c r="A47" s="1" t="s">
        <v>28</v>
      </c>
      <c r="B47" s="5">
        <f>SUM(B36:B46)</f>
        <v>4749654.1724043069</v>
      </c>
      <c r="C47" s="5">
        <f t="shared" ref="C47:Z47" si="5">SUM(C36:C46)</f>
        <v>4898831.476453091</v>
      </c>
      <c r="D47" s="5">
        <f t="shared" si="5"/>
        <v>5052486.7474805005</v>
      </c>
      <c r="E47" s="5">
        <f t="shared" si="5"/>
        <v>5206682.621841277</v>
      </c>
      <c r="F47" s="5">
        <f t="shared" si="5"/>
        <v>5361177.9707534146</v>
      </c>
      <c r="G47" s="5">
        <f t="shared" si="5"/>
        <v>5515723.5563744223</v>
      </c>
      <c r="H47" s="5">
        <f t="shared" si="5"/>
        <v>5705044.8811112838</v>
      </c>
      <c r="I47" s="5">
        <f t="shared" si="5"/>
        <v>5895463.580546163</v>
      </c>
      <c r="J47" s="5">
        <f t="shared" si="5"/>
        <v>6086676.4994084574</v>
      </c>
      <c r="K47" s="5">
        <f t="shared" si="5"/>
        <v>6283293.2623319346</v>
      </c>
      <c r="L47" s="5">
        <f t="shared" si="5"/>
        <v>6294053.0589752719</v>
      </c>
      <c r="M47" s="5">
        <f t="shared" si="5"/>
        <v>6541493.4414582653</v>
      </c>
      <c r="N47" s="5">
        <f t="shared" si="5"/>
        <v>6796313.8180169873</v>
      </c>
      <c r="O47" s="5">
        <f t="shared" si="5"/>
        <v>7058710.4122614749</v>
      </c>
      <c r="P47" s="5">
        <f t="shared" si="5"/>
        <v>7328884.3447485361</v>
      </c>
      <c r="Q47" s="5">
        <f t="shared" si="5"/>
        <v>7212497.4778985968</v>
      </c>
      <c r="R47" s="5">
        <f t="shared" si="5"/>
        <v>7486886.1594107822</v>
      </c>
      <c r="S47" s="5">
        <f t="shared" si="5"/>
        <v>7769152.5512227807</v>
      </c>
      <c r="T47" s="5">
        <f t="shared" si="5"/>
        <v>8053171.8701835349</v>
      </c>
      <c r="U47" s="5">
        <f t="shared" si="5"/>
        <v>8338457.3847685438</v>
      </c>
      <c r="V47" s="5">
        <f t="shared" si="5"/>
        <v>7904378.2574001048</v>
      </c>
      <c r="W47" s="5">
        <f t="shared" si="5"/>
        <v>8204239.8467647564</v>
      </c>
      <c r="X47" s="5">
        <f t="shared" si="5"/>
        <v>8511945.8538126908</v>
      </c>
      <c r="Y47" s="5">
        <f t="shared" si="5"/>
        <v>8820729.7615379393</v>
      </c>
      <c r="Z47" s="5">
        <f t="shared" si="5"/>
        <v>9137215.6961718183</v>
      </c>
    </row>
    <row r="49" spans="1:26" x14ac:dyDescent="0.25">
      <c r="A49" t="s">
        <v>88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eksploatacyjna'!B52*$U$90*$Y86*B$82</f>
        <v>0</v>
      </c>
      <c r="C52" s="5">
        <f>'Praca eksploatacyjna'!C52*$U$90*$Y86*C$82</f>
        <v>0</v>
      </c>
      <c r="D52" s="5">
        <f>'Praca eksploatacyjna'!D52*$U$90*$Y86*D$82</f>
        <v>0</v>
      </c>
      <c r="E52" s="5">
        <f>'Praca eksploatacyjna'!E52*$U$90*$Y86*E$82</f>
        <v>0</v>
      </c>
      <c r="F52" s="5">
        <f>'Praca eksploatacyjna'!F52*$U$90*$Y86*F$82</f>
        <v>0</v>
      </c>
      <c r="G52" s="5">
        <f>'Praca eksploatacyjna'!G52*$U$90*$Y86*G$82</f>
        <v>0</v>
      </c>
      <c r="H52" s="5">
        <f>'Praca eksploatacyjna'!H52*$U$90*$Y86*H$82</f>
        <v>0</v>
      </c>
      <c r="I52" s="5">
        <f>'Praca eksploatacyjna'!I52*$U$90*$Y86*I$82</f>
        <v>0</v>
      </c>
      <c r="J52" s="5">
        <f>'Praca eksploatacyjna'!J52*$U$90*$Y86*J$82</f>
        <v>0</v>
      </c>
      <c r="K52" s="5">
        <f>'Praca eksploatacyjna'!K52*$U$90*$Y86*K$82</f>
        <v>0</v>
      </c>
      <c r="L52" s="5">
        <f>'Praca eksploatacyjna'!L52*$U$90*$Y86*L$82</f>
        <v>0</v>
      </c>
      <c r="M52" s="5">
        <f>'Praca eksploatacyjna'!M52*$U$90*$Y86*M$82</f>
        <v>0</v>
      </c>
      <c r="N52" s="5">
        <f>'Praca eksploatacyjna'!N52*$U$90*$Y86*N$82</f>
        <v>0</v>
      </c>
      <c r="O52" s="5">
        <f>'Praca eksploatacyjna'!O52*$U$90*$Y86*O$82</f>
        <v>0</v>
      </c>
      <c r="P52" s="5">
        <f>'Praca eksploatacyjna'!P52*$U$90*$Y86*P$82</f>
        <v>0</v>
      </c>
      <c r="Q52" s="5">
        <f>'Praca eksploatacyjna'!Q52*$U$90*$Y86*Q$82</f>
        <v>0</v>
      </c>
      <c r="R52" s="5">
        <f>'Praca eksploatacyjna'!R52*$U$90*$Y86*R$82</f>
        <v>0</v>
      </c>
      <c r="S52" s="5">
        <f>'Praca eksploatacyjna'!S52*$U$90*$Y86*S$82</f>
        <v>0</v>
      </c>
      <c r="T52" s="5">
        <f>'Praca eksploatacyjna'!T52*$U$90*$Y86*T$82</f>
        <v>0</v>
      </c>
      <c r="U52" s="5">
        <f>'Praca eksploatacyjna'!U52*$U$90*$Y86*U$82</f>
        <v>0</v>
      </c>
      <c r="V52" s="5">
        <f>'Praca eksploatacyjna'!V52*$U$90*$Y86*V$82</f>
        <v>0</v>
      </c>
      <c r="W52" s="5">
        <f>'Praca eksploatacyjna'!W52*$U$90*$Y86*W$82</f>
        <v>0</v>
      </c>
      <c r="X52" s="5">
        <f>'Praca eksploatacyjna'!X52*$U$90*$Y86*X$82</f>
        <v>0</v>
      </c>
      <c r="Y52" s="5">
        <f>'Praca eksploatacyjna'!Y52*$U$90*$Y86*Y$82</f>
        <v>0</v>
      </c>
      <c r="Z52" s="5">
        <f>'Praca eksploatacyjna'!Z52*$U$90*$Y86*Z$82</f>
        <v>0</v>
      </c>
    </row>
    <row r="53" spans="1:26" x14ac:dyDescent="0.25">
      <c r="A53" s="1">
        <v>20</v>
      </c>
      <c r="B53" s="5">
        <f>'Praca eksploatacyjna'!B53*$U$90*$Y87*B$82</f>
        <v>0</v>
      </c>
      <c r="C53" s="5">
        <f>'Praca eksploatacyjna'!C53*$U$90*$Y87*C$82</f>
        <v>0</v>
      </c>
      <c r="D53" s="5">
        <f>'Praca eksploatacyjna'!D53*$U$90*$Y87*D$82</f>
        <v>0</v>
      </c>
      <c r="E53" s="5">
        <f>'Praca eksploatacyjna'!E53*$U$90*$Y87*E$82</f>
        <v>0</v>
      </c>
      <c r="F53" s="5">
        <f>'Praca eksploatacyjna'!F53*$U$90*$Y87*F$82</f>
        <v>0</v>
      </c>
      <c r="G53" s="5">
        <f>'Praca eksploatacyjna'!G53*$U$90*$Y87*G$82</f>
        <v>0</v>
      </c>
      <c r="H53" s="5">
        <f>'Praca eksploatacyjna'!H53*$U$90*$Y87*H$82</f>
        <v>0</v>
      </c>
      <c r="I53" s="5">
        <f>'Praca eksploatacyjna'!I53*$U$90*$Y87*I$82</f>
        <v>0</v>
      </c>
      <c r="J53" s="5">
        <f>'Praca eksploatacyjna'!J53*$U$90*$Y87*J$82</f>
        <v>0</v>
      </c>
      <c r="K53" s="5">
        <f>'Praca eksploatacyjna'!K53*$U$90*$Y87*K$82</f>
        <v>0</v>
      </c>
      <c r="L53" s="5">
        <f>'Praca eksploatacyjna'!L53*$U$90*$Y87*L$82</f>
        <v>0</v>
      </c>
      <c r="M53" s="5">
        <f>'Praca eksploatacyjna'!M53*$U$90*$Y87*M$82</f>
        <v>0</v>
      </c>
      <c r="N53" s="5">
        <f>'Praca eksploatacyjna'!N53*$U$90*$Y87*N$82</f>
        <v>0</v>
      </c>
      <c r="O53" s="5">
        <f>'Praca eksploatacyjna'!O53*$U$90*$Y87*O$82</f>
        <v>0</v>
      </c>
      <c r="P53" s="5">
        <f>'Praca eksploatacyjna'!P53*$U$90*$Y87*P$82</f>
        <v>0</v>
      </c>
      <c r="Q53" s="5">
        <f>'Praca eksploatacyjna'!Q53*$U$90*$Y87*Q$82</f>
        <v>0</v>
      </c>
      <c r="R53" s="5">
        <f>'Praca eksploatacyjna'!R53*$U$90*$Y87*R$82</f>
        <v>8.3478255456373933</v>
      </c>
      <c r="S53" s="5">
        <f>'Praca eksploatacyjna'!S53*$U$90*$Y87*S$82</f>
        <v>17.016207592227264</v>
      </c>
      <c r="T53" s="5">
        <f>'Praca eksploatacyjna'!T53*$U$90*$Y87*T$82</f>
        <v>25.993958717886368</v>
      </c>
      <c r="U53" s="5">
        <f>'Praca eksploatacyjna'!U53*$U$90*$Y87*U$82</f>
        <v>35.26860318842823</v>
      </c>
      <c r="V53" s="5">
        <f>'Praca eksploatacyjna'!V53*$U$90*$Y87*V$82</f>
        <v>44.826394652492262</v>
      </c>
      <c r="W53" s="5">
        <f>'Praca eksploatacyjna'!W53*$U$90*$Y87*W$82</f>
        <v>45.57947808265412</v>
      </c>
      <c r="X53" s="5">
        <f>'Praca eksploatacyjna'!X53*$U$90*$Y87*X$82</f>
        <v>46.345213314442702</v>
      </c>
      <c r="Y53" s="5">
        <f>'Praca eksploatacyjna'!Y53*$U$90*$Y87*Y$82</f>
        <v>47.086736727473792</v>
      </c>
      <c r="Z53" s="5">
        <f>'Praca eksploatacyjna'!Z53*$U$90*$Y87*Z$82</f>
        <v>47.840124515113374</v>
      </c>
    </row>
    <row r="54" spans="1:26" x14ac:dyDescent="0.25">
      <c r="A54" s="1">
        <v>30</v>
      </c>
      <c r="B54" s="5">
        <f>'Praca eksploatacyjna'!B54*$U$90*$Y88*B$82</f>
        <v>611426.06474271533</v>
      </c>
      <c r="C54" s="5">
        <f>'Praca eksploatacyjna'!C54*$U$90*$Y88*C$82</f>
        <v>651571.61886447773</v>
      </c>
      <c r="D54" s="5">
        <f>'Praca eksploatacyjna'!D54*$U$90*$Y88*D$82</f>
        <v>693332.34098382038</v>
      </c>
      <c r="E54" s="5">
        <f>'Praca eksploatacyjna'!E54*$U$90*$Y88*E$82</f>
        <v>736188.50504225155</v>
      </c>
      <c r="F54" s="5">
        <f>'Praca eksploatacyjna'!F54*$U$90*$Y88*F$82</f>
        <v>780092.48179274739</v>
      </c>
      <c r="G54" s="5">
        <f>'Praca eksploatacyjna'!G54*$U$90*$Y88*G$82</f>
        <v>824991.82345533103</v>
      </c>
      <c r="H54" s="5">
        <f>'Praca eksploatacyjna'!H54*$U$90*$Y88*H$82</f>
        <v>884228.10598279745</v>
      </c>
      <c r="I54" s="5">
        <f>'Praca eksploatacyjna'!I54*$U$90*$Y88*I$82</f>
        <v>944964.23841282574</v>
      </c>
      <c r="J54" s="5">
        <f>'Praca eksploatacyjna'!J54*$U$90*$Y88*J$82</f>
        <v>1007122.3454637007</v>
      </c>
      <c r="K54" s="5">
        <f>'Praca eksploatacyjna'!K54*$U$90*$Y88*K$82</f>
        <v>1071457.4004397851</v>
      </c>
      <c r="L54" s="5">
        <f>'Praca eksploatacyjna'!L54*$U$90*$Y88*L$82</f>
        <v>985682.31177079829</v>
      </c>
      <c r="M54" s="5">
        <f>'Praca eksploatacyjna'!M54*$U$90*$Y88*M$82</f>
        <v>1084365.1977123774</v>
      </c>
      <c r="N54" s="5">
        <f>'Praca eksploatacyjna'!N54*$U$90*$Y88*N$82</f>
        <v>1186601.1261669118</v>
      </c>
      <c r="O54" s="5">
        <f>'Praca eksploatacyjna'!O54*$U$90*$Y88*O$82</f>
        <v>1292492.7456805424</v>
      </c>
      <c r="P54" s="5">
        <f>'Praca eksploatacyjna'!P54*$U$90*$Y88*P$82</f>
        <v>1402145.3895242515</v>
      </c>
      <c r="Q54" s="5">
        <f>'Praca eksploatacyjna'!Q54*$U$90*$Y88*Q$82</f>
        <v>1271171.9926825541</v>
      </c>
      <c r="R54" s="5">
        <f>'Praca eksploatacyjna'!R54*$U$90*$Y88*R$82</f>
        <v>1215514.5201547046</v>
      </c>
      <c r="S54" s="5">
        <f>'Praca eksploatacyjna'!S54*$U$90*$Y88*S$82</f>
        <v>1157251.1958384037</v>
      </c>
      <c r="T54" s="5">
        <f>'Praca eksploatacyjna'!T54*$U$90*$Y88*T$82</f>
        <v>1095441.9526014582</v>
      </c>
      <c r="U54" s="5">
        <f>'Praca eksploatacyjna'!U54*$U$90*$Y88*U$82</f>
        <v>1030156.4588186414</v>
      </c>
      <c r="V54" s="5">
        <f>'Praca eksploatacyjna'!V54*$U$90*$Y88*V$82</f>
        <v>493657.42019405164</v>
      </c>
      <c r="W54" s="5">
        <f>'Praca eksploatacyjna'!W54*$U$90*$Y88*W$82</f>
        <v>422049.56354254158</v>
      </c>
      <c r="X54" s="5">
        <f>'Praca eksploatacyjna'!X54*$U$90*$Y88*X$82</f>
        <v>347896.35303726525</v>
      </c>
      <c r="Y54" s="5">
        <f>'Praca eksploatacyjna'!Y54*$U$90*$Y88*Y$82</f>
        <v>270919.15322230582</v>
      </c>
      <c r="Z54" s="5">
        <f>'Praca eksploatacyjna'!Z54*$U$90*$Y88*Z$82</f>
        <v>191389.62154689021</v>
      </c>
    </row>
    <row r="55" spans="1:26" x14ac:dyDescent="0.25">
      <c r="A55" s="1">
        <v>40</v>
      </c>
      <c r="B55" s="5">
        <f>'Praca eksploatacyjna'!B55*$U$90*$Y89*B$82</f>
        <v>410239.00910427322</v>
      </c>
      <c r="C55" s="5">
        <f>'Praca eksploatacyjna'!C55*$U$90*$Y89*C$82</f>
        <v>427588.90625167522</v>
      </c>
      <c r="D55" s="5">
        <f>'Praca eksploatacyjna'!D55*$U$90*$Y89*D$82</f>
        <v>445547.04489742871</v>
      </c>
      <c r="E55" s="5">
        <f>'Praca eksploatacyjna'!E55*$U$90*$Y89*E$82</f>
        <v>463770.60215617612</v>
      </c>
      <c r="F55" s="5">
        <f>'Praca eksploatacyjna'!F55*$U$90*$Y89*F$82</f>
        <v>482235.21424121276</v>
      </c>
      <c r="G55" s="5">
        <f>'Praca eksploatacyjna'!G55*$U$90*$Y89*G$82</f>
        <v>500915.01215940545</v>
      </c>
      <c r="H55" s="5">
        <f>'Praca eksploatacyjna'!H55*$U$90*$Y89*H$82</f>
        <v>537398.64813873777</v>
      </c>
      <c r="I55" s="5">
        <f>'Praca eksploatacyjna'!I55*$U$90*$Y89*I$82</f>
        <v>574815.28246316663</v>
      </c>
      <c r="J55" s="5">
        <f>'Praca eksploatacyjna'!J55*$U$90*$Y89*J$82</f>
        <v>613117.08739234507</v>
      </c>
      <c r="K55" s="5">
        <f>'Praca eksploatacyjna'!K55*$U$90*$Y89*K$82</f>
        <v>652763.55932277243</v>
      </c>
      <c r="L55" s="5">
        <f>'Praca eksploatacyjna'!L55*$U$90*$Y89*L$82</f>
        <v>650032.30785241665</v>
      </c>
      <c r="M55" s="5">
        <f>'Praca eksploatacyjna'!M55*$U$90*$Y89*M$82</f>
        <v>696059.95806727884</v>
      </c>
      <c r="N55" s="5">
        <f>'Praca eksploatacyjna'!N55*$U$90*$Y89*N$82</f>
        <v>743668.70136759465</v>
      </c>
      <c r="O55" s="5">
        <f>'Praca eksploatacyjna'!O55*$U$90*$Y89*O$82</f>
        <v>792903.37041669607</v>
      </c>
      <c r="P55" s="5">
        <f>'Praca eksploatacyjna'!P55*$U$90*$Y89*P$82</f>
        <v>843809.95874721499</v>
      </c>
      <c r="Q55" s="5">
        <f>'Praca eksploatacyjna'!Q55*$U$90*$Y89*Q$82</f>
        <v>744883.86448202387</v>
      </c>
      <c r="R55" s="5">
        <f>'Praca eksploatacyjna'!R55*$U$90*$Y89*R$82</f>
        <v>804937.46405675134</v>
      </c>
      <c r="S55" s="5">
        <f>'Praca eksploatacyjna'!S55*$U$90*$Y89*S$82</f>
        <v>867022.52786734537</v>
      </c>
      <c r="T55" s="5">
        <f>'Praca eksploatacyjna'!T55*$U$90*$Y89*T$82</f>
        <v>930464.00374762202</v>
      </c>
      <c r="U55" s="5">
        <f>'Praca eksploatacyjna'!U55*$U$90*$Y89*U$82</f>
        <v>995164.22498116596</v>
      </c>
      <c r="V55" s="5">
        <f>'Praca eksploatacyjna'!V55*$U$90*$Y89*V$82</f>
        <v>865364.43391030747</v>
      </c>
      <c r="W55" s="5">
        <f>'Praca eksploatacyjna'!W55*$U$90*$Y89*W$82</f>
        <v>1437543.5317126026</v>
      </c>
      <c r="X55" s="5">
        <f>'Praca eksploatacyjna'!X55*$U$90*$Y89*X$82</f>
        <v>2028703.6067432289</v>
      </c>
      <c r="Y55" s="5">
        <f>'Praca eksploatacyjna'!Y55*$U$90*$Y89*Y$82</f>
        <v>2637244.3576481412</v>
      </c>
      <c r="Z55" s="5">
        <f>'Praca eksploatacyjna'!Z55*$U$90*$Y89*Z$82</f>
        <v>3264739.0644586831</v>
      </c>
    </row>
    <row r="56" spans="1:26" x14ac:dyDescent="0.25">
      <c r="A56" s="1">
        <v>50</v>
      </c>
      <c r="B56" s="5">
        <f>'Praca eksploatacyjna'!B56*$U$90*$Y90*B$82</f>
        <v>1385529.2890899524</v>
      </c>
      <c r="C56" s="5">
        <f>'Praca eksploatacyjna'!C56*$U$90*$Y90*C$82</f>
        <v>1474146.0012329139</v>
      </c>
      <c r="D56" s="5">
        <f>'Praca eksploatacyjna'!D56*$U$90*$Y90*D$82</f>
        <v>1566305.9463642049</v>
      </c>
      <c r="E56" s="5">
        <f>'Praca eksploatacyjna'!E56*$U$90*$Y90*E$82</f>
        <v>1660832.8403608776</v>
      </c>
      <c r="F56" s="5">
        <f>'Praca eksploatacyjna'!F56*$U$90*$Y90*F$82</f>
        <v>1757620.6183309699</v>
      </c>
      <c r="G56" s="5">
        <f>'Praca eksploatacyjna'!G56*$U$90*$Y90*G$82</f>
        <v>1856552.720871354</v>
      </c>
      <c r="H56" s="5">
        <f>'Praca eksploatacyjna'!H56*$U$90*$Y90*H$82</f>
        <v>2314770.5990906879</v>
      </c>
      <c r="I56" s="5">
        <f>'Praca eksploatacyjna'!I56*$U$90*$Y90*I$82</f>
        <v>2790399.9730039355</v>
      </c>
      <c r="J56" s="5">
        <f>'Praca eksploatacyjna'!J56*$U$90*$Y90*J$82</f>
        <v>3282923.7322579408</v>
      </c>
      <c r="K56" s="5">
        <f>'Praca eksploatacyjna'!K56*$U$90*$Y90*K$82</f>
        <v>3794729.2412525923</v>
      </c>
      <c r="L56" s="5">
        <f>'Praca eksploatacyjna'!L56*$U$90*$Y90*L$82</f>
        <v>3995534.6024154536</v>
      </c>
      <c r="M56" s="5">
        <f>'Praca eksploatacyjna'!M56*$U$90*$Y90*M$82</f>
        <v>4653147.4952039616</v>
      </c>
      <c r="N56" s="5">
        <f>'Praca eksploatacyjna'!N56*$U$90*$Y90*N$82</f>
        <v>5335466.6898630457</v>
      </c>
      <c r="O56" s="5">
        <f>'Praca eksploatacyjna'!O56*$U$90*$Y90*O$82</f>
        <v>6043217.39331041</v>
      </c>
      <c r="P56" s="5">
        <f>'Praca eksploatacyjna'!P56*$U$90*$Y90*P$82</f>
        <v>6777143.9382197242</v>
      </c>
      <c r="Q56" s="5">
        <f>'Praca eksploatacyjna'!Q56*$U$90*$Y90*Q$82</f>
        <v>5038669.8308036923</v>
      </c>
      <c r="R56" s="5">
        <f>'Praca eksploatacyjna'!R56*$U$90*$Y90*R$82</f>
        <v>5761683.4278404666</v>
      </c>
      <c r="S56" s="5">
        <f>'Praca eksploatacyjna'!S56*$U$90*$Y90*S$82</f>
        <v>6510603.2917570239</v>
      </c>
      <c r="T56" s="5">
        <f>'Praca eksploatacyjna'!T56*$U$90*$Y90*T$82</f>
        <v>7280438.5724020526</v>
      </c>
      <c r="U56" s="5">
        <f>'Praca eksploatacyjna'!U56*$U$90*$Y90*U$82</f>
        <v>8070055.1785223763</v>
      </c>
      <c r="V56" s="5">
        <f>'Praca eksploatacyjna'!V56*$U$90*$Y90*V$82</f>
        <v>5455874.7090197923</v>
      </c>
      <c r="W56" s="5">
        <f>'Praca eksploatacyjna'!W56*$U$90*$Y90*W$82</f>
        <v>6855041.092352205</v>
      </c>
      <c r="X56" s="5">
        <f>'Praca eksploatacyjna'!X56*$U$90*$Y90*X$82</f>
        <v>8299679.6000867132</v>
      </c>
      <c r="Y56" s="5">
        <f>'Praca eksploatacyjna'!Y56*$U$90*$Y90*Y$82</f>
        <v>9783219.8721492197</v>
      </c>
      <c r="Z56" s="5">
        <f>'Praca eksploatacyjna'!Z56*$U$90*$Y90*Z$82</f>
        <v>11312108.714940103</v>
      </c>
    </row>
    <row r="57" spans="1:26" x14ac:dyDescent="0.25">
      <c r="A57" s="1">
        <v>60</v>
      </c>
      <c r="B57" s="5">
        <f>'Praca eksploatacyjna'!B57*$U$90*$Y91*B$82</f>
        <v>938151.55374138593</v>
      </c>
      <c r="C57" s="5">
        <f>'Praca eksploatacyjna'!C57*$U$90*$Y91*C$82</f>
        <v>1014435.870881498</v>
      </c>
      <c r="D57" s="5">
        <f>'Praca eksploatacyjna'!D57*$U$90*$Y91*D$82</f>
        <v>1093926.8894201468</v>
      </c>
      <c r="E57" s="5">
        <f>'Praca eksploatacyjna'!E57*$U$90*$Y91*E$82</f>
        <v>1175818.135921597</v>
      </c>
      <c r="F57" s="5">
        <f>'Praca eksploatacyjna'!F57*$U$90*$Y91*F$82</f>
        <v>1260024.8962571491</v>
      </c>
      <c r="G57" s="5">
        <f>'Praca eksploatacyjna'!G57*$U$90*$Y91*G$82</f>
        <v>1346452.415778121</v>
      </c>
      <c r="H57" s="5">
        <f>'Praca eksploatacyjna'!H57*$U$90*$Y91*H$82</f>
        <v>2256735.7712714649</v>
      </c>
      <c r="I57" s="5">
        <f>'Praca eksploatacyjna'!I57*$U$90*$Y91*I$82</f>
        <v>3204614.7382526482</v>
      </c>
      <c r="J57" s="5">
        <f>'Praca eksploatacyjna'!J57*$U$90*$Y91*J$82</f>
        <v>4189106.175395913</v>
      </c>
      <c r="K57" s="5">
        <f>'Praca eksploatacyjna'!K57*$U$90*$Y91*K$82</f>
        <v>5213166.0118039818</v>
      </c>
      <c r="L57" s="5">
        <f>'Praca eksploatacyjna'!L57*$U$90*$Y91*L$82</f>
        <v>5954689.7250931384</v>
      </c>
      <c r="M57" s="5">
        <f>'Praca eksploatacyjna'!M57*$U$90*$Y91*M$82</f>
        <v>7267378.2736736955</v>
      </c>
      <c r="N57" s="5">
        <f>'Praca eksploatacyjna'!N57*$U$90*$Y91*N$82</f>
        <v>8630192.4883074407</v>
      </c>
      <c r="O57" s="5">
        <f>'Praca eksploatacyjna'!O57*$U$90*$Y91*O$82</f>
        <v>10044612.320217064</v>
      </c>
      <c r="P57" s="5">
        <f>'Praca eksploatacyjna'!P57*$U$90*$Y91*P$82</f>
        <v>11512156.868407751</v>
      </c>
      <c r="Q57" s="5">
        <f>'Praca eksploatacyjna'!Q57*$U$90*$Y91*Q$82</f>
        <v>7754590.9197473712</v>
      </c>
      <c r="R57" s="5">
        <f>'Praca eksploatacyjna'!R57*$U$90*$Y91*R$82</f>
        <v>9566953.1895275135</v>
      </c>
      <c r="S57" s="5">
        <f>'Praca eksploatacyjna'!S57*$U$90*$Y91*S$82</f>
        <v>11446051.518070558</v>
      </c>
      <c r="T57" s="5">
        <f>'Praca eksploatacyjna'!T57*$U$90*$Y91*T$82</f>
        <v>13383267.289329566</v>
      </c>
      <c r="U57" s="5">
        <f>'Praca eksploatacyjna'!U57*$U$90*$Y91*U$82</f>
        <v>15375809.525198817</v>
      </c>
      <c r="V57" s="5">
        <f>'Praca eksploatacyjna'!V57*$U$90*$Y91*V$82</f>
        <v>10349692.563659087</v>
      </c>
      <c r="W57" s="5">
        <f>'Praca eksploatacyjna'!W57*$U$90*$Y91*W$82</f>
        <v>11418554.692672314</v>
      </c>
      <c r="X57" s="5">
        <f>'Praca eksploatacyjna'!X57*$U$90*$Y91*X$82</f>
        <v>12520409.491991224</v>
      </c>
      <c r="Y57" s="5">
        <f>'Praca eksploatacyjna'!Y57*$U$90*$Y91*Y$82</f>
        <v>13645319.49363281</v>
      </c>
      <c r="Z57" s="5">
        <f>'Praca eksploatacyjna'!Z57*$U$90*$Y91*Z$82</f>
        <v>14803021.390496979</v>
      </c>
    </row>
    <row r="58" spans="1:26" x14ac:dyDescent="0.25">
      <c r="A58" s="1">
        <v>70</v>
      </c>
      <c r="B58" s="5">
        <f>'Praca eksploatacyjna'!B58*$U$90*$Y92*B$82</f>
        <v>7367770.8742447989</v>
      </c>
      <c r="C58" s="5">
        <f>'Praca eksploatacyjna'!C58*$U$90*$Y92*C$82</f>
        <v>7972522.5957905687</v>
      </c>
      <c r="D58" s="5">
        <f>'Praca eksploatacyjna'!D58*$U$90*$Y92*D$82</f>
        <v>8602738.5289265178</v>
      </c>
      <c r="E58" s="5">
        <f>'Praca eksploatacyjna'!E58*$U$90*$Y92*E$82</f>
        <v>9252081.5633273423</v>
      </c>
      <c r="F58" s="5">
        <f>'Praca eksploatacyjna'!F58*$U$90*$Y92*F$82</f>
        <v>9919881.9188883211</v>
      </c>
      <c r="G58" s="5">
        <f>'Praca eksploatacyjna'!G58*$U$90*$Y92*G$82</f>
        <v>10605389.943380937</v>
      </c>
      <c r="H58" s="5">
        <f>'Praca eksploatacyjna'!H58*$U$90*$Y92*H$82</f>
        <v>10380484.505083768</v>
      </c>
      <c r="I58" s="5">
        <f>'Praca eksploatacyjna'!I58*$U$90*$Y92*I$82</f>
        <v>10132247.528027251</v>
      </c>
      <c r="J58" s="5">
        <f>'Praca eksploatacyjna'!J58*$U$90*$Y92*J$82</f>
        <v>9860715.7610426713</v>
      </c>
      <c r="K58" s="5">
        <f>'Praca eksploatacyjna'!K58*$U$90*$Y92*K$82</f>
        <v>9573504.6569810081</v>
      </c>
      <c r="L58" s="5">
        <f>'Praca eksploatacyjna'!L58*$U$90*$Y92*L$82</f>
        <v>6696375.9133387096</v>
      </c>
      <c r="M58" s="5">
        <f>'Praca eksploatacyjna'!M58*$U$90*$Y92*M$82</f>
        <v>6463512.5433968678</v>
      </c>
      <c r="N58" s="5">
        <f>'Praca eksploatacyjna'!N58*$U$90*$Y92*N$82</f>
        <v>6218656.0882920148</v>
      </c>
      <c r="O58" s="5">
        <f>'Praca eksploatacyjna'!O58*$U$90*$Y92*O$82</f>
        <v>5961419.9699656088</v>
      </c>
      <c r="P58" s="5">
        <f>'Praca eksploatacyjna'!P58*$U$90*$Y92*P$82</f>
        <v>5691406.9444708312</v>
      </c>
      <c r="Q58" s="5">
        <f>'Praca eksploatacyjna'!Q58*$U$90*$Y92*Q$82</f>
        <v>8182510.6284080511</v>
      </c>
      <c r="R58" s="5">
        <f>'Praca eksploatacyjna'!R58*$U$90*$Y92*R$82</f>
        <v>7576412.1869825786</v>
      </c>
      <c r="S58" s="5">
        <f>'Praca eksploatacyjna'!S58*$U$90*$Y92*S$82</f>
        <v>6944023.1646883097</v>
      </c>
      <c r="T58" s="5">
        <f>'Praca eksploatacyjna'!T58*$U$90*$Y92*T$82</f>
        <v>6279624.5017266078</v>
      </c>
      <c r="U58" s="5">
        <f>'Praca eksploatacyjna'!U58*$U$90*$Y92*U$82</f>
        <v>5584035.034835252</v>
      </c>
      <c r="V58" s="5">
        <f>'Praca eksploatacyjna'!V58*$U$90*$Y92*V$82</f>
        <v>7031090.0325521994</v>
      </c>
      <c r="W58" s="5">
        <f>'Praca eksploatacyjna'!W58*$U$90*$Y92*W$82</f>
        <v>6418276.664839183</v>
      </c>
      <c r="X58" s="5">
        <f>'Praca eksploatacyjna'!X58*$U$90*$Y92*X$82</f>
        <v>5782888.3131202189</v>
      </c>
      <c r="Y58" s="5">
        <f>'Praca eksploatacyjna'!Y58*$U$90*$Y92*Y$82</f>
        <v>5120307.6800468713</v>
      </c>
      <c r="Z58" s="5">
        <f>'Praca eksploatacyjna'!Z58*$U$90*$Y92*Z$82</f>
        <v>4435044.0473070163</v>
      </c>
    </row>
    <row r="59" spans="1:26" x14ac:dyDescent="0.25">
      <c r="A59" s="1">
        <v>80</v>
      </c>
      <c r="B59" s="5">
        <f>'Praca eksploatacyjna'!B59*$U$90*$Y93*B$82</f>
        <v>2095688.4831129154</v>
      </c>
      <c r="C59" s="5">
        <f>'Praca eksploatacyjna'!C59*$U$90*$Y93*C$82</f>
        <v>2191801.5922838193</v>
      </c>
      <c r="D59" s="5">
        <f>'Praca eksploatacyjna'!D59*$U$90*$Y93*D$82</f>
        <v>2291392.9794249465</v>
      </c>
      <c r="E59" s="5">
        <f>'Praca eksploatacyjna'!E59*$U$90*$Y93*E$82</f>
        <v>2392706.751567293</v>
      </c>
      <c r="F59" s="5">
        <f>'Praca eksploatacyjna'!F59*$U$90*$Y93*F$82</f>
        <v>2495612.5207425617</v>
      </c>
      <c r="G59" s="5">
        <f>'Praca eksploatacyjna'!G59*$U$90*$Y93*G$82</f>
        <v>2599970.8611309729</v>
      </c>
      <c r="H59" s="5">
        <f>'Praca eksploatacyjna'!H59*$U$90*$Y93*H$82</f>
        <v>2759055.1098767607</v>
      </c>
      <c r="I59" s="5">
        <f>'Praca eksploatacyjna'!I59*$U$90*$Y93*I$82</f>
        <v>2921673.8515780126</v>
      </c>
      <c r="J59" s="5">
        <f>'Praca eksploatacyjna'!J59*$U$90*$Y93*J$82</f>
        <v>3087610.7005663691</v>
      </c>
      <c r="K59" s="5">
        <f>'Praca eksploatacyjna'!K59*$U$90*$Y93*K$82</f>
        <v>3259186.4894974944</v>
      </c>
      <c r="L59" s="5">
        <f>'Praca eksploatacyjna'!L59*$U$90*$Y93*L$82</f>
        <v>3167381.5023625619</v>
      </c>
      <c r="M59" s="5">
        <f>'Praca eksploatacyjna'!M59*$U$90*$Y93*M$82</f>
        <v>3403791.2482596999</v>
      </c>
      <c r="N59" s="5">
        <f>'Praca eksploatacyjna'!N59*$U$90*$Y93*N$82</f>
        <v>3648390.4313917789</v>
      </c>
      <c r="O59" s="5">
        <f>'Praca eksploatacyjna'!O59*$U$90*$Y93*O$82</f>
        <v>3901412.0653498359</v>
      </c>
      <c r="P59" s="5">
        <f>'Praca eksploatacyjna'!P59*$U$90*$Y93*P$82</f>
        <v>4163095.2084936602</v>
      </c>
      <c r="Q59" s="5">
        <f>'Praca eksploatacyjna'!Q59*$U$90*$Y93*Q$82</f>
        <v>3828723.6952689877</v>
      </c>
      <c r="R59" s="5">
        <f>'Praca eksploatacyjna'!R59*$U$90*$Y93*R$82</f>
        <v>4322357.8553448468</v>
      </c>
      <c r="S59" s="5">
        <f>'Praca eksploatacyjna'!S59*$U$90*$Y93*S$82</f>
        <v>4833536.1464645974</v>
      </c>
      <c r="T59" s="5">
        <f>'Praca eksploatacyjna'!T59*$U$90*$Y93*T$82</f>
        <v>5358540.909830139</v>
      </c>
      <c r="U59" s="5">
        <f>'Praca eksploatacyjna'!U59*$U$90*$Y93*U$82</f>
        <v>5896593.7196033066</v>
      </c>
      <c r="V59" s="5">
        <f>'Praca eksploatacyjna'!V59*$U$90*$Y93*V$82</f>
        <v>5421620.9043853432</v>
      </c>
      <c r="W59" s="5">
        <f>'Praca eksploatacyjna'!W59*$U$90*$Y93*W$82</f>
        <v>6028912.984049757</v>
      </c>
      <c r="X59" s="5">
        <f>'Praca eksploatacyjna'!X59*$U$90*$Y93*X$82</f>
        <v>6655079.8793068416</v>
      </c>
      <c r="Y59" s="5">
        <f>'Praca eksploatacyjna'!Y59*$U$90*$Y93*Y$82</f>
        <v>7294840.4130148022</v>
      </c>
      <c r="Z59" s="5">
        <f>'Praca eksploatacyjna'!Z59*$U$90*$Y93*Z$82</f>
        <v>7953369.5833523134</v>
      </c>
    </row>
    <row r="60" spans="1:26" x14ac:dyDescent="0.25">
      <c r="A60" s="1">
        <v>90</v>
      </c>
      <c r="B60" s="5">
        <f>'Praca eksploatacyjna'!B60*$U$90*$Y94*B$82</f>
        <v>0</v>
      </c>
      <c r="C60" s="5">
        <f>'Praca eksploatacyjna'!C60*$U$90*$Y94*C$82</f>
        <v>0</v>
      </c>
      <c r="D60" s="5">
        <f>'Praca eksploatacyjna'!D60*$U$90*$Y94*D$82</f>
        <v>0</v>
      </c>
      <c r="E60" s="5">
        <f>'Praca eksploatacyjna'!E60*$U$90*$Y94*E$82</f>
        <v>0</v>
      </c>
      <c r="F60" s="5">
        <f>'Praca eksploatacyjna'!F60*$U$90*$Y94*F$82</f>
        <v>0</v>
      </c>
      <c r="G60" s="5">
        <f>'Praca eksploatacyjna'!G60*$U$90*$Y94*G$82</f>
        <v>0</v>
      </c>
      <c r="H60" s="5">
        <f>'Praca eksploatacyjna'!H60*$U$90*$Y94*H$82</f>
        <v>0</v>
      </c>
      <c r="I60" s="5">
        <f>'Praca eksploatacyjna'!I60*$U$90*$Y94*I$82</f>
        <v>0</v>
      </c>
      <c r="J60" s="5">
        <f>'Praca eksploatacyjna'!J60*$U$90*$Y94*J$82</f>
        <v>0</v>
      </c>
      <c r="K60" s="5">
        <f>'Praca eksploatacyjna'!K60*$U$90*$Y94*K$82</f>
        <v>0</v>
      </c>
      <c r="L60" s="5">
        <f>'Praca eksploatacyjna'!L60*$U$90*$Y94*L$82</f>
        <v>0</v>
      </c>
      <c r="M60" s="5">
        <f>'Praca eksploatacyjna'!M60*$U$90*$Y94*M$82</f>
        <v>0</v>
      </c>
      <c r="N60" s="5">
        <f>'Praca eksploatacyjna'!N60*$U$90*$Y94*N$82</f>
        <v>0</v>
      </c>
      <c r="O60" s="5">
        <f>'Praca eksploatacyjna'!O60*$U$90*$Y94*O$82</f>
        <v>0</v>
      </c>
      <c r="P60" s="5">
        <f>'Praca eksploatacyjna'!P60*$U$90*$Y94*P$82</f>
        <v>0</v>
      </c>
      <c r="Q60" s="5">
        <f>'Praca eksploatacyjna'!Q60*$U$90*$Y94*Q$82</f>
        <v>0</v>
      </c>
      <c r="R60" s="5">
        <f>'Praca eksploatacyjna'!R60*$U$90*$Y94*R$82</f>
        <v>0</v>
      </c>
      <c r="S60" s="5">
        <f>'Praca eksploatacyjna'!S60*$U$90*$Y94*S$82</f>
        <v>0</v>
      </c>
      <c r="T60" s="5">
        <f>'Praca eksploatacyjna'!T60*$U$90*$Y94*T$82</f>
        <v>0</v>
      </c>
      <c r="U60" s="5">
        <f>'Praca eksploatacyjna'!U60*$U$90*$Y94*U$82</f>
        <v>0</v>
      </c>
      <c r="V60" s="5">
        <f>'Praca eksploatacyjna'!V60*$U$90*$Y94*V$82</f>
        <v>0</v>
      </c>
      <c r="W60" s="5">
        <f>'Praca eksploatacyjna'!W60*$U$90*$Y94*W$82</f>
        <v>0</v>
      </c>
      <c r="X60" s="5">
        <f>'Praca eksploatacyjna'!X60*$U$90*$Y94*X$82</f>
        <v>0</v>
      </c>
      <c r="Y60" s="5">
        <f>'Praca eksploatacyjna'!Y60*$U$90*$Y94*Y$82</f>
        <v>0</v>
      </c>
      <c r="Z60" s="5">
        <f>'Praca eksploatacyjna'!Z60*$U$90*$Y94*Z$82</f>
        <v>0</v>
      </c>
    </row>
    <row r="61" spans="1:26" x14ac:dyDescent="0.25">
      <c r="A61" s="1">
        <v>100</v>
      </c>
      <c r="B61" s="5">
        <f>'Praca eksploatacyjna'!B61*$U$90*$Y95*B$82</f>
        <v>0</v>
      </c>
      <c r="C61" s="5">
        <f>'Praca eksploatacyjna'!C61*$U$90*$Y95*C$82</f>
        <v>0</v>
      </c>
      <c r="D61" s="5">
        <f>'Praca eksploatacyjna'!D61*$U$90*$Y95*D$82</f>
        <v>0</v>
      </c>
      <c r="E61" s="5">
        <f>'Praca eksploatacyjna'!E61*$U$90*$Y95*E$82</f>
        <v>0</v>
      </c>
      <c r="F61" s="5">
        <f>'Praca eksploatacyjna'!F61*$U$90*$Y95*F$82</f>
        <v>0</v>
      </c>
      <c r="G61" s="5">
        <f>'Praca eksploatacyjna'!G61*$U$90*$Y95*G$82</f>
        <v>0</v>
      </c>
      <c r="H61" s="5">
        <f>'Praca eksploatacyjna'!H61*$U$90*$Y95*H$82</f>
        <v>0</v>
      </c>
      <c r="I61" s="5">
        <f>'Praca eksploatacyjna'!I61*$U$90*$Y95*I$82</f>
        <v>0</v>
      </c>
      <c r="J61" s="5">
        <f>'Praca eksploatacyjna'!J61*$U$90*$Y95*J$82</f>
        <v>0</v>
      </c>
      <c r="K61" s="5">
        <f>'Praca eksploatacyjna'!K61*$U$90*$Y95*K$82</f>
        <v>0</v>
      </c>
      <c r="L61" s="5">
        <f>'Praca eksploatacyjna'!L61*$U$90*$Y95*L$82</f>
        <v>0</v>
      </c>
      <c r="M61" s="5">
        <f>'Praca eksploatacyjna'!M61*$U$90*$Y95*M$82</f>
        <v>0</v>
      </c>
      <c r="N61" s="5">
        <f>'Praca eksploatacyjna'!N61*$U$90*$Y95*N$82</f>
        <v>0</v>
      </c>
      <c r="O61" s="5">
        <f>'Praca eksploatacyjna'!O61*$U$90*$Y95*O$82</f>
        <v>0</v>
      </c>
      <c r="P61" s="5">
        <f>'Praca eksploatacyjna'!P61*$U$90*$Y95*P$82</f>
        <v>0</v>
      </c>
      <c r="Q61" s="5">
        <f>'Praca eksploatacyjna'!Q61*$U$90*$Y95*Q$82</f>
        <v>0</v>
      </c>
      <c r="R61" s="5">
        <f>'Praca eksploatacyjna'!R61*$U$90*$Y95*R$82</f>
        <v>0</v>
      </c>
      <c r="S61" s="5">
        <f>'Praca eksploatacyjna'!S61*$U$90*$Y95*S$82</f>
        <v>0</v>
      </c>
      <c r="T61" s="5">
        <f>'Praca eksploatacyjna'!T61*$U$90*$Y95*T$82</f>
        <v>0</v>
      </c>
      <c r="U61" s="5">
        <f>'Praca eksploatacyjna'!U61*$U$90*$Y95*U$82</f>
        <v>0</v>
      </c>
      <c r="V61" s="5">
        <f>'Praca eksploatacyjna'!V61*$U$90*$Y95*V$82</f>
        <v>0</v>
      </c>
      <c r="W61" s="5">
        <f>'Praca eksploatacyjna'!W61*$U$90*$Y95*W$82</f>
        <v>0</v>
      </c>
      <c r="X61" s="5">
        <f>'Praca eksploatacyjna'!X61*$U$90*$Y95*X$82</f>
        <v>0</v>
      </c>
      <c r="Y61" s="5">
        <f>'Praca eksploatacyjna'!Y61*$U$90*$Y95*Y$82</f>
        <v>0</v>
      </c>
      <c r="Z61" s="5">
        <f>'Praca eksploatacyjna'!Z61*$U$90*$Y95*Z$82</f>
        <v>0</v>
      </c>
    </row>
    <row r="62" spans="1:26" x14ac:dyDescent="0.25">
      <c r="A62" s="1">
        <v>110</v>
      </c>
      <c r="B62" s="5">
        <f>'Praca eksploatacyjna'!B62*$U$90*$Y96*B$82</f>
        <v>0</v>
      </c>
      <c r="C62" s="5">
        <f>'Praca eksploatacyjna'!C62*$U$90*$Y96*C$82</f>
        <v>0</v>
      </c>
      <c r="D62" s="5">
        <f>'Praca eksploatacyjna'!D62*$U$90*$Y96*D$82</f>
        <v>0</v>
      </c>
      <c r="E62" s="5">
        <f>'Praca eksploatacyjna'!E62*$U$90*$Y96*E$82</f>
        <v>0</v>
      </c>
      <c r="F62" s="5">
        <f>'Praca eksploatacyjna'!F62*$U$90*$Y96*F$82</f>
        <v>0</v>
      </c>
      <c r="G62" s="5">
        <f>'Praca eksploatacyjna'!G62*$U$90*$Y96*G$82</f>
        <v>0</v>
      </c>
      <c r="H62" s="5">
        <f>'Praca eksploatacyjna'!H62*$U$90*$Y96*H$82</f>
        <v>0</v>
      </c>
      <c r="I62" s="5">
        <f>'Praca eksploatacyjna'!I62*$U$90*$Y96*I$82</f>
        <v>0</v>
      </c>
      <c r="J62" s="5">
        <f>'Praca eksploatacyjna'!J62*$U$90*$Y96*J$82</f>
        <v>0</v>
      </c>
      <c r="K62" s="5">
        <f>'Praca eksploatacyjna'!K62*$U$90*$Y96*K$82</f>
        <v>0</v>
      </c>
      <c r="L62" s="5">
        <f>'Praca eksploatacyjna'!L62*$U$90*$Y96*L$82</f>
        <v>0</v>
      </c>
      <c r="M62" s="5">
        <f>'Praca eksploatacyjna'!M62*$U$90*$Y96*M$82</f>
        <v>0</v>
      </c>
      <c r="N62" s="5">
        <f>'Praca eksploatacyjna'!N62*$U$90*$Y96*N$82</f>
        <v>0</v>
      </c>
      <c r="O62" s="5">
        <f>'Praca eksploatacyjna'!O62*$U$90*$Y96*O$82</f>
        <v>0</v>
      </c>
      <c r="P62" s="5">
        <f>'Praca eksploatacyjna'!P62*$U$90*$Y96*P$82</f>
        <v>0</v>
      </c>
      <c r="Q62" s="5">
        <f>'Praca eksploatacyjna'!Q62*$U$90*$Y96*Q$82</f>
        <v>0</v>
      </c>
      <c r="R62" s="5">
        <f>'Praca eksploatacyjna'!R62*$U$90*$Y96*R$82</f>
        <v>0</v>
      </c>
      <c r="S62" s="5">
        <f>'Praca eksploatacyjna'!S62*$U$90*$Y96*S$82</f>
        <v>0</v>
      </c>
      <c r="T62" s="5">
        <f>'Praca eksploatacyjna'!T62*$U$90*$Y96*T$82</f>
        <v>0</v>
      </c>
      <c r="U62" s="5">
        <f>'Praca eksploatacyjna'!U62*$U$90*$Y96*U$82</f>
        <v>0</v>
      </c>
      <c r="V62" s="5">
        <f>'Praca eksploatacyjna'!V62*$U$90*$Y96*V$82</f>
        <v>0</v>
      </c>
      <c r="W62" s="5">
        <f>'Praca eksploatacyjna'!W62*$U$90*$Y96*W$82</f>
        <v>0</v>
      </c>
      <c r="X62" s="5">
        <f>'Praca eksploatacyjna'!X62*$U$90*$Y96*X$82</f>
        <v>0</v>
      </c>
      <c r="Y62" s="5">
        <f>'Praca eksploatacyjna'!Y62*$U$90*$Y96*Y$82</f>
        <v>0</v>
      </c>
      <c r="Z62" s="5">
        <f>'Praca eksploatacyjna'!Z62*$U$90*$Y96*Z$82</f>
        <v>0</v>
      </c>
    </row>
    <row r="63" spans="1:26" x14ac:dyDescent="0.25">
      <c r="A63" s="1" t="s">
        <v>28</v>
      </c>
      <c r="B63" s="5">
        <f>SUM(B52:B62)</f>
        <v>12808805.274036042</v>
      </c>
      <c r="C63" s="5">
        <f t="shared" ref="C63:Z63" si="7">SUM(C52:C62)</f>
        <v>13732066.585304953</v>
      </c>
      <c r="D63" s="5">
        <f t="shared" si="7"/>
        <v>14693243.730017066</v>
      </c>
      <c r="E63" s="5">
        <f t="shared" si="7"/>
        <v>15681398.398375537</v>
      </c>
      <c r="F63" s="5">
        <f t="shared" si="7"/>
        <v>16695467.650252962</v>
      </c>
      <c r="G63" s="5">
        <f t="shared" si="7"/>
        <v>17734272.77677612</v>
      </c>
      <c r="H63" s="5">
        <f t="shared" si="7"/>
        <v>19132672.739444215</v>
      </c>
      <c r="I63" s="5">
        <f t="shared" si="7"/>
        <v>20568715.61173784</v>
      </c>
      <c r="J63" s="5">
        <f t="shared" si="7"/>
        <v>22040595.802118938</v>
      </c>
      <c r="K63" s="5">
        <f t="shared" si="7"/>
        <v>23564807.359297637</v>
      </c>
      <c r="L63" s="5">
        <f t="shared" si="7"/>
        <v>21449696.362833079</v>
      </c>
      <c r="M63" s="5">
        <f t="shared" si="7"/>
        <v>23568254.716313884</v>
      </c>
      <c r="N63" s="5">
        <f t="shared" si="7"/>
        <v>25762975.525388788</v>
      </c>
      <c r="O63" s="5">
        <f t="shared" si="7"/>
        <v>28036057.864940155</v>
      </c>
      <c r="P63" s="5">
        <f t="shared" si="7"/>
        <v>30389758.307863433</v>
      </c>
      <c r="Q63" s="5">
        <f t="shared" si="7"/>
        <v>26820550.931392681</v>
      </c>
      <c r="R63" s="5">
        <f t="shared" si="7"/>
        <v>29247866.991732407</v>
      </c>
      <c r="S63" s="5">
        <f t="shared" si="7"/>
        <v>31758504.860893834</v>
      </c>
      <c r="T63" s="5">
        <f t="shared" si="7"/>
        <v>34327803.223596163</v>
      </c>
      <c r="U63" s="5">
        <f t="shared" si="7"/>
        <v>36951849.410562746</v>
      </c>
      <c r="V63" s="5">
        <f t="shared" si="7"/>
        <v>29617344.890115432</v>
      </c>
      <c r="W63" s="5">
        <f t="shared" si="7"/>
        <v>32580424.108646683</v>
      </c>
      <c r="X63" s="5">
        <f t="shared" si="7"/>
        <v>35634703.589498803</v>
      </c>
      <c r="Y63" s="5">
        <f t="shared" si="7"/>
        <v>38751898.056450874</v>
      </c>
      <c r="Z63" s="5">
        <f t="shared" si="7"/>
        <v>41959720.2622265</v>
      </c>
    </row>
    <row r="65" spans="1:26" x14ac:dyDescent="0.25">
      <c r="A65" t="s">
        <v>88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eksploatacyjna'!B68*$U$90*$Y86*B$82</f>
        <v>0</v>
      </c>
      <c r="C68" s="5">
        <f>'Praca eksploatacyjna'!C68*$U$90*$Y86*C$82</f>
        <v>0</v>
      </c>
      <c r="D68" s="5">
        <f>'Praca eksploatacyjna'!D68*$U$90*$Y86*D$82</f>
        <v>0</v>
      </c>
      <c r="E68" s="5">
        <f>'Praca eksploatacyjna'!E68*$U$90*$Y86*E$82</f>
        <v>0</v>
      </c>
      <c r="F68" s="5">
        <f>'Praca eksploatacyjna'!F68*$U$90*$Y86*F$82</f>
        <v>0</v>
      </c>
      <c r="G68" s="5">
        <f>'Praca eksploatacyjna'!G68*$U$90*$Y86*G$82</f>
        <v>0</v>
      </c>
      <c r="H68" s="5">
        <f>'Praca eksploatacyjna'!H68*$U$90*$Y86*H$82</f>
        <v>0</v>
      </c>
      <c r="I68" s="5">
        <f>'Praca eksploatacyjna'!I68*$U$90*$Y86*I$82</f>
        <v>0</v>
      </c>
      <c r="J68" s="5">
        <f>'Praca eksploatacyjna'!J68*$U$90*$Y86*J$82</f>
        <v>0</v>
      </c>
      <c r="K68" s="5">
        <f>'Praca eksploatacyjna'!K68*$U$90*$Y86*K$82</f>
        <v>0</v>
      </c>
      <c r="L68" s="5">
        <f>'Praca eksploatacyjna'!L68*$U$90*$Y86*L$82</f>
        <v>0</v>
      </c>
      <c r="M68" s="5">
        <f>'Praca eksploatacyjna'!M68*$U$90*$Y86*M$82</f>
        <v>0</v>
      </c>
      <c r="N68" s="5">
        <f>'Praca eksploatacyjna'!N68*$U$90*$Y86*N$82</f>
        <v>0</v>
      </c>
      <c r="O68" s="5">
        <f>'Praca eksploatacyjna'!O68*$U$90*$Y86*O$82</f>
        <v>0</v>
      </c>
      <c r="P68" s="5">
        <f>'Praca eksploatacyjna'!P68*$U$90*$Y86*P$82</f>
        <v>0</v>
      </c>
      <c r="Q68" s="5">
        <f>'Praca eksploatacyjna'!Q68*$U$90*$Y86*Q$82</f>
        <v>0</v>
      </c>
      <c r="R68" s="5">
        <f>'Praca eksploatacyjna'!R68*$U$90*$Y86*R$82</f>
        <v>0</v>
      </c>
      <c r="S68" s="5">
        <f>'Praca eksploatacyjna'!S68*$U$90*$Y86*S$82</f>
        <v>0</v>
      </c>
      <c r="T68" s="5">
        <f>'Praca eksploatacyjna'!T68*$U$90*$Y86*T$82</f>
        <v>0</v>
      </c>
      <c r="U68" s="5">
        <f>'Praca eksploatacyjna'!U68*$U$90*$Y86*U$82</f>
        <v>0</v>
      </c>
      <c r="V68" s="5">
        <f>'Praca eksploatacyjna'!V68*$U$90*$Y86*V$82</f>
        <v>0</v>
      </c>
      <c r="W68" s="5">
        <f>'Praca eksploatacyjna'!W68*$U$90*$Y86*W$82</f>
        <v>0</v>
      </c>
      <c r="X68" s="5">
        <f>'Praca eksploatacyjna'!X68*$U$90*$Y86*X$82</f>
        <v>0</v>
      </c>
      <c r="Y68" s="5">
        <f>'Praca eksploatacyjna'!Y68*$U$90*$Y86*Y$82</f>
        <v>0</v>
      </c>
      <c r="Z68" s="5">
        <f>'Praca eksploatacyjna'!Z68*$U$90*$Y86*Z$82</f>
        <v>0</v>
      </c>
    </row>
    <row r="69" spans="1:26" x14ac:dyDescent="0.25">
      <c r="A69" s="1">
        <v>20</v>
      </c>
      <c r="B69" s="5">
        <f>'Praca eksploatacyjna'!B69*$U$90*$Y87*B$82</f>
        <v>0</v>
      </c>
      <c r="C69" s="5">
        <f>'Praca eksploatacyjna'!C69*$U$90*$Y87*C$82</f>
        <v>0</v>
      </c>
      <c r="D69" s="5">
        <f>'Praca eksploatacyjna'!D69*$U$90*$Y87*D$82</f>
        <v>0</v>
      </c>
      <c r="E69" s="5">
        <f>'Praca eksploatacyjna'!E69*$U$90*$Y87*E$82</f>
        <v>0</v>
      </c>
      <c r="F69" s="5">
        <f>'Praca eksploatacyjna'!F69*$U$90*$Y87*F$82</f>
        <v>0</v>
      </c>
      <c r="G69" s="5">
        <f>'Praca eksploatacyjna'!G69*$U$90*$Y87*G$82</f>
        <v>0</v>
      </c>
      <c r="H69" s="5">
        <f>'Praca eksploatacyjna'!H69*$U$90*$Y87*H$82</f>
        <v>0</v>
      </c>
      <c r="I69" s="5">
        <f>'Praca eksploatacyjna'!I69*$U$90*$Y87*I$82</f>
        <v>0</v>
      </c>
      <c r="J69" s="5">
        <f>'Praca eksploatacyjna'!J69*$U$90*$Y87*J$82</f>
        <v>0</v>
      </c>
      <c r="K69" s="5">
        <f>'Praca eksploatacyjna'!K69*$U$90*$Y87*K$82</f>
        <v>0</v>
      </c>
      <c r="L69" s="5">
        <f>'Praca eksploatacyjna'!L69*$U$90*$Y87*L$82</f>
        <v>0</v>
      </c>
      <c r="M69" s="5">
        <f>'Praca eksploatacyjna'!M69*$U$90*$Y87*M$82</f>
        <v>0</v>
      </c>
      <c r="N69" s="5">
        <f>'Praca eksploatacyjna'!N69*$U$90*$Y87*N$82</f>
        <v>0</v>
      </c>
      <c r="O69" s="5">
        <f>'Praca eksploatacyjna'!O69*$U$90*$Y87*O$82</f>
        <v>0</v>
      </c>
      <c r="P69" s="5">
        <f>'Praca eksploatacyjna'!P69*$U$90*$Y87*P$82</f>
        <v>0</v>
      </c>
      <c r="Q69" s="5">
        <f>'Praca eksploatacyjna'!Q69*$U$90*$Y87*Q$82</f>
        <v>0</v>
      </c>
      <c r="R69" s="5">
        <f>'Praca eksploatacyjna'!R69*$U$90*$Y87*R$82</f>
        <v>0</v>
      </c>
      <c r="S69" s="5">
        <f>'Praca eksploatacyjna'!S69*$U$90*$Y87*S$82</f>
        <v>0</v>
      </c>
      <c r="T69" s="5">
        <f>'Praca eksploatacyjna'!T69*$U$90*$Y87*T$82</f>
        <v>0</v>
      </c>
      <c r="U69" s="5">
        <f>'Praca eksploatacyjna'!U69*$U$90*$Y87*U$82</f>
        <v>0</v>
      </c>
      <c r="V69" s="5">
        <f>'Praca eksploatacyjna'!V69*$U$90*$Y87*V$82</f>
        <v>0</v>
      </c>
      <c r="W69" s="5">
        <f>'Praca eksploatacyjna'!W69*$U$90*$Y87*W$82</f>
        <v>0</v>
      </c>
      <c r="X69" s="5">
        <f>'Praca eksploatacyjna'!X69*$U$90*$Y87*X$82</f>
        <v>0</v>
      </c>
      <c r="Y69" s="5">
        <f>'Praca eksploatacyjna'!Y69*$U$90*$Y87*Y$82</f>
        <v>0</v>
      </c>
      <c r="Z69" s="5">
        <f>'Praca eksploatacyjna'!Z69*$U$90*$Y87*Z$82</f>
        <v>0</v>
      </c>
    </row>
    <row r="70" spans="1:26" x14ac:dyDescent="0.25">
      <c r="A70" s="1">
        <v>30</v>
      </c>
      <c r="B70" s="5">
        <f>'Praca eksploatacyjna'!B70*$U$90*$Y88*B$82</f>
        <v>0</v>
      </c>
      <c r="C70" s="5">
        <f>'Praca eksploatacyjna'!C70*$U$90*$Y88*C$82</f>
        <v>0</v>
      </c>
      <c r="D70" s="5">
        <f>'Praca eksploatacyjna'!D70*$U$90*$Y88*D$82</f>
        <v>0</v>
      </c>
      <c r="E70" s="5">
        <f>'Praca eksploatacyjna'!E70*$U$90*$Y88*E$82</f>
        <v>0</v>
      </c>
      <c r="F70" s="5">
        <f>'Praca eksploatacyjna'!F70*$U$90*$Y88*F$82</f>
        <v>0</v>
      </c>
      <c r="G70" s="5">
        <f>'Praca eksploatacyjna'!G70*$U$90*$Y88*G$82</f>
        <v>0</v>
      </c>
      <c r="H70" s="5">
        <f>'Praca eksploatacyjna'!H70*$U$90*$Y88*H$82</f>
        <v>0</v>
      </c>
      <c r="I70" s="5">
        <f>'Praca eksploatacyjna'!I70*$U$90*$Y88*I$82</f>
        <v>0</v>
      </c>
      <c r="J70" s="5">
        <f>'Praca eksploatacyjna'!J70*$U$90*$Y88*J$82</f>
        <v>0</v>
      </c>
      <c r="K70" s="5">
        <f>'Praca eksploatacyjna'!K70*$U$90*$Y88*K$82</f>
        <v>0</v>
      </c>
      <c r="L70" s="5">
        <f>'Praca eksploatacyjna'!L70*$U$90*$Y88*L$82</f>
        <v>0</v>
      </c>
      <c r="M70" s="5">
        <f>'Praca eksploatacyjna'!M70*$U$90*$Y88*M$82</f>
        <v>0</v>
      </c>
      <c r="N70" s="5">
        <f>'Praca eksploatacyjna'!N70*$U$90*$Y88*N$82</f>
        <v>0</v>
      </c>
      <c r="O70" s="5">
        <f>'Praca eksploatacyjna'!O70*$U$90*$Y88*O$82</f>
        <v>0</v>
      </c>
      <c r="P70" s="5">
        <f>'Praca eksploatacyjna'!P70*$U$90*$Y88*P$82</f>
        <v>0</v>
      </c>
      <c r="Q70" s="5">
        <f>'Praca eksploatacyjna'!Q70*$U$90*$Y88*Q$82</f>
        <v>0</v>
      </c>
      <c r="R70" s="5">
        <f>'Praca eksploatacyjna'!R70*$U$90*$Y88*R$82</f>
        <v>0</v>
      </c>
      <c r="S70" s="5">
        <f>'Praca eksploatacyjna'!S70*$U$90*$Y88*S$82</f>
        <v>0</v>
      </c>
      <c r="T70" s="5">
        <f>'Praca eksploatacyjna'!T70*$U$90*$Y88*T$82</f>
        <v>0</v>
      </c>
      <c r="U70" s="5">
        <f>'Praca eksploatacyjna'!U70*$U$90*$Y88*U$82</f>
        <v>0</v>
      </c>
      <c r="V70" s="5">
        <f>'Praca eksploatacyjna'!V70*$U$90*$Y88*V$82</f>
        <v>0</v>
      </c>
      <c r="W70" s="5">
        <f>'Praca eksploatacyjna'!W70*$U$90*$Y88*W$82</f>
        <v>0</v>
      </c>
      <c r="X70" s="5">
        <f>'Praca eksploatacyjna'!X70*$U$90*$Y88*X$82</f>
        <v>0</v>
      </c>
      <c r="Y70" s="5">
        <f>'Praca eksploatacyjna'!Y70*$U$90*$Y88*Y$82</f>
        <v>0</v>
      </c>
      <c r="Z70" s="5">
        <f>'Praca eksploatacyjna'!Z70*$U$90*$Y88*Z$82</f>
        <v>0</v>
      </c>
    </row>
    <row r="71" spans="1:26" x14ac:dyDescent="0.25">
      <c r="A71" s="1">
        <v>40</v>
      </c>
      <c r="B71" s="5">
        <f>'Praca eksploatacyjna'!B71*$U$90*$Y89*B$82</f>
        <v>90072.083593658113</v>
      </c>
      <c r="C71" s="5">
        <f>'Praca eksploatacyjna'!C71*$U$90*$Y89*C$82</f>
        <v>93516.742966315869</v>
      </c>
      <c r="D71" s="5">
        <f>'Praca eksploatacyjna'!D71*$U$90*$Y89*D$82</f>
        <v>97076.859509564034</v>
      </c>
      <c r="E71" s="5">
        <f>'Praca eksploatacyjna'!E71*$U$90*$Y89*E$82</f>
        <v>100677.38708710148</v>
      </c>
      <c r="F71" s="5">
        <f>'Praca eksploatacyjna'!F71*$U$90*$Y89*F$82</f>
        <v>104313.26526125411</v>
      </c>
      <c r="G71" s="5">
        <f>'Praca eksploatacyjna'!G71*$U$90*$Y89*G$82</f>
        <v>107979.16884341765</v>
      </c>
      <c r="H71" s="5">
        <f>'Praca eksploatacyjna'!H71*$U$90*$Y89*H$82</f>
        <v>114284.79748466866</v>
      </c>
      <c r="I71" s="5">
        <f>'Praca eksploatacyjna'!I71*$U$90*$Y89*I$82</f>
        <v>120724.20130709381</v>
      </c>
      <c r="J71" s="5">
        <f>'Praca eksploatacyjna'!J71*$U$90*$Y89*J$82</f>
        <v>127288.71061673015</v>
      </c>
      <c r="K71" s="5">
        <f>'Praca eksploatacyjna'!K71*$U$90*$Y89*K$82</f>
        <v>134074.07339519385</v>
      </c>
      <c r="L71" s="5">
        <f>'Praca eksploatacyjna'!L71*$U$90*$Y89*L$82</f>
        <v>133702.28681908609</v>
      </c>
      <c r="M71" s="5">
        <f>'Praca eksploatacyjna'!M71*$U$90*$Y89*M$82</f>
        <v>144927.5339413466</v>
      </c>
      <c r="N71" s="5">
        <f>'Praca eksploatacyjna'!N71*$U$90*$Y89*N$82</f>
        <v>156548.31003376987</v>
      </c>
      <c r="O71" s="5">
        <f>'Praca eksploatacyjna'!O71*$U$90*$Y89*O$82</f>
        <v>168575.94615631353</v>
      </c>
      <c r="P71" s="5">
        <f>'Praca eksploatacyjna'!P71*$U$90*$Y89*P$82</f>
        <v>181022.06839974551</v>
      </c>
      <c r="Q71" s="5">
        <f>'Praca eksploatacyjna'!Q71*$U$90*$Y89*Q$82</f>
        <v>170581.39594711745</v>
      </c>
      <c r="R71" s="5">
        <f>'Praca eksploatacyjna'!R71*$U$90*$Y89*R$82</f>
        <v>185372.64604714708</v>
      </c>
      <c r="S71" s="5">
        <f>'Praca eksploatacyjna'!S71*$U$90*$Y89*S$82</f>
        <v>200668.99702521591</v>
      </c>
      <c r="T71" s="5">
        <f>'Praca eksploatacyjna'!T71*$U$90*$Y89*T$82</f>
        <v>216314.46715404437</v>
      </c>
      <c r="U71" s="5">
        <f>'Praca eksploatacyjna'!U71*$U$90*$Y89*U$82</f>
        <v>232285.13798579082</v>
      </c>
      <c r="V71" s="5">
        <f>'Praca eksploatacyjna'!V71*$U$90*$Y89*V$82</f>
        <v>197897.45360457496</v>
      </c>
      <c r="W71" s="5">
        <f>'Praca eksploatacyjna'!W71*$U$90*$Y89*W$82</f>
        <v>229432.05640106229</v>
      </c>
      <c r="X71" s="5">
        <f>'Praca eksploatacyjna'!X71*$U$90*$Y89*X$82</f>
        <v>261970.36727420628</v>
      </c>
      <c r="Y71" s="5">
        <f>'Praca eksploatacyjna'!Y71*$U$90*$Y89*Y$82</f>
        <v>295304.6871134094</v>
      </c>
      <c r="Z71" s="5">
        <f>'Praca eksploatacyjna'!Z71*$U$90*$Y89*Z$82</f>
        <v>329638.64077344484</v>
      </c>
    </row>
    <row r="72" spans="1:26" x14ac:dyDescent="0.25">
      <c r="A72" s="1">
        <v>50</v>
      </c>
      <c r="B72" s="5">
        <f>'Praca eksploatacyjna'!B72*$U$90*$Y90*B$82</f>
        <v>127122.24897580956</v>
      </c>
      <c r="C72" s="5">
        <f>'Praca eksploatacyjna'!C72*$U$90*$Y90*C$82</f>
        <v>133024.28550349205</v>
      </c>
      <c r="D72" s="5">
        <f>'Praca eksploatacyjna'!D72*$U$90*$Y90*D$82</f>
        <v>139140.87777493749</v>
      </c>
      <c r="E72" s="5">
        <f>'Praca eksploatacyjna'!E72*$U$90*$Y90*E$82</f>
        <v>145365.47099227787</v>
      </c>
      <c r="F72" s="5">
        <f>'Praca eksploatacyjna'!F72*$U$90*$Y90*F$82</f>
        <v>151690.09899193785</v>
      </c>
      <c r="G72" s="5">
        <f>'Praca eksploatacyjna'!G72*$U$90*$Y90*G$82</f>
        <v>158106.23442122346</v>
      </c>
      <c r="H72" s="5">
        <f>'Praca eksploatacyjna'!H72*$U$90*$Y90*H$82</f>
        <v>175600.81004579845</v>
      </c>
      <c r="I72" s="5">
        <f>'Praca eksploatacyjna'!I72*$U$90*$Y90*I$82</f>
        <v>193648.16822935577</v>
      </c>
      <c r="J72" s="5">
        <f>'Praca eksploatacyjna'!J72*$U$90*$Y90*J$82</f>
        <v>212226.92193337498</v>
      </c>
      <c r="K72" s="5">
        <f>'Praca eksploatacyjna'!K72*$U$90*$Y90*K$82</f>
        <v>231494.77184797873</v>
      </c>
      <c r="L72" s="5">
        <f>'Praca eksploatacyjna'!L72*$U$90*$Y90*L$82</f>
        <v>234705.44398603629</v>
      </c>
      <c r="M72" s="5">
        <f>'Praca eksploatacyjna'!M72*$U$90*$Y90*M$82</f>
        <v>254087.61504761726</v>
      </c>
      <c r="N72" s="5">
        <f>'Praca eksploatacyjna'!N72*$U$90*$Y90*N$82</f>
        <v>274151.19077406707</v>
      </c>
      <c r="O72" s="5">
        <f>'Praca eksploatacyjna'!O72*$U$90*$Y90*O$82</f>
        <v>294915.67448355578</v>
      </c>
      <c r="P72" s="5">
        <f>'Praca eksploatacyjna'!P72*$U$90*$Y90*P$82</f>
        <v>316401.07706511446</v>
      </c>
      <c r="Q72" s="5">
        <f>'Praca eksploatacyjna'!Q72*$U$90*$Y90*Q$82</f>
        <v>254924.89544094808</v>
      </c>
      <c r="R72" s="5">
        <f>'Praca eksploatacyjna'!R72*$U$90*$Y90*R$82</f>
        <v>277850.70503653085</v>
      </c>
      <c r="S72" s="5">
        <f>'Praca eksploatacyjna'!S72*$U$90*$Y90*S$82</f>
        <v>301562.8902071286</v>
      </c>
      <c r="T72" s="5">
        <f>'Praca eksploatacyjna'!T72*$U$90*$Y90*T$82</f>
        <v>325827.2441308999</v>
      </c>
      <c r="U72" s="5">
        <f>'Praca eksploatacyjna'!U72*$U$90*$Y90*U$82</f>
        <v>350606.79487425752</v>
      </c>
      <c r="V72" s="5">
        <f>'Praca eksploatacyjna'!V72*$U$90*$Y90*V$82</f>
        <v>288848.75421358371</v>
      </c>
      <c r="W72" s="5">
        <f>'Praca eksploatacyjna'!W72*$U$90*$Y90*W$82</f>
        <v>326780.35525914055</v>
      </c>
      <c r="X72" s="5">
        <f>'Praca eksploatacyjna'!X72*$U$90*$Y90*X$82</f>
        <v>365904.93342743878</v>
      </c>
      <c r="Y72" s="5">
        <f>'Praca eksploatacyjna'!Y72*$U$90*$Y90*Y$82</f>
        <v>405932.23525342171</v>
      </c>
      <c r="Z72" s="5">
        <f>'Praca eksploatacyjna'!Z72*$U$90*$Y90*Z$82</f>
        <v>447146.73907487869</v>
      </c>
    </row>
    <row r="73" spans="1:26" x14ac:dyDescent="0.25">
      <c r="A73" s="1">
        <v>60</v>
      </c>
      <c r="B73" s="5">
        <f>'Praca eksploatacyjna'!B73*$U$90*$Y91*B$82</f>
        <v>45366.640240477514</v>
      </c>
      <c r="C73" s="5">
        <f>'Praca eksploatacyjna'!C73*$U$90*$Y91*C$82</f>
        <v>46166.298175861135</v>
      </c>
      <c r="D73" s="5">
        <f>'Praca eksploatacyjna'!D73*$U$90*$Y91*D$82</f>
        <v>46977.716846426265</v>
      </c>
      <c r="E73" s="5">
        <f>'Praca eksploatacyjna'!E73*$U$90*$Y91*E$82</f>
        <v>47763.672393963585</v>
      </c>
      <c r="F73" s="5">
        <f>'Praca eksploatacyjna'!F73*$U$90*$Y91*F$82</f>
        <v>48522.356912689393</v>
      </c>
      <c r="G73" s="5">
        <f>'Praca eksploatacyjna'!G73*$U$90*$Y91*G$82</f>
        <v>49251.997734669247</v>
      </c>
      <c r="H73" s="5">
        <f>'Praca eksploatacyjna'!H73*$U$90*$Y91*H$82</f>
        <v>67171.418311582427</v>
      </c>
      <c r="I73" s="5">
        <f>'Praca eksploatacyjna'!I73*$U$90*$Y91*I$82</f>
        <v>85801.726172646609</v>
      </c>
      <c r="J73" s="5">
        <f>'Praca eksploatacyjna'!J73*$U$90*$Y91*J$82</f>
        <v>105123.13893126274</v>
      </c>
      <c r="K73" s="5">
        <f>'Praca eksploatacyjna'!K73*$U$90*$Y91*K$82</f>
        <v>125211.20120182593</v>
      </c>
      <c r="L73" s="5">
        <f>'Praca eksploatacyjna'!L73*$U$90*$Y91*L$82</f>
        <v>148074.06963619924</v>
      </c>
      <c r="M73" s="5">
        <f>'Praca eksploatacyjna'!M73*$U$90*$Y91*M$82</f>
        <v>172643.41710388308</v>
      </c>
      <c r="N73" s="5">
        <f>'Praca eksploatacyjna'!N73*$U$90*$Y91*N$82</f>
        <v>198136.30884241976</v>
      </c>
      <c r="O73" s="5">
        <f>'Praca eksploatacyjna'!O73*$U$90*$Y91*O$82</f>
        <v>224579.8588836563</v>
      </c>
      <c r="P73" s="5">
        <f>'Praca eksploatacyjna'!P73*$U$90*$Y91*P$82</f>
        <v>252001.89640300543</v>
      </c>
      <c r="Q73" s="5">
        <f>'Praca eksploatacyjna'!Q73*$U$90*$Y91*Q$82</f>
        <v>179551.93640031625</v>
      </c>
      <c r="R73" s="5">
        <f>'Praca eksploatacyjna'!R73*$U$90*$Y91*R$82</f>
        <v>227601.74023945883</v>
      </c>
      <c r="S73" s="5">
        <f>'Praca eksploatacyjna'!S73*$U$90*$Y91*S$82</f>
        <v>277430.46652018995</v>
      </c>
      <c r="T73" s="5">
        <f>'Praca eksploatacyjna'!T73*$U$90*$Y91*T$82</f>
        <v>328830.40139306861</v>
      </c>
      <c r="U73" s="5">
        <f>'Praca eksploatacyjna'!U73*$U$90*$Y91*U$82</f>
        <v>381727.82651797845</v>
      </c>
      <c r="V73" s="5">
        <f>'Praca eksploatacyjna'!V73*$U$90*$Y91*V$82</f>
        <v>308035.69309702376</v>
      </c>
      <c r="W73" s="5">
        <f>'Praca eksploatacyjna'!W73*$U$90*$Y91*W$82</f>
        <v>343437.51534626842</v>
      </c>
      <c r="X73" s="5">
        <f>'Praca eksploatacyjna'!X73*$U$90*$Y91*X$82</f>
        <v>379941.89882906782</v>
      </c>
      <c r="Y73" s="5">
        <f>'Praca eksploatacyjna'!Y73*$U$90*$Y91*Y$82</f>
        <v>417247.356566915</v>
      </c>
      <c r="Z73" s="5">
        <f>'Praca eksploatacyjna'!Z73*$U$90*$Y91*Z$82</f>
        <v>455649.3238262728</v>
      </c>
    </row>
    <row r="74" spans="1:26" x14ac:dyDescent="0.25">
      <c r="A74" s="1">
        <v>70</v>
      </c>
      <c r="B74" s="5">
        <f>'Praca eksploatacyjna'!B74*$U$90*$Y92*B$82</f>
        <v>176418.78647909249</v>
      </c>
      <c r="C74" s="5">
        <f>'Praca eksploatacyjna'!C74*$U$90*$Y92*C$82</f>
        <v>183660.51482523826</v>
      </c>
      <c r="D74" s="5">
        <f>'Praca eksploatacyjna'!D74*$U$90*$Y92*D$82</f>
        <v>191152.92828691675</v>
      </c>
      <c r="E74" s="5">
        <f>'Praca eksploatacyjna'!E74*$U$90*$Y92*E$82</f>
        <v>198748.73444447169</v>
      </c>
      <c r="F74" s="5">
        <f>'Praca eksploatacyjna'!F74*$U$90*$Y92*F$82</f>
        <v>206437.6297146375</v>
      </c>
      <c r="G74" s="5">
        <f>'Praca eksploatacyjna'!G74*$U$90*$Y92*G$82</f>
        <v>214208.70276303499</v>
      </c>
      <c r="H74" s="5">
        <f>'Praca eksploatacyjna'!H74*$U$90*$Y92*H$82</f>
        <v>202608.42983777096</v>
      </c>
      <c r="I74" s="5">
        <f>'Praca eksploatacyjna'!I74*$U$90*$Y92*I$82</f>
        <v>190232.01542118017</v>
      </c>
      <c r="J74" s="5">
        <f>'Praca eksploatacyjna'!J74*$U$90*$Y92*J$82</f>
        <v>177087.62750563154</v>
      </c>
      <c r="K74" s="5">
        <f>'Praca eksploatacyjna'!K74*$U$90*$Y92*K$82</f>
        <v>163314.13107364421</v>
      </c>
      <c r="L74" s="5">
        <f>'Praca eksploatacyjna'!L74*$U$90*$Y92*L$82</f>
        <v>131409.78991709292</v>
      </c>
      <c r="M74" s="5">
        <f>'Praca eksploatacyjna'!M74*$U$90*$Y92*M$82</f>
        <v>142308.64354340703</v>
      </c>
      <c r="N74" s="5">
        <f>'Praca eksploatacyjna'!N74*$U$90*$Y92*N$82</f>
        <v>153590.88739880684</v>
      </c>
      <c r="O74" s="5">
        <f>'Praca eksploatacyjna'!O74*$U$90*$Y92*O$82</f>
        <v>165267.49755100528</v>
      </c>
      <c r="P74" s="5">
        <f>'Praca eksploatacyjna'!P74*$U$90*$Y92*P$82</f>
        <v>177349.73575433219</v>
      </c>
      <c r="Q74" s="5">
        <f>'Praca eksploatacyjna'!Q74*$U$90*$Y92*Q$82</f>
        <v>288222.88302700152</v>
      </c>
      <c r="R74" s="5">
        <f>'Praca eksploatacyjna'!R74*$U$90*$Y92*R$82</f>
        <v>285956.02559721353</v>
      </c>
      <c r="S74" s="5">
        <f>'Praca eksploatacyjna'!S74*$U$90*$Y92*S$82</f>
        <v>283495.87035852275</v>
      </c>
      <c r="T74" s="5">
        <f>'Praca eksploatacyjna'!T74*$U$90*$Y92*T$82</f>
        <v>280615.3940418472</v>
      </c>
      <c r="U74" s="5">
        <f>'Praca eksploatacyjna'!U74*$U$90*$Y92*U$82</f>
        <v>277314.9209598811</v>
      </c>
      <c r="V74" s="5">
        <f>'Praca eksploatacyjna'!V74*$U$90*$Y92*V$82</f>
        <v>224600.09006661794</v>
      </c>
      <c r="W74" s="5">
        <f>'Praca eksploatacyjna'!W74*$U$90*$Y92*W$82</f>
        <v>216225.16834263023</v>
      </c>
      <c r="X74" s="5">
        <f>'Praca eksploatacyjna'!X74*$U$90*$Y92*X$82</f>
        <v>207505.45811929609</v>
      </c>
      <c r="Y74" s="5">
        <f>'Praca eksploatacyjna'!Y74*$U$90*$Y92*Y$82</f>
        <v>198275.61570889078</v>
      </c>
      <c r="Z74" s="5">
        <f>'Praca eksploatacyjna'!Z74*$U$90*$Y92*Z$82</f>
        <v>188697.2969440739</v>
      </c>
    </row>
    <row r="75" spans="1:26" x14ac:dyDescent="0.25">
      <c r="A75" s="1">
        <v>80</v>
      </c>
      <c r="B75" s="5">
        <f>'Praca eksploatacyjna'!B75*$U$90*$Y93*B$82</f>
        <v>168847.56547140106</v>
      </c>
      <c r="C75" s="5">
        <f>'Praca eksploatacyjna'!C75*$U$90*$Y93*C$82</f>
        <v>176053.26329296586</v>
      </c>
      <c r="D75" s="5">
        <f>'Praca eksploatacyjna'!D75*$U$90*$Y93*D$82</f>
        <v>183512.51571981274</v>
      </c>
      <c r="E75" s="5">
        <f>'Praca eksploatacyjna'!E75*$U$90*$Y93*E$82</f>
        <v>191084.18275020193</v>
      </c>
      <c r="F75" s="5">
        <f>'Praca eksploatacyjna'!F75*$U$90*$Y93*F$82</f>
        <v>198758.18534947262</v>
      </c>
      <c r="G75" s="5">
        <f>'Praca eksploatacyjna'!G75*$U$90*$Y93*G$82</f>
        <v>206523.81329089872</v>
      </c>
      <c r="H75" s="5">
        <f>'Praca eksploatacyjna'!H75*$U$90*$Y93*H$82</f>
        <v>211880.73235312334</v>
      </c>
      <c r="I75" s="5">
        <f>'Praca eksploatacyjna'!I75*$U$90*$Y93*I$82</f>
        <v>217203.92678638067</v>
      </c>
      <c r="J75" s="5">
        <f>'Praca eksploatacyjna'!J75*$U$90*$Y93*J$82</f>
        <v>222483.86774674739</v>
      </c>
      <c r="K75" s="5">
        <f>'Praca eksploatacyjna'!K75*$U$90*$Y93*K$82</f>
        <v>227889.48314418044</v>
      </c>
      <c r="L75" s="5">
        <f>'Praca eksploatacyjna'!L75*$U$90*$Y93*L$82</f>
        <v>215017.12302638887</v>
      </c>
      <c r="M75" s="5">
        <f>'Praca eksploatacyjna'!M75*$U$90*$Y93*M$82</f>
        <v>195103.99564117839</v>
      </c>
      <c r="N75" s="5">
        <f>'Praca eksploatacyjna'!N75*$U$90*$Y93*N$82</f>
        <v>174308.33631134892</v>
      </c>
      <c r="O75" s="5">
        <f>'Praca eksploatacyjna'!O75*$U$90*$Y93*O$82</f>
        <v>152602.80901006982</v>
      </c>
      <c r="P75" s="5">
        <f>'Praca eksploatacyjna'!P75*$U$90*$Y93*P$82</f>
        <v>129959.33728221507</v>
      </c>
      <c r="Q75" s="5">
        <f>'Praca eksploatacyjna'!Q75*$U$90*$Y93*Q$82</f>
        <v>101965.15426877495</v>
      </c>
      <c r="R75" s="5">
        <f>'Praca eksploatacyjna'!R75*$U$90*$Y93*R$82</f>
        <v>78354.424994643079</v>
      </c>
      <c r="S75" s="5">
        <f>'Praca eksploatacyjna'!S75*$U$90*$Y93*S$82</f>
        <v>53799.455281914903</v>
      </c>
      <c r="T75" s="5">
        <f>'Praca eksploatacyjna'!T75*$U$90*$Y93*T$82</f>
        <v>28250.498092500493</v>
      </c>
      <c r="U75" s="5">
        <f>'Praca eksploatacyjna'!U75*$U$90*$Y93*U$82</f>
        <v>1741.7556301946804</v>
      </c>
      <c r="V75" s="5">
        <f>'Praca eksploatacyjna'!V75*$U$90*$Y93*V$82</f>
        <v>117753.77719973613</v>
      </c>
      <c r="W75" s="5">
        <f>'Praca eksploatacyjna'!W75*$U$90*$Y93*W$82</f>
        <v>93477.305954352341</v>
      </c>
      <c r="X75" s="5">
        <f>'Praca eksploatacyjna'!X75*$U$90*$Y93*X$82</f>
        <v>68351.910449046816</v>
      </c>
      <c r="Y75" s="5">
        <f>'Praca eksploatacyjna'!Y75*$U$90*$Y93*Y$82</f>
        <v>42322.593742967532</v>
      </c>
      <c r="Z75" s="5">
        <f>'Praca eksploatacyjna'!Z75*$U$90*$Y93*Z$82</f>
        <v>15442.840813218741</v>
      </c>
    </row>
    <row r="76" spans="1:26" x14ac:dyDescent="0.25">
      <c r="A76" s="1">
        <v>90</v>
      </c>
      <c r="B76" s="5">
        <f>'Praca eksploatacyjna'!B76*$U$90*$Y94*B$82</f>
        <v>0</v>
      </c>
      <c r="C76" s="5">
        <f>'Praca eksploatacyjna'!C76*$U$90*$Y94*C$82</f>
        <v>0</v>
      </c>
      <c r="D76" s="5">
        <f>'Praca eksploatacyjna'!D76*$U$90*$Y94*D$82</f>
        <v>0</v>
      </c>
      <c r="E76" s="5">
        <f>'Praca eksploatacyjna'!E76*$U$90*$Y94*E$82</f>
        <v>0</v>
      </c>
      <c r="F76" s="5">
        <f>'Praca eksploatacyjna'!F76*$U$90*$Y94*F$82</f>
        <v>0</v>
      </c>
      <c r="G76" s="5">
        <f>'Praca eksploatacyjna'!G76*$U$90*$Y94*G$82</f>
        <v>0</v>
      </c>
      <c r="H76" s="5">
        <f>'Praca eksploatacyjna'!H76*$U$90*$Y94*H$82</f>
        <v>0</v>
      </c>
      <c r="I76" s="5">
        <f>'Praca eksploatacyjna'!I76*$U$90*$Y94*I$82</f>
        <v>0</v>
      </c>
      <c r="J76" s="5">
        <f>'Praca eksploatacyjna'!J76*$U$90*$Y94*J$82</f>
        <v>0</v>
      </c>
      <c r="K76" s="5">
        <f>'Praca eksploatacyjna'!K76*$U$90*$Y94*K$82</f>
        <v>0</v>
      </c>
      <c r="L76" s="5">
        <f>'Praca eksploatacyjna'!L76*$U$90*$Y94*L$82</f>
        <v>0</v>
      </c>
      <c r="M76" s="5">
        <f>'Praca eksploatacyjna'!M76*$U$90*$Y94*M$82</f>
        <v>0</v>
      </c>
      <c r="N76" s="5">
        <f>'Praca eksploatacyjna'!N76*$U$90*$Y94*N$82</f>
        <v>0</v>
      </c>
      <c r="O76" s="5">
        <f>'Praca eksploatacyjna'!O76*$U$90*$Y94*O$82</f>
        <v>0</v>
      </c>
      <c r="P76" s="5">
        <f>'Praca eksploatacyjna'!P76*$U$90*$Y94*P$82</f>
        <v>0</v>
      </c>
      <c r="Q76" s="5">
        <f>'Praca eksploatacyjna'!Q76*$U$90*$Y94*Q$82</f>
        <v>0</v>
      </c>
      <c r="R76" s="5">
        <f>'Praca eksploatacyjna'!R76*$U$90*$Y94*R$82</f>
        <v>0</v>
      </c>
      <c r="S76" s="5">
        <f>'Praca eksploatacyjna'!S76*$U$90*$Y94*S$82</f>
        <v>0</v>
      </c>
      <c r="T76" s="5">
        <f>'Praca eksploatacyjna'!T76*$U$90*$Y94*T$82</f>
        <v>0</v>
      </c>
      <c r="U76" s="5">
        <f>'Praca eksploatacyjna'!U76*$U$90*$Y94*U$82</f>
        <v>0</v>
      </c>
      <c r="V76" s="5">
        <f>'Praca eksploatacyjna'!V76*$U$90*$Y94*V$82</f>
        <v>0</v>
      </c>
      <c r="W76" s="5">
        <f>'Praca eksploatacyjna'!W76*$U$90*$Y94*W$82</f>
        <v>0</v>
      </c>
      <c r="X76" s="5">
        <f>'Praca eksploatacyjna'!X76*$U$90*$Y94*X$82</f>
        <v>0</v>
      </c>
      <c r="Y76" s="5">
        <f>'Praca eksploatacyjna'!Y76*$U$90*$Y94*Y$82</f>
        <v>0</v>
      </c>
      <c r="Z76" s="5">
        <f>'Praca eksploatacyjna'!Z76*$U$90*$Y94*Z$82</f>
        <v>0</v>
      </c>
    </row>
    <row r="77" spans="1:26" x14ac:dyDescent="0.25">
      <c r="A77" s="1">
        <v>100</v>
      </c>
      <c r="B77" s="5">
        <f>'Praca eksploatacyjna'!B77*$U$90*$Y95*B$82</f>
        <v>0</v>
      </c>
      <c r="C77" s="5">
        <f>'Praca eksploatacyjna'!C77*$U$90*$Y95*C$82</f>
        <v>0</v>
      </c>
      <c r="D77" s="5">
        <f>'Praca eksploatacyjna'!D77*$U$90*$Y95*D$82</f>
        <v>0</v>
      </c>
      <c r="E77" s="5">
        <f>'Praca eksploatacyjna'!E77*$U$90*$Y95*E$82</f>
        <v>0</v>
      </c>
      <c r="F77" s="5">
        <f>'Praca eksploatacyjna'!F77*$U$90*$Y95*F$82</f>
        <v>0</v>
      </c>
      <c r="G77" s="5">
        <f>'Praca eksploatacyjna'!G77*$U$90*$Y95*G$82</f>
        <v>0</v>
      </c>
      <c r="H77" s="5">
        <f>'Praca eksploatacyjna'!H77*$U$90*$Y95*H$82</f>
        <v>0</v>
      </c>
      <c r="I77" s="5">
        <f>'Praca eksploatacyjna'!I77*$U$90*$Y95*I$82</f>
        <v>0</v>
      </c>
      <c r="J77" s="5">
        <f>'Praca eksploatacyjna'!J77*$U$90*$Y95*J$82</f>
        <v>0</v>
      </c>
      <c r="K77" s="5">
        <f>'Praca eksploatacyjna'!K77*$U$90*$Y95*K$82</f>
        <v>0</v>
      </c>
      <c r="L77" s="5">
        <f>'Praca eksploatacyjna'!L77*$U$90*$Y95*L$82</f>
        <v>0</v>
      </c>
      <c r="M77" s="5">
        <f>'Praca eksploatacyjna'!M77*$U$90*$Y95*M$82</f>
        <v>0</v>
      </c>
      <c r="N77" s="5">
        <f>'Praca eksploatacyjna'!N77*$U$90*$Y95*N$82</f>
        <v>0</v>
      </c>
      <c r="O77" s="5">
        <f>'Praca eksploatacyjna'!O77*$U$90*$Y95*O$82</f>
        <v>0</v>
      </c>
      <c r="P77" s="5">
        <f>'Praca eksploatacyjna'!P77*$U$90*$Y95*P$82</f>
        <v>0</v>
      </c>
      <c r="Q77" s="5">
        <f>'Praca eksploatacyjna'!Q77*$U$90*$Y95*Q$82</f>
        <v>0</v>
      </c>
      <c r="R77" s="5">
        <f>'Praca eksploatacyjna'!R77*$U$90*$Y95*R$82</f>
        <v>0</v>
      </c>
      <c r="S77" s="5">
        <f>'Praca eksploatacyjna'!S77*$U$90*$Y95*S$82</f>
        <v>0</v>
      </c>
      <c r="T77" s="5">
        <f>'Praca eksploatacyjna'!T77*$U$90*$Y95*T$82</f>
        <v>0</v>
      </c>
      <c r="U77" s="5">
        <f>'Praca eksploatacyjna'!U77*$U$90*$Y95*U$82</f>
        <v>0</v>
      </c>
      <c r="V77" s="5">
        <f>'Praca eksploatacyjna'!V77*$U$90*$Y95*V$82</f>
        <v>0</v>
      </c>
      <c r="W77" s="5">
        <f>'Praca eksploatacyjna'!W77*$U$90*$Y95*W$82</f>
        <v>0</v>
      </c>
      <c r="X77" s="5">
        <f>'Praca eksploatacyjna'!X77*$U$90*$Y95*X$82</f>
        <v>0</v>
      </c>
      <c r="Y77" s="5">
        <f>'Praca eksploatacyjna'!Y77*$U$90*$Y95*Y$82</f>
        <v>0</v>
      </c>
      <c r="Z77" s="5">
        <f>'Praca eksploatacyjna'!Z77*$U$90*$Y95*Z$82</f>
        <v>0</v>
      </c>
    </row>
    <row r="78" spans="1:26" x14ac:dyDescent="0.25">
      <c r="A78" s="1">
        <v>110</v>
      </c>
      <c r="B78" s="5">
        <f>'Praca eksploatacyjna'!B78*$U$90*$Y96*B$82</f>
        <v>0</v>
      </c>
      <c r="C78" s="5">
        <f>'Praca eksploatacyjna'!C78*$U$90*$Y96*C$82</f>
        <v>0</v>
      </c>
      <c r="D78" s="5">
        <f>'Praca eksploatacyjna'!D78*$U$90*$Y96*D$82</f>
        <v>0</v>
      </c>
      <c r="E78" s="5">
        <f>'Praca eksploatacyjna'!E78*$U$90*$Y96*E$82</f>
        <v>0</v>
      </c>
      <c r="F78" s="5">
        <f>'Praca eksploatacyjna'!F78*$U$90*$Y96*F$82</f>
        <v>0</v>
      </c>
      <c r="G78" s="5">
        <f>'Praca eksploatacyjna'!G78*$U$90*$Y96*G$82</f>
        <v>0</v>
      </c>
      <c r="H78" s="5">
        <f>'Praca eksploatacyjna'!H78*$U$90*$Y96*H$82</f>
        <v>0</v>
      </c>
      <c r="I78" s="5">
        <f>'Praca eksploatacyjna'!I78*$U$90*$Y96*I$82</f>
        <v>0</v>
      </c>
      <c r="J78" s="5">
        <f>'Praca eksploatacyjna'!J78*$U$90*$Y96*J$82</f>
        <v>0</v>
      </c>
      <c r="K78" s="5">
        <f>'Praca eksploatacyjna'!K78*$U$90*$Y96*K$82</f>
        <v>0</v>
      </c>
      <c r="L78" s="5">
        <f>'Praca eksploatacyjna'!L78*$U$90*$Y96*L$82</f>
        <v>0</v>
      </c>
      <c r="M78" s="5">
        <f>'Praca eksploatacyjna'!M78*$U$90*$Y96*M$82</f>
        <v>0</v>
      </c>
      <c r="N78" s="5">
        <f>'Praca eksploatacyjna'!N78*$U$90*$Y96*N$82</f>
        <v>0</v>
      </c>
      <c r="O78" s="5">
        <f>'Praca eksploatacyjna'!O78*$U$90*$Y96*O$82</f>
        <v>0</v>
      </c>
      <c r="P78" s="5">
        <f>'Praca eksploatacyjna'!P78*$U$90*$Y96*P$82</f>
        <v>0</v>
      </c>
      <c r="Q78" s="5">
        <f>'Praca eksploatacyjna'!Q78*$U$90*$Y96*Q$82</f>
        <v>0</v>
      </c>
      <c r="R78" s="5">
        <f>'Praca eksploatacyjna'!R78*$U$90*$Y96*R$82</f>
        <v>0</v>
      </c>
      <c r="S78" s="5">
        <f>'Praca eksploatacyjna'!S78*$U$90*$Y96*S$82</f>
        <v>0</v>
      </c>
      <c r="T78" s="5">
        <f>'Praca eksploatacyjna'!T78*$U$90*$Y96*T$82</f>
        <v>0</v>
      </c>
      <c r="U78" s="5">
        <f>'Praca eksploatacyjna'!U78*$U$90*$Y96*U$82</f>
        <v>0</v>
      </c>
      <c r="V78" s="5">
        <f>'Praca eksploatacyjna'!V78*$U$90*$Y96*V$82</f>
        <v>0</v>
      </c>
      <c r="W78" s="5">
        <f>'Praca eksploatacyjna'!W78*$U$90*$Y96*W$82</f>
        <v>0</v>
      </c>
      <c r="X78" s="5">
        <f>'Praca eksploatacyjna'!X78*$U$90*$Y96*X$82</f>
        <v>0</v>
      </c>
      <c r="Y78" s="5">
        <f>'Praca eksploatacyjna'!Y78*$U$90*$Y96*Y$82</f>
        <v>0</v>
      </c>
      <c r="Z78" s="5">
        <f>'Praca eksploatacyjna'!Z78*$U$90*$Y96*Z$82</f>
        <v>0</v>
      </c>
    </row>
    <row r="79" spans="1:26" x14ac:dyDescent="0.25">
      <c r="A79" s="1" t="s">
        <v>28</v>
      </c>
      <c r="B79" s="5">
        <f>SUM(B68:B78)</f>
        <v>607827.32476043876</v>
      </c>
      <c r="C79" s="5">
        <f t="shared" ref="C79:Z79" si="9">SUM(C68:C78)</f>
        <v>632421.10476387315</v>
      </c>
      <c r="D79" s="5">
        <f t="shared" si="9"/>
        <v>657860.89813765732</v>
      </c>
      <c r="E79" s="5">
        <f t="shared" si="9"/>
        <v>683639.44766801654</v>
      </c>
      <c r="F79" s="5">
        <f t="shared" si="9"/>
        <v>709721.53622999159</v>
      </c>
      <c r="G79" s="5">
        <f t="shared" si="9"/>
        <v>736069.91705324408</v>
      </c>
      <c r="H79" s="5">
        <f t="shared" si="9"/>
        <v>771546.18803294387</v>
      </c>
      <c r="I79" s="5">
        <f t="shared" si="9"/>
        <v>807610.03791665705</v>
      </c>
      <c r="J79" s="5">
        <f t="shared" si="9"/>
        <v>844210.26673374674</v>
      </c>
      <c r="K79" s="5">
        <f t="shared" si="9"/>
        <v>881983.66066282312</v>
      </c>
      <c r="L79" s="5">
        <f t="shared" si="9"/>
        <v>862908.71338480338</v>
      </c>
      <c r="M79" s="5">
        <f t="shared" si="9"/>
        <v>909071.20527743245</v>
      </c>
      <c r="N79" s="5">
        <f t="shared" si="9"/>
        <v>956735.03336041258</v>
      </c>
      <c r="O79" s="5">
        <f t="shared" si="9"/>
        <v>1005941.7860846007</v>
      </c>
      <c r="P79" s="5">
        <f t="shared" si="9"/>
        <v>1056734.1149044125</v>
      </c>
      <c r="Q79" s="5">
        <f t="shared" si="9"/>
        <v>995246.26508415816</v>
      </c>
      <c r="R79" s="5">
        <f t="shared" si="9"/>
        <v>1055135.5419149934</v>
      </c>
      <c r="S79" s="5">
        <f t="shared" si="9"/>
        <v>1116957.679392972</v>
      </c>
      <c r="T79" s="5">
        <f t="shared" si="9"/>
        <v>1179838.0048123607</v>
      </c>
      <c r="U79" s="5">
        <f t="shared" si="9"/>
        <v>1243676.4359681027</v>
      </c>
      <c r="V79" s="5">
        <f t="shared" si="9"/>
        <v>1137135.7681815366</v>
      </c>
      <c r="W79" s="5">
        <f t="shared" si="9"/>
        <v>1209352.4013034536</v>
      </c>
      <c r="X79" s="5">
        <f t="shared" si="9"/>
        <v>1283674.5680990559</v>
      </c>
      <c r="Y79" s="5">
        <f t="shared" si="9"/>
        <v>1359082.4883856045</v>
      </c>
      <c r="Z79" s="5">
        <f t="shared" si="9"/>
        <v>1436574.841431889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52</v>
      </c>
      <c r="B82">
        <v>1.1765295722477807</v>
      </c>
      <c r="C82">
        <v>1.2057075056395254</v>
      </c>
      <c r="D82">
        <v>1.2356090517793856</v>
      </c>
      <c r="E82">
        <v>1.2652636690220909</v>
      </c>
      <c r="F82">
        <v>1.2946177861434036</v>
      </c>
      <c r="G82">
        <v>1.3236172245530158</v>
      </c>
      <c r="H82">
        <v>1.3532662503830033</v>
      </c>
      <c r="I82">
        <v>1.3824968013912762</v>
      </c>
      <c r="J82">
        <v>1.4112527348602146</v>
      </c>
      <c r="K82">
        <v>1.4406067917453069</v>
      </c>
      <c r="L82">
        <v>1.4705714130136092</v>
      </c>
      <c r="M82">
        <v>1.4999828412738814</v>
      </c>
      <c r="N82">
        <v>1.529982498099359</v>
      </c>
      <c r="O82">
        <v>1.5605821480613462</v>
      </c>
      <c r="P82">
        <v>1.5917937910225732</v>
      </c>
      <c r="Q82">
        <v>1.6236296668430248</v>
      </c>
      <c r="R82">
        <v>1.6548033564464111</v>
      </c>
      <c r="S82">
        <v>1.6865755808901823</v>
      </c>
      <c r="T82">
        <v>1.7176085715785616</v>
      </c>
      <c r="U82">
        <v>1.7478384824383444</v>
      </c>
      <c r="V82">
        <v>1.7772021689433084</v>
      </c>
      <c r="W82">
        <v>1.8070591653815558</v>
      </c>
      <c r="X82">
        <v>1.8374177593599657</v>
      </c>
      <c r="Y82">
        <v>1.8668164435097252</v>
      </c>
      <c r="Z82">
        <v>1.8966855066058808</v>
      </c>
    </row>
    <row r="84" spans="1:26" x14ac:dyDescent="0.25">
      <c r="B84" s="74" t="s">
        <v>68</v>
      </c>
      <c r="C84" s="74"/>
      <c r="D84" s="74"/>
      <c r="F84" s="74" t="s">
        <v>69</v>
      </c>
      <c r="G84" s="74"/>
      <c r="H84" s="74"/>
      <c r="J84" s="74" t="s">
        <v>66</v>
      </c>
      <c r="K84" s="74"/>
      <c r="L84" s="74"/>
      <c r="N84" s="74" t="s">
        <v>67</v>
      </c>
      <c r="O84" s="74"/>
      <c r="P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4" t="s">
        <v>51</v>
      </c>
      <c r="K85" s="74"/>
      <c r="L85" s="74"/>
      <c r="N85" s="74" t="s">
        <v>51</v>
      </c>
      <c r="O85" s="74"/>
      <c r="P85" s="74"/>
      <c r="R85" s="40" t="s">
        <v>9</v>
      </c>
      <c r="S85" s="40"/>
      <c r="T85" s="40"/>
      <c r="U85" s="41">
        <v>1</v>
      </c>
      <c r="W85" s="80" t="s">
        <v>51</v>
      </c>
      <c r="X85" s="81"/>
      <c r="Y85" s="82"/>
    </row>
    <row r="86" spans="1:26" x14ac:dyDescent="0.25">
      <c r="B86" s="1">
        <v>10</v>
      </c>
      <c r="C86" s="6">
        <v>0.17499999999999999</v>
      </c>
      <c r="D86" s="6">
        <v>2.516</v>
      </c>
      <c r="F86" s="1">
        <v>10</v>
      </c>
      <c r="G86" s="6">
        <v>0.13500000000000001</v>
      </c>
      <c r="H86" s="6">
        <v>1.7929999999999999</v>
      </c>
      <c r="J86" s="1">
        <v>10</v>
      </c>
      <c r="K86" s="6">
        <v>0.161</v>
      </c>
      <c r="L86" s="6">
        <v>2.3330000000000002</v>
      </c>
      <c r="N86" s="1">
        <v>10</v>
      </c>
      <c r="O86" s="6">
        <v>0.124</v>
      </c>
      <c r="P86" s="6">
        <v>1.663</v>
      </c>
      <c r="R86" s="40" t="s">
        <v>10</v>
      </c>
      <c r="S86" s="40"/>
      <c r="T86" s="40"/>
      <c r="U86" s="41">
        <v>0</v>
      </c>
      <c r="W86" s="1">
        <v>10</v>
      </c>
      <c r="X86" s="6">
        <f>($U$85*G86+$U$86*C86)*$U$88+(K86*$U$86+O86*$U$85)*(1-$U$88)</f>
        <v>0.1273</v>
      </c>
      <c r="Y86" s="6">
        <f>($U$85*H86+$U$86*D86)*$U$88+(L86*$U$86+P86*$U$85)*(1-$U$88)</f>
        <v>1.702</v>
      </c>
    </row>
    <row r="87" spans="1:26" x14ac:dyDescent="0.25">
      <c r="B87" s="1">
        <v>20</v>
      </c>
      <c r="C87" s="6">
        <v>0.156</v>
      </c>
      <c r="D87" s="6">
        <v>2.2160000000000002</v>
      </c>
      <c r="F87" s="1">
        <v>20</v>
      </c>
      <c r="G87" s="6">
        <v>0.123</v>
      </c>
      <c r="H87" s="6">
        <v>1.617</v>
      </c>
      <c r="J87" s="1">
        <v>20</v>
      </c>
      <c r="K87" s="6">
        <v>0.14299999999999999</v>
      </c>
      <c r="L87" s="6">
        <v>2.0550000000000002</v>
      </c>
      <c r="N87" s="1">
        <v>20</v>
      </c>
      <c r="O87" s="6">
        <v>0.113</v>
      </c>
      <c r="P87" s="6">
        <v>1.4990000000000001</v>
      </c>
      <c r="W87" s="1">
        <v>20</v>
      </c>
      <c r="X87" s="6">
        <f t="shared" ref="X87:X93" si="11">($U$85*G87+$U$86*C87)*$U$88+(K87*$U$86+O87*$U$85)*(1-$U$88)</f>
        <v>0.11599999999999999</v>
      </c>
      <c r="Y87" s="6">
        <f t="shared" ref="Y87:Y93" si="12">($U$85*H87+$U$86*D87)*$U$88+(L87*$U$86+P87*$U$85)*(1-$U$88)</f>
        <v>1.5344000000000002</v>
      </c>
    </row>
    <row r="88" spans="1:26" x14ac:dyDescent="0.25">
      <c r="B88" s="1">
        <v>30</v>
      </c>
      <c r="C88" s="6">
        <v>0.13900000000000001</v>
      </c>
      <c r="D88" s="6">
        <v>1.9790000000000001</v>
      </c>
      <c r="F88" s="1">
        <v>30</v>
      </c>
      <c r="G88" s="6">
        <v>0.112</v>
      </c>
      <c r="H88" s="6">
        <v>1.48</v>
      </c>
      <c r="J88" s="1">
        <v>30</v>
      </c>
      <c r="K88" s="6">
        <v>0.128</v>
      </c>
      <c r="L88" s="6">
        <v>1.835</v>
      </c>
      <c r="N88" s="1">
        <v>30</v>
      </c>
      <c r="O88" s="6">
        <v>0.10299999999999999</v>
      </c>
      <c r="P88" s="6">
        <v>1.3720000000000001</v>
      </c>
      <c r="R88" t="s">
        <v>70</v>
      </c>
      <c r="U88" s="41">
        <v>0.3</v>
      </c>
      <c r="W88" s="1">
        <v>30</v>
      </c>
      <c r="X88" s="6">
        <f t="shared" si="11"/>
        <v>0.10569999999999999</v>
      </c>
      <c r="Y88" s="6">
        <f t="shared" si="12"/>
        <v>1.4044000000000001</v>
      </c>
    </row>
    <row r="89" spans="1:26" x14ac:dyDescent="0.25">
      <c r="B89" s="1">
        <v>40</v>
      </c>
      <c r="C89" s="6">
        <v>0.126</v>
      </c>
      <c r="D89" s="6">
        <v>1.806</v>
      </c>
      <c r="F89" s="1">
        <v>40</v>
      </c>
      <c r="G89" s="6">
        <v>0.104</v>
      </c>
      <c r="H89" s="6">
        <v>1.383</v>
      </c>
      <c r="J89" s="1">
        <v>40</v>
      </c>
      <c r="K89" s="6">
        <v>0.11600000000000001</v>
      </c>
      <c r="L89" s="6">
        <v>1.6739999999999999</v>
      </c>
      <c r="N89" s="1">
        <v>40</v>
      </c>
      <c r="O89" s="6">
        <v>9.6000000000000002E-2</v>
      </c>
      <c r="P89" s="6">
        <v>1.2829999999999999</v>
      </c>
      <c r="W89" s="1">
        <v>40</v>
      </c>
      <c r="X89" s="6">
        <f t="shared" si="11"/>
        <v>9.8399999999999987E-2</v>
      </c>
      <c r="Y89" s="6">
        <f t="shared" si="12"/>
        <v>1.3129999999999999</v>
      </c>
    </row>
    <row r="90" spans="1:26" x14ac:dyDescent="0.25">
      <c r="B90" s="1">
        <v>50</v>
      </c>
      <c r="C90" s="6">
        <v>0.11600000000000001</v>
      </c>
      <c r="D90" s="6">
        <v>1.696</v>
      </c>
      <c r="F90" s="1">
        <v>50</v>
      </c>
      <c r="G90" s="6">
        <v>9.9000000000000005E-2</v>
      </c>
      <c r="H90" s="6">
        <v>1.3260000000000001</v>
      </c>
      <c r="J90" s="1">
        <v>50</v>
      </c>
      <c r="K90" s="6">
        <v>0.107</v>
      </c>
      <c r="L90" s="6">
        <v>1.573</v>
      </c>
      <c r="N90" s="1">
        <v>50</v>
      </c>
      <c r="O90" s="6">
        <v>9.0999999999999998E-2</v>
      </c>
      <c r="P90" s="6">
        <v>1.23</v>
      </c>
      <c r="R90" t="s">
        <v>82</v>
      </c>
      <c r="U90" s="54">
        <v>300</v>
      </c>
      <c r="W90" s="1">
        <v>50</v>
      </c>
      <c r="X90" s="6">
        <f t="shared" si="11"/>
        <v>9.3399999999999997E-2</v>
      </c>
      <c r="Y90" s="6">
        <f t="shared" si="12"/>
        <v>1.2587999999999999</v>
      </c>
    </row>
    <row r="91" spans="1:26" x14ac:dyDescent="0.25">
      <c r="B91" s="1">
        <v>60</v>
      </c>
      <c r="C91" s="6">
        <v>0.109</v>
      </c>
      <c r="D91" s="6">
        <v>1.651</v>
      </c>
      <c r="F91" s="1">
        <v>60</v>
      </c>
      <c r="G91" s="6">
        <v>9.5000000000000001E-2</v>
      </c>
      <c r="H91" s="6">
        <v>1.3089999999999999</v>
      </c>
      <c r="J91" s="1">
        <v>60</v>
      </c>
      <c r="K91" s="6">
        <v>0.1</v>
      </c>
      <c r="L91" s="6">
        <v>1.5309999999999999</v>
      </c>
      <c r="N91" s="1">
        <v>60</v>
      </c>
      <c r="O91" s="6">
        <v>8.7999999999999995E-2</v>
      </c>
      <c r="P91" s="6">
        <v>1.214</v>
      </c>
      <c r="W91" s="1">
        <v>60</v>
      </c>
      <c r="X91" s="6">
        <f t="shared" si="11"/>
        <v>9.0099999999999986E-2</v>
      </c>
      <c r="Y91" s="6">
        <f t="shared" si="12"/>
        <v>1.2424999999999999</v>
      </c>
    </row>
    <row r="92" spans="1:26" x14ac:dyDescent="0.25">
      <c r="B92" s="1">
        <v>70</v>
      </c>
      <c r="C92" s="6">
        <v>0.105</v>
      </c>
      <c r="D92" s="6">
        <v>1.669</v>
      </c>
      <c r="F92" s="1">
        <v>70</v>
      </c>
      <c r="G92" s="6">
        <v>9.4E-2</v>
      </c>
      <c r="H92" s="6">
        <v>1.3320000000000001</v>
      </c>
      <c r="J92" s="1">
        <v>70</v>
      </c>
      <c r="K92" s="6">
        <v>9.6000000000000002E-2</v>
      </c>
      <c r="L92" s="6">
        <v>1.548</v>
      </c>
      <c r="N92" s="1">
        <v>70</v>
      </c>
      <c r="O92" s="6">
        <v>8.6999999999999994E-2</v>
      </c>
      <c r="P92" s="6">
        <v>1.236</v>
      </c>
      <c r="W92" s="1">
        <v>70</v>
      </c>
      <c r="X92" s="6">
        <f t="shared" si="11"/>
        <v>8.9099999999999985E-2</v>
      </c>
      <c r="Y92" s="6">
        <f t="shared" si="12"/>
        <v>1.2647999999999999</v>
      </c>
    </row>
    <row r="93" spans="1:26" x14ac:dyDescent="0.25">
      <c r="B93" s="1">
        <v>80</v>
      </c>
      <c r="C93" s="6">
        <v>0.104</v>
      </c>
      <c r="D93" s="6">
        <v>1.7509999999999999</v>
      </c>
      <c r="F93" s="1">
        <v>80</v>
      </c>
      <c r="G93" s="6">
        <v>9.5000000000000001E-2</v>
      </c>
      <c r="H93" s="6">
        <v>1.395</v>
      </c>
      <c r="J93" s="1">
        <v>80</v>
      </c>
      <c r="K93" s="6">
        <v>9.5000000000000001E-2</v>
      </c>
      <c r="L93" s="6">
        <v>1.6240000000000001</v>
      </c>
      <c r="N93" s="1">
        <v>80</v>
      </c>
      <c r="O93" s="6">
        <v>8.7999999999999995E-2</v>
      </c>
      <c r="P93" s="6">
        <v>1.294</v>
      </c>
      <c r="W93" s="1">
        <v>80</v>
      </c>
      <c r="X93" s="6">
        <f t="shared" si="11"/>
        <v>9.0099999999999986E-2</v>
      </c>
      <c r="Y93" s="6">
        <f t="shared" si="12"/>
        <v>1.3243</v>
      </c>
    </row>
    <row r="94" spans="1:26" x14ac:dyDescent="0.25">
      <c r="B94" s="39">
        <v>90</v>
      </c>
      <c r="C94" s="6">
        <v>0.106</v>
      </c>
      <c r="D94" s="6">
        <v>1.897</v>
      </c>
      <c r="F94" s="39">
        <v>90</v>
      </c>
      <c r="G94" s="6">
        <v>9.9000000000000005E-2</v>
      </c>
      <c r="H94" s="6">
        <v>1.4970000000000001</v>
      </c>
      <c r="J94" s="39">
        <v>90</v>
      </c>
      <c r="K94" s="6">
        <v>9.7000000000000003E-2</v>
      </c>
      <c r="L94" s="6">
        <v>1.7589999999999999</v>
      </c>
      <c r="N94" s="39">
        <v>90</v>
      </c>
      <c r="O94" s="6">
        <v>9.0999999999999998E-2</v>
      </c>
      <c r="P94" s="6">
        <v>1.389</v>
      </c>
      <c r="W94" s="39">
        <v>90</v>
      </c>
      <c r="X94" s="6">
        <f t="shared" ref="X94:X96" si="13">($U$85*G94+$U$86*C94)*$U$88+(K94*$U$86+O94*$U$85)*(1-$U$88)</f>
        <v>9.3399999999999997E-2</v>
      </c>
      <c r="Y94" s="6">
        <f t="shared" ref="Y94:Y96" si="14">($U$85*H94+$U$86*D94)*$U$88+(L94*$U$86+P94*$U$85)*(1-$U$88)</f>
        <v>1.4214</v>
      </c>
    </row>
    <row r="95" spans="1:26" x14ac:dyDescent="0.25">
      <c r="B95" s="39">
        <v>100</v>
      </c>
      <c r="C95" s="6">
        <v>0.111</v>
      </c>
      <c r="D95" s="6">
        <v>2.1059999999999999</v>
      </c>
      <c r="F95" s="39">
        <v>100</v>
      </c>
      <c r="G95" s="6">
        <v>0.105</v>
      </c>
      <c r="H95" s="6">
        <v>1.64</v>
      </c>
      <c r="J95" s="39">
        <v>100</v>
      </c>
      <c r="K95" s="6">
        <v>0.10199999999999999</v>
      </c>
      <c r="L95" s="6">
        <v>1.954</v>
      </c>
      <c r="N95" s="39">
        <v>100</v>
      </c>
      <c r="O95" s="6">
        <v>9.6000000000000002E-2</v>
      </c>
      <c r="P95" s="6">
        <v>1.5209999999999999</v>
      </c>
      <c r="W95" s="39">
        <v>100</v>
      </c>
      <c r="X95" s="6">
        <f t="shared" si="13"/>
        <v>9.8699999999999996E-2</v>
      </c>
      <c r="Y95" s="6">
        <f t="shared" si="14"/>
        <v>1.5566999999999998</v>
      </c>
    </row>
    <row r="96" spans="1:26" x14ac:dyDescent="0.25">
      <c r="B96" s="39">
        <v>110</v>
      </c>
      <c r="C96" s="6">
        <v>0.11899999999999999</v>
      </c>
      <c r="D96" s="6">
        <v>2.379</v>
      </c>
      <c r="F96" s="39">
        <v>110</v>
      </c>
      <c r="G96" s="6">
        <v>0.113</v>
      </c>
      <c r="H96" s="6">
        <v>1.8220000000000001</v>
      </c>
      <c r="J96" s="39">
        <v>110</v>
      </c>
      <c r="K96" s="6">
        <v>0.11</v>
      </c>
      <c r="L96" s="6">
        <v>2.2069999999999999</v>
      </c>
      <c r="N96" s="39">
        <v>110</v>
      </c>
      <c r="O96" s="6">
        <v>0.104</v>
      </c>
      <c r="P96" s="6">
        <v>1.6910000000000001</v>
      </c>
      <c r="W96" s="39">
        <v>110</v>
      </c>
      <c r="X96" s="6">
        <f t="shared" si="13"/>
        <v>0.10669999999999999</v>
      </c>
      <c r="Y96" s="6">
        <f t="shared" si="14"/>
        <v>1.7302999999999999</v>
      </c>
    </row>
  </sheetData>
  <mergeCells count="14">
    <mergeCell ref="N85:P85"/>
    <mergeCell ref="W85:Y85"/>
    <mergeCell ref="B85:D85"/>
    <mergeCell ref="F85:H85"/>
    <mergeCell ref="J85:L85"/>
    <mergeCell ref="B84:D84"/>
    <mergeCell ref="F84:H84"/>
    <mergeCell ref="B3:Z3"/>
    <mergeCell ref="B19:Z19"/>
    <mergeCell ref="B35:Z35"/>
    <mergeCell ref="B51:Z51"/>
    <mergeCell ref="B67:Z67"/>
    <mergeCell ref="J84:L84"/>
    <mergeCell ref="N84:P8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opLeftCell="J49" workbookViewId="0">
      <selection activeCell="AA49" sqref="AA1:AB1048576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89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 x14ac:dyDescent="0.25">
      <c r="A4" s="1">
        <v>10</v>
      </c>
      <c r="B4" s="5">
        <f>'Praca eksploatacyjna'!B4*$M$88*$P86*B$82</f>
        <v>0</v>
      </c>
      <c r="C4" s="5">
        <f>'Praca eksploatacyjna'!C4*$M$88*$P86*C$82</f>
        <v>0</v>
      </c>
      <c r="D4" s="5">
        <f>'Praca eksploatacyjna'!D4*$M$88*$P86*D$82</f>
        <v>0</v>
      </c>
      <c r="E4" s="5">
        <f>'Praca eksploatacyjna'!E4*$M$88*$P86*E$82</f>
        <v>0</v>
      </c>
      <c r="F4" s="5">
        <f>'Praca eksploatacyjna'!F4*$M$88*$P86*F$82</f>
        <v>0</v>
      </c>
      <c r="G4" s="5">
        <f>'Praca eksploatacyjna'!G4*$M$88*$P86*G$82</f>
        <v>0</v>
      </c>
      <c r="H4" s="5">
        <f>'Praca eksploatacyjna'!H4*$M$88*$P86*H$82</f>
        <v>0</v>
      </c>
      <c r="I4" s="5">
        <f>'Praca eksploatacyjna'!I4*$M$88*$P86*I$82</f>
        <v>0</v>
      </c>
      <c r="J4" s="5">
        <f>'Praca eksploatacyjna'!J4*$M$88*$P86*J$82</f>
        <v>0</v>
      </c>
      <c r="K4" s="5">
        <f>'Praca eksploatacyjna'!K4*$M$88*$P86*K$82</f>
        <v>0</v>
      </c>
      <c r="L4" s="5">
        <f>'Praca eksploatacyjna'!L4*$M$88*$P86*L$82</f>
        <v>0</v>
      </c>
      <c r="M4" s="5">
        <f>'Praca eksploatacyjna'!M4*$M$88*$P86*M$82</f>
        <v>0</v>
      </c>
      <c r="N4" s="5">
        <f>'Praca eksploatacyjna'!N4*$M$88*$P86*N$82</f>
        <v>0</v>
      </c>
      <c r="O4" s="5">
        <f>'Praca eksploatacyjna'!O4*$M$88*$P86*O$82</f>
        <v>0</v>
      </c>
      <c r="P4" s="5">
        <f>'Praca eksploatacyjna'!P4*$M$88*$P86*P$82</f>
        <v>0</v>
      </c>
      <c r="Q4" s="5">
        <f>'Praca eksploatacyjna'!Q4*$M$88*$P86*Q$82</f>
        <v>0</v>
      </c>
      <c r="R4" s="5">
        <f>'Praca eksploatacyjna'!R4*$M$88*$P86*R$82</f>
        <v>0</v>
      </c>
      <c r="S4" s="5">
        <f>'Praca eksploatacyjna'!S4*$M$88*$P86*S$82</f>
        <v>0</v>
      </c>
      <c r="T4" s="5">
        <f>'Praca eksploatacyjna'!T4*$M$88*$P86*T$82</f>
        <v>0</v>
      </c>
      <c r="U4" s="5">
        <f>'Praca eksploatacyjna'!U4*$M$88*$P86*U$82</f>
        <v>0</v>
      </c>
      <c r="V4" s="5">
        <f>'Praca eksploatacyjna'!V4*$M$88*$P86*V$82</f>
        <v>0</v>
      </c>
      <c r="W4" s="5">
        <f>'Praca eksploatacyjna'!W4*$M$88*$P86*W$82</f>
        <v>0</v>
      </c>
      <c r="X4" s="5">
        <f>'Praca eksploatacyjna'!X4*$M$88*$P86*X$82</f>
        <v>0</v>
      </c>
      <c r="Y4" s="5">
        <f>'Praca eksploatacyjna'!Y4*$M$88*$P86*Y$82</f>
        <v>0</v>
      </c>
      <c r="Z4" s="5">
        <f>'Praca eksploatacyjna'!Z4*$M$88*$P86*Z$82</f>
        <v>0</v>
      </c>
    </row>
    <row r="5" spans="1:26" x14ac:dyDescent="0.25">
      <c r="A5" s="1">
        <v>20</v>
      </c>
      <c r="B5" s="5">
        <f>'Praca eksploatacyjna'!B5*$M$88*$P87*B$82</f>
        <v>0</v>
      </c>
      <c r="C5" s="5">
        <f>'Praca eksploatacyjna'!C5*$M$88*$P87*C$82</f>
        <v>0</v>
      </c>
      <c r="D5" s="5">
        <f>'Praca eksploatacyjna'!D5*$M$88*$P87*D$82</f>
        <v>0</v>
      </c>
      <c r="E5" s="5">
        <f>'Praca eksploatacyjna'!E5*$M$88*$P87*E$82</f>
        <v>0</v>
      </c>
      <c r="F5" s="5">
        <f>'Praca eksploatacyjna'!F5*$M$88*$P87*F$82</f>
        <v>0</v>
      </c>
      <c r="G5" s="5">
        <f>'Praca eksploatacyjna'!G5*$M$88*$P87*G$82</f>
        <v>0</v>
      </c>
      <c r="H5" s="5">
        <f>'Praca eksploatacyjna'!H5*$M$88*$P87*H$82</f>
        <v>0</v>
      </c>
      <c r="I5" s="5">
        <f>'Praca eksploatacyjna'!I5*$M$88*$P87*I$82</f>
        <v>0</v>
      </c>
      <c r="J5" s="5">
        <f>'Praca eksploatacyjna'!J5*$M$88*$P87*J$82</f>
        <v>0</v>
      </c>
      <c r="K5" s="5">
        <f>'Praca eksploatacyjna'!K5*$M$88*$P87*K$82</f>
        <v>0</v>
      </c>
      <c r="L5" s="5">
        <f>'Praca eksploatacyjna'!L5*$M$88*$P87*L$82</f>
        <v>0</v>
      </c>
      <c r="M5" s="5">
        <f>'Praca eksploatacyjna'!M5*$M$88*$P87*M$82</f>
        <v>0</v>
      </c>
      <c r="N5" s="5">
        <f>'Praca eksploatacyjna'!N5*$M$88*$P87*N$82</f>
        <v>0</v>
      </c>
      <c r="O5" s="5">
        <f>'Praca eksploatacyjna'!O5*$M$88*$P87*O$82</f>
        <v>0</v>
      </c>
      <c r="P5" s="5">
        <f>'Praca eksploatacyjna'!P5*$M$88*$P87*P$82</f>
        <v>0</v>
      </c>
      <c r="Q5" s="5">
        <f>'Praca eksploatacyjna'!Q5*$M$88*$P87*Q$82</f>
        <v>0</v>
      </c>
      <c r="R5" s="5">
        <f>'Praca eksploatacyjna'!R5*$M$88*$P87*R$82</f>
        <v>0</v>
      </c>
      <c r="S5" s="5">
        <f>'Praca eksploatacyjna'!S5*$M$88*$P87*S$82</f>
        <v>0</v>
      </c>
      <c r="T5" s="5">
        <f>'Praca eksploatacyjna'!T5*$M$88*$P87*T$82</f>
        <v>0</v>
      </c>
      <c r="U5" s="5">
        <f>'Praca eksploatacyjna'!U5*$M$88*$P87*U$82</f>
        <v>0</v>
      </c>
      <c r="V5" s="5">
        <f>'Praca eksploatacyjna'!V5*$M$88*$P87*V$82</f>
        <v>0</v>
      </c>
      <c r="W5" s="5">
        <f>'Praca eksploatacyjna'!W5*$M$88*$P87*W$82</f>
        <v>0</v>
      </c>
      <c r="X5" s="5">
        <f>'Praca eksploatacyjna'!X5*$M$88*$P87*X$82</f>
        <v>0</v>
      </c>
      <c r="Y5" s="5">
        <f>'Praca eksploatacyjna'!Y5*$M$88*$P87*Y$82</f>
        <v>0</v>
      </c>
      <c r="Z5" s="5">
        <f>'Praca eksploatacyjna'!Z5*$M$88*$P87*Z$82</f>
        <v>0</v>
      </c>
    </row>
    <row r="6" spans="1:26" x14ac:dyDescent="0.25">
      <c r="A6" s="1">
        <v>30</v>
      </c>
      <c r="B6" s="5">
        <f>'Praca eksploatacyjna'!B6*$M$88*$P88*B$82</f>
        <v>0</v>
      </c>
      <c r="C6" s="5">
        <f>'Praca eksploatacyjna'!C6*$M$88*$P88*C$82</f>
        <v>0</v>
      </c>
      <c r="D6" s="5">
        <f>'Praca eksploatacyjna'!D6*$M$88*$P88*D$82</f>
        <v>0</v>
      </c>
      <c r="E6" s="5">
        <f>'Praca eksploatacyjna'!E6*$M$88*$P88*E$82</f>
        <v>0</v>
      </c>
      <c r="F6" s="5">
        <f>'Praca eksploatacyjna'!F6*$M$88*$P88*F$82</f>
        <v>0</v>
      </c>
      <c r="G6" s="5">
        <f>'Praca eksploatacyjna'!G6*$M$88*$P88*G$82</f>
        <v>0</v>
      </c>
      <c r="H6" s="5">
        <f>'Praca eksploatacyjna'!H6*$M$88*$P88*H$82</f>
        <v>0</v>
      </c>
      <c r="I6" s="5">
        <f>'Praca eksploatacyjna'!I6*$M$88*$P88*I$82</f>
        <v>0</v>
      </c>
      <c r="J6" s="5">
        <f>'Praca eksploatacyjna'!J6*$M$88*$P88*J$82</f>
        <v>0</v>
      </c>
      <c r="K6" s="5">
        <f>'Praca eksploatacyjna'!K6*$M$88*$P88*K$82</f>
        <v>0</v>
      </c>
      <c r="L6" s="5">
        <f>'Praca eksploatacyjna'!L6*$M$88*$P88*L$82</f>
        <v>0</v>
      </c>
      <c r="M6" s="5">
        <f>'Praca eksploatacyjna'!M6*$M$88*$P88*M$82</f>
        <v>0</v>
      </c>
      <c r="N6" s="5">
        <f>'Praca eksploatacyjna'!N6*$M$88*$P88*N$82</f>
        <v>0</v>
      </c>
      <c r="O6" s="5">
        <f>'Praca eksploatacyjna'!O6*$M$88*$P88*O$82</f>
        <v>0</v>
      </c>
      <c r="P6" s="5">
        <f>'Praca eksploatacyjna'!P6*$M$88*$P88*P$82</f>
        <v>0</v>
      </c>
      <c r="Q6" s="5">
        <f>'Praca eksploatacyjna'!Q6*$M$88*$P88*Q$82</f>
        <v>0</v>
      </c>
      <c r="R6" s="5">
        <f>'Praca eksploatacyjna'!R6*$M$88*$P88*R$82</f>
        <v>0</v>
      </c>
      <c r="S6" s="5">
        <f>'Praca eksploatacyjna'!S6*$M$88*$P88*S$82</f>
        <v>0</v>
      </c>
      <c r="T6" s="5">
        <f>'Praca eksploatacyjna'!T6*$M$88*$P88*T$82</f>
        <v>0</v>
      </c>
      <c r="U6" s="5">
        <f>'Praca eksploatacyjna'!U6*$M$88*$P88*U$82</f>
        <v>0</v>
      </c>
      <c r="V6" s="5">
        <f>'Praca eksploatacyjna'!V6*$M$88*$P88*V$82</f>
        <v>0</v>
      </c>
      <c r="W6" s="5">
        <f>'Praca eksploatacyjna'!W6*$M$88*$P88*W$82</f>
        <v>0</v>
      </c>
      <c r="X6" s="5">
        <f>'Praca eksploatacyjna'!X6*$M$88*$P88*X$82</f>
        <v>0</v>
      </c>
      <c r="Y6" s="5">
        <f>'Praca eksploatacyjna'!Y6*$M$88*$P88*Y$82</f>
        <v>0</v>
      </c>
      <c r="Z6" s="5">
        <f>'Praca eksploatacyjna'!Z6*$M$88*$P88*Z$82</f>
        <v>0</v>
      </c>
    </row>
    <row r="7" spans="1:26" x14ac:dyDescent="0.25">
      <c r="A7" s="1">
        <v>40</v>
      </c>
      <c r="B7" s="5">
        <f>'Praca eksploatacyjna'!B7*$M$88*$P89*B$82</f>
        <v>412323.72228946822</v>
      </c>
      <c r="C7" s="5">
        <f>'Praca eksploatacyjna'!C7*$M$88*$P89*C$82</f>
        <v>429667.81666059769</v>
      </c>
      <c r="D7" s="5">
        <f>'Praca eksploatacyjna'!D7*$M$88*$P89*D$82</f>
        <v>447320.98973125103</v>
      </c>
      <c r="E7" s="5">
        <f>'Praca eksploatacyjna'!E7*$M$88*$P89*E$82</f>
        <v>465283.2415014283</v>
      </c>
      <c r="F7" s="5">
        <f>'Praca eksploatacyjna'!F7*$M$88*$P89*F$82</f>
        <v>483554.57197112957</v>
      </c>
      <c r="G7" s="5">
        <f>'Praca eksploatacyjna'!G7*$M$88*$P89*G$82</f>
        <v>502134.98114035465</v>
      </c>
      <c r="H7" s="5">
        <f>'Praca eksploatacyjna'!H7*$M$88*$P89*H$82</f>
        <v>532809.53088383144</v>
      </c>
      <c r="I7" s="5">
        <f>'Praca eksploatacyjna'!I7*$M$88*$P89*I$82</f>
        <v>564368.04039389198</v>
      </c>
      <c r="J7" s="5">
        <f>'Praca eksploatacyjna'!J7*$M$88*$P89*J$82</f>
        <v>596810.5096705365</v>
      </c>
      <c r="K7" s="5">
        <f>'Praca eksploatacyjna'!K7*$M$88*$P89*K$82</f>
        <v>630136.93871376454</v>
      </c>
      <c r="L7" s="5">
        <f>'Praca eksploatacyjna'!L7*$M$88*$P89*L$82</f>
        <v>629575.97382713691</v>
      </c>
      <c r="M7" s="5">
        <f>'Praca eksploatacyjna'!M7*$M$88*$P89*M$82</f>
        <v>683920.08656640211</v>
      </c>
      <c r="N7" s="5">
        <f>'Praca eksploatacyjna'!N7*$M$88*$P89*N$82</f>
        <v>740018.70085102017</v>
      </c>
      <c r="O7" s="5">
        <f>'Praca eksploatacyjna'!O7*$M$88*$P89*O$82</f>
        <v>797871.81668099051</v>
      </c>
      <c r="P7" s="5">
        <f>'Praca eksploatacyjna'!P7*$M$88*$P89*P$82</f>
        <v>857479.43405631324</v>
      </c>
      <c r="Q7" s="5">
        <f>'Praca eksploatacyjna'!Q7*$M$88*$P89*Q$82</f>
        <v>808346.58215401333</v>
      </c>
      <c r="R7" s="5">
        <f>'Praca eksploatacyjna'!R7*$M$88*$P89*R$82</f>
        <v>879128.47725574602</v>
      </c>
      <c r="S7" s="5">
        <f>'Praca eksploatacyjna'!S7*$M$88*$P89*S$82</f>
        <v>952052.13563036732</v>
      </c>
      <c r="T7" s="5">
        <f>'Praca eksploatacyjna'!T7*$M$88*$P89*T$82</f>
        <v>1027117.5572778767</v>
      </c>
      <c r="U7" s="5">
        <f>'Praca eksploatacyjna'!U7*$M$88*$P89*U$82</f>
        <v>1104324.7421982749</v>
      </c>
      <c r="V7" s="5">
        <f>'Praca eksploatacyjna'!V7*$M$88*$P89*V$82</f>
        <v>942429.72790559637</v>
      </c>
      <c r="W7" s="5">
        <f>'Praca eksploatacyjna'!W7*$M$88*$P89*W$82</f>
        <v>1094089.0427556811</v>
      </c>
      <c r="X7" s="5">
        <f>'Praca eksploatacyjna'!X7*$M$88*$P89*X$82</f>
        <v>1250552.7943517715</v>
      </c>
      <c r="Y7" s="5">
        <f>'Praca eksploatacyjna'!Y7*$M$88*$P89*Y$82</f>
        <v>1411820.9826938678</v>
      </c>
      <c r="Z7" s="5">
        <f>'Praca eksploatacyjna'!Z7*$M$88*$P89*Z$82</f>
        <v>1577893.6077819702</v>
      </c>
    </row>
    <row r="8" spans="1:26" x14ac:dyDescent="0.25">
      <c r="A8" s="1">
        <v>50</v>
      </c>
      <c r="B8" s="5">
        <f>'Praca eksploatacyjna'!B8*$M$88*$P90*B$82</f>
        <v>574572.80030147498</v>
      </c>
      <c r="C8" s="5">
        <f>'Praca eksploatacyjna'!C8*$M$88*$P90*C$82</f>
        <v>603461.7809500458</v>
      </c>
      <c r="D8" s="5">
        <f>'Praca eksploatacyjna'!D8*$M$88*$P90*D$82</f>
        <v>633043.68465004279</v>
      </c>
      <c r="E8" s="5">
        <f>'Praca eksploatacyjna'!E8*$M$88*$P90*E$82</f>
        <v>663318.51140146598</v>
      </c>
      <c r="F8" s="5">
        <f>'Praca eksploatacyjna'!F8*$M$88*$P90*F$82</f>
        <v>694286.26120431535</v>
      </c>
      <c r="G8" s="5">
        <f>'Praca eksploatacyjna'!G8*$M$88*$P90*G$82</f>
        <v>725946.93405859091</v>
      </c>
      <c r="H8" s="5">
        <f>'Praca eksploatacyjna'!H8*$M$88*$P90*H$82</f>
        <v>808323.89947641117</v>
      </c>
      <c r="I8" s="5">
        <f>'Praca eksploatacyjna'!I8*$M$88*$P90*I$82</f>
        <v>893833.95231210277</v>
      </c>
      <c r="J8" s="5">
        <f>'Praca eksploatacyjna'!J8*$M$88*$P90*J$82</f>
        <v>982477.09256566525</v>
      </c>
      <c r="K8" s="5">
        <f>'Praca eksploatacyjna'!K8*$M$88*$P90*K$82</f>
        <v>1074253.3202370992</v>
      </c>
      <c r="L8" s="5">
        <f>'Praca eksploatacyjna'!L8*$M$88*$P90*L$82</f>
        <v>1091208.7920409569</v>
      </c>
      <c r="M8" s="5">
        <f>'Praca eksploatacyjna'!M8*$M$88*$P90*M$82</f>
        <v>1183895.4086779142</v>
      </c>
      <c r="N8" s="5">
        <f>'Praca eksploatacyjna'!N8*$M$88*$P90*N$82</f>
        <v>1279557.5702004975</v>
      </c>
      <c r="O8" s="5">
        <f>'Praca eksploatacyjna'!O8*$M$88*$P90*O$82</f>
        <v>1378195.2766087051</v>
      </c>
      <c r="P8" s="5">
        <f>'Praca eksploatacyjna'!P8*$M$88*$P90*P$82</f>
        <v>1479808.5279025384</v>
      </c>
      <c r="Q8" s="5">
        <f>'Praca eksploatacyjna'!Q8*$M$88*$P90*Q$82</f>
        <v>1192761.3968481203</v>
      </c>
      <c r="R8" s="5">
        <f>'Praca eksploatacyjna'!R8*$M$88*$P90*R$82</f>
        <v>1301048.7955719254</v>
      </c>
      <c r="S8" s="5">
        <f>'Praca eksploatacyjna'!S8*$M$88*$P90*S$82</f>
        <v>1412647.2598167837</v>
      </c>
      <c r="T8" s="5">
        <f>'Praca eksploatacyjna'!T8*$M$88*$P90*T$82</f>
        <v>1527556.7895826944</v>
      </c>
      <c r="U8" s="5">
        <f>'Praca eksploatacyjna'!U8*$M$88*$P90*U$82</f>
        <v>1645777.3848696577</v>
      </c>
      <c r="V8" s="5">
        <f>'Praca eksploatacyjna'!V8*$M$88*$P90*V$82</f>
        <v>1358171.6239042024</v>
      </c>
      <c r="W8" s="5">
        <f>'Praca eksploatacyjna'!W8*$M$88*$P90*W$82</f>
        <v>1538614.7599701646</v>
      </c>
      <c r="X8" s="5">
        <f>'Praca eksploatacyjna'!X8*$M$88*$P90*X$82</f>
        <v>1724620.3641268553</v>
      </c>
      <c r="Y8" s="5">
        <f>'Praca eksploatacyjna'!Y8*$M$88*$P90*Y$82</f>
        <v>1916188.4363742762</v>
      </c>
      <c r="Z8" s="5">
        <f>'Praca eksploatacyjna'!Z8*$M$88*$P90*Z$82</f>
        <v>2113318.9767124266</v>
      </c>
    </row>
    <row r="9" spans="1:26" x14ac:dyDescent="0.25">
      <c r="A9" s="1">
        <v>60</v>
      </c>
      <c r="B9" s="5">
        <f>'Praca eksploatacyjna'!B9*$M$88*$P91*B$82</f>
        <v>200282.81542700451</v>
      </c>
      <c r="C9" s="5">
        <f>'Praca eksploatacyjna'!C9*$M$88*$P91*C$82</f>
        <v>204563.17804659539</v>
      </c>
      <c r="D9" s="5">
        <f>'Praca eksploatacyjna'!D9*$M$88*$P91*D$82</f>
        <v>208763.42935866039</v>
      </c>
      <c r="E9" s="5">
        <f>'Praca eksploatacyjna'!E9*$M$88*$P91*E$82</f>
        <v>212883.56936319947</v>
      </c>
      <c r="F9" s="5">
        <f>'Praca eksploatacyjna'!F9*$M$88*$P91*F$82</f>
        <v>216923.59806021268</v>
      </c>
      <c r="G9" s="5">
        <f>'Praca eksploatacyjna'!G9*$M$88*$P91*G$82</f>
        <v>220883.51544969995</v>
      </c>
      <c r="H9" s="5">
        <f>'Praca eksploatacyjna'!H9*$M$88*$P91*H$82</f>
        <v>302013.94610738714</v>
      </c>
      <c r="I9" s="5">
        <f>'Praca eksploatacyjna'!I9*$M$88*$P91*I$82</f>
        <v>386832.58860758389</v>
      </c>
      <c r="J9" s="5">
        <f>'Praca eksploatacyjna'!J9*$M$88*$P91*J$82</f>
        <v>475339.44295029028</v>
      </c>
      <c r="K9" s="5">
        <f>'Praca eksploatacyjna'!K9*$M$88*$P91*K$82</f>
        <v>567534.50913550612</v>
      </c>
      <c r="L9" s="5">
        <f>'Praca eksploatacyjna'!L9*$M$88*$P91*L$82</f>
        <v>672430.30925989617</v>
      </c>
      <c r="M9" s="5">
        <f>'Praca eksploatacyjna'!M9*$M$88*$P91*M$82</f>
        <v>785712.09316002228</v>
      </c>
      <c r="N9" s="5">
        <f>'Praca eksploatacyjna'!N9*$M$88*$P91*N$82</f>
        <v>903269.48089226999</v>
      </c>
      <c r="O9" s="5">
        <f>'Praca eksploatacyjna'!O9*$M$88*$P91*O$82</f>
        <v>1025102.4724566393</v>
      </c>
      <c r="P9" s="5">
        <f>'Praca eksploatacyjna'!P9*$M$88*$P91*P$82</f>
        <v>1151211.0678531302</v>
      </c>
      <c r="Q9" s="5">
        <f>'Praca eksploatacyjna'!Q9*$M$88*$P91*Q$82</f>
        <v>820568.78676805494</v>
      </c>
      <c r="R9" s="5">
        <f>'Praca eksploatacyjna'!R9*$M$88*$P91*R$82</f>
        <v>1040977.2418610185</v>
      </c>
      <c r="S9" s="5">
        <f>'Praca eksploatacyjna'!S9*$M$88*$P91*S$82</f>
        <v>1269385.5824189864</v>
      </c>
      <c r="T9" s="5">
        <f>'Praca eksploatacyjna'!T9*$M$88*$P91*T$82</f>
        <v>1505793.8084419582</v>
      </c>
      <c r="U9" s="5">
        <f>'Praca eksploatacyjna'!U9*$M$88*$P91*U$82</f>
        <v>1750201.9199299344</v>
      </c>
      <c r="V9" s="5">
        <f>'Praca eksploatacyjna'!V9*$M$88*$P91*V$82</f>
        <v>1414714.3899662038</v>
      </c>
      <c r="W9" s="5">
        <f>'Praca eksploatacyjna'!W9*$M$88*$P91*W$82</f>
        <v>1579447.7444794034</v>
      </c>
      <c r="X9" s="5">
        <f>'Praca eksploatacyjna'!X9*$M$88*$P91*X$82</f>
        <v>1749145.7873745887</v>
      </c>
      <c r="Y9" s="5">
        <f>'Praca eksploatacyjna'!Y9*$M$88*$P91*Y$82</f>
        <v>1923808.5186517611</v>
      </c>
      <c r="Z9" s="5">
        <f>'Praca eksploatacyjna'!Z9*$M$88*$P91*Z$82</f>
        <v>2103435.9383109207</v>
      </c>
    </row>
    <row r="10" spans="1:26" x14ac:dyDescent="0.25">
      <c r="A10" s="1">
        <v>70</v>
      </c>
      <c r="B10" s="5">
        <f>'Praca eksploatacyjna'!B10*$M$88*$P92*B$82</f>
        <v>756974.99902583531</v>
      </c>
      <c r="C10" s="5">
        <f>'Praca eksploatacyjna'!C10*$M$88*$P92*C$82</f>
        <v>790947.8370201739</v>
      </c>
      <c r="D10" s="5">
        <f>'Praca eksploatacyjna'!D10*$M$88*$P92*D$82</f>
        <v>825606.50728558609</v>
      </c>
      <c r="E10" s="5">
        <f>'Praca eksploatacyjna'!E10*$M$88*$P92*E$82</f>
        <v>860951.00982207083</v>
      </c>
      <c r="F10" s="5">
        <f>'Praca eksploatacyjna'!F10*$M$88*$P92*F$82</f>
        <v>896981.34462962905</v>
      </c>
      <c r="G10" s="5">
        <f>'Praca eksploatacyjna'!G10*$M$88*$P92*G$82</f>
        <v>933697.51170826005</v>
      </c>
      <c r="H10" s="5">
        <f>'Praca eksploatacyjna'!H10*$M$88*$P92*H$82</f>
        <v>885379.83352138742</v>
      </c>
      <c r="I10" s="5">
        <f>'Praca eksploatacyjna'!I10*$M$88*$P92*I$82</f>
        <v>833566.5399208765</v>
      </c>
      <c r="J10" s="5">
        <f>'Praca eksploatacyjna'!J10*$M$88*$P92*J$82</f>
        <v>778257.63090672775</v>
      </c>
      <c r="K10" s="5">
        <f>'Praca eksploatacyjna'!K10*$M$88*$P92*K$82</f>
        <v>719453.10647894081</v>
      </c>
      <c r="L10" s="5">
        <f>'Praca eksploatacyjna'!L10*$M$88*$P92*L$82</f>
        <v>579996.83614179748</v>
      </c>
      <c r="M10" s="5">
        <f>'Praca eksploatacyjna'!M10*$M$88*$P92*M$82</f>
        <v>629468.97366139863</v>
      </c>
      <c r="N10" s="5">
        <f>'Praca eksploatacyjna'!N10*$M$88*$P92*N$82</f>
        <v>680531.69026529009</v>
      </c>
      <c r="O10" s="5">
        <f>'Praca eksploatacyjna'!O10*$M$88*$P92*O$82</f>
        <v>733184.98595347162</v>
      </c>
      <c r="P10" s="5">
        <f>'Praca eksploatacyjna'!P10*$M$88*$P92*P$82</f>
        <v>787428.86072594312</v>
      </c>
      <c r="Q10" s="5">
        <f>'Praca eksploatacyjna'!Q10*$M$88*$P92*Q$82</f>
        <v>1280215.2412874564</v>
      </c>
      <c r="R10" s="5">
        <f>'Praca eksploatacyjna'!R10*$M$88*$P92*R$82</f>
        <v>1271143.3926727157</v>
      </c>
      <c r="S10" s="5">
        <f>'Praca eksploatacyjna'!S10*$M$88*$P92*S$82</f>
        <v>1260711.6949034457</v>
      </c>
      <c r="T10" s="5">
        <f>'Praca eksploatacyjna'!T10*$M$88*$P92*T$82</f>
        <v>1248920.1479796469</v>
      </c>
      <c r="U10" s="5">
        <f>'Praca eksploatacyjna'!U10*$M$88*$P92*U$82</f>
        <v>1235768.7519013195</v>
      </c>
      <c r="V10" s="5">
        <f>'Praca eksploatacyjna'!V10*$M$88*$P92*V$82</f>
        <v>1002552.8825785726</v>
      </c>
      <c r="W10" s="5">
        <f>'Praca eksploatacyjna'!W10*$M$88*$P92*W$82</f>
        <v>966481.19391435536</v>
      </c>
      <c r="X10" s="5">
        <f>'Praca eksploatacyjna'!X10*$M$88*$P92*X$82</f>
        <v>928470.22228967608</v>
      </c>
      <c r="Y10" s="5">
        <f>'Praca eksploatacyjna'!Y10*$M$88*$P92*Y$82</f>
        <v>888519.96770453558</v>
      </c>
      <c r="Z10" s="5">
        <f>'Praca eksploatacyjna'!Z10*$M$88*$P92*Z$82</f>
        <v>846630.43015893339</v>
      </c>
    </row>
    <row r="11" spans="1:26" x14ac:dyDescent="0.25">
      <c r="A11" s="1">
        <v>80</v>
      </c>
      <c r="B11" s="5">
        <f>'Praca eksploatacyjna'!B11*$M$88*$P93*B$82</f>
        <v>699377.87914960366</v>
      </c>
      <c r="C11" s="5">
        <f>'Praca eksploatacyjna'!C11*$M$88*$P93*C$82</f>
        <v>731908.02293293434</v>
      </c>
      <c r="D11" s="5">
        <f>'Praca eksploatacyjna'!D11*$M$88*$P93*D$82</f>
        <v>765135.27330875245</v>
      </c>
      <c r="E11" s="5">
        <f>'Praca eksploatacyjna'!E11*$M$88*$P93*E$82</f>
        <v>799059.63027705753</v>
      </c>
      <c r="F11" s="5">
        <f>'Praca eksploatacyjna'!F11*$M$88*$P93*F$82</f>
        <v>833681.09383785026</v>
      </c>
      <c r="G11" s="5">
        <f>'Praca eksploatacyjna'!G11*$M$88*$P93*G$82</f>
        <v>868999.66399112984</v>
      </c>
      <c r="H11" s="5">
        <f>'Praca eksploatacyjna'!H11*$M$88*$P93*H$82</f>
        <v>893807.43539579178</v>
      </c>
      <c r="I11" s="5">
        <f>'Praca eksploatacyjna'!I11*$M$88*$P93*I$82</f>
        <v>918765.58630313119</v>
      </c>
      <c r="J11" s="5">
        <f>'Praca eksploatacyjna'!J11*$M$88*$P93*J$82</f>
        <v>943874.11671314784</v>
      </c>
      <c r="K11" s="5">
        <f>'Praca eksploatacyjna'!K11*$M$88*$P93*K$82</f>
        <v>969133.02662584174</v>
      </c>
      <c r="L11" s="5">
        <f>'Praca eksploatacyjna'!L11*$M$88*$P93*L$82</f>
        <v>916117.82438639621</v>
      </c>
      <c r="M11" s="5">
        <f>'Praca eksploatacyjna'!M11*$M$88*$P93*M$82</f>
        <v>833085.53961840586</v>
      </c>
      <c r="N11" s="5">
        <f>'Praca eksploatacyjna'!N11*$M$88*$P93*N$82</f>
        <v>745558.01751810056</v>
      </c>
      <c r="O11" s="5">
        <f>'Praca eksploatacyjna'!O11*$M$88*$P93*O$82</f>
        <v>653535.25808548031</v>
      </c>
      <c r="P11" s="5">
        <f>'Praca eksploatacyjna'!P11*$M$88*$P93*P$82</f>
        <v>557017.26132054511</v>
      </c>
      <c r="Q11" s="5">
        <f>'Praca eksploatacyjna'!Q11*$M$88*$P93*Q$82</f>
        <v>437206.58938863745</v>
      </c>
      <c r="R11" s="5">
        <f>'Praca eksploatacyjna'!R11*$M$88*$P93*R$82</f>
        <v>336232.1230414586</v>
      </c>
      <c r="S11" s="5">
        <f>'Praca eksploatacyjna'!S11*$M$88*$P93*S$82</f>
        <v>230954.96657134057</v>
      </c>
      <c r="T11" s="5">
        <f>'Praca eksploatacyjna'!T11*$M$88*$P93*T$82</f>
        <v>121375.11997828324</v>
      </c>
      <c r="U11" s="5">
        <f>'Praca eksploatacyjna'!U11*$M$88*$P93*U$82</f>
        <v>7492.5832622866283</v>
      </c>
      <c r="V11" s="5">
        <f>'Praca eksploatacyjna'!V11*$M$88*$P93*V$82</f>
        <v>507402.48961665528</v>
      </c>
      <c r="W11" s="5">
        <f>'Praca eksploatacyjna'!W11*$M$88*$P93*W$82</f>
        <v>403342.26634290331</v>
      </c>
      <c r="X11" s="5">
        <f>'Praca eksploatacyjna'!X11*$M$88*$P93*X$82</f>
        <v>295236.12438754539</v>
      </c>
      <c r="Y11" s="5">
        <f>'Praca eksploatacyjna'!Y11*$M$88*$P93*Y$82</f>
        <v>183084.06375058164</v>
      </c>
      <c r="Z11" s="5">
        <f>'Praca eksploatacyjna'!Z11*$M$88*$P93*Z$82</f>
        <v>66886.084432012038</v>
      </c>
    </row>
    <row r="12" spans="1:26" x14ac:dyDescent="0.25">
      <c r="A12" s="1">
        <v>90</v>
      </c>
      <c r="B12" s="5">
        <f>'Praca eksploatacyjna'!B12*$M$88*$P94*B$82</f>
        <v>505565.41417671205</v>
      </c>
      <c r="C12" s="5">
        <f>'Praca eksploatacyjna'!C12*$M$88*$P94*C$82</f>
        <v>526115.15707545425</v>
      </c>
      <c r="D12" s="5">
        <f>'Praca eksploatacyjna'!D12*$M$88*$P94*D$82</f>
        <v>547004.06757305248</v>
      </c>
      <c r="E12" s="5">
        <f>'Praca eksploatacyjna'!E12*$M$88*$P94*E$82</f>
        <v>568232.14566950686</v>
      </c>
      <c r="F12" s="5">
        <f>'Praca eksploatacyjna'!F12*$M$88*$P94*F$82</f>
        <v>589799.39136481704</v>
      </c>
      <c r="G12" s="5">
        <f>'Praca eksploatacyjna'!G12*$M$88*$P94*G$82</f>
        <v>611705.80465898302</v>
      </c>
      <c r="H12" s="5">
        <f>'Praca eksploatacyjna'!H12*$M$88*$P94*H$82</f>
        <v>637058.55123412749</v>
      </c>
      <c r="I12" s="5">
        <f>'Praca eksploatacyjna'!I12*$M$88*$P94*I$82</f>
        <v>662902.03446579236</v>
      </c>
      <c r="J12" s="5">
        <f>'Praca eksploatacyjna'!J12*$M$88*$P94*J$82</f>
        <v>689236.25435397797</v>
      </c>
      <c r="K12" s="5">
        <f>'Praca eksploatacyjna'!K12*$M$88*$P94*K$82</f>
        <v>716061.21089868376</v>
      </c>
      <c r="L12" s="5">
        <f>'Praca eksploatacyjna'!L12*$M$88*$P94*L$82</f>
        <v>705220.54922861257</v>
      </c>
      <c r="M12" s="5">
        <f>'Praca eksploatacyjna'!M12*$M$88*$P94*M$82</f>
        <v>738193.12285829242</v>
      </c>
      <c r="N12" s="5">
        <f>'Praca eksploatacyjna'!N12*$M$88*$P94*N$82</f>
        <v>771917.91413445247</v>
      </c>
      <c r="O12" s="5">
        <f>'Praca eksploatacyjna'!O12*$M$88*$P94*O$82</f>
        <v>806394.92305709294</v>
      </c>
      <c r="P12" s="5">
        <f>'Praca eksploatacyjna'!P12*$M$88*$P94*P$82</f>
        <v>841624.14962621324</v>
      </c>
      <c r="Q12" s="5">
        <f>'Praca eksploatacyjna'!Q12*$M$88*$P94*Q$82</f>
        <v>816263.51177675347</v>
      </c>
      <c r="R12" s="5">
        <f>'Praca eksploatacyjna'!R12*$M$88*$P94*R$82</f>
        <v>885253.46478754107</v>
      </c>
      <c r="S12" s="5">
        <f>'Praca eksploatacyjna'!S12*$M$88*$P94*S$82</f>
        <v>956308.69947578968</v>
      </c>
      <c r="T12" s="5">
        <f>'Praca eksploatacyjna'!T12*$M$88*$P94*T$82</f>
        <v>1029429.215841499</v>
      </c>
      <c r="U12" s="5">
        <f>'Praca eksploatacyjna'!U12*$M$88*$P94*U$82</f>
        <v>1104615.0138846699</v>
      </c>
      <c r="V12" s="5">
        <f>'Praca eksploatacyjna'!V12*$M$88*$P94*V$82</f>
        <v>1078436.1672142765</v>
      </c>
      <c r="W12" s="5">
        <f>'Praca eksploatacyjna'!W12*$M$88*$P94*W$82</f>
        <v>1172928.7066941787</v>
      </c>
      <c r="X12" s="5">
        <f>'Praca eksploatacyjna'!X12*$M$88*$P94*X$82</f>
        <v>1270095.6965014706</v>
      </c>
      <c r="Y12" s="5">
        <f>'Praca eksploatacyjna'!Y12*$M$88*$P94*Y$82</f>
        <v>1369937.1366361526</v>
      </c>
      <c r="Z12" s="5">
        <f>'Praca eksploatacyjna'!Z12*$M$88*$P94*Z$82</f>
        <v>1472453.0270982238</v>
      </c>
    </row>
    <row r="13" spans="1:26" x14ac:dyDescent="0.25">
      <c r="A13" s="1">
        <v>100</v>
      </c>
      <c r="B13" s="5">
        <f>'Praca eksploatacyjna'!B13*$M$88*$P95*B$82</f>
        <v>0</v>
      </c>
      <c r="C13" s="5">
        <f>'Praca eksploatacyjna'!C13*$M$88*$P95*C$82</f>
        <v>0</v>
      </c>
      <c r="D13" s="5">
        <f>'Praca eksploatacyjna'!D13*$M$88*$P95*D$82</f>
        <v>0</v>
      </c>
      <c r="E13" s="5">
        <f>'Praca eksploatacyjna'!E13*$M$88*$P95*E$82</f>
        <v>0</v>
      </c>
      <c r="F13" s="5">
        <f>'Praca eksploatacyjna'!F13*$M$88*$P95*F$82</f>
        <v>0</v>
      </c>
      <c r="G13" s="5">
        <f>'Praca eksploatacyjna'!G13*$M$88*$P95*G$82</f>
        <v>0</v>
      </c>
      <c r="H13" s="5">
        <f>'Praca eksploatacyjna'!H13*$M$88*$P95*H$82</f>
        <v>0</v>
      </c>
      <c r="I13" s="5">
        <f>'Praca eksploatacyjna'!I13*$M$88*$P95*I$82</f>
        <v>0</v>
      </c>
      <c r="J13" s="5">
        <f>'Praca eksploatacyjna'!J13*$M$88*$P95*J$82</f>
        <v>0</v>
      </c>
      <c r="K13" s="5">
        <f>'Praca eksploatacyjna'!K13*$M$88*$P95*K$82</f>
        <v>0</v>
      </c>
      <c r="L13" s="5">
        <f>'Praca eksploatacyjna'!L13*$M$88*$P95*L$82</f>
        <v>0</v>
      </c>
      <c r="M13" s="5">
        <f>'Praca eksploatacyjna'!M13*$M$88*$P95*M$82</f>
        <v>0</v>
      </c>
      <c r="N13" s="5">
        <f>'Praca eksploatacyjna'!N13*$M$88*$P95*N$82</f>
        <v>0</v>
      </c>
      <c r="O13" s="5">
        <f>'Praca eksploatacyjna'!O13*$M$88*$P95*O$82</f>
        <v>0</v>
      </c>
      <c r="P13" s="5">
        <f>'Praca eksploatacyjna'!P13*$M$88*$P95*P$82</f>
        <v>0</v>
      </c>
      <c r="Q13" s="5">
        <f>'Praca eksploatacyjna'!Q13*$M$88*$P95*Q$82</f>
        <v>0</v>
      </c>
      <c r="R13" s="5">
        <f>'Praca eksploatacyjna'!R13*$M$88*$P95*R$82</f>
        <v>0</v>
      </c>
      <c r="S13" s="5">
        <f>'Praca eksploatacyjna'!S13*$M$88*$P95*S$82</f>
        <v>0</v>
      </c>
      <c r="T13" s="5">
        <f>'Praca eksploatacyjna'!T13*$M$88*$P95*T$82</f>
        <v>0</v>
      </c>
      <c r="U13" s="5">
        <f>'Praca eksploatacyjna'!U13*$M$88*$P95*U$82</f>
        <v>0</v>
      </c>
      <c r="V13" s="5">
        <f>'Praca eksploatacyjna'!V13*$M$88*$P95*V$82</f>
        <v>0</v>
      </c>
      <c r="W13" s="5">
        <f>'Praca eksploatacyjna'!W13*$M$88*$P95*W$82</f>
        <v>0</v>
      </c>
      <c r="X13" s="5">
        <f>'Praca eksploatacyjna'!X13*$M$88*$P95*X$82</f>
        <v>0</v>
      </c>
      <c r="Y13" s="5">
        <f>'Praca eksploatacyjna'!Y13*$M$88*$P95*Y$82</f>
        <v>0</v>
      </c>
      <c r="Z13" s="5">
        <f>'Praca eksploatacyjna'!Z13*$M$88*$P95*Z$82</f>
        <v>0</v>
      </c>
    </row>
    <row r="14" spans="1:26" x14ac:dyDescent="0.25">
      <c r="A14" s="1">
        <v>110</v>
      </c>
      <c r="B14" s="5">
        <f>'Praca eksploatacyjna'!B14*$M$88*$P96*B$82</f>
        <v>0</v>
      </c>
      <c r="C14" s="5">
        <f>'Praca eksploatacyjna'!C14*$M$88*$P96*C$82</f>
        <v>0</v>
      </c>
      <c r="D14" s="5">
        <f>'Praca eksploatacyjna'!D14*$M$88*$P96*D$82</f>
        <v>0</v>
      </c>
      <c r="E14" s="5">
        <f>'Praca eksploatacyjna'!E14*$M$88*$P96*E$82</f>
        <v>0</v>
      </c>
      <c r="F14" s="5">
        <f>'Praca eksploatacyjna'!F14*$M$88*$P96*F$82</f>
        <v>0</v>
      </c>
      <c r="G14" s="5">
        <f>'Praca eksploatacyjna'!G14*$M$88*$P96*G$82</f>
        <v>0</v>
      </c>
      <c r="H14" s="5">
        <f>'Praca eksploatacyjna'!H14*$M$88*$P96*H$82</f>
        <v>0</v>
      </c>
      <c r="I14" s="5">
        <f>'Praca eksploatacyjna'!I14*$M$88*$P96*I$82</f>
        <v>0</v>
      </c>
      <c r="J14" s="5">
        <f>'Praca eksploatacyjna'!J14*$M$88*$P96*J$82</f>
        <v>0</v>
      </c>
      <c r="K14" s="5">
        <f>'Praca eksploatacyjna'!K14*$M$88*$P96*K$82</f>
        <v>0</v>
      </c>
      <c r="L14" s="5">
        <f>'Praca eksploatacyjna'!L14*$M$88*$P96*L$82</f>
        <v>0</v>
      </c>
      <c r="M14" s="5">
        <f>'Praca eksploatacyjna'!M14*$M$88*$P96*M$82</f>
        <v>0</v>
      </c>
      <c r="N14" s="5">
        <f>'Praca eksploatacyjna'!N14*$M$88*$P96*N$82</f>
        <v>0</v>
      </c>
      <c r="O14" s="5">
        <f>'Praca eksploatacyjna'!O14*$M$88*$P96*O$82</f>
        <v>0</v>
      </c>
      <c r="P14" s="5">
        <f>'Praca eksploatacyjna'!P14*$M$88*$P96*P$82</f>
        <v>0</v>
      </c>
      <c r="Q14" s="5">
        <f>'Praca eksploatacyjna'!Q14*$M$88*$P96*Q$82</f>
        <v>0</v>
      </c>
      <c r="R14" s="5">
        <f>'Praca eksploatacyjna'!R14*$M$88*$P96*R$82</f>
        <v>0</v>
      </c>
      <c r="S14" s="5">
        <f>'Praca eksploatacyjna'!S14*$M$88*$P96*S$82</f>
        <v>0</v>
      </c>
      <c r="T14" s="5">
        <f>'Praca eksploatacyjna'!T14*$M$88*$P96*T$82</f>
        <v>0</v>
      </c>
      <c r="U14" s="5">
        <f>'Praca eksploatacyjna'!U14*$M$88*$P96*U$82</f>
        <v>0</v>
      </c>
      <c r="V14" s="5">
        <f>'Praca eksploatacyjna'!V14*$M$88*$P96*V$82</f>
        <v>0</v>
      </c>
      <c r="W14" s="5">
        <f>'Praca eksploatacyjna'!W14*$M$88*$P96*W$82</f>
        <v>0</v>
      </c>
      <c r="X14" s="5">
        <f>'Praca eksploatacyjna'!X14*$M$88*$P96*X$82</f>
        <v>0</v>
      </c>
      <c r="Y14" s="5">
        <f>'Praca eksploatacyjna'!Y14*$M$88*$P96*Y$82</f>
        <v>0</v>
      </c>
      <c r="Z14" s="5">
        <f>'Praca eksploatacyjna'!Z14*$M$88*$P96*Z$82</f>
        <v>0</v>
      </c>
    </row>
    <row r="15" spans="1:26" x14ac:dyDescent="0.25">
      <c r="A15" s="1" t="s">
        <v>28</v>
      </c>
      <c r="B15" s="5">
        <f>SUM(B4:B14)</f>
        <v>3149097.6303700991</v>
      </c>
      <c r="C15" s="5">
        <f t="shared" ref="C15:Z15" si="1">SUM(C4:C14)</f>
        <v>3286663.7926858012</v>
      </c>
      <c r="D15" s="5">
        <f t="shared" si="1"/>
        <v>3426873.9519073451</v>
      </c>
      <c r="E15" s="5">
        <f t="shared" si="1"/>
        <v>3569728.108034729</v>
      </c>
      <c r="F15" s="5">
        <f t="shared" si="1"/>
        <v>3715226.2610679539</v>
      </c>
      <c r="G15" s="5">
        <f t="shared" si="1"/>
        <v>3863368.4110070183</v>
      </c>
      <c r="H15" s="5">
        <f t="shared" si="1"/>
        <v>4059393.1966189365</v>
      </c>
      <c r="I15" s="5">
        <f t="shared" si="1"/>
        <v>4260268.7420033785</v>
      </c>
      <c r="J15" s="5">
        <f t="shared" si="1"/>
        <v>4465995.0471603451</v>
      </c>
      <c r="K15" s="5">
        <f t="shared" si="1"/>
        <v>4676572.112089836</v>
      </c>
      <c r="L15" s="5">
        <f t="shared" si="1"/>
        <v>4594550.2848847965</v>
      </c>
      <c r="M15" s="5">
        <f t="shared" si="1"/>
        <v>4854275.2245424353</v>
      </c>
      <c r="N15" s="5">
        <f t="shared" si="1"/>
        <v>5120853.3738616304</v>
      </c>
      <c r="O15" s="5">
        <f t="shared" si="1"/>
        <v>5394284.7328423802</v>
      </c>
      <c r="P15" s="5">
        <f t="shared" si="1"/>
        <v>5674569.3014846835</v>
      </c>
      <c r="Q15" s="5">
        <f t="shared" si="1"/>
        <v>5355362.1082230359</v>
      </c>
      <c r="R15" s="5">
        <f t="shared" si="1"/>
        <v>5713783.4951904044</v>
      </c>
      <c r="S15" s="5">
        <f t="shared" si="1"/>
        <v>6082060.3388167126</v>
      </c>
      <c r="T15" s="5">
        <f t="shared" si="1"/>
        <v>6460192.6391019588</v>
      </c>
      <c r="U15" s="5">
        <f t="shared" si="1"/>
        <v>6848180.396046144</v>
      </c>
      <c r="V15" s="5">
        <f t="shared" si="1"/>
        <v>6303707.2811855059</v>
      </c>
      <c r="W15" s="5">
        <f t="shared" si="1"/>
        <v>6754903.7141566873</v>
      </c>
      <c r="X15" s="5">
        <f t="shared" si="1"/>
        <v>7218120.9890319072</v>
      </c>
      <c r="Y15" s="5">
        <f t="shared" si="1"/>
        <v>7693359.105811175</v>
      </c>
      <c r="Z15" s="5">
        <f t="shared" si="1"/>
        <v>8180618.0644944878</v>
      </c>
    </row>
    <row r="17" spans="1:26" x14ac:dyDescent="0.25">
      <c r="A17" t="s">
        <v>89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spans="1:26" x14ac:dyDescent="0.25">
      <c r="A20" s="1">
        <v>10</v>
      </c>
      <c r="B20" s="5">
        <f>'Praca eksploatacyjna'!B20*$M$88*$P86*B$82</f>
        <v>0</v>
      </c>
      <c r="C20" s="5">
        <f>'Praca eksploatacyjna'!C20*$M$88*$P86*C$82</f>
        <v>0</v>
      </c>
      <c r="D20" s="5">
        <f>'Praca eksploatacyjna'!D20*$M$88*$P86*D$82</f>
        <v>0</v>
      </c>
      <c r="E20" s="5">
        <f>'Praca eksploatacyjna'!E20*$M$88*$P86*E$82</f>
        <v>0</v>
      </c>
      <c r="F20" s="5">
        <f>'Praca eksploatacyjna'!F20*$M$88*$P86*F$82</f>
        <v>0</v>
      </c>
      <c r="G20" s="5">
        <f>'Praca eksploatacyjna'!G20*$M$88*$P86*G$82</f>
        <v>0</v>
      </c>
      <c r="H20" s="5">
        <f>'Praca eksploatacyjna'!H20*$M$88*$P86*H$82</f>
        <v>0</v>
      </c>
      <c r="I20" s="5">
        <f>'Praca eksploatacyjna'!I20*$M$88*$P86*I$82</f>
        <v>0</v>
      </c>
      <c r="J20" s="5">
        <f>'Praca eksploatacyjna'!J20*$M$88*$P86*J$82</f>
        <v>0</v>
      </c>
      <c r="K20" s="5">
        <f>'Praca eksploatacyjna'!K20*$M$88*$P86*K$82</f>
        <v>0</v>
      </c>
      <c r="L20" s="5">
        <f>'Praca eksploatacyjna'!L20*$M$88*$P86*L$82</f>
        <v>0</v>
      </c>
      <c r="M20" s="5">
        <f>'Praca eksploatacyjna'!M20*$M$88*$P86*M$82</f>
        <v>0</v>
      </c>
      <c r="N20" s="5">
        <f>'Praca eksploatacyjna'!N20*$M$88*$P86*N$82</f>
        <v>0</v>
      </c>
      <c r="O20" s="5">
        <f>'Praca eksploatacyjna'!O20*$M$88*$P86*O$82</f>
        <v>0</v>
      </c>
      <c r="P20" s="5">
        <f>'Praca eksploatacyjna'!P20*$M$88*$P86*P$82</f>
        <v>0</v>
      </c>
      <c r="Q20" s="5">
        <f>'Praca eksploatacyjna'!Q20*$M$88*$P86*Q$82</f>
        <v>0</v>
      </c>
      <c r="R20" s="5">
        <f>'Praca eksploatacyjna'!R20*$M$88*$P86*R$82</f>
        <v>0</v>
      </c>
      <c r="S20" s="5">
        <f>'Praca eksploatacyjna'!S20*$M$88*$P86*S$82</f>
        <v>0</v>
      </c>
      <c r="T20" s="5">
        <f>'Praca eksploatacyjna'!T20*$M$88*$P86*T$82</f>
        <v>0</v>
      </c>
      <c r="U20" s="5">
        <f>'Praca eksploatacyjna'!U20*$M$88*$P86*U$82</f>
        <v>0</v>
      </c>
      <c r="V20" s="5">
        <f>'Praca eksploatacyjna'!V20*$M$88*$P86*V$82</f>
        <v>0</v>
      </c>
      <c r="W20" s="5">
        <f>'Praca eksploatacyjna'!W20*$M$88*$P86*W$82</f>
        <v>0</v>
      </c>
      <c r="X20" s="5">
        <f>'Praca eksploatacyjna'!X20*$M$88*$P86*X$82</f>
        <v>0</v>
      </c>
      <c r="Y20" s="5">
        <f>'Praca eksploatacyjna'!Y20*$M$88*$P86*Y$82</f>
        <v>0</v>
      </c>
      <c r="Z20" s="5">
        <f>'Praca eksploatacyjna'!Z20*$M$88*$P86*Z$82</f>
        <v>0</v>
      </c>
    </row>
    <row r="21" spans="1:26" x14ac:dyDescent="0.25">
      <c r="A21" s="1">
        <v>20</v>
      </c>
      <c r="B21" s="5">
        <f>'Praca eksploatacyjna'!B21*$M$88*$P87*B$82</f>
        <v>0</v>
      </c>
      <c r="C21" s="5">
        <f>'Praca eksploatacyjna'!C21*$M$88*$P87*C$82</f>
        <v>0</v>
      </c>
      <c r="D21" s="5">
        <f>'Praca eksploatacyjna'!D21*$M$88*$P87*D$82</f>
        <v>0</v>
      </c>
      <c r="E21" s="5">
        <f>'Praca eksploatacyjna'!E21*$M$88*$P87*E$82</f>
        <v>0</v>
      </c>
      <c r="F21" s="5">
        <f>'Praca eksploatacyjna'!F21*$M$88*$P87*F$82</f>
        <v>0</v>
      </c>
      <c r="G21" s="5">
        <f>'Praca eksploatacyjna'!G21*$M$88*$P87*G$82</f>
        <v>0</v>
      </c>
      <c r="H21" s="5">
        <f>'Praca eksploatacyjna'!H21*$M$88*$P87*H$82</f>
        <v>0</v>
      </c>
      <c r="I21" s="5">
        <f>'Praca eksploatacyjna'!I21*$M$88*$P87*I$82</f>
        <v>0</v>
      </c>
      <c r="J21" s="5">
        <f>'Praca eksploatacyjna'!J21*$M$88*$P87*J$82</f>
        <v>0</v>
      </c>
      <c r="K21" s="5">
        <f>'Praca eksploatacyjna'!K21*$M$88*$P87*K$82</f>
        <v>0</v>
      </c>
      <c r="L21" s="5">
        <f>'Praca eksploatacyjna'!L21*$M$88*$P87*L$82</f>
        <v>0</v>
      </c>
      <c r="M21" s="5">
        <f>'Praca eksploatacyjna'!M21*$M$88*$P87*M$82</f>
        <v>0</v>
      </c>
      <c r="N21" s="5">
        <f>'Praca eksploatacyjna'!N21*$M$88*$P87*N$82</f>
        <v>0</v>
      </c>
      <c r="O21" s="5">
        <f>'Praca eksploatacyjna'!O21*$M$88*$P87*O$82</f>
        <v>0</v>
      </c>
      <c r="P21" s="5">
        <f>'Praca eksploatacyjna'!P21*$M$88*$P87*P$82</f>
        <v>0</v>
      </c>
      <c r="Q21" s="5">
        <f>'Praca eksploatacyjna'!Q21*$M$88*$P87*Q$82</f>
        <v>0</v>
      </c>
      <c r="R21" s="5">
        <f>'Praca eksploatacyjna'!R21*$M$88*$P87*R$82</f>
        <v>0</v>
      </c>
      <c r="S21" s="5">
        <f>'Praca eksploatacyjna'!S21*$M$88*$P87*S$82</f>
        <v>0</v>
      </c>
      <c r="T21" s="5">
        <f>'Praca eksploatacyjna'!T21*$M$88*$P87*T$82</f>
        <v>0</v>
      </c>
      <c r="U21" s="5">
        <f>'Praca eksploatacyjna'!U21*$M$88*$P87*U$82</f>
        <v>0</v>
      </c>
      <c r="V21" s="5">
        <f>'Praca eksploatacyjna'!V21*$M$88*$P87*V$82</f>
        <v>0</v>
      </c>
      <c r="W21" s="5">
        <f>'Praca eksploatacyjna'!W21*$M$88*$P87*W$82</f>
        <v>0</v>
      </c>
      <c r="X21" s="5">
        <f>'Praca eksploatacyjna'!X21*$M$88*$P87*X$82</f>
        <v>0</v>
      </c>
      <c r="Y21" s="5">
        <f>'Praca eksploatacyjna'!Y21*$M$88*$P87*Y$82</f>
        <v>0</v>
      </c>
      <c r="Z21" s="5">
        <f>'Praca eksploatacyjna'!Z21*$M$88*$P87*Z$82</f>
        <v>0</v>
      </c>
    </row>
    <row r="22" spans="1:26" x14ac:dyDescent="0.25">
      <c r="A22" s="1">
        <v>30</v>
      </c>
      <c r="B22" s="5">
        <f>'Praca eksploatacyjna'!B22*$M$88*$P88*B$82</f>
        <v>0</v>
      </c>
      <c r="C22" s="5">
        <f>'Praca eksploatacyjna'!C22*$M$88*$P88*C$82</f>
        <v>0.1739514492635178</v>
      </c>
      <c r="D22" s="5">
        <f>'Praca eksploatacyjna'!D22*$M$88*$P88*D$82</f>
        <v>0.35756686793056441</v>
      </c>
      <c r="E22" s="5">
        <f>'Praca eksploatacyjna'!E22*$M$88*$P88*E$82</f>
        <v>0.55084625600113968</v>
      </c>
      <c r="F22" s="5">
        <f>'Praca eksploatacyjna'!F22*$M$88*$P88*F$82</f>
        <v>0.75378961347524387</v>
      </c>
      <c r="G22" s="5">
        <f>'Praca eksploatacyjna'!G22*$M$88*$P88*G$82</f>
        <v>0.96639694035287682</v>
      </c>
      <c r="H22" s="5">
        <f>'Praca eksploatacyjna'!H22*$M$88*$P88*H$82</f>
        <v>1.1519809453799013</v>
      </c>
      <c r="I22" s="5">
        <f>'Praca eksploatacyjna'!I22*$M$88*$P88*I$82</f>
        <v>1.3454392958468386</v>
      </c>
      <c r="J22" s="5">
        <f>'Praca eksploatacyjna'!J22*$M$88*$P88*J$82</f>
        <v>1.5467719917536877</v>
      </c>
      <c r="K22" s="5">
        <f>'Praca eksploatacyjna'!K22*$M$88*$P88*K$82</f>
        <v>1.7559790331004494</v>
      </c>
      <c r="L22" s="5">
        <f>'Praca eksploatacyjna'!L22*$M$88*$P88*L$82</f>
        <v>0.88586386199013711</v>
      </c>
      <c r="M22" s="5">
        <f>'Praca eksploatacyjna'!M22*$M$88*$P88*M$82</f>
        <v>0.90554972558991786</v>
      </c>
      <c r="N22" s="5">
        <f>'Praca eksploatacyjna'!N22*$M$88*$P88*N$82</f>
        <v>0.92523558918969884</v>
      </c>
      <c r="O22" s="5">
        <f>'Praca eksploatacyjna'!O22*$M$88*$P88*O$82</f>
        <v>0.9449214527894797</v>
      </c>
      <c r="P22" s="5">
        <f>'Praca eksploatacyjna'!P22*$M$88*$P88*P$82</f>
        <v>0.96460731638926045</v>
      </c>
      <c r="Q22" s="5">
        <f>'Praca eksploatacyjna'!Q22*$M$88*$P88*Q$82</f>
        <v>0</v>
      </c>
      <c r="R22" s="5">
        <f>'Praca eksploatacyjna'!R22*$M$88*$P88*R$82</f>
        <v>0</v>
      </c>
      <c r="S22" s="5">
        <f>'Praca eksploatacyjna'!S22*$M$88*$P88*S$82</f>
        <v>0</v>
      </c>
      <c r="T22" s="5">
        <f>'Praca eksploatacyjna'!T22*$M$88*$P88*T$82</f>
        <v>0</v>
      </c>
      <c r="U22" s="5">
        <f>'Praca eksploatacyjna'!U22*$M$88*$P88*U$82</f>
        <v>0</v>
      </c>
      <c r="V22" s="5">
        <f>'Praca eksploatacyjna'!V22*$M$88*$P88*V$82</f>
        <v>0</v>
      </c>
      <c r="W22" s="5">
        <f>'Praca eksploatacyjna'!W22*$M$88*$P88*W$82</f>
        <v>0</v>
      </c>
      <c r="X22" s="5">
        <f>'Praca eksploatacyjna'!X22*$M$88*$P88*X$82</f>
        <v>0</v>
      </c>
      <c r="Y22" s="5">
        <f>'Praca eksploatacyjna'!Y22*$M$88*$P88*Y$82</f>
        <v>0</v>
      </c>
      <c r="Z22" s="5">
        <f>'Praca eksploatacyjna'!Z22*$M$88*$P88*Z$82</f>
        <v>0</v>
      </c>
    </row>
    <row r="23" spans="1:26" x14ac:dyDescent="0.25">
      <c r="A23" s="1">
        <v>40</v>
      </c>
      <c r="B23" s="5">
        <f>'Praca eksploatacyjna'!B23*$M$88*$P89*B$82</f>
        <v>1077.4453241718081</v>
      </c>
      <c r="C23" s="5">
        <f>'Praca eksploatacyjna'!C23*$M$88*$P89*C$82</f>
        <v>1107.1055537472794</v>
      </c>
      <c r="D23" s="5">
        <f>'Praca eksploatacyjna'!D23*$M$88*$P89*D$82</f>
        <v>1136.7033431814327</v>
      </c>
      <c r="E23" s="5">
        <f>'Praca eksploatacyjna'!E23*$M$88*$P89*E$82</f>
        <v>1166.2386924742677</v>
      </c>
      <c r="F23" s="5">
        <f>'Praca eksploatacyjna'!F23*$M$88*$P89*F$82</f>
        <v>1195.7116016257853</v>
      </c>
      <c r="G23" s="5">
        <f>'Praca eksploatacyjna'!G23*$M$88*$P89*G$82</f>
        <v>1225.1220706359843</v>
      </c>
      <c r="H23" s="5">
        <f>'Praca eksploatacyjna'!H23*$M$88*$P89*H$82</f>
        <v>1290.1200989133092</v>
      </c>
      <c r="I23" s="5">
        <f>'Praca eksploatacyjna'!I23*$M$88*$P89*I$82</f>
        <v>1356.7947114107039</v>
      </c>
      <c r="J23" s="5">
        <f>'Praca eksploatacyjna'!J23*$M$88*$P89*J$82</f>
        <v>1425.1459081281678</v>
      </c>
      <c r="K23" s="5">
        <f>'Praca eksploatacyjna'!K23*$M$88*$P89*K$82</f>
        <v>1495.1736890657012</v>
      </c>
      <c r="L23" s="5">
        <f>'Praca eksploatacyjna'!L23*$M$88*$P89*L$82</f>
        <v>1573.9025701215749</v>
      </c>
      <c r="M23" s="5">
        <f>'Praca eksploatacyjna'!M23*$M$88*$P89*M$82</f>
        <v>1751.5279996864067</v>
      </c>
      <c r="N23" s="5">
        <f>'Praca eksploatacyjna'!N23*$M$88*$P89*N$82</f>
        <v>1935.3555952032157</v>
      </c>
      <c r="O23" s="5">
        <f>'Praca eksploatacyjna'!O23*$M$88*$P89*O$82</f>
        <v>2125.3853566720009</v>
      </c>
      <c r="P23" s="5">
        <f>'Praca eksploatacyjna'!P23*$M$88*$P89*P$82</f>
        <v>2321.6172840927629</v>
      </c>
      <c r="Q23" s="5">
        <f>'Praca eksploatacyjna'!Q23*$M$88*$P89*Q$82</f>
        <v>2314.4783499568111</v>
      </c>
      <c r="R23" s="5">
        <f>'Praca eksploatacyjna'!R23*$M$88*$P89*R$82</f>
        <v>2551.4451627624944</v>
      </c>
      <c r="S23" s="5">
        <f>'Praca eksploatacyjna'!S23*$M$88*$P89*S$82</f>
        <v>2795.8895146194154</v>
      </c>
      <c r="T23" s="5">
        <f>'Praca eksploatacyjna'!T23*$M$88*$P89*T$82</f>
        <v>3047.8114055275732</v>
      </c>
      <c r="U23" s="5">
        <f>'Praca eksploatacyjna'!U23*$M$88*$P89*U$82</f>
        <v>3307.2108354869697</v>
      </c>
      <c r="V23" s="5">
        <f>'Praca eksploatacyjna'!V23*$M$88*$P89*V$82</f>
        <v>2721.2899861008086</v>
      </c>
      <c r="W23" s="5">
        <f>'Praca eksploatacyjna'!W23*$M$88*$P89*W$82</f>
        <v>5387.5904675335833</v>
      </c>
      <c r="X23" s="5">
        <f>'Praca eksploatacyjna'!X23*$M$88*$P89*X$82</f>
        <v>8147.3488947408377</v>
      </c>
      <c r="Y23" s="5">
        <f>'Praca eksploatacyjna'!Y23*$M$88*$P89*Y$82</f>
        <v>11000.565267722575</v>
      </c>
      <c r="Z23" s="5">
        <f>'Praca eksploatacyjna'!Z23*$M$88*$P89*Z$82</f>
        <v>13947.239586478794</v>
      </c>
    </row>
    <row r="24" spans="1:26" x14ac:dyDescent="0.25">
      <c r="A24" s="1">
        <v>50</v>
      </c>
      <c r="B24" s="5">
        <f>'Praca eksploatacyjna'!B24*$M$88*$P90*B$82</f>
        <v>5978.9528862380876</v>
      </c>
      <c r="C24" s="5">
        <f>'Praca eksploatacyjna'!C24*$M$88*$P90*C$82</f>
        <v>6148.5973635920855</v>
      </c>
      <c r="D24" s="5">
        <f>'Praca eksploatacyjna'!D24*$M$88*$P90*D$82</f>
        <v>6318.1761327256927</v>
      </c>
      <c r="E24" s="5">
        <f>'Praca eksploatacyjna'!E24*$M$88*$P90*E$82</f>
        <v>6487.6891936389011</v>
      </c>
      <c r="F24" s="5">
        <f>'Praca eksploatacyjna'!F24*$M$88*$P90*F$82</f>
        <v>6657.1365463317188</v>
      </c>
      <c r="G24" s="5">
        <f>'Praca eksploatacyjna'!G24*$M$88*$P90*G$82</f>
        <v>6826.5181908041413</v>
      </c>
      <c r="H24" s="5">
        <f>'Praca eksploatacyjna'!H24*$M$88*$P90*H$82</f>
        <v>8142.5658151414909</v>
      </c>
      <c r="I24" s="5">
        <f>'Praca eksploatacyjna'!I24*$M$88*$P90*I$82</f>
        <v>9514.4858623845648</v>
      </c>
      <c r="J24" s="5">
        <f>'Praca eksploatacyjna'!J24*$M$88*$P90*J$82</f>
        <v>10942.278332533357</v>
      </c>
      <c r="K24" s="5">
        <f>'Praca eksploatacyjna'!K24*$M$88*$P90*K$82</f>
        <v>12425.943225587864</v>
      </c>
      <c r="L24" s="5">
        <f>'Praca eksploatacyjna'!L24*$M$88*$P90*L$82</f>
        <v>13972.872716342408</v>
      </c>
      <c r="M24" s="5">
        <f>'Praca eksploatacyjna'!M24*$M$88*$P90*M$82</f>
        <v>16512.836079813042</v>
      </c>
      <c r="N24" s="5">
        <f>'Praca eksploatacyjna'!N24*$M$88*$P90*N$82</f>
        <v>19149.732272887388</v>
      </c>
      <c r="O24" s="5">
        <f>'Praca eksploatacyjna'!O24*$M$88*$P90*O$82</f>
        <v>21883.561295565436</v>
      </c>
      <c r="P24" s="5">
        <f>'Praca eksploatacyjna'!P24*$M$88*$P90*P$82</f>
        <v>24714.323147847193</v>
      </c>
      <c r="Q24" s="5">
        <f>'Praca eksploatacyjna'!Q24*$M$88*$P90*Q$82</f>
        <v>20657.964966517728</v>
      </c>
      <c r="R24" s="5">
        <f>'Praca eksploatacyjna'!R24*$M$88*$P90*R$82</f>
        <v>22816.921100394942</v>
      </c>
      <c r="S24" s="5">
        <f>'Praca eksploatacyjna'!S24*$M$88*$P90*S$82</f>
        <v>25044.339855234775</v>
      </c>
      <c r="T24" s="5">
        <f>'Praca eksploatacyjna'!T24*$M$88*$P90*T$82</f>
        <v>27340.221231037234</v>
      </c>
      <c r="U24" s="5">
        <f>'Praca eksploatacyjna'!U24*$M$88*$P90*U$82</f>
        <v>29704.565227802326</v>
      </c>
      <c r="V24" s="5">
        <f>'Praca eksploatacyjna'!V24*$M$88*$P90*V$82</f>
        <v>18809.10777502038</v>
      </c>
      <c r="W24" s="5">
        <f>'Praca eksploatacyjna'!W24*$M$88*$P90*W$82</f>
        <v>23647.319582194657</v>
      </c>
      <c r="X24" s="5">
        <f>'Praca eksploatacyjna'!X24*$M$88*$P90*X$82</f>
        <v>28646.110961849165</v>
      </c>
      <c r="Y24" s="5">
        <f>'Praca eksploatacyjna'!Y24*$M$88*$P90*Y$82</f>
        <v>33805.481913983909</v>
      </c>
      <c r="Z24" s="5">
        <f>'Praca eksploatacyjna'!Z24*$M$88*$P90*Z$82</f>
        <v>39125.43243859888</v>
      </c>
    </row>
    <row r="25" spans="1:26" x14ac:dyDescent="0.25">
      <c r="A25" s="1">
        <v>60</v>
      </c>
      <c r="B25" s="5">
        <f>'Praca eksploatacyjna'!B25*$M$88*$P91*B$82</f>
        <v>13467.054064328817</v>
      </c>
      <c r="C25" s="5">
        <f>'Praca eksploatacyjna'!C25*$M$88*$P91*C$82</f>
        <v>13836.604979842985</v>
      </c>
      <c r="D25" s="5">
        <f>'Praca eksploatacyjna'!D25*$M$88*$P91*D$82</f>
        <v>14205.310225482019</v>
      </c>
      <c r="E25" s="5">
        <f>'Praca eksploatacyjna'!E25*$M$88*$P91*E$82</f>
        <v>14573.169801245927</v>
      </c>
      <c r="F25" s="5">
        <f>'Praca eksploatacyjna'!F25*$M$88*$P91*F$82</f>
        <v>14940.1837071347</v>
      </c>
      <c r="G25" s="5">
        <f>'Praca eksploatacyjna'!G25*$M$88*$P91*G$82</f>
        <v>15306.351943148347</v>
      </c>
      <c r="H25" s="5">
        <f>'Praca eksploatacyjna'!H25*$M$88*$P91*H$82</f>
        <v>19244.485604110181</v>
      </c>
      <c r="I25" s="5">
        <f>'Praca eksploatacyjna'!I25*$M$88*$P91*I$82</f>
        <v>23356.057063237055</v>
      </c>
      <c r="J25" s="5">
        <f>'Praca eksploatacyjna'!J25*$M$88*$P91*J$82</f>
        <v>27641.066320528949</v>
      </c>
      <c r="K25" s="5">
        <f>'Praca eksploatacyjna'!K25*$M$88*$P91*K$82</f>
        <v>32099.513375985887</v>
      </c>
      <c r="L25" s="5">
        <f>'Praca eksploatacyjna'!L25*$M$88*$P91*L$82</f>
        <v>36826.536090560141</v>
      </c>
      <c r="M25" s="5">
        <f>'Praca eksploatacyjna'!M25*$M$88*$P91*M$82</f>
        <v>42800.648771112166</v>
      </c>
      <c r="N25" s="5">
        <f>'Praca eksploatacyjna'!N25*$M$88*$P91*N$82</f>
        <v>48998.924286962996</v>
      </c>
      <c r="O25" s="5">
        <f>'Praca eksploatacyjna'!O25*$M$88*$P91*O$82</f>
        <v>55421.362638112652</v>
      </c>
      <c r="P25" s="5">
        <f>'Praca eksploatacyjna'!P25*$M$88*$P91*P$82</f>
        <v>62067.96382456112</v>
      </c>
      <c r="Q25" s="5">
        <f>'Praca eksploatacyjna'!Q25*$M$88*$P91*Q$82</f>
        <v>47259.00307567956</v>
      </c>
      <c r="R25" s="5">
        <f>'Praca eksploatacyjna'!R25*$M$88*$P91*R$82</f>
        <v>56182.251380294976</v>
      </c>
      <c r="S25" s="5">
        <f>'Praca eksploatacyjna'!S25*$M$88*$P91*S$82</f>
        <v>65418.365106208497</v>
      </c>
      <c r="T25" s="5">
        <f>'Praca eksploatacyjna'!T25*$M$88*$P91*T$82</f>
        <v>74967.344253420117</v>
      </c>
      <c r="U25" s="5">
        <f>'Praca eksploatacyjna'!U25*$M$88*$P91*U$82</f>
        <v>84829.188821929885</v>
      </c>
      <c r="V25" s="5">
        <f>'Praca eksploatacyjna'!V25*$M$88*$P91*V$82</f>
        <v>64181.50895814976</v>
      </c>
      <c r="W25" s="5">
        <f>'Praca eksploatacyjna'!W25*$M$88*$P91*W$82</f>
        <v>71027.850397632268</v>
      </c>
      <c r="X25" s="5">
        <f>'Praca eksploatacyjna'!X25*$M$88*$P91*X$82</f>
        <v>78077.027726863671</v>
      </c>
      <c r="Y25" s="5">
        <f>'Praca eksploatacyjna'!Y25*$M$88*$P91*Y$82</f>
        <v>85329.040945844055</v>
      </c>
      <c r="Z25" s="5">
        <f>'Praca eksploatacyjna'!Z25*$M$88*$P91*Z$82</f>
        <v>92783.890054573349</v>
      </c>
    </row>
    <row r="26" spans="1:26" x14ac:dyDescent="0.25">
      <c r="A26" s="1">
        <v>70</v>
      </c>
      <c r="B26" s="5">
        <f>'Praca eksploatacyjna'!B26*$M$88*$P92*B$82</f>
        <v>28221.461913910771</v>
      </c>
      <c r="C26" s="5">
        <f>'Praca eksploatacyjna'!C26*$M$88*$P92*C$82</f>
        <v>29010.0573192517</v>
      </c>
      <c r="D26" s="5">
        <f>'Praca eksploatacyjna'!D26*$M$88*$P92*D$82</f>
        <v>29797.667609152981</v>
      </c>
      <c r="E26" s="5">
        <f>'Praca eksploatacyjna'!E26*$M$88*$P92*E$82</f>
        <v>30584.292783614619</v>
      </c>
      <c r="F26" s="5">
        <f>'Praca eksploatacyjna'!F26*$M$88*$P92*F$82</f>
        <v>31369.932842636605</v>
      </c>
      <c r="G26" s="5">
        <f>'Praca eksploatacyjna'!G26*$M$88*$P92*G$82</f>
        <v>32154.587786218937</v>
      </c>
      <c r="H26" s="5">
        <f>'Praca eksploatacyjna'!H26*$M$88*$P92*H$82</f>
        <v>29368.87489732858</v>
      </c>
      <c r="I26" s="5">
        <f>'Praca eksploatacyjna'!I26*$M$88*$P92*I$82</f>
        <v>26408.060662899396</v>
      </c>
      <c r="J26" s="5">
        <f>'Praca eksploatacyjna'!J26*$M$88*$P92*J$82</f>
        <v>23272.145082931398</v>
      </c>
      <c r="K26" s="5">
        <f>'Praca eksploatacyjna'!K26*$M$88*$P92*K$82</f>
        <v>19961.128157424573</v>
      </c>
      <c r="L26" s="5">
        <f>'Praca eksploatacyjna'!L26*$M$88*$P92*L$82</f>
        <v>16585.835373339327</v>
      </c>
      <c r="M26" s="5">
        <f>'Praca eksploatacyjna'!M26*$M$88*$P92*M$82</f>
        <v>17751.014021559458</v>
      </c>
      <c r="N26" s="5">
        <f>'Praca eksploatacyjna'!N26*$M$88*$P92*N$82</f>
        <v>18950.827649293173</v>
      </c>
      <c r="O26" s="5">
        <f>'Praca eksploatacyjna'!O26*$M$88*$P92*O$82</f>
        <v>20185.276256540485</v>
      </c>
      <c r="P26" s="5">
        <f>'Praca eksploatacyjna'!P26*$M$88*$P92*P$82</f>
        <v>21454.35984330139</v>
      </c>
      <c r="Q26" s="5">
        <f>'Praca eksploatacyjna'!Q26*$M$88*$P92*Q$82</f>
        <v>44645.746601928528</v>
      </c>
      <c r="R26" s="5">
        <f>'Praca eksploatacyjna'!R26*$M$88*$P92*R$82</f>
        <v>43637.177767802066</v>
      </c>
      <c r="S26" s="5">
        <f>'Praca eksploatacyjna'!S26*$M$88*$P92*S$82</f>
        <v>42554.040942845619</v>
      </c>
      <c r="T26" s="5">
        <f>'Praca eksploatacyjna'!T26*$M$88*$P92*T$82</f>
        <v>41396.336127059163</v>
      </c>
      <c r="U26" s="5">
        <f>'Praca eksploatacyjna'!U26*$M$88*$P92*U$82</f>
        <v>40164.063320442714</v>
      </c>
      <c r="V26" s="5">
        <f>'Praca eksploatacyjna'!V26*$M$88*$P92*V$82</f>
        <v>34094.912839877521</v>
      </c>
      <c r="W26" s="5">
        <f>'Praca eksploatacyjna'!W26*$M$88*$P92*W$82</f>
        <v>32931.213814055947</v>
      </c>
      <c r="X26" s="5">
        <f>'Praca eksploatacyjna'!X26*$M$88*$P92*X$82</f>
        <v>31703.814554948607</v>
      </c>
      <c r="Y26" s="5">
        <f>'Praca eksploatacyjna'!Y26*$M$88*$P92*Y$82</f>
        <v>30412.715062555511</v>
      </c>
      <c r="Z26" s="5">
        <f>'Praca eksploatacyjna'!Z26*$M$88*$P92*Z$82</f>
        <v>29057.915336876653</v>
      </c>
    </row>
    <row r="27" spans="1:26" x14ac:dyDescent="0.25">
      <c r="A27" s="1">
        <v>80</v>
      </c>
      <c r="B27" s="5">
        <f>'Praca eksploatacyjna'!B27*$M$88*$P93*B$82</f>
        <v>21078.867231123364</v>
      </c>
      <c r="C27" s="5">
        <f>'Praca eksploatacyjna'!C27*$M$88*$P93*C$82</f>
        <v>21698.694146182737</v>
      </c>
      <c r="D27" s="5">
        <f>'Praca eksploatacyjna'!D27*$M$88*$P93*D$82</f>
        <v>22319.497370442037</v>
      </c>
      <c r="E27" s="5">
        <f>'Praca eksploatacyjna'!E27*$M$88*$P93*E$82</f>
        <v>22941.27690390126</v>
      </c>
      <c r="F27" s="5">
        <f>'Praca eksploatacyjna'!F27*$M$88*$P93*F$82</f>
        <v>23564.032746560413</v>
      </c>
      <c r="G27" s="5">
        <f>'Praca eksploatacyjna'!G27*$M$88*$P93*G$82</f>
        <v>24187.764898419497</v>
      </c>
      <c r="H27" s="5">
        <f>'Praca eksploatacyjna'!H27*$M$88*$P93*H$82</f>
        <v>23164.98447176192</v>
      </c>
      <c r="I27" s="5">
        <f>'Praca eksploatacyjna'!I27*$M$88*$P93*I$82</f>
        <v>22062.815042708356</v>
      </c>
      <c r="J27" s="5">
        <f>'Praca eksploatacyjna'!J27*$M$88*$P93*J$82</f>
        <v>20881.256611258785</v>
      </c>
      <c r="K27" s="5">
        <f>'Praca eksploatacyjna'!K27*$M$88*$P93*K$82</f>
        <v>19620.309177413204</v>
      </c>
      <c r="L27" s="5">
        <f>'Praca eksploatacyjna'!L27*$M$88*$P93*L$82</f>
        <v>18170.137956179737</v>
      </c>
      <c r="M27" s="5">
        <f>'Praca eksploatacyjna'!M27*$M$88*$P93*M$82</f>
        <v>13033.187984612256</v>
      </c>
      <c r="N27" s="5">
        <f>'Praca eksploatacyjna'!N27*$M$88*$P93*N$82</f>
        <v>7655.3366732605064</v>
      </c>
      <c r="O27" s="5">
        <f>'Praca eksploatacyjna'!O27*$M$88*$P93*O$82</f>
        <v>2036.5840221244914</v>
      </c>
      <c r="P27" s="5">
        <f>'Praca eksploatacyjna'!P27*$M$88*$P93*P$82</f>
        <v>0</v>
      </c>
      <c r="Q27" s="5">
        <f>'Praca eksploatacyjna'!Q27*$M$88*$P93*Q$82</f>
        <v>0</v>
      </c>
      <c r="R27" s="5">
        <f>'Praca eksploatacyjna'!R27*$M$88*$P93*R$82</f>
        <v>0</v>
      </c>
      <c r="S27" s="5">
        <f>'Praca eksploatacyjna'!S27*$M$88*$P93*S$82</f>
        <v>0</v>
      </c>
      <c r="T27" s="5">
        <f>'Praca eksploatacyjna'!T27*$M$88*$P93*T$82</f>
        <v>0</v>
      </c>
      <c r="U27" s="5">
        <f>'Praca eksploatacyjna'!U27*$M$88*$P93*U$82</f>
        <v>0</v>
      </c>
      <c r="V27" s="5">
        <f>'Praca eksploatacyjna'!V27*$M$88*$P93*V$82</f>
        <v>0</v>
      </c>
      <c r="W27" s="5">
        <f>'Praca eksploatacyjna'!W27*$M$88*$P93*W$82</f>
        <v>0</v>
      </c>
      <c r="X27" s="5">
        <f>'Praca eksploatacyjna'!X27*$M$88*$P93*X$82</f>
        <v>0</v>
      </c>
      <c r="Y27" s="5">
        <f>'Praca eksploatacyjna'!Y27*$M$88*$P93*Y$82</f>
        <v>0</v>
      </c>
      <c r="Z27" s="5">
        <f>'Praca eksploatacyjna'!Z27*$M$88*$P93*Z$82</f>
        <v>0</v>
      </c>
    </row>
    <row r="28" spans="1:26" x14ac:dyDescent="0.25">
      <c r="A28" s="1">
        <v>90</v>
      </c>
      <c r="B28" s="5">
        <f>'Praca eksploatacyjna'!B28*$M$88*$P94*B$82</f>
        <v>9761.2233738975119</v>
      </c>
      <c r="C28" s="5">
        <f>'Praca eksploatacyjna'!C28*$M$88*$P94*C$82</f>
        <v>9913.1370067273347</v>
      </c>
      <c r="D28" s="5">
        <f>'Praca eksploatacyjna'!D28*$M$88*$P94*D$82</f>
        <v>10057.996280470088</v>
      </c>
      <c r="E28" s="5">
        <f>'Praca eksploatacyjna'!E28*$M$88*$P94*E$82</f>
        <v>10195.801195125776</v>
      </c>
      <c r="F28" s="5">
        <f>'Praca eksploatacyjna'!F28*$M$88*$P94*F$82</f>
        <v>10326.551750694389</v>
      </c>
      <c r="G28" s="5">
        <f>'Praca eksploatacyjna'!G28*$M$88*$P94*G$82</f>
        <v>10450.247947175932</v>
      </c>
      <c r="H28" s="5">
        <f>'Praca eksploatacyjna'!H28*$M$88*$P94*H$82</f>
        <v>10540.523024965425</v>
      </c>
      <c r="I28" s="5">
        <f>'Praca eksploatacyjna'!I28*$M$88*$P94*I$82</f>
        <v>10622.457560272484</v>
      </c>
      <c r="J28" s="5">
        <f>'Praca eksploatacyjna'!J28*$M$88*$P94*J$82</f>
        <v>10696.05155309711</v>
      </c>
      <c r="K28" s="5">
        <f>'Praca eksploatacyjna'!K28*$M$88*$P94*K$82</f>
        <v>10761.3050034393</v>
      </c>
      <c r="L28" s="5">
        <f>'Praca eksploatacyjna'!L28*$M$88*$P94*L$82</f>
        <v>11611.83330859436</v>
      </c>
      <c r="M28" s="5">
        <f>'Praca eksploatacyjna'!M28*$M$88*$P94*M$82</f>
        <v>12877.202446174402</v>
      </c>
      <c r="N28" s="5">
        <f>'Praca eksploatacyjna'!N28*$M$88*$P94*N$82</f>
        <v>14186.368470597441</v>
      </c>
      <c r="O28" s="5">
        <f>'Praca eksploatacyjna'!O28*$M$88*$P94*O$82</f>
        <v>15539.331381863482</v>
      </c>
      <c r="P28" s="5">
        <f>'Praca eksploatacyjna'!P28*$M$88*$P94*P$82</f>
        <v>16936.091179972529</v>
      </c>
      <c r="Q28" s="5">
        <f>'Praca eksploatacyjna'!Q28*$M$88*$P94*Q$82</f>
        <v>19419.215675228876</v>
      </c>
      <c r="R28" s="5">
        <f>'Praca eksploatacyjna'!R28*$M$88*$P94*R$82</f>
        <v>20725.98303521414</v>
      </c>
      <c r="S28" s="5">
        <f>'Praca eksploatacyjna'!S28*$M$88*$P94*S$82</f>
        <v>22068.76541663002</v>
      </c>
      <c r="T28" s="5">
        <f>'Praca eksploatacyjna'!T28*$M$88*$P94*T$82</f>
        <v>23447.56281947652</v>
      </c>
      <c r="U28" s="5">
        <f>'Praca eksploatacyjna'!U28*$M$88*$P94*U$82</f>
        <v>24862.375243753628</v>
      </c>
      <c r="V28" s="5">
        <f>'Praca eksploatacyjna'!V28*$M$88*$P94*V$82</f>
        <v>20291.130748548538</v>
      </c>
      <c r="W28" s="5">
        <f>'Praca eksploatacyjna'!W28*$M$88*$P94*W$82</f>
        <v>23355.393993048077</v>
      </c>
      <c r="X28" s="5">
        <f>'Praca eksploatacyjna'!X28*$M$88*$P94*X$82</f>
        <v>26515.919151637809</v>
      </c>
      <c r="Y28" s="5">
        <f>'Praca eksploatacyjna'!Y28*$M$88*$P94*Y$82</f>
        <v>29772.706224317761</v>
      </c>
      <c r="Z28" s="5">
        <f>'Praca eksploatacyjna'!Z28*$M$88*$P94*Z$82</f>
        <v>33125.755211087919</v>
      </c>
    </row>
    <row r="29" spans="1:26" x14ac:dyDescent="0.25">
      <c r="A29" s="1">
        <v>100</v>
      </c>
      <c r="B29" s="5">
        <f>'Praca eksploatacyjna'!B29*$M$88*$P95*B$82</f>
        <v>0</v>
      </c>
      <c r="C29" s="5">
        <f>'Praca eksploatacyjna'!C29*$M$88*$P95*C$82</f>
        <v>0</v>
      </c>
      <c r="D29" s="5">
        <f>'Praca eksploatacyjna'!D29*$M$88*$P95*D$82</f>
        <v>0</v>
      </c>
      <c r="E29" s="5">
        <f>'Praca eksploatacyjna'!E29*$M$88*$P95*E$82</f>
        <v>0</v>
      </c>
      <c r="F29" s="5">
        <f>'Praca eksploatacyjna'!F29*$M$88*$P95*F$82</f>
        <v>0</v>
      </c>
      <c r="G29" s="5">
        <f>'Praca eksploatacyjna'!G29*$M$88*$P95*G$82</f>
        <v>0</v>
      </c>
      <c r="H29" s="5">
        <f>'Praca eksploatacyjna'!H29*$M$88*$P95*H$82</f>
        <v>0</v>
      </c>
      <c r="I29" s="5">
        <f>'Praca eksploatacyjna'!I29*$M$88*$P95*I$82</f>
        <v>0</v>
      </c>
      <c r="J29" s="5">
        <f>'Praca eksploatacyjna'!J29*$M$88*$P95*J$82</f>
        <v>0</v>
      </c>
      <c r="K29" s="5">
        <f>'Praca eksploatacyjna'!K29*$M$88*$P95*K$82</f>
        <v>0</v>
      </c>
      <c r="L29" s="5">
        <f>'Praca eksploatacyjna'!L29*$M$88*$P95*L$82</f>
        <v>0</v>
      </c>
      <c r="M29" s="5">
        <f>'Praca eksploatacyjna'!M29*$M$88*$P95*M$82</f>
        <v>0</v>
      </c>
      <c r="N29" s="5">
        <f>'Praca eksploatacyjna'!N29*$M$88*$P95*N$82</f>
        <v>0</v>
      </c>
      <c r="O29" s="5">
        <f>'Praca eksploatacyjna'!O29*$M$88*$P95*O$82</f>
        <v>0</v>
      </c>
      <c r="P29" s="5">
        <f>'Praca eksploatacyjna'!P29*$M$88*$P95*P$82</f>
        <v>0</v>
      </c>
      <c r="Q29" s="5">
        <f>'Praca eksploatacyjna'!Q29*$M$88*$P95*Q$82</f>
        <v>0</v>
      </c>
      <c r="R29" s="5">
        <f>'Praca eksploatacyjna'!R29*$M$88*$P95*R$82</f>
        <v>0</v>
      </c>
      <c r="S29" s="5">
        <f>'Praca eksploatacyjna'!S29*$M$88*$P95*S$82</f>
        <v>0</v>
      </c>
      <c r="T29" s="5">
        <f>'Praca eksploatacyjna'!T29*$M$88*$P95*T$82</f>
        <v>0</v>
      </c>
      <c r="U29" s="5">
        <f>'Praca eksploatacyjna'!U29*$M$88*$P95*U$82</f>
        <v>0</v>
      </c>
      <c r="V29" s="5">
        <f>'Praca eksploatacyjna'!V29*$M$88*$P95*V$82</f>
        <v>0</v>
      </c>
      <c r="W29" s="5">
        <f>'Praca eksploatacyjna'!W29*$M$88*$P95*W$82</f>
        <v>0</v>
      </c>
      <c r="X29" s="5">
        <f>'Praca eksploatacyjna'!X29*$M$88*$P95*X$82</f>
        <v>0</v>
      </c>
      <c r="Y29" s="5">
        <f>'Praca eksploatacyjna'!Y29*$M$88*$P95*Y$82</f>
        <v>0</v>
      </c>
      <c r="Z29" s="5">
        <f>'Praca eksploatacyjna'!Z29*$M$88*$P95*Z$82</f>
        <v>0</v>
      </c>
    </row>
    <row r="30" spans="1:26" x14ac:dyDescent="0.25">
      <c r="A30" s="1">
        <v>110</v>
      </c>
      <c r="B30" s="5">
        <f>'Praca eksploatacyjna'!B30*$M$88*$P96*B$82</f>
        <v>0</v>
      </c>
      <c r="C30" s="5">
        <f>'Praca eksploatacyjna'!C30*$M$88*$P96*C$82</f>
        <v>0</v>
      </c>
      <c r="D30" s="5">
        <f>'Praca eksploatacyjna'!D30*$M$88*$P96*D$82</f>
        <v>0</v>
      </c>
      <c r="E30" s="5">
        <f>'Praca eksploatacyjna'!E30*$M$88*$P96*E$82</f>
        <v>0</v>
      </c>
      <c r="F30" s="5">
        <f>'Praca eksploatacyjna'!F30*$M$88*$P96*F$82</f>
        <v>0</v>
      </c>
      <c r="G30" s="5">
        <f>'Praca eksploatacyjna'!G30*$M$88*$P96*G$82</f>
        <v>0</v>
      </c>
      <c r="H30" s="5">
        <f>'Praca eksploatacyjna'!H30*$M$88*$P96*H$82</f>
        <v>0</v>
      </c>
      <c r="I30" s="5">
        <f>'Praca eksploatacyjna'!I30*$M$88*$P96*I$82</f>
        <v>0</v>
      </c>
      <c r="J30" s="5">
        <f>'Praca eksploatacyjna'!J30*$M$88*$P96*J$82</f>
        <v>0</v>
      </c>
      <c r="K30" s="5">
        <f>'Praca eksploatacyjna'!K30*$M$88*$P96*K$82</f>
        <v>0</v>
      </c>
      <c r="L30" s="5">
        <f>'Praca eksploatacyjna'!L30*$M$88*$P96*L$82</f>
        <v>0</v>
      </c>
      <c r="M30" s="5">
        <f>'Praca eksploatacyjna'!M30*$M$88*$P96*M$82</f>
        <v>0</v>
      </c>
      <c r="N30" s="5">
        <f>'Praca eksploatacyjna'!N30*$M$88*$P96*N$82</f>
        <v>0</v>
      </c>
      <c r="O30" s="5">
        <f>'Praca eksploatacyjna'!O30*$M$88*$P96*O$82</f>
        <v>0</v>
      </c>
      <c r="P30" s="5">
        <f>'Praca eksploatacyjna'!P30*$M$88*$P96*P$82</f>
        <v>0</v>
      </c>
      <c r="Q30" s="5">
        <f>'Praca eksploatacyjna'!Q30*$M$88*$P96*Q$82</f>
        <v>0</v>
      </c>
      <c r="R30" s="5">
        <f>'Praca eksploatacyjna'!R30*$M$88*$P96*R$82</f>
        <v>0</v>
      </c>
      <c r="S30" s="5">
        <f>'Praca eksploatacyjna'!S30*$M$88*$P96*S$82</f>
        <v>0</v>
      </c>
      <c r="T30" s="5">
        <f>'Praca eksploatacyjna'!T30*$M$88*$P96*T$82</f>
        <v>0</v>
      </c>
      <c r="U30" s="5">
        <f>'Praca eksploatacyjna'!U30*$M$88*$P96*U$82</f>
        <v>0</v>
      </c>
      <c r="V30" s="5">
        <f>'Praca eksploatacyjna'!V30*$M$88*$P96*V$82</f>
        <v>0</v>
      </c>
      <c r="W30" s="5">
        <f>'Praca eksploatacyjna'!W30*$M$88*$P96*W$82</f>
        <v>0</v>
      </c>
      <c r="X30" s="5">
        <f>'Praca eksploatacyjna'!X30*$M$88*$P96*X$82</f>
        <v>0</v>
      </c>
      <c r="Y30" s="5">
        <f>'Praca eksploatacyjna'!Y30*$M$88*$P96*Y$82</f>
        <v>0</v>
      </c>
      <c r="Z30" s="5">
        <f>'Praca eksploatacyjna'!Z30*$M$88*$P96*Z$82</f>
        <v>0</v>
      </c>
    </row>
    <row r="31" spans="1:26" x14ac:dyDescent="0.25">
      <c r="A31" s="1" t="s">
        <v>28</v>
      </c>
      <c r="B31" s="5">
        <f>SUM(B20:B30)</f>
        <v>79585.004793670349</v>
      </c>
      <c r="C31" s="5">
        <f t="shared" ref="C31:Z31" si="3">SUM(C20:C30)</f>
        <v>81714.370320793387</v>
      </c>
      <c r="D31" s="5">
        <f t="shared" si="3"/>
        <v>83835.708528322182</v>
      </c>
      <c r="E31" s="5">
        <f t="shared" si="3"/>
        <v>85949.019416256764</v>
      </c>
      <c r="F31" s="5">
        <f t="shared" si="3"/>
        <v>88054.302984597089</v>
      </c>
      <c r="G31" s="5">
        <f t="shared" si="3"/>
        <v>90151.559233343185</v>
      </c>
      <c r="H31" s="5">
        <f t="shared" si="3"/>
        <v>91752.705893166276</v>
      </c>
      <c r="I31" s="5">
        <f t="shared" si="3"/>
        <v>93322.016342208401</v>
      </c>
      <c r="J31" s="5">
        <f t="shared" si="3"/>
        <v>94859.490580469515</v>
      </c>
      <c r="K31" s="5">
        <f t="shared" si="3"/>
        <v>96365.128607949635</v>
      </c>
      <c r="L31" s="5">
        <f t="shared" si="3"/>
        <v>98742.003878999545</v>
      </c>
      <c r="M31" s="5">
        <f t="shared" si="3"/>
        <v>104727.32285268333</v>
      </c>
      <c r="N31" s="5">
        <f t="shared" si="3"/>
        <v>110877.47018379392</v>
      </c>
      <c r="O31" s="5">
        <f t="shared" si="3"/>
        <v>117192.44587233133</v>
      </c>
      <c r="P31" s="5">
        <f t="shared" si="3"/>
        <v>127495.31988709139</v>
      </c>
      <c r="Q31" s="5">
        <f t="shared" si="3"/>
        <v>134296.40866931152</v>
      </c>
      <c r="R31" s="5">
        <f t="shared" si="3"/>
        <v>145913.77844646861</v>
      </c>
      <c r="S31" s="5">
        <f t="shared" si="3"/>
        <v>157881.40083553834</v>
      </c>
      <c r="T31" s="5">
        <f t="shared" si="3"/>
        <v>170199.27583652062</v>
      </c>
      <c r="U31" s="5">
        <f t="shared" si="3"/>
        <v>182867.40344941552</v>
      </c>
      <c r="V31" s="5">
        <f t="shared" si="3"/>
        <v>140097.950307697</v>
      </c>
      <c r="W31" s="5">
        <f t="shared" si="3"/>
        <v>156349.36825446456</v>
      </c>
      <c r="X31" s="5">
        <f t="shared" si="3"/>
        <v>173090.22129004012</v>
      </c>
      <c r="Y31" s="5">
        <f t="shared" si="3"/>
        <v>190320.50941442381</v>
      </c>
      <c r="Z31" s="5">
        <f t="shared" si="3"/>
        <v>208040.23262761557</v>
      </c>
    </row>
    <row r="33" spans="1:26" x14ac:dyDescent="0.25">
      <c r="A33" t="s">
        <v>89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spans="1:26" x14ac:dyDescent="0.25">
      <c r="A36" s="1">
        <v>10</v>
      </c>
      <c r="B36" s="5">
        <f>'Praca eksploatacyjna'!B36*$M$88*$Q86*B$82</f>
        <v>0</v>
      </c>
      <c r="C36" s="5">
        <f>'Praca eksploatacyjna'!C36*$M$88*$Q86*C$82</f>
        <v>0</v>
      </c>
      <c r="D36" s="5">
        <f>'Praca eksploatacyjna'!D36*$M$88*$Q86*D$82</f>
        <v>0</v>
      </c>
      <c r="E36" s="5">
        <f>'Praca eksploatacyjna'!E36*$M$88*$Q86*E$82</f>
        <v>0</v>
      </c>
      <c r="F36" s="5">
        <f>'Praca eksploatacyjna'!F36*$M$88*$Q86*F$82</f>
        <v>0</v>
      </c>
      <c r="G36" s="5">
        <f>'Praca eksploatacyjna'!G36*$M$88*$Q86*G$82</f>
        <v>0</v>
      </c>
      <c r="H36" s="5">
        <f>'Praca eksploatacyjna'!H36*$M$88*$Q86*H$82</f>
        <v>0</v>
      </c>
      <c r="I36" s="5">
        <f>'Praca eksploatacyjna'!I36*$M$88*$Q86*I$82</f>
        <v>0</v>
      </c>
      <c r="J36" s="5">
        <f>'Praca eksploatacyjna'!J36*$M$88*$Q86*J$82</f>
        <v>0</v>
      </c>
      <c r="K36" s="5">
        <f>'Praca eksploatacyjna'!K36*$M$88*$Q86*K$82</f>
        <v>0</v>
      </c>
      <c r="L36" s="5">
        <f>'Praca eksploatacyjna'!L36*$M$88*$Q86*L$82</f>
        <v>0</v>
      </c>
      <c r="M36" s="5">
        <f>'Praca eksploatacyjna'!M36*$M$88*$Q86*M$82</f>
        <v>0</v>
      </c>
      <c r="N36" s="5">
        <f>'Praca eksploatacyjna'!N36*$M$88*$Q86*N$82</f>
        <v>0</v>
      </c>
      <c r="O36" s="5">
        <f>'Praca eksploatacyjna'!O36*$M$88*$Q86*O$82</f>
        <v>0</v>
      </c>
      <c r="P36" s="5">
        <f>'Praca eksploatacyjna'!P36*$M$88*$Q86*P$82</f>
        <v>0</v>
      </c>
      <c r="Q36" s="5">
        <f>'Praca eksploatacyjna'!Q36*$M$88*$Q86*Q$82</f>
        <v>0</v>
      </c>
      <c r="R36" s="5">
        <f>'Praca eksploatacyjna'!R36*$M$88*$Q86*R$82</f>
        <v>0</v>
      </c>
      <c r="S36" s="5">
        <f>'Praca eksploatacyjna'!S36*$M$88*$Q86*S$82</f>
        <v>0</v>
      </c>
      <c r="T36" s="5">
        <f>'Praca eksploatacyjna'!T36*$M$88*$Q86*T$82</f>
        <v>0</v>
      </c>
      <c r="U36" s="5">
        <f>'Praca eksploatacyjna'!U36*$M$88*$Q86*U$82</f>
        <v>0</v>
      </c>
      <c r="V36" s="5">
        <f>'Praca eksploatacyjna'!V36*$M$88*$Q86*V$82</f>
        <v>0</v>
      </c>
      <c r="W36" s="5">
        <f>'Praca eksploatacyjna'!W36*$M$88*$Q86*W$82</f>
        <v>0</v>
      </c>
      <c r="X36" s="5">
        <f>'Praca eksploatacyjna'!X36*$M$88*$Q86*X$82</f>
        <v>0</v>
      </c>
      <c r="Y36" s="5">
        <f>'Praca eksploatacyjna'!Y36*$M$88*$Q86*Y$82</f>
        <v>0</v>
      </c>
      <c r="Z36" s="5">
        <f>'Praca eksploatacyjna'!Z36*$M$88*$Q86*Z$82</f>
        <v>0</v>
      </c>
    </row>
    <row r="37" spans="1:26" x14ac:dyDescent="0.25">
      <c r="A37" s="1">
        <v>20</v>
      </c>
      <c r="B37" s="5">
        <f>'Praca eksploatacyjna'!B37*$M$88*$Q87*B$82</f>
        <v>0</v>
      </c>
      <c r="C37" s="5">
        <f>'Praca eksploatacyjna'!C37*$M$88*$Q87*C$82</f>
        <v>0</v>
      </c>
      <c r="D37" s="5">
        <f>'Praca eksploatacyjna'!D37*$M$88*$Q87*D$82</f>
        <v>0</v>
      </c>
      <c r="E37" s="5">
        <f>'Praca eksploatacyjna'!E37*$M$88*$Q87*E$82</f>
        <v>0</v>
      </c>
      <c r="F37" s="5">
        <f>'Praca eksploatacyjna'!F37*$M$88*$Q87*F$82</f>
        <v>0</v>
      </c>
      <c r="G37" s="5">
        <f>'Praca eksploatacyjna'!G37*$M$88*$Q87*G$82</f>
        <v>0</v>
      </c>
      <c r="H37" s="5">
        <f>'Praca eksploatacyjna'!H37*$M$88*$Q87*H$82</f>
        <v>0.53543614262794514</v>
      </c>
      <c r="I37" s="5">
        <f>'Praca eksploatacyjna'!I37*$M$88*$Q87*I$82</f>
        <v>1.0969911214816437</v>
      </c>
      <c r="J37" s="5">
        <f>'Praca eksploatacyjna'!J37*$M$88*$Q87*J$82</f>
        <v>1.6846649365610964</v>
      </c>
      <c r="K37" s="5">
        <f>'Praca eksploatacyjna'!K37*$M$88*$Q87*K$82</f>
        <v>2.2984575878663014</v>
      </c>
      <c r="L37" s="5">
        <f>'Praca eksploatacyjna'!L37*$M$88*$Q87*L$82</f>
        <v>2.9383690753972598</v>
      </c>
      <c r="M37" s="5">
        <f>'Praca eksploatacyjna'!M37*$M$88*$Q87*M$82</f>
        <v>3.003666165961643</v>
      </c>
      <c r="N37" s="5">
        <f>'Praca eksploatacyjna'!N37*$M$88*$Q87*N$82</f>
        <v>3.0689632565260272</v>
      </c>
      <c r="O37" s="5">
        <f>'Praca eksploatacyjna'!O37*$M$88*$Q87*O$82</f>
        <v>3.1342603470904109</v>
      </c>
      <c r="P37" s="5">
        <f>'Praca eksploatacyjna'!P37*$M$88*$Q87*P$82</f>
        <v>3.1995574376547942</v>
      </c>
      <c r="Q37" s="5">
        <f>'Praca eksploatacyjna'!Q37*$M$88*$Q87*Q$82</f>
        <v>0</v>
      </c>
      <c r="R37" s="5">
        <f>'Praca eksploatacyjna'!R37*$M$88*$Q87*R$82</f>
        <v>2.0350926559232878</v>
      </c>
      <c r="S37" s="5">
        <f>'Praca eksploatacyjna'!S37*$M$88*$Q87*S$82</f>
        <v>4.1499928669808224</v>
      </c>
      <c r="T37" s="5">
        <f>'Praca eksploatacyjna'!T37*$M$88*$Q87*T$82</f>
        <v>6.3447006331726028</v>
      </c>
      <c r="U37" s="5">
        <f>'Praca eksploatacyjna'!U37*$M$88*$Q87*U$82</f>
        <v>8.6192159544986318</v>
      </c>
      <c r="V37" s="5">
        <f>'Praca eksploatacyjna'!V37*$M$88*$Q87*V$82</f>
        <v>10.973538830958901</v>
      </c>
      <c r="W37" s="5">
        <f>'Praca eksploatacyjna'!W37*$M$88*$Q87*W$82</f>
        <v>12.676341848232331</v>
      </c>
      <c r="X37" s="5">
        <f>'Praca eksploatacyjna'!X37*$M$88*$Q87*X$82</f>
        <v>14.432833584414245</v>
      </c>
      <c r="Y37" s="5">
        <f>'Praca eksploatacyjna'!Y37*$M$88*$Q87*Y$82</f>
        <v>16.243014039504658</v>
      </c>
      <c r="Z37" s="5">
        <f>'Praca eksploatacyjna'!Z37*$M$88*$Q87*Z$82</f>
        <v>18.106883213503558</v>
      </c>
    </row>
    <row r="38" spans="1:26" x14ac:dyDescent="0.25">
      <c r="A38" s="1">
        <v>30</v>
      </c>
      <c r="B38" s="5">
        <f>'Praca eksploatacyjna'!B38*$M$88*$Q88*B$82</f>
        <v>18702.883919136693</v>
      </c>
      <c r="C38" s="5">
        <f>'Praca eksploatacyjna'!C38*$M$88*$Q88*C$82</f>
        <v>19694.429610698557</v>
      </c>
      <c r="D38" s="5">
        <f>'Praca eksploatacyjna'!D38*$M$88*$Q88*D$82</f>
        <v>20711.374056681903</v>
      </c>
      <c r="E38" s="5">
        <f>'Praca eksploatacyjna'!E38*$M$88*$Q88*E$82</f>
        <v>21753.717257086711</v>
      </c>
      <c r="F38" s="5">
        <f>'Praca eksploatacyjna'!F38*$M$88*$Q88*F$82</f>
        <v>22821.45921191301</v>
      </c>
      <c r="G38" s="5">
        <f>'Praca eksploatacyjna'!G38*$M$88*$Q88*G$82</f>
        <v>23914.599921160763</v>
      </c>
      <c r="H38" s="5">
        <f>'Praca eksploatacyjna'!H38*$M$88*$Q88*H$82</f>
        <v>25128.98493323143</v>
      </c>
      <c r="I38" s="5">
        <f>'Praca eksploatacyjna'!I38*$M$88*$Q88*I$82</f>
        <v>26373.444092328522</v>
      </c>
      <c r="J38" s="5">
        <f>'Praca eksploatacyjna'!J38*$M$88*$Q88*J$82</f>
        <v>27647.97739845204</v>
      </c>
      <c r="K38" s="5">
        <f>'Praca eksploatacyjna'!K38*$M$88*$Q88*K$82</f>
        <v>28952.584851601972</v>
      </c>
      <c r="L38" s="5">
        <f>'Praca eksploatacyjna'!L38*$M$88*$Q88*L$82</f>
        <v>27429.906579362509</v>
      </c>
      <c r="M38" s="5">
        <f>'Praca eksploatacyjna'!M38*$M$88*$Q88*M$82</f>
        <v>28823.892508696157</v>
      </c>
      <c r="N38" s="5">
        <f>'Praca eksploatacyjna'!N38*$M$88*$Q88*N$82</f>
        <v>30251.984196716432</v>
      </c>
      <c r="O38" s="5">
        <f>'Praca eksploatacyjna'!O38*$M$88*$Q88*O$82</f>
        <v>31714.181643423344</v>
      </c>
      <c r="P38" s="5">
        <f>'Praca eksploatacyjna'!P38*$M$88*$Q88*P$82</f>
        <v>33210.484848816857</v>
      </c>
      <c r="Q38" s="5">
        <f>'Praca eksploatacyjna'!Q38*$M$88*$Q88*Q$82</f>
        <v>30981.625434594247</v>
      </c>
      <c r="R38" s="5">
        <f>'Praca eksploatacyjna'!R38*$M$88*$Q88*R$82</f>
        <v>32805.184840319409</v>
      </c>
      <c r="S38" s="5">
        <f>'Praca eksploatacyjna'!S38*$M$88*$Q88*S$82</f>
        <v>34675.957065536088</v>
      </c>
      <c r="T38" s="5">
        <f>'Praca eksploatacyjna'!T38*$M$88*$Q88*T$82</f>
        <v>36593.942110244257</v>
      </c>
      <c r="U38" s="5">
        <f>'Praca eksploatacyjna'!U38*$M$88*$Q88*U$82</f>
        <v>38559.139974443948</v>
      </c>
      <c r="V38" s="5">
        <f>'Praca eksploatacyjna'!V38*$M$88*$Q88*V$82</f>
        <v>35882.008838724818</v>
      </c>
      <c r="W38" s="5">
        <f>'Praca eksploatacyjna'!W38*$M$88*$Q88*W$82</f>
        <v>37627.245774904208</v>
      </c>
      <c r="X38" s="5">
        <f>'Praca eksploatacyjna'!X38*$M$88*$Q88*X$82</f>
        <v>39411.512595921988</v>
      </c>
      <c r="Y38" s="5">
        <f>'Praca eksploatacyjna'!Y38*$M$88*$Q88*Y$82</f>
        <v>41234.809301778179</v>
      </c>
      <c r="Z38" s="5">
        <f>'Praca eksploatacyjna'!Z38*$M$88*$Q88*Z$82</f>
        <v>43097.135892472761</v>
      </c>
    </row>
    <row r="39" spans="1:26" x14ac:dyDescent="0.25">
      <c r="A39" s="1">
        <v>40</v>
      </c>
      <c r="B39" s="5">
        <f>'Praca eksploatacyjna'!B39*$M$88*$Q89*B$82</f>
        <v>60292.185543090745</v>
      </c>
      <c r="C39" s="5">
        <f>'Praca eksploatacyjna'!C39*$M$88*$Q89*C$82</f>
        <v>61844.323778728911</v>
      </c>
      <c r="D39" s="5">
        <f>'Praca eksploatacyjna'!D39*$M$88*$Q89*D$82</f>
        <v>63386.990034532566</v>
      </c>
      <c r="E39" s="5">
        <f>'Praca eksploatacyjna'!E39*$M$88*$Q89*E$82</f>
        <v>64920.184310501689</v>
      </c>
      <c r="F39" s="5">
        <f>'Praca eksploatacyjna'!F39*$M$88*$Q89*F$82</f>
        <v>66443.906606636272</v>
      </c>
      <c r="G39" s="5">
        <f>'Praca eksploatacyjna'!G39*$M$88*$Q89*G$82</f>
        <v>67958.156922936323</v>
      </c>
      <c r="H39" s="5">
        <f>'Praca eksploatacyjna'!H39*$M$88*$Q89*H$82</f>
        <v>70674.937935338035</v>
      </c>
      <c r="I39" s="5">
        <f>'Praca eksploatacyjna'!I39*$M$88*$Q89*I$82</f>
        <v>73441.369049658228</v>
      </c>
      <c r="J39" s="5">
        <f>'Praca eksploatacyjna'!J39*$M$88*$Q89*J$82</f>
        <v>76257.450265896885</v>
      </c>
      <c r="K39" s="5">
        <f>'Praca eksploatacyjna'!K39*$M$88*$Q89*K$82</f>
        <v>79123.181584053993</v>
      </c>
      <c r="L39" s="5">
        <f>'Praca eksploatacyjna'!L39*$M$88*$Q89*L$82</f>
        <v>83104.160735514262</v>
      </c>
      <c r="M39" s="5">
        <f>'Praca eksploatacyjna'!M39*$M$88*$Q89*M$82</f>
        <v>86788.807566474556</v>
      </c>
      <c r="N39" s="5">
        <f>'Praca eksploatacyjna'!N39*$M$88*$Q89*N$82</f>
        <v>90553.362558456764</v>
      </c>
      <c r="O39" s="5">
        <f>'Praca eksploatacyjna'!O39*$M$88*$Q89*O$82</f>
        <v>94397.82571146093</v>
      </c>
      <c r="P39" s="5">
        <f>'Praca eksploatacyjna'!P39*$M$88*$Q89*P$82</f>
        <v>98322.19702548701</v>
      </c>
      <c r="Q39" s="5">
        <f>'Praca eksploatacyjna'!Q39*$M$88*$Q89*Q$82</f>
        <v>96120.213760728147</v>
      </c>
      <c r="R39" s="5">
        <f>'Praca eksploatacyjna'!R39*$M$88*$Q89*R$82</f>
        <v>100503.16954706631</v>
      </c>
      <c r="S39" s="5">
        <f>'Praca eksploatacyjna'!S39*$M$88*$Q89*S$82</f>
        <v>104982.61754952697</v>
      </c>
      <c r="T39" s="5">
        <f>'Praca eksploatacyjna'!T39*$M$88*$Q89*T$82</f>
        <v>109558.55776811014</v>
      </c>
      <c r="U39" s="5">
        <f>'Praca eksploatacyjna'!U39*$M$88*$Q89*U$82</f>
        <v>114230.9902028158</v>
      </c>
      <c r="V39" s="5">
        <f>'Praca eksploatacyjna'!V39*$M$88*$Q89*V$82</f>
        <v>108012.54271312844</v>
      </c>
      <c r="W39" s="5">
        <f>'Praca eksploatacyjna'!W39*$M$88*$Q89*W$82</f>
        <v>119905.43176946127</v>
      </c>
      <c r="X39" s="5">
        <f>'Praca eksploatacyjna'!X39*$M$88*$Q89*X$82</f>
        <v>132152.92884877138</v>
      </c>
      <c r="Y39" s="5">
        <f>'Praca eksploatacyjna'!Y39*$M$88*$Q89*Y$82</f>
        <v>144755.0339510589</v>
      </c>
      <c r="Z39" s="5">
        <f>'Praca eksploatacyjna'!Z39*$M$88*$Q89*Z$82</f>
        <v>157711.74707632384</v>
      </c>
    </row>
    <row r="40" spans="1:26" x14ac:dyDescent="0.25">
      <c r="A40" s="1">
        <v>50</v>
      </c>
      <c r="B40" s="5">
        <f>'Praca eksploatacyjna'!B40*$M$88*$Q90*B$82</f>
        <v>25302.891641895865</v>
      </c>
      <c r="C40" s="5">
        <f>'Praca eksploatacyjna'!C40*$M$88*$Q90*C$82</f>
        <v>26111.075274757306</v>
      </c>
      <c r="D40" s="5">
        <f>'Praca eksploatacyjna'!D40*$M$88*$Q90*D$82</f>
        <v>26923.994678266772</v>
      </c>
      <c r="E40" s="5">
        <f>'Praca eksploatacyjna'!E40*$M$88*$Q90*E$82</f>
        <v>27741.649852424256</v>
      </c>
      <c r="F40" s="5">
        <f>'Praca eksploatacyjna'!F40*$M$88*$Q90*F$82</f>
        <v>28564.040797229769</v>
      </c>
      <c r="G40" s="5">
        <f>'Praca eksploatacyjna'!G40*$M$88*$Q90*G$82</f>
        <v>29391.1675126833</v>
      </c>
      <c r="H40" s="5">
        <f>'Praca eksploatacyjna'!H40*$M$88*$Q90*H$82</f>
        <v>35422.619443534364</v>
      </c>
      <c r="I40" s="5">
        <f>'Praca eksploatacyjna'!I40*$M$88*$Q90*I$82</f>
        <v>41712.445654533432</v>
      </c>
      <c r="J40" s="5">
        <f>'Praca eksploatacyjna'!J40*$M$88*$Q90*J$82</f>
        <v>48260.646145680512</v>
      </c>
      <c r="K40" s="5">
        <f>'Praca eksploatacyjna'!K40*$M$88*$Q90*K$82</f>
        <v>55067.220916975573</v>
      </c>
      <c r="L40" s="5">
        <f>'Praca eksploatacyjna'!L40*$M$88*$Q90*L$82</f>
        <v>61599.395770516043</v>
      </c>
      <c r="M40" s="5">
        <f>'Praca eksploatacyjna'!M40*$M$88*$Q90*M$82</f>
        <v>69497.589570078781</v>
      </c>
      <c r="N40" s="5">
        <f>'Praca eksploatacyjna'!N40*$M$88*$Q90*N$82</f>
        <v>77679.666775641323</v>
      </c>
      <c r="O40" s="5">
        <f>'Praca eksploatacyjna'!O40*$M$88*$Q90*O$82</f>
        <v>86145.627387203669</v>
      </c>
      <c r="P40" s="5">
        <f>'Praca eksploatacyjna'!P40*$M$88*$Q90*P$82</f>
        <v>94895.471404765849</v>
      </c>
      <c r="Q40" s="5">
        <f>'Praca eksploatacyjna'!Q40*$M$88*$Q90*Q$82</f>
        <v>71632.413809827907</v>
      </c>
      <c r="R40" s="5">
        <f>'Praca eksploatacyjna'!R40*$M$88*$Q90*R$82</f>
        <v>80536.138714035536</v>
      </c>
      <c r="S40" s="5">
        <f>'Praca eksploatacyjna'!S40*$M$88*$Q90*S$82</f>
        <v>89732.847015420062</v>
      </c>
      <c r="T40" s="5">
        <f>'Praca eksploatacyjna'!T40*$M$88*$Q90*T$82</f>
        <v>99222.538713981543</v>
      </c>
      <c r="U40" s="5">
        <f>'Praca eksploatacyjna'!U40*$M$88*$Q90*U$82</f>
        <v>109005.21380971988</v>
      </c>
      <c r="V40" s="5">
        <f>'Praca eksploatacyjna'!V40*$M$88*$Q90*V$82</f>
        <v>80046.903977660797</v>
      </c>
      <c r="W40" s="5">
        <f>'Praca eksploatacyjna'!W40*$M$88*$Q90*W$82</f>
        <v>97258.440559197043</v>
      </c>
      <c r="X40" s="5">
        <f>'Praca eksploatacyjna'!X40*$M$88*$Q90*X$82</f>
        <v>115032.69636671171</v>
      </c>
      <c r="Y40" s="5">
        <f>'Praca eksploatacyjna'!Y40*$M$88*$Q90*Y$82</f>
        <v>133369.67140020482</v>
      </c>
      <c r="Z40" s="5">
        <f>'Praca eksploatacyjna'!Z40*$M$88*$Q90*Z$82</f>
        <v>152269.36565967643</v>
      </c>
    </row>
    <row r="41" spans="1:26" x14ac:dyDescent="0.25">
      <c r="A41" s="1">
        <v>60</v>
      </c>
      <c r="B41" s="5">
        <f>'Praca eksploatacyjna'!B41*$M$88*$Q91*B$82</f>
        <v>20012.6680409822</v>
      </c>
      <c r="C41" s="5">
        <f>'Praca eksploatacyjna'!C41*$M$88*$Q91*C$82</f>
        <v>20716.804440850476</v>
      </c>
      <c r="D41" s="5">
        <f>'Praca eksploatacyjna'!D41*$M$88*$Q91*D$82</f>
        <v>21428.293389852734</v>
      </c>
      <c r="E41" s="5">
        <f>'Praca eksploatacyjna'!E41*$M$88*$Q91*E$82</f>
        <v>22147.13488798897</v>
      </c>
      <c r="F41" s="5">
        <f>'Praca eksploatacyjna'!F41*$M$88*$Q91*F$82</f>
        <v>22873.328935259186</v>
      </c>
      <c r="G41" s="5">
        <f>'Praca eksploatacyjna'!G41*$M$88*$Q91*G$82</f>
        <v>23606.875531663376</v>
      </c>
      <c r="H41" s="5">
        <f>'Praca eksploatacyjna'!H41*$M$88*$Q91*H$82</f>
        <v>34927.54586550549</v>
      </c>
      <c r="I41" s="5">
        <f>'Praca eksploatacyjna'!I41*$M$88*$Q91*I$82</f>
        <v>46771.655147911064</v>
      </c>
      <c r="J41" s="5">
        <f>'Praca eksploatacyjna'!J41*$M$88*$Q91*J$82</f>
        <v>59139.203378880055</v>
      </c>
      <c r="K41" s="5">
        <f>'Praca eksploatacyjna'!K41*$M$88*$Q91*K$82</f>
        <v>72030.190558412491</v>
      </c>
      <c r="L41" s="5">
        <f>'Praca eksploatacyjna'!L41*$M$88*$Q91*L$82</f>
        <v>84617.45490893563</v>
      </c>
      <c r="M41" s="5">
        <f>'Praca eksploatacyjna'!M41*$M$88*$Q91*M$82</f>
        <v>99815.568150479245</v>
      </c>
      <c r="N41" s="5">
        <f>'Praca eksploatacyjna'!N41*$M$88*$Q91*N$82</f>
        <v>115592.71292918283</v>
      </c>
      <c r="O41" s="5">
        <f>'Praca eksploatacyjna'!O41*$M$88*$Q91*O$82</f>
        <v>131948.88924504636</v>
      </c>
      <c r="P41" s="5">
        <f>'Praca eksploatacyjna'!P41*$M$88*$Q91*P$82</f>
        <v>148884.09709806979</v>
      </c>
      <c r="Q41" s="5">
        <f>'Praca eksploatacyjna'!Q41*$M$88*$Q91*Q$82</f>
        <v>100968.46791782303</v>
      </c>
      <c r="R41" s="5">
        <f>'Praca eksploatacyjna'!R41*$M$88*$Q91*R$82</f>
        <v>123442.24422678078</v>
      </c>
      <c r="S41" s="5">
        <f>'Praca eksploatacyjna'!S41*$M$88*$Q91*S$82</f>
        <v>146718.15414164442</v>
      </c>
      <c r="T41" s="5">
        <f>'Praca eksploatacyjna'!T41*$M$88*$Q91*T$82</f>
        <v>170796.19766241402</v>
      </c>
      <c r="U41" s="5">
        <f>'Praca eksploatacyjna'!U41*$M$88*$Q91*U$82</f>
        <v>195676.37478908955</v>
      </c>
      <c r="V41" s="5">
        <f>'Praca eksploatacyjna'!V41*$M$88*$Q91*V$82</f>
        <v>141741.84916218053</v>
      </c>
      <c r="W41" s="5">
        <f>'Praca eksploatacyjna'!W41*$M$88*$Q91*W$82</f>
        <v>152348.84956615375</v>
      </c>
      <c r="X41" s="5">
        <f>'Praca eksploatacyjna'!X41*$M$88*$Q91*X$82</f>
        <v>163242.63125133229</v>
      </c>
      <c r="Y41" s="5">
        <f>'Praca eksploatacyjna'!Y41*$M$88*$Q91*Y$82</f>
        <v>174423.19421771629</v>
      </c>
      <c r="Z41" s="5">
        <f>'Praca eksploatacyjna'!Z41*$M$88*$Q91*Z$82</f>
        <v>185890.5384653057</v>
      </c>
    </row>
    <row r="42" spans="1:26" x14ac:dyDescent="0.25">
      <c r="A42" s="1">
        <v>70</v>
      </c>
      <c r="B42" s="5">
        <f>'Praca eksploatacyjna'!B42*$M$88*$Q92*B$82</f>
        <v>149143.26780763746</v>
      </c>
      <c r="C42" s="5">
        <f>'Praca eksploatacyjna'!C42*$M$88*$Q92*C$82</f>
        <v>154840.45792133262</v>
      </c>
      <c r="D42" s="5">
        <f>'Praca eksploatacyjna'!D42*$M$88*$Q92*D$82</f>
        <v>160617.42325117328</v>
      </c>
      <c r="E42" s="5">
        <f>'Praca eksploatacyjna'!E42*$M$88*$Q92*E$82</f>
        <v>166474.16379715945</v>
      </c>
      <c r="F42" s="5">
        <f>'Praca eksploatacyjna'!F42*$M$88*$Q92*F$82</f>
        <v>172410.67955929122</v>
      </c>
      <c r="G42" s="5">
        <f>'Praca eksploatacyjna'!G42*$M$88*$Q92*G$82</f>
        <v>178426.9705375685</v>
      </c>
      <c r="H42" s="5">
        <f>'Praca eksploatacyjna'!H42*$M$88*$Q92*H$82</f>
        <v>169066.73744488289</v>
      </c>
      <c r="I42" s="5">
        <f>'Praca eksploatacyjna'!I42*$M$88*$Q92*I$82</f>
        <v>159032.31374945954</v>
      </c>
      <c r="J42" s="5">
        <f>'Praca eksploatacyjna'!J42*$M$88*$Q92*J$82</f>
        <v>148323.69945129839</v>
      </c>
      <c r="K42" s="5">
        <f>'Praca eksploatacyjna'!K42*$M$88*$Q92*K$82</f>
        <v>136940.89455039939</v>
      </c>
      <c r="L42" s="5">
        <f>'Praca eksploatacyjna'!L42*$M$88*$Q92*L$82</f>
        <v>115909.1872303891</v>
      </c>
      <c r="M42" s="5">
        <f>'Praca eksploatacyjna'!M42*$M$88*$Q92*M$82</f>
        <v>103207.83729780976</v>
      </c>
      <c r="N42" s="5">
        <f>'Praca eksploatacyjna'!N42*$M$88*$Q92*N$82</f>
        <v>89842.265206586468</v>
      </c>
      <c r="O42" s="5">
        <f>'Praca eksploatacyjna'!O42*$M$88*$Q92*O$82</f>
        <v>75812.470956719248</v>
      </c>
      <c r="P42" s="5">
        <f>'Praca eksploatacyjna'!P42*$M$88*$Q92*P$82</f>
        <v>61118.454548208116</v>
      </c>
      <c r="Q42" s="5">
        <f>'Praca eksploatacyjna'!Q42*$M$88*$Q92*Q$82</f>
        <v>130034.04132327744</v>
      </c>
      <c r="R42" s="5">
        <f>'Praca eksploatacyjna'!R42*$M$88*$Q92*R$82</f>
        <v>108031.41801250375</v>
      </c>
      <c r="S42" s="5">
        <f>'Praca eksploatacyjna'!S42*$M$88*$Q92*S$82</f>
        <v>85063.959245367747</v>
      </c>
      <c r="T42" s="5">
        <f>'Praca eksploatacyjna'!T42*$M$88*$Q92*T$82</f>
        <v>61131.665021869434</v>
      </c>
      <c r="U42" s="5">
        <f>'Praca eksploatacyjna'!U42*$M$88*$Q92*U$82</f>
        <v>36234.535342008792</v>
      </c>
      <c r="V42" s="5">
        <f>'Praca eksploatacyjna'!V42*$M$88*$Q92*V$82</f>
        <v>101703.11701932522</v>
      </c>
      <c r="W42" s="5">
        <f>'Praca eksploatacyjna'!W42*$M$88*$Q92*W$82</f>
        <v>76939.650848223784</v>
      </c>
      <c r="X42" s="5">
        <f>'Praca eksploatacyjna'!X42*$M$88*$Q92*X$82</f>
        <v>51225.734185934045</v>
      </c>
      <c r="Y42" s="5">
        <f>'Praca eksploatacyjna'!Y42*$M$88*$Q92*Y$82</f>
        <v>24561.367032456081</v>
      </c>
      <c r="Z42" s="5">
        <f>'Praca eksploatacyjna'!Z42*$M$88*$Q92*Z$82</f>
        <v>-3053.450612210142</v>
      </c>
    </row>
    <row r="43" spans="1:26" x14ac:dyDescent="0.25">
      <c r="A43" s="1">
        <v>80</v>
      </c>
      <c r="B43" s="5">
        <f>'Praca eksploatacyjna'!B43*$M$88*$Q93*B$82</f>
        <v>135227.35251403559</v>
      </c>
      <c r="C43" s="5">
        <f>'Praca eksploatacyjna'!C43*$M$88*$Q93*C$82</f>
        <v>139861.58667475008</v>
      </c>
      <c r="D43" s="5">
        <f>'Praca eksploatacyjna'!D43*$M$88*$Q93*D$82</f>
        <v>144538.6316975455</v>
      </c>
      <c r="E43" s="5">
        <f>'Praca eksploatacyjna'!E43*$M$88*$Q93*E$82</f>
        <v>149258.48758242183</v>
      </c>
      <c r="F43" s="5">
        <f>'Praca eksploatacyjna'!F43*$M$88*$Q93*F$82</f>
        <v>154021.15432937903</v>
      </c>
      <c r="G43" s="5">
        <f>'Praca eksploatacyjna'!G43*$M$88*$Q93*G$82</f>
        <v>158826.63193841721</v>
      </c>
      <c r="H43" s="5">
        <f>'Praca eksploatacyjna'!H43*$M$88*$Q93*H$82</f>
        <v>164695.75975683777</v>
      </c>
      <c r="I43" s="5">
        <f>'Praca eksploatacyjna'!I43*$M$88*$Q93*I$82</f>
        <v>170657.49547867113</v>
      </c>
      <c r="J43" s="5">
        <f>'Praca eksploatacyjna'!J43*$M$88*$Q93*J$82</f>
        <v>176711.83910391721</v>
      </c>
      <c r="K43" s="5">
        <f>'Praca eksploatacyjna'!K43*$M$88*$Q93*K$82</f>
        <v>182858.7906325759</v>
      </c>
      <c r="L43" s="5">
        <f>'Praca eksploatacyjna'!L43*$M$88*$Q93*L$82</f>
        <v>184282.12808054514</v>
      </c>
      <c r="M43" s="5">
        <f>'Praca eksploatacyjna'!M43*$M$88*$Q93*M$82</f>
        <v>191939.15096491281</v>
      </c>
      <c r="N43" s="5">
        <f>'Praca eksploatacyjna'!N43*$M$88*$Q93*N$82</f>
        <v>199751.03752243606</v>
      </c>
      <c r="O43" s="5">
        <f>'Praca eksploatacyjna'!O43*$M$88*$Q93*O$82</f>
        <v>207717.78775311488</v>
      </c>
      <c r="P43" s="5">
        <f>'Praca eksploatacyjna'!P43*$M$88*$Q93*P$82</f>
        <v>215839.40165694925</v>
      </c>
      <c r="Q43" s="5">
        <f>'Praca eksploatacyjna'!Q43*$M$88*$Q93*Q$82</f>
        <v>212539.89130735249</v>
      </c>
      <c r="R43" s="5">
        <f>'Praca eksploatacyjna'!R43*$M$88*$Q93*R$82</f>
        <v>221878.77561946356</v>
      </c>
      <c r="S43" s="5">
        <f>'Praca eksploatacyjna'!S43*$M$88*$Q93*S$82</f>
        <v>231417.19273494583</v>
      </c>
      <c r="T43" s="5">
        <f>'Praca eksploatacyjna'!T43*$M$88*$Q93*T$82</f>
        <v>241155.14265379918</v>
      </c>
      <c r="U43" s="5">
        <f>'Praca eksploatacyjna'!U43*$M$88*$Q93*U$82</f>
        <v>251092.62537602373</v>
      </c>
      <c r="V43" s="5">
        <f>'Praca eksploatacyjna'!V43*$M$88*$Q93*V$82</f>
        <v>239935.88584273038</v>
      </c>
      <c r="W43" s="5">
        <f>'Praca eksploatacyjna'!W43*$M$88*$Q93*W$82</f>
        <v>251017.24306275896</v>
      </c>
      <c r="X43" s="5">
        <f>'Praca eksploatacyjna'!X43*$M$88*$Q93*X$82</f>
        <v>262338.56051737099</v>
      </c>
      <c r="Y43" s="5">
        <f>'Praca eksploatacyjna'!Y43*$M$88*$Q93*Y$82</f>
        <v>273899.83820656687</v>
      </c>
      <c r="Z43" s="5">
        <f>'Praca eksploatacyjna'!Z43*$M$88*$Q93*Z$82</f>
        <v>285701.07613034628</v>
      </c>
    </row>
    <row r="44" spans="1:26" x14ac:dyDescent="0.25">
      <c r="A44" s="1">
        <v>90</v>
      </c>
      <c r="B44" s="5">
        <f>'Praca eksploatacyjna'!B44*$M$88*$Q94*B$82</f>
        <v>0</v>
      </c>
      <c r="C44" s="5">
        <f>'Praca eksploatacyjna'!C44*$M$88*$Q94*C$82</f>
        <v>0</v>
      </c>
      <c r="D44" s="5">
        <f>'Praca eksploatacyjna'!D44*$M$88*$Q94*D$82</f>
        <v>0</v>
      </c>
      <c r="E44" s="5">
        <f>'Praca eksploatacyjna'!E44*$M$88*$Q94*E$82</f>
        <v>0</v>
      </c>
      <c r="F44" s="5">
        <f>'Praca eksploatacyjna'!F44*$M$88*$Q94*F$82</f>
        <v>0</v>
      </c>
      <c r="G44" s="5">
        <f>'Praca eksploatacyjna'!G44*$M$88*$Q94*G$82</f>
        <v>0</v>
      </c>
      <c r="H44" s="5">
        <f>'Praca eksploatacyjna'!H44*$M$88*$Q94*H$82</f>
        <v>0</v>
      </c>
      <c r="I44" s="5">
        <f>'Praca eksploatacyjna'!I44*$M$88*$Q94*I$82</f>
        <v>0</v>
      </c>
      <c r="J44" s="5">
        <f>'Praca eksploatacyjna'!J44*$M$88*$Q94*J$82</f>
        <v>0</v>
      </c>
      <c r="K44" s="5">
        <f>'Praca eksploatacyjna'!K44*$M$88*$Q94*K$82</f>
        <v>0</v>
      </c>
      <c r="L44" s="5">
        <f>'Praca eksploatacyjna'!L44*$M$88*$Q94*L$82</f>
        <v>0</v>
      </c>
      <c r="M44" s="5">
        <f>'Praca eksploatacyjna'!M44*$M$88*$Q94*M$82</f>
        <v>0</v>
      </c>
      <c r="N44" s="5">
        <f>'Praca eksploatacyjna'!N44*$M$88*$Q94*N$82</f>
        <v>0</v>
      </c>
      <c r="O44" s="5">
        <f>'Praca eksploatacyjna'!O44*$M$88*$Q94*O$82</f>
        <v>0</v>
      </c>
      <c r="P44" s="5">
        <f>'Praca eksploatacyjna'!P44*$M$88*$Q94*P$82</f>
        <v>0</v>
      </c>
      <c r="Q44" s="5">
        <f>'Praca eksploatacyjna'!Q44*$M$88*$Q94*Q$82</f>
        <v>0</v>
      </c>
      <c r="R44" s="5">
        <f>'Praca eksploatacyjna'!R44*$M$88*$Q94*R$82</f>
        <v>0</v>
      </c>
      <c r="S44" s="5">
        <f>'Praca eksploatacyjna'!S44*$M$88*$Q94*S$82</f>
        <v>0</v>
      </c>
      <c r="T44" s="5">
        <f>'Praca eksploatacyjna'!T44*$M$88*$Q94*T$82</f>
        <v>0</v>
      </c>
      <c r="U44" s="5">
        <f>'Praca eksploatacyjna'!U44*$M$88*$Q94*U$82</f>
        <v>0</v>
      </c>
      <c r="V44" s="5">
        <f>'Praca eksploatacyjna'!V44*$M$88*$Q94*V$82</f>
        <v>0</v>
      </c>
      <c r="W44" s="5">
        <f>'Praca eksploatacyjna'!W44*$M$88*$Q94*W$82</f>
        <v>0</v>
      </c>
      <c r="X44" s="5">
        <f>'Praca eksploatacyjna'!X44*$M$88*$Q94*X$82</f>
        <v>0</v>
      </c>
      <c r="Y44" s="5">
        <f>'Praca eksploatacyjna'!Y44*$M$88*$Q94*Y$82</f>
        <v>0</v>
      </c>
      <c r="Z44" s="5">
        <f>'Praca eksploatacyjna'!Z44*$M$88*$Q94*Z$82</f>
        <v>0</v>
      </c>
    </row>
    <row r="45" spans="1:26" x14ac:dyDescent="0.25">
      <c r="A45" s="1">
        <v>100</v>
      </c>
      <c r="B45" s="5">
        <f>'Praca eksploatacyjna'!B45*$M$88*$Q95*B$82</f>
        <v>0</v>
      </c>
      <c r="C45" s="5">
        <f>'Praca eksploatacyjna'!C45*$M$88*$Q95*C$82</f>
        <v>0</v>
      </c>
      <c r="D45" s="5">
        <f>'Praca eksploatacyjna'!D45*$M$88*$Q95*D$82</f>
        <v>0</v>
      </c>
      <c r="E45" s="5">
        <f>'Praca eksploatacyjna'!E45*$M$88*$Q95*E$82</f>
        <v>0</v>
      </c>
      <c r="F45" s="5">
        <f>'Praca eksploatacyjna'!F45*$M$88*$Q95*F$82</f>
        <v>0</v>
      </c>
      <c r="G45" s="5">
        <f>'Praca eksploatacyjna'!G45*$M$88*$Q95*G$82</f>
        <v>0</v>
      </c>
      <c r="H45" s="5">
        <f>'Praca eksploatacyjna'!H45*$M$88*$Q95*H$82</f>
        <v>0</v>
      </c>
      <c r="I45" s="5">
        <f>'Praca eksploatacyjna'!I45*$M$88*$Q95*I$82</f>
        <v>0</v>
      </c>
      <c r="J45" s="5">
        <f>'Praca eksploatacyjna'!J45*$M$88*$Q95*J$82</f>
        <v>0</v>
      </c>
      <c r="K45" s="5">
        <f>'Praca eksploatacyjna'!K45*$M$88*$Q95*K$82</f>
        <v>0</v>
      </c>
      <c r="L45" s="5">
        <f>'Praca eksploatacyjna'!L45*$M$88*$Q95*L$82</f>
        <v>0</v>
      </c>
      <c r="M45" s="5">
        <f>'Praca eksploatacyjna'!M45*$M$88*$Q95*M$82</f>
        <v>0</v>
      </c>
      <c r="N45" s="5">
        <f>'Praca eksploatacyjna'!N45*$M$88*$Q95*N$82</f>
        <v>0</v>
      </c>
      <c r="O45" s="5">
        <f>'Praca eksploatacyjna'!O45*$M$88*$Q95*O$82</f>
        <v>0</v>
      </c>
      <c r="P45" s="5">
        <f>'Praca eksploatacyjna'!P45*$M$88*$Q95*P$82</f>
        <v>0</v>
      </c>
      <c r="Q45" s="5">
        <f>'Praca eksploatacyjna'!Q45*$M$88*$Q95*Q$82</f>
        <v>0</v>
      </c>
      <c r="R45" s="5">
        <f>'Praca eksploatacyjna'!R45*$M$88*$Q95*R$82</f>
        <v>0</v>
      </c>
      <c r="S45" s="5">
        <f>'Praca eksploatacyjna'!S45*$M$88*$Q95*S$82</f>
        <v>0</v>
      </c>
      <c r="T45" s="5">
        <f>'Praca eksploatacyjna'!T45*$M$88*$Q95*T$82</f>
        <v>0</v>
      </c>
      <c r="U45" s="5">
        <f>'Praca eksploatacyjna'!U45*$M$88*$Q95*U$82</f>
        <v>0</v>
      </c>
      <c r="V45" s="5">
        <f>'Praca eksploatacyjna'!V45*$M$88*$Q95*V$82</f>
        <v>0</v>
      </c>
      <c r="W45" s="5">
        <f>'Praca eksploatacyjna'!W45*$M$88*$Q95*W$82</f>
        <v>0</v>
      </c>
      <c r="X45" s="5">
        <f>'Praca eksploatacyjna'!X45*$M$88*$Q95*X$82</f>
        <v>0</v>
      </c>
      <c r="Y45" s="5">
        <f>'Praca eksploatacyjna'!Y45*$M$88*$Q95*Y$82</f>
        <v>0</v>
      </c>
      <c r="Z45" s="5">
        <f>'Praca eksploatacyjna'!Z45*$M$88*$Q95*Z$82</f>
        <v>0</v>
      </c>
    </row>
    <row r="46" spans="1:26" x14ac:dyDescent="0.25">
      <c r="A46" s="1">
        <v>110</v>
      </c>
      <c r="B46" s="5">
        <f>'Praca eksploatacyjna'!B46*$M$88*$Q96*B$82</f>
        <v>0</v>
      </c>
      <c r="C46" s="5">
        <f>'Praca eksploatacyjna'!C46*$M$88*$Q96*C$82</f>
        <v>0</v>
      </c>
      <c r="D46" s="5">
        <f>'Praca eksploatacyjna'!D46*$M$88*$Q96*D$82</f>
        <v>0</v>
      </c>
      <c r="E46" s="5">
        <f>'Praca eksploatacyjna'!E46*$M$88*$Q96*E$82</f>
        <v>0</v>
      </c>
      <c r="F46" s="5">
        <f>'Praca eksploatacyjna'!F46*$M$88*$Q96*F$82</f>
        <v>0</v>
      </c>
      <c r="G46" s="5">
        <f>'Praca eksploatacyjna'!G46*$M$88*$Q96*G$82</f>
        <v>0</v>
      </c>
      <c r="H46" s="5">
        <f>'Praca eksploatacyjna'!H46*$M$88*$Q96*H$82</f>
        <v>0</v>
      </c>
      <c r="I46" s="5">
        <f>'Praca eksploatacyjna'!I46*$M$88*$Q96*I$82</f>
        <v>0</v>
      </c>
      <c r="J46" s="5">
        <f>'Praca eksploatacyjna'!J46*$M$88*$Q96*J$82</f>
        <v>0</v>
      </c>
      <c r="K46" s="5">
        <f>'Praca eksploatacyjna'!K46*$M$88*$Q96*K$82</f>
        <v>0</v>
      </c>
      <c r="L46" s="5">
        <f>'Praca eksploatacyjna'!L46*$M$88*$Q96*L$82</f>
        <v>0</v>
      </c>
      <c r="M46" s="5">
        <f>'Praca eksploatacyjna'!M46*$M$88*$Q96*M$82</f>
        <v>0</v>
      </c>
      <c r="N46" s="5">
        <f>'Praca eksploatacyjna'!N46*$M$88*$Q96*N$82</f>
        <v>0</v>
      </c>
      <c r="O46" s="5">
        <f>'Praca eksploatacyjna'!O46*$M$88*$Q96*O$82</f>
        <v>0</v>
      </c>
      <c r="P46" s="5">
        <f>'Praca eksploatacyjna'!P46*$M$88*$Q96*P$82</f>
        <v>0</v>
      </c>
      <c r="Q46" s="5">
        <f>'Praca eksploatacyjna'!Q46*$M$88*$Q96*Q$82</f>
        <v>0</v>
      </c>
      <c r="R46" s="5">
        <f>'Praca eksploatacyjna'!R46*$M$88*$Q96*R$82</f>
        <v>0</v>
      </c>
      <c r="S46" s="5">
        <f>'Praca eksploatacyjna'!S46*$M$88*$Q96*S$82</f>
        <v>0</v>
      </c>
      <c r="T46" s="5">
        <f>'Praca eksploatacyjna'!T46*$M$88*$Q96*T$82</f>
        <v>0</v>
      </c>
      <c r="U46" s="5">
        <f>'Praca eksploatacyjna'!U46*$M$88*$Q96*U$82</f>
        <v>0</v>
      </c>
      <c r="V46" s="5">
        <f>'Praca eksploatacyjna'!V46*$M$88*$Q96*V$82</f>
        <v>0</v>
      </c>
      <c r="W46" s="5">
        <f>'Praca eksploatacyjna'!W46*$M$88*$Q96*W$82</f>
        <v>0</v>
      </c>
      <c r="X46" s="5">
        <f>'Praca eksploatacyjna'!X46*$M$88*$Q96*X$82</f>
        <v>0</v>
      </c>
      <c r="Y46" s="5">
        <f>'Praca eksploatacyjna'!Y46*$M$88*$Q96*Y$82</f>
        <v>0</v>
      </c>
      <c r="Z46" s="5">
        <f>'Praca eksploatacyjna'!Z46*$M$88*$Q96*Z$82</f>
        <v>0</v>
      </c>
    </row>
    <row r="47" spans="1:26" x14ac:dyDescent="0.25">
      <c r="A47" s="1" t="s">
        <v>28</v>
      </c>
      <c r="B47" s="5">
        <f>SUM(B36:B46)</f>
        <v>408681.24946677854</v>
      </c>
      <c r="C47" s="5">
        <f t="shared" ref="C47:Z47" si="5">SUM(C36:C46)</f>
        <v>423068.67770111794</v>
      </c>
      <c r="D47" s="5">
        <f t="shared" si="5"/>
        <v>437606.7071080528</v>
      </c>
      <c r="E47" s="5">
        <f t="shared" si="5"/>
        <v>452295.33768758294</v>
      </c>
      <c r="F47" s="5">
        <f t="shared" si="5"/>
        <v>467134.56943970849</v>
      </c>
      <c r="G47" s="5">
        <f t="shared" si="5"/>
        <v>482124.40236442944</v>
      </c>
      <c r="H47" s="5">
        <f t="shared" si="5"/>
        <v>499917.12081547256</v>
      </c>
      <c r="I47" s="5">
        <f t="shared" si="5"/>
        <v>517989.82016368338</v>
      </c>
      <c r="J47" s="5">
        <f t="shared" si="5"/>
        <v>536342.50040906167</v>
      </c>
      <c r="K47" s="5">
        <f t="shared" si="5"/>
        <v>554975.16155160719</v>
      </c>
      <c r="L47" s="5">
        <f t="shared" si="5"/>
        <v>556945.17167433805</v>
      </c>
      <c r="M47" s="5">
        <f t="shared" si="5"/>
        <v>580075.84972461732</v>
      </c>
      <c r="N47" s="5">
        <f t="shared" si="5"/>
        <v>603674.09815227636</v>
      </c>
      <c r="O47" s="5">
        <f t="shared" si="5"/>
        <v>627739.91695731552</v>
      </c>
      <c r="P47" s="5">
        <f t="shared" si="5"/>
        <v>652273.30613973457</v>
      </c>
      <c r="Q47" s="5">
        <f t="shared" si="5"/>
        <v>642276.65355360333</v>
      </c>
      <c r="R47" s="5">
        <f t="shared" si="5"/>
        <v>667198.96605282521</v>
      </c>
      <c r="S47" s="5">
        <f t="shared" si="5"/>
        <v>692594.8777453081</v>
      </c>
      <c r="T47" s="5">
        <f t="shared" si="5"/>
        <v>718464.38863105176</v>
      </c>
      <c r="U47" s="5">
        <f t="shared" si="5"/>
        <v>744807.49871005618</v>
      </c>
      <c r="V47" s="5">
        <f t="shared" si="5"/>
        <v>707333.28109258111</v>
      </c>
      <c r="W47" s="5">
        <f t="shared" si="5"/>
        <v>735109.5379225472</v>
      </c>
      <c r="X47" s="5">
        <f t="shared" si="5"/>
        <v>763418.49659962684</v>
      </c>
      <c r="Y47" s="5">
        <f t="shared" si="5"/>
        <v>792260.15712382062</v>
      </c>
      <c r="Z47" s="5">
        <f t="shared" si="5"/>
        <v>821634.51949512842</v>
      </c>
    </row>
    <row r="49" spans="1:26" x14ac:dyDescent="0.25">
      <c r="A49" t="s">
        <v>89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spans="1:26" x14ac:dyDescent="0.25">
      <c r="A52" s="1">
        <v>10</v>
      </c>
      <c r="B52" s="5">
        <f>'Praca eksploatacyjna'!B52*$M$88*$Q86*B$82</f>
        <v>0</v>
      </c>
      <c r="C52" s="5">
        <f>'Praca eksploatacyjna'!C52*$M$88*$Q86*C$82</f>
        <v>0</v>
      </c>
      <c r="D52" s="5">
        <f>'Praca eksploatacyjna'!D52*$M$88*$Q86*D$82</f>
        <v>0</v>
      </c>
      <c r="E52" s="5">
        <f>'Praca eksploatacyjna'!E52*$M$88*$Q86*E$82</f>
        <v>0</v>
      </c>
      <c r="F52" s="5">
        <f>'Praca eksploatacyjna'!F52*$M$88*$Q86*F$82</f>
        <v>0</v>
      </c>
      <c r="G52" s="5">
        <f>'Praca eksploatacyjna'!G52*$M$88*$Q86*G$82</f>
        <v>0</v>
      </c>
      <c r="H52" s="5">
        <f>'Praca eksploatacyjna'!H52*$M$88*$Q86*H$82</f>
        <v>0</v>
      </c>
      <c r="I52" s="5">
        <f>'Praca eksploatacyjna'!I52*$M$88*$Q86*I$82</f>
        <v>0</v>
      </c>
      <c r="J52" s="5">
        <f>'Praca eksploatacyjna'!J52*$M$88*$Q86*J$82</f>
        <v>0</v>
      </c>
      <c r="K52" s="5">
        <f>'Praca eksploatacyjna'!K52*$M$88*$Q86*K$82</f>
        <v>0</v>
      </c>
      <c r="L52" s="5">
        <f>'Praca eksploatacyjna'!L52*$M$88*$Q86*L$82</f>
        <v>0</v>
      </c>
      <c r="M52" s="5">
        <f>'Praca eksploatacyjna'!M52*$M$88*$Q86*M$82</f>
        <v>0</v>
      </c>
      <c r="N52" s="5">
        <f>'Praca eksploatacyjna'!N52*$M$88*$Q86*N$82</f>
        <v>0</v>
      </c>
      <c r="O52" s="5">
        <f>'Praca eksploatacyjna'!O52*$M$88*$Q86*O$82</f>
        <v>0</v>
      </c>
      <c r="P52" s="5">
        <f>'Praca eksploatacyjna'!P52*$M$88*$Q86*P$82</f>
        <v>0</v>
      </c>
      <c r="Q52" s="5">
        <f>'Praca eksploatacyjna'!Q52*$M$88*$Q86*Q$82</f>
        <v>0</v>
      </c>
      <c r="R52" s="5">
        <f>'Praca eksploatacyjna'!R52*$M$88*$Q86*R$82</f>
        <v>0</v>
      </c>
      <c r="S52" s="5">
        <f>'Praca eksploatacyjna'!S52*$M$88*$Q86*S$82</f>
        <v>0</v>
      </c>
      <c r="T52" s="5">
        <f>'Praca eksploatacyjna'!T52*$M$88*$Q86*T$82</f>
        <v>0</v>
      </c>
      <c r="U52" s="5">
        <f>'Praca eksploatacyjna'!U52*$M$88*$Q86*U$82</f>
        <v>0</v>
      </c>
      <c r="V52" s="5">
        <f>'Praca eksploatacyjna'!V52*$M$88*$Q86*V$82</f>
        <v>0</v>
      </c>
      <c r="W52" s="5">
        <f>'Praca eksploatacyjna'!W52*$M$88*$Q86*W$82</f>
        <v>0</v>
      </c>
      <c r="X52" s="5">
        <f>'Praca eksploatacyjna'!X52*$M$88*$Q86*X$82</f>
        <v>0</v>
      </c>
      <c r="Y52" s="5">
        <f>'Praca eksploatacyjna'!Y52*$M$88*$Q86*Y$82</f>
        <v>0</v>
      </c>
      <c r="Z52" s="5">
        <f>'Praca eksploatacyjna'!Z52*$M$88*$Q86*Z$82</f>
        <v>0</v>
      </c>
    </row>
    <row r="53" spans="1:26" x14ac:dyDescent="0.25">
      <c r="A53" s="1">
        <v>20</v>
      </c>
      <c r="B53" s="5">
        <f>'Praca eksploatacyjna'!B53*$M$88*$Q87*B$82</f>
        <v>0</v>
      </c>
      <c r="C53" s="5">
        <f>'Praca eksploatacyjna'!C53*$M$88*$Q87*C$82</f>
        <v>0</v>
      </c>
      <c r="D53" s="5">
        <f>'Praca eksploatacyjna'!D53*$M$88*$Q87*D$82</f>
        <v>0</v>
      </c>
      <c r="E53" s="5">
        <f>'Praca eksploatacyjna'!E53*$M$88*$Q87*E$82</f>
        <v>0</v>
      </c>
      <c r="F53" s="5">
        <f>'Praca eksploatacyjna'!F53*$M$88*$Q87*F$82</f>
        <v>0</v>
      </c>
      <c r="G53" s="5">
        <f>'Praca eksploatacyjna'!G53*$M$88*$Q87*G$82</f>
        <v>0</v>
      </c>
      <c r="H53" s="5">
        <f>'Praca eksploatacyjna'!H53*$M$88*$Q87*H$82</f>
        <v>0</v>
      </c>
      <c r="I53" s="5">
        <f>'Praca eksploatacyjna'!I53*$M$88*$Q87*I$82</f>
        <v>0</v>
      </c>
      <c r="J53" s="5">
        <f>'Praca eksploatacyjna'!J53*$M$88*$Q87*J$82</f>
        <v>0</v>
      </c>
      <c r="K53" s="5">
        <f>'Praca eksploatacyjna'!K53*$M$88*$Q87*K$82</f>
        <v>0</v>
      </c>
      <c r="L53" s="5">
        <f>'Praca eksploatacyjna'!L53*$M$88*$Q87*L$82</f>
        <v>0</v>
      </c>
      <c r="M53" s="5">
        <f>'Praca eksploatacyjna'!M53*$M$88*$Q87*M$82</f>
        <v>0</v>
      </c>
      <c r="N53" s="5">
        <f>'Praca eksploatacyjna'!N53*$M$88*$Q87*N$82</f>
        <v>0</v>
      </c>
      <c r="O53" s="5">
        <f>'Praca eksploatacyjna'!O53*$M$88*$Q87*O$82</f>
        <v>0</v>
      </c>
      <c r="P53" s="5">
        <f>'Praca eksploatacyjna'!P53*$M$88*$Q87*P$82</f>
        <v>0</v>
      </c>
      <c r="Q53" s="5">
        <f>'Praca eksploatacyjna'!Q53*$M$88*$Q87*Q$82</f>
        <v>0</v>
      </c>
      <c r="R53" s="5">
        <f>'Praca eksploatacyjna'!R53*$M$88*$Q87*R$82</f>
        <v>0.7400336930630137</v>
      </c>
      <c r="S53" s="5">
        <f>'Praca eksploatacyjna'!S53*$M$88*$Q87*S$82</f>
        <v>1.5090883152657535</v>
      </c>
      <c r="T53" s="5">
        <f>'Praca eksploatacyjna'!T53*$M$88*$Q87*T$82</f>
        <v>2.307163866608219</v>
      </c>
      <c r="U53" s="5">
        <f>'Praca eksploatacyjna'!U53*$M$88*$Q87*U$82</f>
        <v>3.1342603470904113</v>
      </c>
      <c r="V53" s="5">
        <f>'Praca eksploatacyjna'!V53*$M$88*$Q87*V$82</f>
        <v>3.9903777567123275</v>
      </c>
      <c r="W53" s="5">
        <f>'Praca eksploatacyjna'!W53*$M$88*$Q87*W$82</f>
        <v>4.0629300795616441</v>
      </c>
      <c r="X53" s="5">
        <f>'Praca eksploatacyjna'!X53*$M$88*$Q87*X$82</f>
        <v>4.1354824024109584</v>
      </c>
      <c r="Y53" s="5">
        <f>'Praca eksploatacyjna'!Y53*$M$88*$Q87*Y$82</f>
        <v>4.2080347252602737</v>
      </c>
      <c r="Z53" s="5">
        <f>'Praca eksploatacyjna'!Z53*$M$88*$Q87*Z$82</f>
        <v>4.280587048109588</v>
      </c>
    </row>
    <row r="54" spans="1:26" x14ac:dyDescent="0.25">
      <c r="A54" s="1">
        <v>30</v>
      </c>
      <c r="B54" s="5">
        <f>'Praca eksploatacyjna'!B54*$M$88*$Q88*B$82</f>
        <v>52398.963822734513</v>
      </c>
      <c r="C54" s="5">
        <f>'Praca eksploatacyjna'!C54*$M$88*$Q88*C$82</f>
        <v>56044.919439068763</v>
      </c>
      <c r="D54" s="5">
        <f>'Praca eksploatacyjna'!D54*$M$88*$Q88*D$82</f>
        <v>59810.25518675059</v>
      </c>
      <c r="E54" s="5">
        <f>'Praca eksploatacyjna'!E54*$M$88*$Q88*E$82</f>
        <v>63694.971065779959</v>
      </c>
      <c r="F54" s="5">
        <f>'Praca eksploatacyjna'!F54*$M$88*$Q88*F$82</f>
        <v>67699.06707615692</v>
      </c>
      <c r="G54" s="5">
        <f>'Praca eksploatacyjna'!G54*$M$88*$Q88*G$82</f>
        <v>71822.543217881423</v>
      </c>
      <c r="H54" s="5">
        <f>'Praca eksploatacyjna'!H54*$M$88*$Q88*H$82</f>
        <v>77175.326389297814</v>
      </c>
      <c r="I54" s="5">
        <f>'Praca eksploatacyjna'!I54*$M$88*$Q88*I$82</f>
        <v>82701.632467590782</v>
      </c>
      <c r="J54" s="5">
        <f>'Praca eksploatacyjna'!J54*$M$88*$Q88*J$82</f>
        <v>88401.461452760283</v>
      </c>
      <c r="K54" s="5">
        <f>'Praca eksploatacyjna'!K54*$M$88*$Q88*K$82</f>
        <v>94274.813344806345</v>
      </c>
      <c r="L54" s="5">
        <f>'Praca eksploatacyjna'!L54*$M$88*$Q88*L$82</f>
        <v>86891.423367128184</v>
      </c>
      <c r="M54" s="5">
        <f>'Praca eksploatacyjna'!M54*$M$88*$Q88*M$82</f>
        <v>95798.931478353043</v>
      </c>
      <c r="N54" s="5">
        <f>'Praca eksploatacyjna'!N54*$M$88*$Q88*N$82</f>
        <v>105009.76948488031</v>
      </c>
      <c r="O54" s="5">
        <f>'Praca eksploatacyjna'!O54*$M$88*$Q88*O$82</f>
        <v>114523.93738670999</v>
      </c>
      <c r="P54" s="5">
        <f>'Praca eksploatacyjna'!P54*$M$88*$Q88*P$82</f>
        <v>124341.4351838421</v>
      </c>
      <c r="Q54" s="5">
        <f>'Praca eksploatacyjna'!Q54*$M$88*$Q88*Q$82</f>
        <v>112771.89951670726</v>
      </c>
      <c r="R54" s="5">
        <f>'Praca eksploatacyjna'!R54*$M$88*$Q88*R$82</f>
        <v>107918.89453274506</v>
      </c>
      <c r="S54" s="5">
        <f>'Praca eksploatacyjna'!S54*$M$88*$Q88*S$82</f>
        <v>102787.12707920268</v>
      </c>
      <c r="T54" s="5">
        <f>'Praca eksploatacyjna'!T54*$M$88*$Q88*T$82</f>
        <v>97376.597156079981</v>
      </c>
      <c r="U54" s="5">
        <f>'Praca eksploatacyjna'!U54*$M$88*$Q88*U$82</f>
        <v>91687.304763377077</v>
      </c>
      <c r="V54" s="5">
        <f>'Praca eksploatacyjna'!V54*$M$88*$Q88*V$82</f>
        <v>44011.389297013018</v>
      </c>
      <c r="W54" s="5">
        <f>'Praca eksploatacyjna'!W54*$M$88*$Q88*W$82</f>
        <v>37678.418379256284</v>
      </c>
      <c r="X54" s="5">
        <f>'Praca eksploatacyjna'!X54*$M$88*$Q88*X$82</f>
        <v>31090.691104503665</v>
      </c>
      <c r="Y54" s="5">
        <f>'Praca eksploatacyjna'!Y54*$M$88*$Q88*Y$82</f>
        <v>24248.207472755181</v>
      </c>
      <c r="Z54" s="5">
        <f>'Praca eksploatacyjna'!Z54*$M$88*$Q88*Z$82</f>
        <v>17150.967484010835</v>
      </c>
    </row>
    <row r="55" spans="1:26" x14ac:dyDescent="0.25">
      <c r="A55" s="1">
        <v>40</v>
      </c>
      <c r="B55" s="5">
        <f>'Praca eksploatacyjna'!B55*$M$88*$Q89*B$82</f>
        <v>35188.856280117325</v>
      </c>
      <c r="C55" s="5">
        <f>'Praca eksploatacyjna'!C55*$M$88*$Q89*C$82</f>
        <v>36812.046811268548</v>
      </c>
      <c r="D55" s="5">
        <f>'Praca eksploatacyjna'!D55*$M$88*$Q89*D$82</f>
        <v>38469.559266721633</v>
      </c>
      <c r="E55" s="5">
        <f>'Praca eksploatacyjna'!E55*$M$88*$Q89*E$82</f>
        <v>40161.393646476565</v>
      </c>
      <c r="F55" s="5">
        <f>'Praca eksploatacyjna'!F55*$M$88*$Q89*F$82</f>
        <v>41887.549950533386</v>
      </c>
      <c r="G55" s="5">
        <f>'Praca eksploatacyjna'!G55*$M$88*$Q89*G$82</f>
        <v>43648.028178892062</v>
      </c>
      <c r="H55" s="5">
        <f>'Praca eksploatacyjna'!H55*$M$88*$Q89*H$82</f>
        <v>46946.170934938076</v>
      </c>
      <c r="I55" s="5">
        <f>'Praca eksploatacyjna'!I55*$M$88*$Q89*I$82</f>
        <v>50351.969400816954</v>
      </c>
      <c r="J55" s="5">
        <f>'Praca eksploatacyjna'!J55*$M$88*$Q89*J$82</f>
        <v>53865.423576528716</v>
      </c>
      <c r="K55" s="5">
        <f>'Praca eksploatacyjna'!K55*$M$88*$Q89*K$82</f>
        <v>57486.533462073341</v>
      </c>
      <c r="L55" s="5">
        <f>'Praca eksploatacyjna'!L55*$M$88*$Q89*L$82</f>
        <v>57354.082573490938</v>
      </c>
      <c r="M55" s="5">
        <f>'Praca eksploatacyjna'!M55*$M$88*$Q89*M$82</f>
        <v>61549.027028166121</v>
      </c>
      <c r="N55" s="5">
        <f>'Praca eksploatacyjna'!N55*$M$88*$Q89*N$82</f>
        <v>65870.945799640234</v>
      </c>
      <c r="O55" s="5">
        <f>'Praca eksploatacyjna'!O55*$M$88*$Q89*O$82</f>
        <v>70319.838887913269</v>
      </c>
      <c r="P55" s="5">
        <f>'Praca eksploatacyjna'!P55*$M$88*$Q89*P$82</f>
        <v>74895.706292985269</v>
      </c>
      <c r="Q55" s="5">
        <f>'Praca eksploatacyjna'!Q55*$M$88*$Q89*Q$82</f>
        <v>66141.584285748118</v>
      </c>
      <c r="R55" s="5">
        <f>'Praca eksploatacyjna'!R55*$M$88*$Q89*R$82</f>
        <v>71530.115199062304</v>
      </c>
      <c r="S55" s="5">
        <f>'Praca eksploatacyjna'!S55*$M$88*$Q89*S$82</f>
        <v>77078.085297772544</v>
      </c>
      <c r="T55" s="5">
        <f>'Praca eksploatacyjna'!T55*$M$88*$Q89*T$82</f>
        <v>82785.49458187884</v>
      </c>
      <c r="U55" s="5">
        <f>'Praca eksploatacyjna'!U55*$M$88*$Q89*U$82</f>
        <v>88652.343051381176</v>
      </c>
      <c r="V55" s="5">
        <f>'Praca eksploatacyjna'!V55*$M$88*$Q89*V$82</f>
        <v>77219.662146426737</v>
      </c>
      <c r="W55" s="5">
        <f>'Praca eksploatacyjna'!W55*$M$88*$Q89*W$82</f>
        <v>128451.64195231727</v>
      </c>
      <c r="X55" s="5">
        <f>'Praca eksploatacyjna'!X55*$M$88*$Q89*X$82</f>
        <v>181463.19268494652</v>
      </c>
      <c r="Y55" s="5">
        <f>'Praca eksploatacyjna'!Y55*$M$88*$Q89*Y$82</f>
        <v>236254.31434431448</v>
      </c>
      <c r="Z55" s="5">
        <f>'Praca eksploatacyjna'!Z55*$M$88*$Q89*Z$82</f>
        <v>292825.00693042099</v>
      </c>
    </row>
    <row r="56" spans="1:26" x14ac:dyDescent="0.25">
      <c r="A56" s="1">
        <v>50</v>
      </c>
      <c r="B56" s="5">
        <f>'Praca eksploatacyjna'!B56*$M$88*$Q90*B$82</f>
        <v>118985.16230615693</v>
      </c>
      <c r="C56" s="5">
        <f>'Praca eksploatacyjna'!C56*$M$88*$Q90*C$82</f>
        <v>127061.19480686815</v>
      </c>
      <c r="D56" s="5">
        <f>'Praca eksploatacyjna'!D56*$M$88*$Q90*D$82</f>
        <v>135397.03044284726</v>
      </c>
      <c r="E56" s="5">
        <f>'Praca eksploatacyjna'!E56*$M$88*$Q90*E$82</f>
        <v>143992.66921409417</v>
      </c>
      <c r="F56" s="5">
        <f>'Praca eksploatacyjna'!F56*$M$88*$Q90*F$82</f>
        <v>152848.11112060898</v>
      </c>
      <c r="G56" s="5">
        <f>'Praca eksploatacyjna'!G56*$M$88*$Q90*G$82</f>
        <v>161963.3561623916</v>
      </c>
      <c r="H56" s="5">
        <f>'Praca eksploatacyjna'!H56*$M$88*$Q90*H$82</f>
        <v>202451.25028002085</v>
      </c>
      <c r="I56" s="5">
        <f>'Praca eksploatacyjna'!I56*$M$88*$Q90*I$82</f>
        <v>244716.64733489751</v>
      </c>
      <c r="J56" s="5">
        <f>'Praca eksploatacyjna'!J56*$M$88*$Q90*J$82</f>
        <v>288759.54732702143</v>
      </c>
      <c r="K56" s="5">
        <f>'Praca eksploatacyjna'!K56*$M$88*$Q90*K$82</f>
        <v>334579.95025639265</v>
      </c>
      <c r="L56" s="5">
        <f>'Praca eksploatacyjna'!L56*$M$88*$Q90*L$82</f>
        <v>352950.00340537954</v>
      </c>
      <c r="M56" s="5">
        <f>'Praca eksploatacyjna'!M56*$M$88*$Q90*M$82</f>
        <v>411936.48550864542</v>
      </c>
      <c r="N56" s="5">
        <f>'Praca eksploatacyjna'!N56*$M$88*$Q90*N$82</f>
        <v>473146.58277253131</v>
      </c>
      <c r="O56" s="5">
        <f>'Praca eksploatacyjna'!O56*$M$88*$Q90*O$82</f>
        <v>536580.29519703705</v>
      </c>
      <c r="P56" s="5">
        <f>'Praca eksploatacyjna'!P56*$M$88*$Q90*P$82</f>
        <v>602237.62278216251</v>
      </c>
      <c r="Q56" s="5">
        <f>'Praca eksploatacyjna'!Q56*$M$88*$Q90*Q$82</f>
        <v>447930.69837199629</v>
      </c>
      <c r="R56" s="5">
        <f>'Praca eksploatacyjna'!R56*$M$88*$Q90*R$82</f>
        <v>512607.64079107402</v>
      </c>
      <c r="S56" s="5">
        <f>'Praca eksploatacyjna'!S56*$M$88*$Q90*S$82</f>
        <v>579469.61569845153</v>
      </c>
      <c r="T56" s="5">
        <f>'Praca eksploatacyjna'!T56*$M$88*$Q90*T$82</f>
        <v>648516.62309412856</v>
      </c>
      <c r="U56" s="5">
        <f>'Praca eksploatacyjna'!U56*$M$88*$Q90*U$82</f>
        <v>719748.66297810501</v>
      </c>
      <c r="V56" s="5">
        <f>'Praca eksploatacyjna'!V56*$M$88*$Q90*V$82</f>
        <v>487418.65076514619</v>
      </c>
      <c r="W56" s="5">
        <f>'Praca eksploatacyjna'!W56*$M$88*$Q90*W$82</f>
        <v>613250.08516527549</v>
      </c>
      <c r="X56" s="5">
        <f>'Praca eksploatacyjna'!X56*$M$88*$Q90*X$82</f>
        <v>743258.99374802934</v>
      </c>
      <c r="Y56" s="5">
        <f>'Praca eksploatacyjna'!Y56*$M$88*$Q90*Y$82</f>
        <v>877445.37651340791</v>
      </c>
      <c r="Z56" s="5">
        <f>'Praca eksploatacyjna'!Z56*$M$88*$Q90*Z$82</f>
        <v>1015809.2334614109</v>
      </c>
    </row>
    <row r="57" spans="1:26" x14ac:dyDescent="0.25">
      <c r="A57" s="1">
        <v>60</v>
      </c>
      <c r="B57" s="5">
        <f>'Praca eksploatacyjna'!B57*$M$88*$Q91*B$82</f>
        <v>80631.234400322573</v>
      </c>
      <c r="C57" s="5">
        <f>'Praca eksploatacyjna'!C57*$M$88*$Q91*C$82</f>
        <v>87508.500832105608</v>
      </c>
      <c r="D57" s="5">
        <f>'Praca eksploatacyjna'!D57*$M$88*$Q91*D$82</f>
        <v>94639.851534860238</v>
      </c>
      <c r="E57" s="5">
        <f>'Praca eksploatacyjna'!E57*$M$88*$Q91*E$82</f>
        <v>102025.28650858645</v>
      </c>
      <c r="F57" s="5">
        <f>'Praca eksploatacyjna'!F57*$M$88*$Q91*F$82</f>
        <v>109664.80575328416</v>
      </c>
      <c r="G57" s="5">
        <f>'Praca eksploatacyjna'!G57*$M$88*$Q91*G$82</f>
        <v>117558.40926895346</v>
      </c>
      <c r="H57" s="5">
        <f>'Praca eksploatacyjna'!H57*$M$88*$Q91*H$82</f>
        <v>197536.07876325457</v>
      </c>
      <c r="I57" s="5">
        <f>'Praca eksploatacyjna'!I57*$M$88*$Q91*I$82</f>
        <v>281271.73407524236</v>
      </c>
      <c r="J57" s="5">
        <f>'Praca eksploatacyjna'!J57*$M$88*$Q91*J$82</f>
        <v>368765.37520491687</v>
      </c>
      <c r="K57" s="5">
        <f>'Praca eksploatacyjna'!K57*$M$88*$Q91*K$82</f>
        <v>460017.00215227809</v>
      </c>
      <c r="L57" s="5">
        <f>'Praca eksploatacyjna'!L57*$M$88*$Q91*L$82</f>
        <v>526442.13443302514</v>
      </c>
      <c r="M57" s="5">
        <f>'Praca eksploatacyjna'!M57*$M$88*$Q91*M$82</f>
        <v>643894.05683908763</v>
      </c>
      <c r="N57" s="5">
        <f>'Praca eksploatacyjna'!N57*$M$88*$Q91*N$82</f>
        <v>765943.9448237397</v>
      </c>
      <c r="O57" s="5">
        <f>'Praca eksploatacyjna'!O57*$M$88*$Q91*O$82</f>
        <v>892591.79838698066</v>
      </c>
      <c r="P57" s="5">
        <f>'Praca eksploatacyjna'!P57*$M$88*$Q91*P$82</f>
        <v>1023837.6175288107</v>
      </c>
      <c r="Q57" s="5">
        <f>'Praca eksploatacyjna'!Q57*$M$88*$Q91*Q$82</f>
        <v>689933.17503839289</v>
      </c>
      <c r="R57" s="5">
        <f>'Praca eksploatacyjna'!R57*$M$88*$Q91*R$82</f>
        <v>851848.85055907839</v>
      </c>
      <c r="S57" s="5">
        <f>'Praca eksploatacyjna'!S57*$M$88*$Q91*S$82</f>
        <v>1019573.0363550548</v>
      </c>
      <c r="T57" s="5">
        <f>'Praca eksploatacyjna'!T57*$M$88*$Q91*T$82</f>
        <v>1193105.7324263221</v>
      </c>
      <c r="U57" s="5">
        <f>'Praca eksploatacyjna'!U57*$M$88*$Q91*U$82</f>
        <v>1372446.93877288</v>
      </c>
      <c r="V57" s="5">
        <f>'Praca eksploatacyjna'!V57*$M$88*$Q91*V$82</f>
        <v>925376.3883387181</v>
      </c>
      <c r="W57" s="5">
        <f>'Praca eksploatacyjna'!W57*$M$88*$Q91*W$82</f>
        <v>1022331.8732952096</v>
      </c>
      <c r="X57" s="5">
        <f>'Praca eksploatacyjna'!X57*$M$88*$Q91*X$82</f>
        <v>1122149.1603843428</v>
      </c>
      <c r="Y57" s="5">
        <f>'Praca eksploatacyjna'!Y57*$M$88*$Q91*Y$82</f>
        <v>1224828.2496061178</v>
      </c>
      <c r="Z57" s="5">
        <f>'Praca eksploatacyjna'!Z57*$M$88*$Q91*Z$82</f>
        <v>1330369.1409605343</v>
      </c>
    </row>
    <row r="58" spans="1:26" x14ac:dyDescent="0.25">
      <c r="A58" s="1">
        <v>70</v>
      </c>
      <c r="B58" s="5">
        <f>'Praca eksploatacyjna'!B58*$M$88*$Q92*B$82</f>
        <v>633969.99655294186</v>
      </c>
      <c r="C58" s="5">
        <f>'Praca eksploatacyjna'!C58*$M$88*$Q92*C$82</f>
        <v>688531.30648056243</v>
      </c>
      <c r="D58" s="5">
        <f>'Praca eksploatacyjna'!D58*$M$88*$Q92*D$82</f>
        <v>745117.49871122115</v>
      </c>
      <c r="E58" s="5">
        <f>'Praca eksploatacyjna'!E58*$M$88*$Q92*E$82</f>
        <v>803728.57324491732</v>
      </c>
      <c r="F58" s="5">
        <f>'Praca eksploatacyjna'!F58*$M$88*$Q92*F$82</f>
        <v>864364.53008165141</v>
      </c>
      <c r="G58" s="5">
        <f>'Praca eksploatacyjna'!G58*$M$88*$Q92*G$82</f>
        <v>927025.36922142294</v>
      </c>
      <c r="H58" s="5">
        <f>'Praca eksploatacyjna'!H58*$M$88*$Q92*H$82</f>
        <v>909673.67517021275</v>
      </c>
      <c r="I58" s="5">
        <f>'Praca eksploatacyjna'!I58*$M$88*$Q92*I$82</f>
        <v>890345.03827599064</v>
      </c>
      <c r="J58" s="5">
        <f>'Praca eksploatacyjna'!J58*$M$88*$Q92*J$82</f>
        <v>869039.45853875647</v>
      </c>
      <c r="K58" s="5">
        <f>'Praca eksploatacyjna'!K58*$M$88*$Q92*K$82</f>
        <v>845756.93595851061</v>
      </c>
      <c r="L58" s="5">
        <f>'Praca eksploatacyjna'!L58*$M$88*$Q92*L$82</f>
        <v>592698.21144350572</v>
      </c>
      <c r="M58" s="5">
        <f>'Praca eksploatacyjna'!M58*$M$88*$Q92*M$82</f>
        <v>573333.7835291191</v>
      </c>
      <c r="N58" s="5">
        <f>'Praca eksploatacyjna'!N58*$M$88*$Q92*N$82</f>
        <v>552554.76868952392</v>
      </c>
      <c r="O58" s="5">
        <f>'Praca eksploatacyjna'!O58*$M$88*$Q92*O$82</f>
        <v>530361.16692472028</v>
      </c>
      <c r="P58" s="5">
        <f>'Praca eksploatacyjna'!P58*$M$88*$Q92*P$82</f>
        <v>506752.97823470784</v>
      </c>
      <c r="Q58" s="5">
        <f>'Praca eksploatacyjna'!Q58*$M$88*$Q92*Q$82</f>
        <v>728848.0579959848</v>
      </c>
      <c r="R58" s="5">
        <f>'Praca eksploatacyjna'!R58*$M$88*$Q92*R$82</f>
        <v>675390.22945139802</v>
      </c>
      <c r="S58" s="5">
        <f>'Praca eksploatacyjna'!S58*$M$88*$Q92*S$82</f>
        <v>619264.36993800732</v>
      </c>
      <c r="T58" s="5">
        <f>'Praca eksploatacyjna'!T58*$M$88*$Q92*T$82</f>
        <v>560470.47945581225</v>
      </c>
      <c r="U58" s="5">
        <f>'Praca eksploatacyjna'!U58*$M$88*$Q92*U$82</f>
        <v>499008.55800481304</v>
      </c>
      <c r="V58" s="5">
        <f>'Praca eksploatacyjna'!V58*$M$88*$Q92*V$82</f>
        <v>629384.30780119228</v>
      </c>
      <c r="W58" s="5">
        <f>'Praca eksploatacyjna'!W58*$M$88*$Q92*W$82</f>
        <v>575309.42017880536</v>
      </c>
      <c r="X58" s="5">
        <f>'Praca eksploatacyjna'!X58*$M$88*$Q92*X$82</f>
        <v>518894.59546094248</v>
      </c>
      <c r="Y58" s="5">
        <f>'Praca eksploatacyjna'!Y58*$M$88*$Q92*Y$82</f>
        <v>460139.83364760416</v>
      </c>
      <c r="Z58" s="5">
        <f>'Praca eksploatacyjna'!Z58*$M$88*$Q92*Z$82</f>
        <v>399045.1347387901</v>
      </c>
    </row>
    <row r="59" spans="1:26" x14ac:dyDescent="0.25">
      <c r="A59" s="1">
        <v>80</v>
      </c>
      <c r="B59" s="5">
        <f>'Praca eksploatacyjna'!B59*$M$88*$Q93*B$82</f>
        <v>180766.40974837146</v>
      </c>
      <c r="C59" s="5">
        <f>'Praca eksploatacyjna'!C59*$M$88*$Q93*C$82</f>
        <v>189752.53366785703</v>
      </c>
      <c r="D59" s="5">
        <f>'Praca eksploatacyjna'!D59*$M$88*$Q93*D$82</f>
        <v>198950.95588485635</v>
      </c>
      <c r="E59" s="5">
        <f>'Praca eksploatacyjna'!E59*$M$88*$Q93*E$82</f>
        <v>208361.67639936926</v>
      </c>
      <c r="F59" s="5">
        <f>'Praca eksploatacyjna'!F59*$M$88*$Q93*F$82</f>
        <v>217984.695211396</v>
      </c>
      <c r="G59" s="5">
        <f>'Praca eksploatacyjna'!G59*$M$88*$Q93*G$82</f>
        <v>227820.01232093628</v>
      </c>
      <c r="H59" s="5">
        <f>'Praca eksploatacyjna'!H59*$M$88*$Q93*H$82</f>
        <v>242374.42408187108</v>
      </c>
      <c r="I59" s="5">
        <f>'Praca eksploatacyjna'!I59*$M$88*$Q93*I$82</f>
        <v>257360.97786489924</v>
      </c>
      <c r="J59" s="5">
        <f>'Praca eksploatacyjna'!J59*$M$88*$Q93*J$82</f>
        <v>272779.67367002059</v>
      </c>
      <c r="K59" s="5">
        <f>'Praca eksploatacyjna'!K59*$M$88*$Q93*K$82</f>
        <v>288630.51149723516</v>
      </c>
      <c r="L59" s="5">
        <f>'Praca eksploatacyjna'!L59*$M$88*$Q93*L$82</f>
        <v>281029.93287625298</v>
      </c>
      <c r="M59" s="5">
        <f>'Praca eksploatacyjna'!M59*$M$88*$Q93*M$82</f>
        <v>302663.65127336443</v>
      </c>
      <c r="N59" s="5">
        <f>'Praca eksploatacyjna'!N59*$M$88*$Q93*N$82</f>
        <v>324966.43961732986</v>
      </c>
      <c r="O59" s="5">
        <f>'Praca eksploatacyjna'!O59*$M$88*$Q93*O$82</f>
        <v>347938.29790814908</v>
      </c>
      <c r="P59" s="5">
        <f>'Praca eksploatacyjna'!P59*$M$88*$Q93*P$82</f>
        <v>371579.22614582226</v>
      </c>
      <c r="Q59" s="5">
        <f>'Praca eksploatacyjna'!Q59*$M$88*$Q93*Q$82</f>
        <v>341871.47156869411</v>
      </c>
      <c r="R59" s="5">
        <f>'Praca eksploatacyjna'!R59*$M$88*$Q93*R$82</f>
        <v>386251.61836594733</v>
      </c>
      <c r="S59" s="5">
        <f>'Praca eksploatacyjna'!S59*$M$88*$Q93*S$82</f>
        <v>432104.02858931385</v>
      </c>
      <c r="T59" s="5">
        <f>'Praca eksploatacyjna'!T59*$M$88*$Q93*T$82</f>
        <v>479428.70223879296</v>
      </c>
      <c r="U59" s="5">
        <f>'Praca eksploatacyjna'!U59*$M$88*$Q93*U$82</f>
        <v>528225.63931438525</v>
      </c>
      <c r="V59" s="5">
        <f>'Praca eksploatacyjna'!V59*$M$88*$Q93*V$82</f>
        <v>486497.72212368186</v>
      </c>
      <c r="W59" s="5">
        <f>'Praca eksploatacyjna'!W59*$M$88*$Q93*W$82</f>
        <v>541726.99753898266</v>
      </c>
      <c r="X59" s="5">
        <f>'Praca eksploatacyjna'!X59*$M$88*$Q93*X$82</f>
        <v>598612.83946448972</v>
      </c>
      <c r="Y59" s="5">
        <f>'Praca eksploatacyjna'!Y59*$M$88*$Q93*Y$82</f>
        <v>657155.24790020334</v>
      </c>
      <c r="Z59" s="5">
        <f>'Praca eksploatacyjna'!Z59*$M$88*$Q93*Z$82</f>
        <v>717354.22284612316</v>
      </c>
    </row>
    <row r="60" spans="1:26" x14ac:dyDescent="0.25">
      <c r="A60" s="1">
        <v>90</v>
      </c>
      <c r="B60" s="5">
        <f>'Praca eksploatacyjna'!B60*$M$88*$Q94*B$82</f>
        <v>0</v>
      </c>
      <c r="C60" s="5">
        <f>'Praca eksploatacyjna'!C60*$M$88*$Q94*C$82</f>
        <v>0</v>
      </c>
      <c r="D60" s="5">
        <f>'Praca eksploatacyjna'!D60*$M$88*$Q94*D$82</f>
        <v>0</v>
      </c>
      <c r="E60" s="5">
        <f>'Praca eksploatacyjna'!E60*$M$88*$Q94*E$82</f>
        <v>0</v>
      </c>
      <c r="F60" s="5">
        <f>'Praca eksploatacyjna'!F60*$M$88*$Q94*F$82</f>
        <v>0</v>
      </c>
      <c r="G60" s="5">
        <f>'Praca eksploatacyjna'!G60*$M$88*$Q94*G$82</f>
        <v>0</v>
      </c>
      <c r="H60" s="5">
        <f>'Praca eksploatacyjna'!H60*$M$88*$Q94*H$82</f>
        <v>0</v>
      </c>
      <c r="I60" s="5">
        <f>'Praca eksploatacyjna'!I60*$M$88*$Q94*I$82</f>
        <v>0</v>
      </c>
      <c r="J60" s="5">
        <f>'Praca eksploatacyjna'!J60*$M$88*$Q94*J$82</f>
        <v>0</v>
      </c>
      <c r="K60" s="5">
        <f>'Praca eksploatacyjna'!K60*$M$88*$Q94*K$82</f>
        <v>0</v>
      </c>
      <c r="L60" s="5">
        <f>'Praca eksploatacyjna'!L60*$M$88*$Q94*L$82</f>
        <v>0</v>
      </c>
      <c r="M60" s="5">
        <f>'Praca eksploatacyjna'!M60*$M$88*$Q94*M$82</f>
        <v>0</v>
      </c>
      <c r="N60" s="5">
        <f>'Praca eksploatacyjna'!N60*$M$88*$Q94*N$82</f>
        <v>0</v>
      </c>
      <c r="O60" s="5">
        <f>'Praca eksploatacyjna'!O60*$M$88*$Q94*O$82</f>
        <v>0</v>
      </c>
      <c r="P60" s="5">
        <f>'Praca eksploatacyjna'!P60*$M$88*$Q94*P$82</f>
        <v>0</v>
      </c>
      <c r="Q60" s="5">
        <f>'Praca eksploatacyjna'!Q60*$M$88*$Q94*Q$82</f>
        <v>0</v>
      </c>
      <c r="R60" s="5">
        <f>'Praca eksploatacyjna'!R60*$M$88*$Q94*R$82</f>
        <v>0</v>
      </c>
      <c r="S60" s="5">
        <f>'Praca eksploatacyjna'!S60*$M$88*$Q94*S$82</f>
        <v>0</v>
      </c>
      <c r="T60" s="5">
        <f>'Praca eksploatacyjna'!T60*$M$88*$Q94*T$82</f>
        <v>0</v>
      </c>
      <c r="U60" s="5">
        <f>'Praca eksploatacyjna'!U60*$M$88*$Q94*U$82</f>
        <v>0</v>
      </c>
      <c r="V60" s="5">
        <f>'Praca eksploatacyjna'!V60*$M$88*$Q94*V$82</f>
        <v>0</v>
      </c>
      <c r="W60" s="5">
        <f>'Praca eksploatacyjna'!W60*$M$88*$Q94*W$82</f>
        <v>0</v>
      </c>
      <c r="X60" s="5">
        <f>'Praca eksploatacyjna'!X60*$M$88*$Q94*X$82</f>
        <v>0</v>
      </c>
      <c r="Y60" s="5">
        <f>'Praca eksploatacyjna'!Y60*$M$88*$Q94*Y$82</f>
        <v>0</v>
      </c>
      <c r="Z60" s="5">
        <f>'Praca eksploatacyjna'!Z60*$M$88*$Q94*Z$82</f>
        <v>0</v>
      </c>
    </row>
    <row r="61" spans="1:26" x14ac:dyDescent="0.25">
      <c r="A61" s="1">
        <v>100</v>
      </c>
      <c r="B61" s="5">
        <f>'Praca eksploatacyjna'!B61*$M$88*$Q95*B$82</f>
        <v>0</v>
      </c>
      <c r="C61" s="5">
        <f>'Praca eksploatacyjna'!C61*$M$88*$Q95*C$82</f>
        <v>0</v>
      </c>
      <c r="D61" s="5">
        <f>'Praca eksploatacyjna'!D61*$M$88*$Q95*D$82</f>
        <v>0</v>
      </c>
      <c r="E61" s="5">
        <f>'Praca eksploatacyjna'!E61*$M$88*$Q95*E$82</f>
        <v>0</v>
      </c>
      <c r="F61" s="5">
        <f>'Praca eksploatacyjna'!F61*$M$88*$Q95*F$82</f>
        <v>0</v>
      </c>
      <c r="G61" s="5">
        <f>'Praca eksploatacyjna'!G61*$M$88*$Q95*G$82</f>
        <v>0</v>
      </c>
      <c r="H61" s="5">
        <f>'Praca eksploatacyjna'!H61*$M$88*$Q95*H$82</f>
        <v>0</v>
      </c>
      <c r="I61" s="5">
        <f>'Praca eksploatacyjna'!I61*$M$88*$Q95*I$82</f>
        <v>0</v>
      </c>
      <c r="J61" s="5">
        <f>'Praca eksploatacyjna'!J61*$M$88*$Q95*J$82</f>
        <v>0</v>
      </c>
      <c r="K61" s="5">
        <f>'Praca eksploatacyjna'!K61*$M$88*$Q95*K$82</f>
        <v>0</v>
      </c>
      <c r="L61" s="5">
        <f>'Praca eksploatacyjna'!L61*$M$88*$Q95*L$82</f>
        <v>0</v>
      </c>
      <c r="M61" s="5">
        <f>'Praca eksploatacyjna'!M61*$M$88*$Q95*M$82</f>
        <v>0</v>
      </c>
      <c r="N61" s="5">
        <f>'Praca eksploatacyjna'!N61*$M$88*$Q95*N$82</f>
        <v>0</v>
      </c>
      <c r="O61" s="5">
        <f>'Praca eksploatacyjna'!O61*$M$88*$Q95*O$82</f>
        <v>0</v>
      </c>
      <c r="P61" s="5">
        <f>'Praca eksploatacyjna'!P61*$M$88*$Q95*P$82</f>
        <v>0</v>
      </c>
      <c r="Q61" s="5">
        <f>'Praca eksploatacyjna'!Q61*$M$88*$Q95*Q$82</f>
        <v>0</v>
      </c>
      <c r="R61" s="5">
        <f>'Praca eksploatacyjna'!R61*$M$88*$Q95*R$82</f>
        <v>0</v>
      </c>
      <c r="S61" s="5">
        <f>'Praca eksploatacyjna'!S61*$M$88*$Q95*S$82</f>
        <v>0</v>
      </c>
      <c r="T61" s="5">
        <f>'Praca eksploatacyjna'!T61*$M$88*$Q95*T$82</f>
        <v>0</v>
      </c>
      <c r="U61" s="5">
        <f>'Praca eksploatacyjna'!U61*$M$88*$Q95*U$82</f>
        <v>0</v>
      </c>
      <c r="V61" s="5">
        <f>'Praca eksploatacyjna'!V61*$M$88*$Q95*V$82</f>
        <v>0</v>
      </c>
      <c r="W61" s="5">
        <f>'Praca eksploatacyjna'!W61*$M$88*$Q95*W$82</f>
        <v>0</v>
      </c>
      <c r="X61" s="5">
        <f>'Praca eksploatacyjna'!X61*$M$88*$Q95*X$82</f>
        <v>0</v>
      </c>
      <c r="Y61" s="5">
        <f>'Praca eksploatacyjna'!Y61*$M$88*$Q95*Y$82</f>
        <v>0</v>
      </c>
      <c r="Z61" s="5">
        <f>'Praca eksploatacyjna'!Z61*$M$88*$Q95*Z$82</f>
        <v>0</v>
      </c>
    </row>
    <row r="62" spans="1:26" x14ac:dyDescent="0.25">
      <c r="A62" s="1">
        <v>110</v>
      </c>
      <c r="B62" s="5">
        <f>'Praca eksploatacyjna'!B62*$M$88*$Q96*B$82</f>
        <v>0</v>
      </c>
      <c r="C62" s="5">
        <f>'Praca eksploatacyjna'!C62*$M$88*$Q96*C$82</f>
        <v>0</v>
      </c>
      <c r="D62" s="5">
        <f>'Praca eksploatacyjna'!D62*$M$88*$Q96*D$82</f>
        <v>0</v>
      </c>
      <c r="E62" s="5">
        <f>'Praca eksploatacyjna'!E62*$M$88*$Q96*E$82</f>
        <v>0</v>
      </c>
      <c r="F62" s="5">
        <f>'Praca eksploatacyjna'!F62*$M$88*$Q96*F$82</f>
        <v>0</v>
      </c>
      <c r="G62" s="5">
        <f>'Praca eksploatacyjna'!G62*$M$88*$Q96*G$82</f>
        <v>0</v>
      </c>
      <c r="H62" s="5">
        <f>'Praca eksploatacyjna'!H62*$M$88*$Q96*H$82</f>
        <v>0</v>
      </c>
      <c r="I62" s="5">
        <f>'Praca eksploatacyjna'!I62*$M$88*$Q96*I$82</f>
        <v>0</v>
      </c>
      <c r="J62" s="5">
        <f>'Praca eksploatacyjna'!J62*$M$88*$Q96*J$82</f>
        <v>0</v>
      </c>
      <c r="K62" s="5">
        <f>'Praca eksploatacyjna'!K62*$M$88*$Q96*K$82</f>
        <v>0</v>
      </c>
      <c r="L62" s="5">
        <f>'Praca eksploatacyjna'!L62*$M$88*$Q96*L$82</f>
        <v>0</v>
      </c>
      <c r="M62" s="5">
        <f>'Praca eksploatacyjna'!M62*$M$88*$Q96*M$82</f>
        <v>0</v>
      </c>
      <c r="N62" s="5">
        <f>'Praca eksploatacyjna'!N62*$M$88*$Q96*N$82</f>
        <v>0</v>
      </c>
      <c r="O62" s="5">
        <f>'Praca eksploatacyjna'!O62*$M$88*$Q96*O$82</f>
        <v>0</v>
      </c>
      <c r="P62" s="5">
        <f>'Praca eksploatacyjna'!P62*$M$88*$Q96*P$82</f>
        <v>0</v>
      </c>
      <c r="Q62" s="5">
        <f>'Praca eksploatacyjna'!Q62*$M$88*$Q96*Q$82</f>
        <v>0</v>
      </c>
      <c r="R62" s="5">
        <f>'Praca eksploatacyjna'!R62*$M$88*$Q96*R$82</f>
        <v>0</v>
      </c>
      <c r="S62" s="5">
        <f>'Praca eksploatacyjna'!S62*$M$88*$Q96*S$82</f>
        <v>0</v>
      </c>
      <c r="T62" s="5">
        <f>'Praca eksploatacyjna'!T62*$M$88*$Q96*T$82</f>
        <v>0</v>
      </c>
      <c r="U62" s="5">
        <f>'Praca eksploatacyjna'!U62*$M$88*$Q96*U$82</f>
        <v>0</v>
      </c>
      <c r="V62" s="5">
        <f>'Praca eksploatacyjna'!V62*$M$88*$Q96*V$82</f>
        <v>0</v>
      </c>
      <c r="W62" s="5">
        <f>'Praca eksploatacyjna'!W62*$M$88*$Q96*W$82</f>
        <v>0</v>
      </c>
      <c r="X62" s="5">
        <f>'Praca eksploatacyjna'!X62*$M$88*$Q96*X$82</f>
        <v>0</v>
      </c>
      <c r="Y62" s="5">
        <f>'Praca eksploatacyjna'!Y62*$M$88*$Q96*Y$82</f>
        <v>0</v>
      </c>
      <c r="Z62" s="5">
        <f>'Praca eksploatacyjna'!Z62*$M$88*$Q96*Z$82</f>
        <v>0</v>
      </c>
    </row>
    <row r="63" spans="1:26" x14ac:dyDescent="0.25">
      <c r="A63" s="1" t="s">
        <v>28</v>
      </c>
      <c r="B63" s="5">
        <f>SUM(B52:B62)</f>
        <v>1101940.6231106445</v>
      </c>
      <c r="C63" s="5">
        <f t="shared" ref="C63:Z63" si="7">SUM(C52:C62)</f>
        <v>1185710.5020377305</v>
      </c>
      <c r="D63" s="5">
        <f t="shared" si="7"/>
        <v>1272385.1510272573</v>
      </c>
      <c r="E63" s="5">
        <f t="shared" si="7"/>
        <v>1361964.5700792237</v>
      </c>
      <c r="F63" s="5">
        <f t="shared" si="7"/>
        <v>1454448.7591936309</v>
      </c>
      <c r="G63" s="5">
        <f t="shared" si="7"/>
        <v>1549837.7183704777</v>
      </c>
      <c r="H63" s="5">
        <f t="shared" si="7"/>
        <v>1676156.925619595</v>
      </c>
      <c r="I63" s="5">
        <f t="shared" si="7"/>
        <v>1806747.9994194375</v>
      </c>
      <c r="J63" s="5">
        <f t="shared" si="7"/>
        <v>1941610.9397700045</v>
      </c>
      <c r="K63" s="5">
        <f t="shared" si="7"/>
        <v>2080745.7466712962</v>
      </c>
      <c r="L63" s="5">
        <f t="shared" si="7"/>
        <v>1897365.7880987825</v>
      </c>
      <c r="M63" s="5">
        <f t="shared" si="7"/>
        <v>2089175.9356567359</v>
      </c>
      <c r="N63" s="5">
        <f t="shared" si="7"/>
        <v>2287492.4511876451</v>
      </c>
      <c r="O63" s="5">
        <f t="shared" si="7"/>
        <v>2492315.3346915105</v>
      </c>
      <c r="P63" s="5">
        <f t="shared" si="7"/>
        <v>2703644.5861683306</v>
      </c>
      <c r="Q63" s="5">
        <f t="shared" si="7"/>
        <v>2387496.8867775234</v>
      </c>
      <c r="R63" s="5">
        <f t="shared" si="7"/>
        <v>2605548.088932998</v>
      </c>
      <c r="S63" s="5">
        <f t="shared" si="7"/>
        <v>2830277.772046118</v>
      </c>
      <c r="T63" s="5">
        <f t="shared" si="7"/>
        <v>3061685.9361168812</v>
      </c>
      <c r="U63" s="5">
        <f t="shared" si="7"/>
        <v>3299772.5811452884</v>
      </c>
      <c r="V63" s="5">
        <f t="shared" si="7"/>
        <v>2649912.1108499351</v>
      </c>
      <c r="W63" s="5">
        <f t="shared" si="7"/>
        <v>2918752.4994399259</v>
      </c>
      <c r="X63" s="5">
        <f t="shared" si="7"/>
        <v>3195473.608329657</v>
      </c>
      <c r="Y63" s="5">
        <f t="shared" si="7"/>
        <v>3480075.437519128</v>
      </c>
      <c r="Z63" s="5">
        <f t="shared" si="7"/>
        <v>3772557.9870083388</v>
      </c>
    </row>
    <row r="65" spans="1:26" x14ac:dyDescent="0.25">
      <c r="A65" t="s">
        <v>89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spans="1:26" x14ac:dyDescent="0.25">
      <c r="A68" s="1">
        <v>10</v>
      </c>
      <c r="B68" s="5">
        <f>'Praca eksploatacyjna'!B68*$M$88*$Q86*B$82</f>
        <v>0</v>
      </c>
      <c r="C68" s="5">
        <f>'Praca eksploatacyjna'!C68*$M$88*$Q86*C$82</f>
        <v>0</v>
      </c>
      <c r="D68" s="5">
        <f>'Praca eksploatacyjna'!D68*$M$88*$Q86*D$82</f>
        <v>0</v>
      </c>
      <c r="E68" s="5">
        <f>'Praca eksploatacyjna'!E68*$M$88*$Q86*E$82</f>
        <v>0</v>
      </c>
      <c r="F68" s="5">
        <f>'Praca eksploatacyjna'!F68*$M$88*$Q86*F$82</f>
        <v>0</v>
      </c>
      <c r="G68" s="5">
        <f>'Praca eksploatacyjna'!G68*$M$88*$Q86*G$82</f>
        <v>0</v>
      </c>
      <c r="H68" s="5">
        <f>'Praca eksploatacyjna'!H68*$M$88*$Q86*H$82</f>
        <v>0</v>
      </c>
      <c r="I68" s="5">
        <f>'Praca eksploatacyjna'!I68*$M$88*$Q86*I$82</f>
        <v>0</v>
      </c>
      <c r="J68" s="5">
        <f>'Praca eksploatacyjna'!J68*$M$88*$Q86*J$82</f>
        <v>0</v>
      </c>
      <c r="K68" s="5">
        <f>'Praca eksploatacyjna'!K68*$M$88*$Q86*K$82</f>
        <v>0</v>
      </c>
      <c r="L68" s="5">
        <f>'Praca eksploatacyjna'!L68*$M$88*$Q86*L$82</f>
        <v>0</v>
      </c>
      <c r="M68" s="5">
        <f>'Praca eksploatacyjna'!M68*$M$88*$Q86*M$82</f>
        <v>0</v>
      </c>
      <c r="N68" s="5">
        <f>'Praca eksploatacyjna'!N68*$M$88*$Q86*N$82</f>
        <v>0</v>
      </c>
      <c r="O68" s="5">
        <f>'Praca eksploatacyjna'!O68*$M$88*$Q86*O$82</f>
        <v>0</v>
      </c>
      <c r="P68" s="5">
        <f>'Praca eksploatacyjna'!P68*$M$88*$Q86*P$82</f>
        <v>0</v>
      </c>
      <c r="Q68" s="5">
        <f>'Praca eksploatacyjna'!Q68*$M$88*$Q86*Q$82</f>
        <v>0</v>
      </c>
      <c r="R68" s="5">
        <f>'Praca eksploatacyjna'!R68*$M$88*$Q86*R$82</f>
        <v>0</v>
      </c>
      <c r="S68" s="5">
        <f>'Praca eksploatacyjna'!S68*$M$88*$Q86*S$82</f>
        <v>0</v>
      </c>
      <c r="T68" s="5">
        <f>'Praca eksploatacyjna'!T68*$M$88*$Q86*T$82</f>
        <v>0</v>
      </c>
      <c r="U68" s="5">
        <f>'Praca eksploatacyjna'!U68*$M$88*$Q86*U$82</f>
        <v>0</v>
      </c>
      <c r="V68" s="5">
        <f>'Praca eksploatacyjna'!V68*$M$88*$Q86*V$82</f>
        <v>0</v>
      </c>
      <c r="W68" s="5">
        <f>'Praca eksploatacyjna'!W68*$M$88*$Q86*W$82</f>
        <v>0</v>
      </c>
      <c r="X68" s="5">
        <f>'Praca eksploatacyjna'!X68*$M$88*$Q86*X$82</f>
        <v>0</v>
      </c>
      <c r="Y68" s="5">
        <f>'Praca eksploatacyjna'!Y68*$M$88*$Q86*Y$82</f>
        <v>0</v>
      </c>
      <c r="Z68" s="5">
        <f>'Praca eksploatacyjna'!Z68*$M$88*$Q86*Z$82</f>
        <v>0</v>
      </c>
    </row>
    <row r="69" spans="1:26" x14ac:dyDescent="0.25">
      <c r="A69" s="1">
        <v>20</v>
      </c>
      <c r="B69" s="5">
        <f>'Praca eksploatacyjna'!B69*$M$88*$Q87*B$82</f>
        <v>0</v>
      </c>
      <c r="C69" s="5">
        <f>'Praca eksploatacyjna'!C69*$M$88*$Q87*C$82</f>
        <v>0</v>
      </c>
      <c r="D69" s="5">
        <f>'Praca eksploatacyjna'!D69*$M$88*$Q87*D$82</f>
        <v>0</v>
      </c>
      <c r="E69" s="5">
        <f>'Praca eksploatacyjna'!E69*$M$88*$Q87*E$82</f>
        <v>0</v>
      </c>
      <c r="F69" s="5">
        <f>'Praca eksploatacyjna'!F69*$M$88*$Q87*F$82</f>
        <v>0</v>
      </c>
      <c r="G69" s="5">
        <f>'Praca eksploatacyjna'!G69*$M$88*$Q87*G$82</f>
        <v>0</v>
      </c>
      <c r="H69" s="5">
        <f>'Praca eksploatacyjna'!H69*$M$88*$Q87*H$82</f>
        <v>0</v>
      </c>
      <c r="I69" s="5">
        <f>'Praca eksploatacyjna'!I69*$M$88*$Q87*I$82</f>
        <v>0</v>
      </c>
      <c r="J69" s="5">
        <f>'Praca eksploatacyjna'!J69*$M$88*$Q87*J$82</f>
        <v>0</v>
      </c>
      <c r="K69" s="5">
        <f>'Praca eksploatacyjna'!K69*$M$88*$Q87*K$82</f>
        <v>0</v>
      </c>
      <c r="L69" s="5">
        <f>'Praca eksploatacyjna'!L69*$M$88*$Q87*L$82</f>
        <v>0</v>
      </c>
      <c r="M69" s="5">
        <f>'Praca eksploatacyjna'!M69*$M$88*$Q87*M$82</f>
        <v>0</v>
      </c>
      <c r="N69" s="5">
        <f>'Praca eksploatacyjna'!N69*$M$88*$Q87*N$82</f>
        <v>0</v>
      </c>
      <c r="O69" s="5">
        <f>'Praca eksploatacyjna'!O69*$M$88*$Q87*O$82</f>
        <v>0</v>
      </c>
      <c r="P69" s="5">
        <f>'Praca eksploatacyjna'!P69*$M$88*$Q87*P$82</f>
        <v>0</v>
      </c>
      <c r="Q69" s="5">
        <f>'Praca eksploatacyjna'!Q69*$M$88*$Q87*Q$82</f>
        <v>0</v>
      </c>
      <c r="R69" s="5">
        <f>'Praca eksploatacyjna'!R69*$M$88*$Q87*R$82</f>
        <v>0</v>
      </c>
      <c r="S69" s="5">
        <f>'Praca eksploatacyjna'!S69*$M$88*$Q87*S$82</f>
        <v>0</v>
      </c>
      <c r="T69" s="5">
        <f>'Praca eksploatacyjna'!T69*$M$88*$Q87*T$82</f>
        <v>0</v>
      </c>
      <c r="U69" s="5">
        <f>'Praca eksploatacyjna'!U69*$M$88*$Q87*U$82</f>
        <v>0</v>
      </c>
      <c r="V69" s="5">
        <f>'Praca eksploatacyjna'!V69*$M$88*$Q87*V$82</f>
        <v>0</v>
      </c>
      <c r="W69" s="5">
        <f>'Praca eksploatacyjna'!W69*$M$88*$Q87*W$82</f>
        <v>0</v>
      </c>
      <c r="X69" s="5">
        <f>'Praca eksploatacyjna'!X69*$M$88*$Q87*X$82</f>
        <v>0</v>
      </c>
      <c r="Y69" s="5">
        <f>'Praca eksploatacyjna'!Y69*$M$88*$Q87*Y$82</f>
        <v>0</v>
      </c>
      <c r="Z69" s="5">
        <f>'Praca eksploatacyjna'!Z69*$M$88*$Q87*Z$82</f>
        <v>0</v>
      </c>
    </row>
    <row r="70" spans="1:26" x14ac:dyDescent="0.25">
      <c r="A70" s="1">
        <v>30</v>
      </c>
      <c r="B70" s="5">
        <f>'Praca eksploatacyjna'!B70*$M$88*$Q88*B$82</f>
        <v>0</v>
      </c>
      <c r="C70" s="5">
        <f>'Praca eksploatacyjna'!C70*$M$88*$Q88*C$82</f>
        <v>0</v>
      </c>
      <c r="D70" s="5">
        <f>'Praca eksploatacyjna'!D70*$M$88*$Q88*D$82</f>
        <v>0</v>
      </c>
      <c r="E70" s="5">
        <f>'Praca eksploatacyjna'!E70*$M$88*$Q88*E$82</f>
        <v>0</v>
      </c>
      <c r="F70" s="5">
        <f>'Praca eksploatacyjna'!F70*$M$88*$Q88*F$82</f>
        <v>0</v>
      </c>
      <c r="G70" s="5">
        <f>'Praca eksploatacyjna'!G70*$M$88*$Q88*G$82</f>
        <v>0</v>
      </c>
      <c r="H70" s="5">
        <f>'Praca eksploatacyjna'!H70*$M$88*$Q88*H$82</f>
        <v>0</v>
      </c>
      <c r="I70" s="5">
        <f>'Praca eksploatacyjna'!I70*$M$88*$Q88*I$82</f>
        <v>0</v>
      </c>
      <c r="J70" s="5">
        <f>'Praca eksploatacyjna'!J70*$M$88*$Q88*J$82</f>
        <v>0</v>
      </c>
      <c r="K70" s="5">
        <f>'Praca eksploatacyjna'!K70*$M$88*$Q88*K$82</f>
        <v>0</v>
      </c>
      <c r="L70" s="5">
        <f>'Praca eksploatacyjna'!L70*$M$88*$Q88*L$82</f>
        <v>0</v>
      </c>
      <c r="M70" s="5">
        <f>'Praca eksploatacyjna'!M70*$M$88*$Q88*M$82</f>
        <v>0</v>
      </c>
      <c r="N70" s="5">
        <f>'Praca eksploatacyjna'!N70*$M$88*$Q88*N$82</f>
        <v>0</v>
      </c>
      <c r="O70" s="5">
        <f>'Praca eksploatacyjna'!O70*$M$88*$Q88*O$82</f>
        <v>0</v>
      </c>
      <c r="P70" s="5">
        <f>'Praca eksploatacyjna'!P70*$M$88*$Q88*P$82</f>
        <v>0</v>
      </c>
      <c r="Q70" s="5">
        <f>'Praca eksploatacyjna'!Q70*$M$88*$Q88*Q$82</f>
        <v>0</v>
      </c>
      <c r="R70" s="5">
        <f>'Praca eksploatacyjna'!R70*$M$88*$Q88*R$82</f>
        <v>0</v>
      </c>
      <c r="S70" s="5">
        <f>'Praca eksploatacyjna'!S70*$M$88*$Q88*S$82</f>
        <v>0</v>
      </c>
      <c r="T70" s="5">
        <f>'Praca eksploatacyjna'!T70*$M$88*$Q88*T$82</f>
        <v>0</v>
      </c>
      <c r="U70" s="5">
        <f>'Praca eksploatacyjna'!U70*$M$88*$Q88*U$82</f>
        <v>0</v>
      </c>
      <c r="V70" s="5">
        <f>'Praca eksploatacyjna'!V70*$M$88*$Q88*V$82</f>
        <v>0</v>
      </c>
      <c r="W70" s="5">
        <f>'Praca eksploatacyjna'!W70*$M$88*$Q88*W$82</f>
        <v>0</v>
      </c>
      <c r="X70" s="5">
        <f>'Praca eksploatacyjna'!X70*$M$88*$Q88*X$82</f>
        <v>0</v>
      </c>
      <c r="Y70" s="5">
        <f>'Praca eksploatacyjna'!Y70*$M$88*$Q88*Y$82</f>
        <v>0</v>
      </c>
      <c r="Z70" s="5">
        <f>'Praca eksploatacyjna'!Z70*$M$88*$Q88*Z$82</f>
        <v>0</v>
      </c>
    </row>
    <row r="71" spans="1:26" x14ac:dyDescent="0.25">
      <c r="A71" s="1">
        <v>40</v>
      </c>
      <c r="B71" s="5">
        <f>'Praca eksploatacyjna'!B71*$M$88*$Q89*B$82</f>
        <v>7726.0658642589669</v>
      </c>
      <c r="C71" s="5">
        <f>'Praca eksploatacyjna'!C71*$M$88*$Q89*C$82</f>
        <v>8051.0571471354715</v>
      </c>
      <c r="D71" s="5">
        <f>'Praca eksploatacyjna'!D71*$M$88*$Q89*D$82</f>
        <v>8381.8399046729592</v>
      </c>
      <c r="E71" s="5">
        <f>'Praca eksploatacyjna'!E71*$M$88*$Q89*E$82</f>
        <v>8718.4141368714263</v>
      </c>
      <c r="F71" s="5">
        <f>'Praca eksploatacyjna'!F71*$M$88*$Q89*F$82</f>
        <v>9060.7798437308757</v>
      </c>
      <c r="G71" s="5">
        <f>'Praca eksploatacyjna'!G71*$M$88*$Q89*G$82</f>
        <v>9408.9370252513072</v>
      </c>
      <c r="H71" s="5">
        <f>'Praca eksploatacyjna'!H71*$M$88*$Q89*H$82</f>
        <v>9983.712568988296</v>
      </c>
      <c r="I71" s="5">
        <f>'Praca eksploatacyjna'!I71*$M$88*$Q89*I$82</f>
        <v>10575.051630681668</v>
      </c>
      <c r="J71" s="5">
        <f>'Praca eksploatacyjna'!J71*$M$88*$Q89*J$82</f>
        <v>11182.954210331412</v>
      </c>
      <c r="K71" s="5">
        <f>'Praca eksploatacyjna'!K71*$M$88*$Q89*K$82</f>
        <v>11807.420307937531</v>
      </c>
      <c r="L71" s="5">
        <f>'Praca eksploatacyjna'!L71*$M$88*$Q89*L$82</f>
        <v>11796.909024139553</v>
      </c>
      <c r="M71" s="5">
        <f>'Praca eksploatacyjna'!M71*$M$88*$Q89*M$82</f>
        <v>12815.201622069477</v>
      </c>
      <c r="N71" s="5">
        <f>'Praca eksploatacyjna'!N71*$M$88*$Q89*N$82</f>
        <v>13866.369831480279</v>
      </c>
      <c r="O71" s="5">
        <f>'Praca eksploatacyjna'!O71*$M$88*$Q89*O$82</f>
        <v>14950.413652371957</v>
      </c>
      <c r="P71" s="5">
        <f>'Praca eksploatacyjna'!P71*$M$88*$Q89*P$82</f>
        <v>16067.333084744512</v>
      </c>
      <c r="Q71" s="5">
        <f>'Praca eksploatacyjna'!Q71*$M$88*$Q89*Q$82</f>
        <v>15146.688384050931</v>
      </c>
      <c r="R71" s="5">
        <f>'Praca eksploatacyjna'!R71*$M$88*$Q89*R$82</f>
        <v>16472.989913627087</v>
      </c>
      <c r="S71" s="5">
        <f>'Praca eksploatacyjna'!S71*$M$88*$Q89*S$82</f>
        <v>17839.42351229718</v>
      </c>
      <c r="T71" s="5">
        <f>'Praca eksploatacyjna'!T71*$M$88*$Q89*T$82</f>
        <v>19245.989180061188</v>
      </c>
      <c r="U71" s="5">
        <f>'Praca eksploatacyjna'!U71*$M$88*$Q89*U$82</f>
        <v>20692.68691691913</v>
      </c>
      <c r="V71" s="5">
        <f>'Praca eksploatacyjna'!V71*$M$88*$Q89*V$82</f>
        <v>17659.120144250497</v>
      </c>
      <c r="W71" s="5">
        <f>'Praca eksploatacyjna'!W71*$M$88*$Q89*W$82</f>
        <v>20500.89177202393</v>
      </c>
      <c r="X71" s="5">
        <f>'Praca eksploatacyjna'!X71*$M$88*$Q89*X$82</f>
        <v>23432.688282513784</v>
      </c>
      <c r="Y71" s="5">
        <f>'Praca eksploatacyjna'!Y71*$M$88*$Q89*Y$82</f>
        <v>26454.509675720052</v>
      </c>
      <c r="Z71" s="5">
        <f>'Praca eksploatacyjna'!Z71*$M$88*$Q89*Z$82</f>
        <v>29566.355951642745</v>
      </c>
    </row>
    <row r="72" spans="1:26" x14ac:dyDescent="0.25">
      <c r="A72" s="1">
        <v>50</v>
      </c>
      <c r="B72" s="5">
        <f>'Praca eksploatacyjna'!B72*$M$88*$Q90*B$82</f>
        <v>10916.883205728027</v>
      </c>
      <c r="C72" s="5">
        <f>'Praca eksploatacyjna'!C72*$M$88*$Q90*C$82</f>
        <v>11465.773838050873</v>
      </c>
      <c r="D72" s="5">
        <f>'Praca eksploatacyjna'!D72*$M$88*$Q90*D$82</f>
        <v>12027.830008350811</v>
      </c>
      <c r="E72" s="5">
        <f>'Praca eksploatacyjna'!E72*$M$88*$Q90*E$82</f>
        <v>12603.051716627853</v>
      </c>
      <c r="F72" s="5">
        <f>'Praca eksploatacyjna'!F72*$M$88*$Q90*F$82</f>
        <v>13191.438962881992</v>
      </c>
      <c r="G72" s="5">
        <f>'Praca eksploatacyjna'!G72*$M$88*$Q90*G$82</f>
        <v>13792.991747113227</v>
      </c>
      <c r="H72" s="5">
        <f>'Praca eksploatacyjna'!H72*$M$88*$Q90*H$82</f>
        <v>15358.154090051814</v>
      </c>
      <c r="I72" s="5">
        <f>'Praca eksploatacyjna'!I72*$M$88*$Q90*I$82</f>
        <v>16982.845093929955</v>
      </c>
      <c r="J72" s="5">
        <f>'Praca eksploatacyjna'!J72*$M$88*$Q90*J$82</f>
        <v>18667.064758747641</v>
      </c>
      <c r="K72" s="5">
        <f>'Praca eksploatacyjna'!K72*$M$88*$Q90*K$82</f>
        <v>20410.813084504884</v>
      </c>
      <c r="L72" s="5">
        <f>'Praca eksploatacyjna'!L72*$M$88*$Q90*L$82</f>
        <v>20732.967048778184</v>
      </c>
      <c r="M72" s="5">
        <f>'Praca eksploatacyjna'!M72*$M$88*$Q90*M$82</f>
        <v>22494.012764880372</v>
      </c>
      <c r="N72" s="5">
        <f>'Praca eksploatacyjna'!N72*$M$88*$Q90*N$82</f>
        <v>24311.593833809449</v>
      </c>
      <c r="O72" s="5">
        <f>'Praca eksploatacyjna'!O72*$M$88*$Q90*O$82</f>
        <v>26185.710255565402</v>
      </c>
      <c r="P72" s="5">
        <f>'Praca eksploatacyjna'!P72*$M$88*$Q90*P$82</f>
        <v>28116.362030148233</v>
      </c>
      <c r="Q72" s="5">
        <f>'Praca eksploatacyjna'!Q72*$M$88*$Q90*Q$82</f>
        <v>22662.466540114285</v>
      </c>
      <c r="R72" s="5">
        <f>'Praca eksploatacyjna'!R72*$M$88*$Q90*R$82</f>
        <v>24719.927115866587</v>
      </c>
      <c r="S72" s="5">
        <f>'Praca eksploatacyjna'!S72*$M$88*$Q90*S$82</f>
        <v>26840.297936518888</v>
      </c>
      <c r="T72" s="5">
        <f>'Praca eksploatacyjna'!T72*$M$88*$Q90*T$82</f>
        <v>29023.579002071197</v>
      </c>
      <c r="U72" s="5">
        <f>'Praca eksploatacyjna'!U72*$M$88*$Q90*U$82</f>
        <v>31269.770312523506</v>
      </c>
      <c r="V72" s="5">
        <f>'Praca eksploatacyjna'!V72*$M$88*$Q90*V$82</f>
        <v>25805.260854179847</v>
      </c>
      <c r="W72" s="5">
        <f>'Praca eksploatacyjna'!W72*$M$88*$Q90*W$82</f>
        <v>29233.680439433123</v>
      </c>
      <c r="X72" s="5">
        <f>'Praca eksploatacyjna'!X72*$M$88*$Q90*X$82</f>
        <v>32767.786918410249</v>
      </c>
      <c r="Y72" s="5">
        <f>'Praca eksploatacyjna'!Y72*$M$88*$Q90*Y$82</f>
        <v>36407.580291111248</v>
      </c>
      <c r="Z72" s="5">
        <f>'Praca eksploatacyjna'!Z72*$M$88*$Q90*Z$82</f>
        <v>40153.060557536111</v>
      </c>
    </row>
    <row r="73" spans="1:26" x14ac:dyDescent="0.25">
      <c r="A73" s="1">
        <v>60</v>
      </c>
      <c r="B73" s="5">
        <f>'Praca eksploatacyjna'!B73*$M$88*$Q91*B$82</f>
        <v>3899.1228960789181</v>
      </c>
      <c r="C73" s="5">
        <f>'Praca eksploatacyjna'!C73*$M$88*$Q91*C$82</f>
        <v>3982.4533598432936</v>
      </c>
      <c r="D73" s="5">
        <f>'Praca eksploatacyjna'!D73*$M$88*$Q91*D$82</f>
        <v>4064.2242098547717</v>
      </c>
      <c r="E73" s="5">
        <f>'Praca eksploatacyjna'!E73*$M$88*$Q91*E$82</f>
        <v>4144.4354461133526</v>
      </c>
      <c r="F73" s="5">
        <f>'Praca eksploatacyjna'!F73*$M$88*$Q91*F$82</f>
        <v>4223.0870686190347</v>
      </c>
      <c r="G73" s="5">
        <f>'Praca eksploatacyjna'!G73*$M$88*$Q91*G$82</f>
        <v>4300.1790773718185</v>
      </c>
      <c r="H73" s="5">
        <f>'Praca eksploatacyjna'!H73*$M$88*$Q91*H$82</f>
        <v>5879.633206133175</v>
      </c>
      <c r="I73" s="5">
        <f>'Praca eksploatacyjna'!I73*$M$88*$Q91*I$82</f>
        <v>7530.8897569348819</v>
      </c>
      <c r="J73" s="5">
        <f>'Praca eksploatacyjna'!J73*$M$88*$Q91*J$82</f>
        <v>9253.9487297769301</v>
      </c>
      <c r="K73" s="5">
        <f>'Praca eksploatacyjna'!K73*$M$88*$Q91*K$82</f>
        <v>11048.81012465932</v>
      </c>
      <c r="L73" s="5">
        <f>'Praca eksploatacyjna'!L73*$M$88*$Q91*L$82</f>
        <v>13090.930488783086</v>
      </c>
      <c r="M73" s="5">
        <f>'Praca eksploatacyjna'!M73*$M$88*$Q91*M$82</f>
        <v>15296.309898753627</v>
      </c>
      <c r="N73" s="5">
        <f>'Praca eksploatacyjna'!N73*$M$88*$Q91*N$82</f>
        <v>17584.927128009091</v>
      </c>
      <c r="O73" s="5">
        <f>'Praca eksploatacyjna'!O73*$M$88*$Q91*O$82</f>
        <v>19956.78217654947</v>
      </c>
      <c r="P73" s="5">
        <f>'Praca eksploatacyjna'!P73*$M$88*$Q91*P$82</f>
        <v>22411.87504437477</v>
      </c>
      <c r="Q73" s="5">
        <f>'Praca eksploatacyjna'!Q73*$M$88*$Q91*Q$82</f>
        <v>15974.902976441921</v>
      </c>
      <c r="R73" s="5">
        <f>'Praca eksploatacyjna'!R73*$M$88*$Q91*R$82</f>
        <v>20265.833538358125</v>
      </c>
      <c r="S73" s="5">
        <f>'Praca eksploatacyjna'!S73*$M$88*$Q91*S$82</f>
        <v>24712.506551348357</v>
      </c>
      <c r="T73" s="5">
        <f>'Praca eksploatacyjna'!T73*$M$88*$Q91*T$82</f>
        <v>29314.922015412598</v>
      </c>
      <c r="U73" s="5">
        <f>'Praca eksploatacyjna'!U73*$M$88*$Q91*U$82</f>
        <v>34073.079930550855</v>
      </c>
      <c r="V73" s="5">
        <f>'Praca eksploatacyjna'!V73*$M$88*$Q91*V$82</f>
        <v>27541.780145086737</v>
      </c>
      <c r="W73" s="5">
        <f>'Praca eksploatacyjna'!W73*$M$88*$Q91*W$82</f>
        <v>30748.823110609665</v>
      </c>
      <c r="X73" s="5">
        <f>'Praca eksploatacyjna'!X73*$M$88*$Q91*X$82</f>
        <v>34052.519052079762</v>
      </c>
      <c r="Y73" s="5">
        <f>'Praca eksploatacyjna'!Y73*$M$88*$Q91*Y$82</f>
        <v>37452.867969497063</v>
      </c>
      <c r="Z73" s="5">
        <f>'Praca eksploatacyjna'!Z73*$M$88*$Q91*Z$82</f>
        <v>40949.869862861546</v>
      </c>
    </row>
    <row r="74" spans="1:26" x14ac:dyDescent="0.25">
      <c r="A74" s="1">
        <v>70</v>
      </c>
      <c r="B74" s="5">
        <f>'Praca eksploatacyjna'!B74*$M$88*$Q92*B$82</f>
        <v>15180.197561109493</v>
      </c>
      <c r="C74" s="5">
        <f>'Praca eksploatacyjna'!C74*$M$88*$Q92*C$82</f>
        <v>15861.480817662634</v>
      </c>
      <c r="D74" s="5">
        <f>'Praca eksploatacyjna'!D74*$M$88*$Q92*D$82</f>
        <v>16556.51759233998</v>
      </c>
      <c r="E74" s="5">
        <f>'Praca eksploatacyjna'!E74*$M$88*$Q92*E$82</f>
        <v>17265.307885141534</v>
      </c>
      <c r="F74" s="5">
        <f>'Praca eksploatacyjna'!F74*$M$88*$Q92*F$82</f>
        <v>17987.851696067297</v>
      </c>
      <c r="G74" s="5">
        <f>'Praca eksploatacyjna'!G74*$M$88*$Q92*G$82</f>
        <v>18724.149025117262</v>
      </c>
      <c r="H74" s="5">
        <f>'Praca eksploatacyjna'!H74*$M$88*$Q92*H$82</f>
        <v>17755.197736746104</v>
      </c>
      <c r="I74" s="5">
        <f>'Praca eksploatacyjna'!I74*$M$88*$Q92*I$82</f>
        <v>16716.14620378962</v>
      </c>
      <c r="J74" s="5">
        <f>'Praca eksploatacyjna'!J74*$M$88*$Q92*J$82</f>
        <v>15606.994426247824</v>
      </c>
      <c r="K74" s="5">
        <f>'Praca eksploatacyjna'!K74*$M$88*$Q92*K$82</f>
        <v>14427.742404120701</v>
      </c>
      <c r="L74" s="5">
        <f>'Praca eksploatacyjna'!L74*$M$88*$Q92*L$82</f>
        <v>11631.119348434973</v>
      </c>
      <c r="M74" s="5">
        <f>'Praca eksploatacyjna'!M74*$M$88*$Q92*M$82</f>
        <v>12623.221891166762</v>
      </c>
      <c r="N74" s="5">
        <f>'Praca eksploatacyjna'!N74*$M$88*$Q92*N$82</f>
        <v>13647.221530588884</v>
      </c>
      <c r="O74" s="5">
        <f>'Praca eksploatacyjna'!O74*$M$88*$Q92*O$82</f>
        <v>14703.11826670134</v>
      </c>
      <c r="P74" s="5">
        <f>'Praca eksploatacyjna'!P74*$M$88*$Q92*P$82</f>
        <v>15790.912099504132</v>
      </c>
      <c r="Q74" s="5">
        <f>'Praca eksploatacyjna'!Q74*$M$88*$Q92*Q$82</f>
        <v>25673.133602162434</v>
      </c>
      <c r="R74" s="5">
        <f>'Praca eksploatacyjna'!R74*$M$88*$Q92*R$82</f>
        <v>25491.208896071119</v>
      </c>
      <c r="S74" s="5">
        <f>'Praca eksploatacyjna'!S74*$M$88*$Q92*S$82</f>
        <v>25282.014096719638</v>
      </c>
      <c r="T74" s="5">
        <f>'Praca eksploatacyjna'!T74*$M$88*$Q92*T$82</f>
        <v>25045.549204107974</v>
      </c>
      <c r="U74" s="5">
        <f>'Praca eksploatacyjna'!U74*$M$88*$Q92*U$82</f>
        <v>24781.814218236137</v>
      </c>
      <c r="V74" s="5">
        <f>'Praca eksploatacyjna'!V74*$M$88*$Q92*V$82</f>
        <v>20104.958344183211</v>
      </c>
      <c r="W74" s="5">
        <f>'Praca eksploatacyjna'!W74*$M$88*$Q92*W$82</f>
        <v>19381.585232798636</v>
      </c>
      <c r="X74" s="5">
        <f>'Praca eksploatacyjna'!X74*$M$88*$Q92*X$82</f>
        <v>18619.322199680064</v>
      </c>
      <c r="Y74" s="5">
        <f>'Praca eksploatacyjna'!Y74*$M$88*$Q92*Y$82</f>
        <v>17818.169244827517</v>
      </c>
      <c r="Z74" s="5">
        <f>'Praca eksploatacyjna'!Z74*$M$88*$Q92*Z$82</f>
        <v>16978.126368240981</v>
      </c>
    </row>
    <row r="75" spans="1:26" x14ac:dyDescent="0.25">
      <c r="A75" s="1">
        <v>80</v>
      </c>
      <c r="B75" s="5">
        <f>'Praca eksploatacyjna'!B75*$M$88*$Q93*B$82</f>
        <v>14564.172323780309</v>
      </c>
      <c r="C75" s="5">
        <f>'Praca eksploatacyjna'!C75*$M$88*$Q93*C$82</f>
        <v>15241.595264800202</v>
      </c>
      <c r="D75" s="5">
        <f>'Praca eksploatacyjna'!D75*$M$88*$Q93*D$82</f>
        <v>15933.535079807265</v>
      </c>
      <c r="E75" s="5">
        <f>'Praca eksploatacyjna'!E75*$M$88*$Q93*E$82</f>
        <v>16639.991768801494</v>
      </c>
      <c r="F75" s="5">
        <f>'Praca eksploatacyjna'!F75*$M$88*$Q93*F$82</f>
        <v>17360.965331782896</v>
      </c>
      <c r="G75" s="5">
        <f>'Praca eksploatacyjna'!G75*$M$88*$Q93*G$82</f>
        <v>18096.455768751457</v>
      </c>
      <c r="H75" s="5">
        <f>'Praca eksploatacyjna'!H75*$M$88*$Q93*H$82</f>
        <v>18613.064412630458</v>
      </c>
      <c r="I75" s="5">
        <f>'Praca eksploatacyjna'!I75*$M$88*$Q93*I$82</f>
        <v>19132.804629663609</v>
      </c>
      <c r="J75" s="5">
        <f>'Praca eksploatacyjna'!J75*$M$88*$Q93*J$82</f>
        <v>19655.676419850926</v>
      </c>
      <c r="K75" s="5">
        <f>'Praca eksploatacyjna'!K75*$M$88*$Q93*K$82</f>
        <v>20181.67978319239</v>
      </c>
      <c r="L75" s="5">
        <f>'Praca eksploatacyjna'!L75*$M$88*$Q93*L$82</f>
        <v>19077.666396131604</v>
      </c>
      <c r="M75" s="5">
        <f>'Praca eksploatacyjna'!M75*$M$88*$Q93*M$82</f>
        <v>17348.563231947122</v>
      </c>
      <c r="N75" s="5">
        <f>'Praca eksploatacyjna'!N75*$M$88*$Q93*N$82</f>
        <v>15525.849141400868</v>
      </c>
      <c r="O75" s="5">
        <f>'Praca eksploatacyjna'!O75*$M$88*$Q93*O$82</f>
        <v>13609.524124492846</v>
      </c>
      <c r="P75" s="5">
        <f>'Praca eksploatacyjna'!P75*$M$88*$Q93*P$82</f>
        <v>11599.588181223055</v>
      </c>
      <c r="Q75" s="5">
        <f>'Praca eksploatacyjna'!Q75*$M$88*$Q93*Q$82</f>
        <v>9104.5946673218914</v>
      </c>
      <c r="R75" s="5">
        <f>'Praca eksploatacyjna'!R75*$M$88*$Q93*R$82</f>
        <v>7001.8551154644174</v>
      </c>
      <c r="S75" s="5">
        <f>'Praca eksploatacyjna'!S75*$M$88*$Q93*S$82</f>
        <v>4809.5143304616922</v>
      </c>
      <c r="T75" s="5">
        <f>'Praca eksploatacyjna'!T75*$M$88*$Q93*T$82</f>
        <v>2527.5723123137159</v>
      </c>
      <c r="U75" s="5">
        <f>'Praca eksploatacyjna'!U75*$M$88*$Q93*U$82</f>
        <v>156.02906102048871</v>
      </c>
      <c r="V75" s="5">
        <f>'Praca eksploatacyjna'!V75*$M$88*$Q93*V$82</f>
        <v>10566.386951325561</v>
      </c>
      <c r="W75" s="5">
        <f>'Praca eksploatacyjna'!W75*$M$88*$Q93*W$82</f>
        <v>8399.3881528322672</v>
      </c>
      <c r="X75" s="5">
        <f>'Praca eksploatacyjna'!X75*$M$88*$Q93*X$82</f>
        <v>6148.1352498789347</v>
      </c>
      <c r="Y75" s="5">
        <f>'Praca eksploatacyjna'!Y75*$M$88*$Q93*Y$82</f>
        <v>3812.6282424655678</v>
      </c>
      <c r="Z75" s="5">
        <f>'Praca eksploatacyjna'!Z75*$M$88*$Q93*Z$82</f>
        <v>1392.8671305921628</v>
      </c>
    </row>
    <row r="76" spans="1:26" x14ac:dyDescent="0.25">
      <c r="A76" s="1">
        <v>90</v>
      </c>
      <c r="B76" s="5">
        <f>'Praca eksploatacyjna'!B76*$M$88*$Q94*B$82</f>
        <v>0</v>
      </c>
      <c r="C76" s="5">
        <f>'Praca eksploatacyjna'!C76*$M$88*$Q94*C$82</f>
        <v>0</v>
      </c>
      <c r="D76" s="5">
        <f>'Praca eksploatacyjna'!D76*$M$88*$Q94*D$82</f>
        <v>0</v>
      </c>
      <c r="E76" s="5">
        <f>'Praca eksploatacyjna'!E76*$M$88*$Q94*E$82</f>
        <v>0</v>
      </c>
      <c r="F76" s="5">
        <f>'Praca eksploatacyjna'!F76*$M$88*$Q94*F$82</f>
        <v>0</v>
      </c>
      <c r="G76" s="5">
        <f>'Praca eksploatacyjna'!G76*$M$88*$Q94*G$82</f>
        <v>0</v>
      </c>
      <c r="H76" s="5">
        <f>'Praca eksploatacyjna'!H76*$M$88*$Q94*H$82</f>
        <v>0</v>
      </c>
      <c r="I76" s="5">
        <f>'Praca eksploatacyjna'!I76*$M$88*$Q94*I$82</f>
        <v>0</v>
      </c>
      <c r="J76" s="5">
        <f>'Praca eksploatacyjna'!J76*$M$88*$Q94*J$82</f>
        <v>0</v>
      </c>
      <c r="K76" s="5">
        <f>'Praca eksploatacyjna'!K76*$M$88*$Q94*K$82</f>
        <v>0</v>
      </c>
      <c r="L76" s="5">
        <f>'Praca eksploatacyjna'!L76*$M$88*$Q94*L$82</f>
        <v>0</v>
      </c>
      <c r="M76" s="5">
        <f>'Praca eksploatacyjna'!M76*$M$88*$Q94*M$82</f>
        <v>0</v>
      </c>
      <c r="N76" s="5">
        <f>'Praca eksploatacyjna'!N76*$M$88*$Q94*N$82</f>
        <v>0</v>
      </c>
      <c r="O76" s="5">
        <f>'Praca eksploatacyjna'!O76*$M$88*$Q94*O$82</f>
        <v>0</v>
      </c>
      <c r="P76" s="5">
        <f>'Praca eksploatacyjna'!P76*$M$88*$Q94*P$82</f>
        <v>0</v>
      </c>
      <c r="Q76" s="5">
        <f>'Praca eksploatacyjna'!Q76*$M$88*$Q94*Q$82</f>
        <v>0</v>
      </c>
      <c r="R76" s="5">
        <f>'Praca eksploatacyjna'!R76*$M$88*$Q94*R$82</f>
        <v>0</v>
      </c>
      <c r="S76" s="5">
        <f>'Praca eksploatacyjna'!S76*$M$88*$Q94*S$82</f>
        <v>0</v>
      </c>
      <c r="T76" s="5">
        <f>'Praca eksploatacyjna'!T76*$M$88*$Q94*T$82</f>
        <v>0</v>
      </c>
      <c r="U76" s="5">
        <f>'Praca eksploatacyjna'!U76*$M$88*$Q94*U$82</f>
        <v>0</v>
      </c>
      <c r="V76" s="5">
        <f>'Praca eksploatacyjna'!V76*$M$88*$Q94*V$82</f>
        <v>0</v>
      </c>
      <c r="W76" s="5">
        <f>'Praca eksploatacyjna'!W76*$M$88*$Q94*W$82</f>
        <v>0</v>
      </c>
      <c r="X76" s="5">
        <f>'Praca eksploatacyjna'!X76*$M$88*$Q94*X$82</f>
        <v>0</v>
      </c>
      <c r="Y76" s="5">
        <f>'Praca eksploatacyjna'!Y76*$M$88*$Q94*Y$82</f>
        <v>0</v>
      </c>
      <c r="Z76" s="5">
        <f>'Praca eksploatacyjna'!Z76*$M$88*$Q94*Z$82</f>
        <v>0</v>
      </c>
    </row>
    <row r="77" spans="1:26" x14ac:dyDescent="0.25">
      <c r="A77" s="1">
        <v>100</v>
      </c>
      <c r="B77" s="5">
        <f>'Praca eksploatacyjna'!B77*$M$88*$Q95*B$82</f>
        <v>0</v>
      </c>
      <c r="C77" s="5">
        <f>'Praca eksploatacyjna'!C77*$M$88*$Q95*C$82</f>
        <v>0</v>
      </c>
      <c r="D77" s="5">
        <f>'Praca eksploatacyjna'!D77*$M$88*$Q95*D$82</f>
        <v>0</v>
      </c>
      <c r="E77" s="5">
        <f>'Praca eksploatacyjna'!E77*$M$88*$Q95*E$82</f>
        <v>0</v>
      </c>
      <c r="F77" s="5">
        <f>'Praca eksploatacyjna'!F77*$M$88*$Q95*F$82</f>
        <v>0</v>
      </c>
      <c r="G77" s="5">
        <f>'Praca eksploatacyjna'!G77*$M$88*$Q95*G$82</f>
        <v>0</v>
      </c>
      <c r="H77" s="5">
        <f>'Praca eksploatacyjna'!H77*$M$88*$Q95*H$82</f>
        <v>0</v>
      </c>
      <c r="I77" s="5">
        <f>'Praca eksploatacyjna'!I77*$M$88*$Q95*I$82</f>
        <v>0</v>
      </c>
      <c r="J77" s="5">
        <f>'Praca eksploatacyjna'!J77*$M$88*$Q95*J$82</f>
        <v>0</v>
      </c>
      <c r="K77" s="5">
        <f>'Praca eksploatacyjna'!K77*$M$88*$Q95*K$82</f>
        <v>0</v>
      </c>
      <c r="L77" s="5">
        <f>'Praca eksploatacyjna'!L77*$M$88*$Q95*L$82</f>
        <v>0</v>
      </c>
      <c r="M77" s="5">
        <f>'Praca eksploatacyjna'!M77*$M$88*$Q95*M$82</f>
        <v>0</v>
      </c>
      <c r="N77" s="5">
        <f>'Praca eksploatacyjna'!N77*$M$88*$Q95*N$82</f>
        <v>0</v>
      </c>
      <c r="O77" s="5">
        <f>'Praca eksploatacyjna'!O77*$M$88*$Q95*O$82</f>
        <v>0</v>
      </c>
      <c r="P77" s="5">
        <f>'Praca eksploatacyjna'!P77*$M$88*$Q95*P$82</f>
        <v>0</v>
      </c>
      <c r="Q77" s="5">
        <f>'Praca eksploatacyjna'!Q77*$M$88*$Q95*Q$82</f>
        <v>0</v>
      </c>
      <c r="R77" s="5">
        <f>'Praca eksploatacyjna'!R77*$M$88*$Q95*R$82</f>
        <v>0</v>
      </c>
      <c r="S77" s="5">
        <f>'Praca eksploatacyjna'!S77*$M$88*$Q95*S$82</f>
        <v>0</v>
      </c>
      <c r="T77" s="5">
        <f>'Praca eksploatacyjna'!T77*$M$88*$Q95*T$82</f>
        <v>0</v>
      </c>
      <c r="U77" s="5">
        <f>'Praca eksploatacyjna'!U77*$M$88*$Q95*U$82</f>
        <v>0</v>
      </c>
      <c r="V77" s="5">
        <f>'Praca eksploatacyjna'!V77*$M$88*$Q95*V$82</f>
        <v>0</v>
      </c>
      <c r="W77" s="5">
        <f>'Praca eksploatacyjna'!W77*$M$88*$Q95*W$82</f>
        <v>0</v>
      </c>
      <c r="X77" s="5">
        <f>'Praca eksploatacyjna'!X77*$M$88*$Q95*X$82</f>
        <v>0</v>
      </c>
      <c r="Y77" s="5">
        <f>'Praca eksploatacyjna'!Y77*$M$88*$Q95*Y$82</f>
        <v>0</v>
      </c>
      <c r="Z77" s="5">
        <f>'Praca eksploatacyjna'!Z77*$M$88*$Q95*Z$82</f>
        <v>0</v>
      </c>
    </row>
    <row r="78" spans="1:26" x14ac:dyDescent="0.25">
      <c r="A78" s="1">
        <v>110</v>
      </c>
      <c r="B78" s="5">
        <f>'Praca eksploatacyjna'!B78*$M$88*$Q96*B$82</f>
        <v>0</v>
      </c>
      <c r="C78" s="5">
        <f>'Praca eksploatacyjna'!C78*$M$88*$Q96*C$82</f>
        <v>0</v>
      </c>
      <c r="D78" s="5">
        <f>'Praca eksploatacyjna'!D78*$M$88*$Q96*D$82</f>
        <v>0</v>
      </c>
      <c r="E78" s="5">
        <f>'Praca eksploatacyjna'!E78*$M$88*$Q96*E$82</f>
        <v>0</v>
      </c>
      <c r="F78" s="5">
        <f>'Praca eksploatacyjna'!F78*$M$88*$Q96*F$82</f>
        <v>0</v>
      </c>
      <c r="G78" s="5">
        <f>'Praca eksploatacyjna'!G78*$M$88*$Q96*G$82</f>
        <v>0</v>
      </c>
      <c r="H78" s="5">
        <f>'Praca eksploatacyjna'!H78*$M$88*$Q96*H$82</f>
        <v>0</v>
      </c>
      <c r="I78" s="5">
        <f>'Praca eksploatacyjna'!I78*$M$88*$Q96*I$82</f>
        <v>0</v>
      </c>
      <c r="J78" s="5">
        <f>'Praca eksploatacyjna'!J78*$M$88*$Q96*J$82</f>
        <v>0</v>
      </c>
      <c r="K78" s="5">
        <f>'Praca eksploatacyjna'!K78*$M$88*$Q96*K$82</f>
        <v>0</v>
      </c>
      <c r="L78" s="5">
        <f>'Praca eksploatacyjna'!L78*$M$88*$Q96*L$82</f>
        <v>0</v>
      </c>
      <c r="M78" s="5">
        <f>'Praca eksploatacyjna'!M78*$M$88*$Q96*M$82</f>
        <v>0</v>
      </c>
      <c r="N78" s="5">
        <f>'Praca eksploatacyjna'!N78*$M$88*$Q96*N$82</f>
        <v>0</v>
      </c>
      <c r="O78" s="5">
        <f>'Praca eksploatacyjna'!O78*$M$88*$Q96*O$82</f>
        <v>0</v>
      </c>
      <c r="P78" s="5">
        <f>'Praca eksploatacyjna'!P78*$M$88*$Q96*P$82</f>
        <v>0</v>
      </c>
      <c r="Q78" s="5">
        <f>'Praca eksploatacyjna'!Q78*$M$88*$Q96*Q$82</f>
        <v>0</v>
      </c>
      <c r="R78" s="5">
        <f>'Praca eksploatacyjna'!R78*$M$88*$Q96*R$82</f>
        <v>0</v>
      </c>
      <c r="S78" s="5">
        <f>'Praca eksploatacyjna'!S78*$M$88*$Q96*S$82</f>
        <v>0</v>
      </c>
      <c r="T78" s="5">
        <f>'Praca eksploatacyjna'!T78*$M$88*$Q96*T$82</f>
        <v>0</v>
      </c>
      <c r="U78" s="5">
        <f>'Praca eksploatacyjna'!U78*$M$88*$Q96*U$82</f>
        <v>0</v>
      </c>
      <c r="V78" s="5">
        <f>'Praca eksploatacyjna'!V78*$M$88*$Q96*V$82</f>
        <v>0</v>
      </c>
      <c r="W78" s="5">
        <f>'Praca eksploatacyjna'!W78*$M$88*$Q96*W$82</f>
        <v>0</v>
      </c>
      <c r="X78" s="5">
        <f>'Praca eksploatacyjna'!X78*$M$88*$Q96*X$82</f>
        <v>0</v>
      </c>
      <c r="Y78" s="5">
        <f>'Praca eksploatacyjna'!Y78*$M$88*$Q96*Y$82</f>
        <v>0</v>
      </c>
      <c r="Z78" s="5">
        <f>'Praca eksploatacyjna'!Z78*$M$88*$Q96*Z$82</f>
        <v>0</v>
      </c>
    </row>
    <row r="79" spans="1:26" x14ac:dyDescent="0.25">
      <c r="A79" s="1" t="s">
        <v>28</v>
      </c>
      <c r="B79" s="5">
        <f>SUM(B68:B78)</f>
        <v>52286.441850955714</v>
      </c>
      <c r="C79" s="5">
        <f t="shared" ref="C79:Z79" si="9">SUM(C68:C78)</f>
        <v>54602.360427492473</v>
      </c>
      <c r="D79" s="5">
        <f t="shared" si="9"/>
        <v>56963.946795025782</v>
      </c>
      <c r="E79" s="5">
        <f t="shared" si="9"/>
        <v>59371.200953555657</v>
      </c>
      <c r="F79" s="5">
        <f t="shared" si="9"/>
        <v>61824.122903082098</v>
      </c>
      <c r="G79" s="5">
        <f t="shared" si="9"/>
        <v>64322.712643605075</v>
      </c>
      <c r="H79" s="5">
        <f t="shared" si="9"/>
        <v>67589.762014549851</v>
      </c>
      <c r="I79" s="5">
        <f t="shared" si="9"/>
        <v>70937.737314999744</v>
      </c>
      <c r="J79" s="5">
        <f t="shared" si="9"/>
        <v>74366.638544954738</v>
      </c>
      <c r="K79" s="5">
        <f t="shared" si="9"/>
        <v>77876.465704414833</v>
      </c>
      <c r="L79" s="5">
        <f t="shared" si="9"/>
        <v>76329.592306267397</v>
      </c>
      <c r="M79" s="5">
        <f t="shared" si="9"/>
        <v>80577.309408817353</v>
      </c>
      <c r="N79" s="5">
        <f t="shared" si="9"/>
        <v>84935.961465288565</v>
      </c>
      <c r="O79" s="5">
        <f t="shared" si="9"/>
        <v>89405.548475681018</v>
      </c>
      <c r="P79" s="5">
        <f t="shared" si="9"/>
        <v>93986.070439994699</v>
      </c>
      <c r="Q79" s="5">
        <f t="shared" si="9"/>
        <v>88561.786170091451</v>
      </c>
      <c r="R79" s="5">
        <f t="shared" si="9"/>
        <v>93951.814579387341</v>
      </c>
      <c r="S79" s="5">
        <f t="shared" si="9"/>
        <v>99483.756427345754</v>
      </c>
      <c r="T79" s="5">
        <f t="shared" si="9"/>
        <v>105157.61171396666</v>
      </c>
      <c r="U79" s="5">
        <f t="shared" si="9"/>
        <v>110973.3804392501</v>
      </c>
      <c r="V79" s="5">
        <f t="shared" si="9"/>
        <v>101677.50643902585</v>
      </c>
      <c r="W79" s="5">
        <f t="shared" si="9"/>
        <v>108264.36870769762</v>
      </c>
      <c r="X79" s="5">
        <f t="shared" si="9"/>
        <v>115020.45170256279</v>
      </c>
      <c r="Y79" s="5">
        <f t="shared" si="9"/>
        <v>121945.75542362145</v>
      </c>
      <c r="Z79" s="5">
        <f t="shared" si="9"/>
        <v>129040.27987087354</v>
      </c>
    </row>
    <row r="81" spans="1:26" x14ac:dyDescent="0.25">
      <c r="A81" s="22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2" t="s">
        <v>53</v>
      </c>
      <c r="B82" s="4">
        <v>171.63998599999999</v>
      </c>
      <c r="C82" s="4">
        <v>176.54398559999998</v>
      </c>
      <c r="D82" s="4">
        <v>181.44798520000001</v>
      </c>
      <c r="E82" s="4">
        <v>186.3519848</v>
      </c>
      <c r="F82" s="4">
        <v>191.25598440000002</v>
      </c>
      <c r="G82" s="4">
        <v>196.15998400000001</v>
      </c>
      <c r="H82" s="4">
        <v>201.06398359999997</v>
      </c>
      <c r="I82" s="4">
        <v>205.96798319999999</v>
      </c>
      <c r="J82" s="4">
        <v>210.87198280000001</v>
      </c>
      <c r="K82" s="4">
        <v>215.7759824</v>
      </c>
      <c r="L82" s="4">
        <v>220.679982</v>
      </c>
      <c r="M82" s="4">
        <v>225.58398159999999</v>
      </c>
      <c r="N82" s="4">
        <v>230.48798120000001</v>
      </c>
      <c r="O82" s="4">
        <v>235.39198080000003</v>
      </c>
      <c r="P82" s="4">
        <v>240.29598040000002</v>
      </c>
      <c r="Q82" s="4">
        <v>245.19998000000001</v>
      </c>
      <c r="R82" s="4">
        <v>250.10397959999997</v>
      </c>
      <c r="S82" s="4">
        <v>255.00797919999999</v>
      </c>
      <c r="T82" s="4">
        <v>259.91197879999999</v>
      </c>
      <c r="U82" s="4">
        <v>264.81597840000001</v>
      </c>
      <c r="V82" s="4">
        <v>269.71997799999997</v>
      </c>
      <c r="W82" s="4">
        <v>274.62397760000005</v>
      </c>
      <c r="X82" s="4">
        <v>279.52797720000001</v>
      </c>
      <c r="Y82" s="4">
        <v>284.43197680000003</v>
      </c>
      <c r="Z82" s="4">
        <v>289.33597639999999</v>
      </c>
    </row>
    <row r="84" spans="1:26" x14ac:dyDescent="0.25">
      <c r="B84" s="74" t="s">
        <v>7</v>
      </c>
      <c r="C84" s="74"/>
      <c r="D84" s="74"/>
      <c r="F84" s="74" t="s">
        <v>8</v>
      </c>
      <c r="G84" s="74"/>
      <c r="H84" s="74"/>
    </row>
    <row r="85" spans="1:26" x14ac:dyDescent="0.25">
      <c r="B85" s="74" t="s">
        <v>51</v>
      </c>
      <c r="C85" s="74"/>
      <c r="D85" s="74"/>
      <c r="F85" s="74" t="s">
        <v>51</v>
      </c>
      <c r="G85" s="74"/>
      <c r="H85" s="74"/>
      <c r="J85" s="73" t="s">
        <v>9</v>
      </c>
      <c r="K85" s="73"/>
      <c r="L85" s="73"/>
      <c r="M85" s="8">
        <v>1</v>
      </c>
      <c r="O85" s="74" t="s">
        <v>51</v>
      </c>
      <c r="P85" s="74"/>
      <c r="Q85" s="74"/>
    </row>
    <row r="86" spans="1:26" x14ac:dyDescent="0.25">
      <c r="B86" s="1">
        <v>10</v>
      </c>
      <c r="C86" s="35">
        <v>3.4499999999999998E-4</v>
      </c>
      <c r="D86" s="35">
        <v>1.3990000000000001E-3</v>
      </c>
      <c r="F86" s="1">
        <v>10</v>
      </c>
      <c r="G86" s="35">
        <v>2.6699999999999998E-4</v>
      </c>
      <c r="H86" s="35">
        <v>9.990000000000001E-4</v>
      </c>
      <c r="J86" s="73" t="s">
        <v>10</v>
      </c>
      <c r="K86" s="73"/>
      <c r="L86" s="73"/>
      <c r="M86" s="8">
        <v>0</v>
      </c>
      <c r="O86" s="1">
        <v>10</v>
      </c>
      <c r="P86" s="36">
        <f t="shared" ref="P86:Q93" si="11">$M$85*G86+$M$86*C86</f>
        <v>2.6699999999999998E-4</v>
      </c>
      <c r="Q86" s="36">
        <f t="shared" si="11"/>
        <v>9.990000000000001E-4</v>
      </c>
    </row>
    <row r="87" spans="1:26" x14ac:dyDescent="0.25">
      <c r="B87" s="1">
        <v>20</v>
      </c>
      <c r="C87" s="35">
        <v>3.0699999999999998E-4</v>
      </c>
      <c r="D87" s="35">
        <v>1.232E-3</v>
      </c>
      <c r="F87" s="1">
        <v>20</v>
      </c>
      <c r="G87" s="35">
        <v>2.42E-4</v>
      </c>
      <c r="H87" s="35">
        <v>8.9999999999999998E-4</v>
      </c>
      <c r="O87" s="1">
        <v>20</v>
      </c>
      <c r="P87" s="36">
        <f t="shared" si="11"/>
        <v>2.42E-4</v>
      </c>
      <c r="Q87" s="36">
        <f t="shared" si="11"/>
        <v>8.9999999999999998E-4</v>
      </c>
    </row>
    <row r="88" spans="1:26" x14ac:dyDescent="0.25">
      <c r="B88" s="1">
        <v>30</v>
      </c>
      <c r="C88" s="35">
        <v>2.7399999999999999E-4</v>
      </c>
      <c r="D88" s="35">
        <v>1.101E-3</v>
      </c>
      <c r="F88" s="1">
        <v>30</v>
      </c>
      <c r="G88" s="35">
        <v>2.22E-4</v>
      </c>
      <c r="H88" s="35">
        <v>8.25E-4</v>
      </c>
      <c r="J88" t="s">
        <v>87</v>
      </c>
      <c r="M88">
        <v>300</v>
      </c>
      <c r="O88" s="1">
        <v>30</v>
      </c>
      <c r="P88" s="36">
        <f t="shared" si="11"/>
        <v>2.22E-4</v>
      </c>
      <c r="Q88" s="36">
        <f t="shared" si="11"/>
        <v>8.25E-4</v>
      </c>
    </row>
    <row r="89" spans="1:26" x14ac:dyDescent="0.25">
      <c r="B89" s="1">
        <v>40</v>
      </c>
      <c r="C89" s="35">
        <v>2.4800000000000001E-4</v>
      </c>
      <c r="D89" s="35">
        <v>1.0059999999999999E-3</v>
      </c>
      <c r="F89" s="1">
        <v>40</v>
      </c>
      <c r="G89" s="35">
        <v>2.0599999999999999E-4</v>
      </c>
      <c r="H89" s="35">
        <v>7.7200000000000001E-4</v>
      </c>
      <c r="O89" s="1">
        <v>40</v>
      </c>
      <c r="P89" s="36">
        <f t="shared" si="11"/>
        <v>2.0599999999999999E-4</v>
      </c>
      <c r="Q89" s="36">
        <f t="shared" si="11"/>
        <v>7.7200000000000001E-4</v>
      </c>
    </row>
    <row r="90" spans="1:26" x14ac:dyDescent="0.25">
      <c r="B90" s="1">
        <v>50</v>
      </c>
      <c r="C90" s="35">
        <v>2.2800000000000001E-4</v>
      </c>
      <c r="D90" s="35">
        <v>9.4600000000000001E-4</v>
      </c>
      <c r="F90" s="1">
        <v>50</v>
      </c>
      <c r="G90" s="35">
        <v>1.95E-4</v>
      </c>
      <c r="H90" s="35">
        <v>7.4100000000000001E-4</v>
      </c>
      <c r="O90" s="1">
        <v>50</v>
      </c>
      <c r="P90" s="36">
        <f t="shared" si="11"/>
        <v>1.95E-4</v>
      </c>
      <c r="Q90" s="36">
        <f t="shared" si="11"/>
        <v>7.4100000000000001E-4</v>
      </c>
    </row>
    <row r="91" spans="1:26" x14ac:dyDescent="0.25">
      <c r="B91" s="1">
        <v>60</v>
      </c>
      <c r="C91" s="35">
        <v>2.14E-4</v>
      </c>
      <c r="D91" s="35">
        <v>9.2100000000000005E-4</v>
      </c>
      <c r="F91" s="1">
        <v>60</v>
      </c>
      <c r="G91" s="35">
        <v>1.8799999999999999E-4</v>
      </c>
      <c r="H91" s="35">
        <v>7.3200000000000001E-4</v>
      </c>
      <c r="O91" s="1">
        <v>60</v>
      </c>
      <c r="P91" s="36">
        <f t="shared" si="11"/>
        <v>1.8799999999999999E-4</v>
      </c>
      <c r="Q91" s="36">
        <f t="shared" si="11"/>
        <v>7.3200000000000001E-4</v>
      </c>
    </row>
    <row r="92" spans="1:26" x14ac:dyDescent="0.25">
      <c r="B92" s="1">
        <v>70</v>
      </c>
      <c r="C92" s="35">
        <v>2.0599999999999999E-4</v>
      </c>
      <c r="D92" s="35">
        <v>9.3300000000000002E-4</v>
      </c>
      <c r="F92" s="1">
        <v>70</v>
      </c>
      <c r="G92" s="35">
        <v>1.8599999999999999E-4</v>
      </c>
      <c r="H92" s="35">
        <v>7.4600000000000003E-4</v>
      </c>
      <c r="O92" s="1">
        <v>70</v>
      </c>
      <c r="P92" s="36">
        <f t="shared" si="11"/>
        <v>1.8599999999999999E-4</v>
      </c>
      <c r="Q92" s="36">
        <f t="shared" si="11"/>
        <v>7.4600000000000003E-4</v>
      </c>
    </row>
    <row r="93" spans="1:26" x14ac:dyDescent="0.25">
      <c r="B93" s="1">
        <v>80</v>
      </c>
      <c r="C93" s="35">
        <v>2.04E-4</v>
      </c>
      <c r="D93" s="35">
        <v>9.7999999999999997E-4</v>
      </c>
      <c r="F93" s="1">
        <v>80</v>
      </c>
      <c r="G93" s="35">
        <v>1.8799999999999999E-4</v>
      </c>
      <c r="H93" s="35">
        <v>7.8299999999999995E-4</v>
      </c>
      <c r="O93" s="1">
        <v>80</v>
      </c>
      <c r="P93" s="36">
        <f t="shared" si="11"/>
        <v>1.8799999999999999E-4</v>
      </c>
      <c r="Q93" s="36">
        <f t="shared" si="11"/>
        <v>7.8299999999999995E-4</v>
      </c>
    </row>
    <row r="94" spans="1:26" x14ac:dyDescent="0.25">
      <c r="B94" s="39">
        <v>90</v>
      </c>
      <c r="C94" s="35">
        <v>2.0799999999999999E-4</v>
      </c>
      <c r="D94" s="35">
        <v>1.0629999999999999E-3</v>
      </c>
      <c r="F94" s="39">
        <v>90</v>
      </c>
      <c r="G94" s="35">
        <v>1.95E-4</v>
      </c>
      <c r="H94" s="35">
        <v>8.4199999999999998E-4</v>
      </c>
      <c r="O94" s="1">
        <v>90</v>
      </c>
      <c r="P94" s="36">
        <f t="shared" ref="P94:P96" si="12">$M$85*G94+$M$86*C94</f>
        <v>1.95E-4</v>
      </c>
      <c r="Q94" s="36">
        <f t="shared" ref="Q94:Q96" si="13">$M$85*H94+$M$86*D94</f>
        <v>8.4199999999999998E-4</v>
      </c>
    </row>
    <row r="95" spans="1:26" x14ac:dyDescent="0.25">
      <c r="B95" s="39">
        <v>100</v>
      </c>
      <c r="C95" s="35">
        <v>2.1800000000000001E-4</v>
      </c>
      <c r="D95" s="35">
        <v>1.181E-3</v>
      </c>
      <c r="F95" s="39">
        <v>100</v>
      </c>
      <c r="G95" s="35">
        <v>2.0599999999999999E-4</v>
      </c>
      <c r="H95" s="35">
        <v>9.2299999999999999E-4</v>
      </c>
      <c r="O95" s="1">
        <v>100</v>
      </c>
      <c r="P95" s="36">
        <f t="shared" si="12"/>
        <v>2.0599999999999999E-4</v>
      </c>
      <c r="Q95" s="36">
        <f t="shared" si="13"/>
        <v>9.2299999999999999E-4</v>
      </c>
    </row>
    <row r="96" spans="1:26" x14ac:dyDescent="0.25">
      <c r="B96" s="39">
        <v>110</v>
      </c>
      <c r="C96" s="35">
        <v>2.3499999999999999E-4</v>
      </c>
      <c r="D96" s="35">
        <v>1.335E-3</v>
      </c>
      <c r="F96" s="39">
        <v>110</v>
      </c>
      <c r="G96" s="35">
        <v>2.22E-4</v>
      </c>
      <c r="H96" s="35">
        <v>1.0269999999999999E-3</v>
      </c>
      <c r="O96" s="1">
        <v>110</v>
      </c>
      <c r="P96" s="36">
        <f t="shared" si="12"/>
        <v>2.22E-4</v>
      </c>
      <c r="Q96" s="36">
        <f t="shared" si="13"/>
        <v>1.0269999999999999E-3</v>
      </c>
    </row>
  </sheetData>
  <mergeCells count="12">
    <mergeCell ref="O85:Q85"/>
    <mergeCell ref="J86:L86"/>
    <mergeCell ref="J85:L85"/>
    <mergeCell ref="B85:D85"/>
    <mergeCell ref="F85:H85"/>
    <mergeCell ref="B84:D84"/>
    <mergeCell ref="F84:H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Wariant 1</vt:lpstr>
      <vt:lpstr>Praca eksploatacyjna</vt:lpstr>
      <vt:lpstr>czas przejazdu</vt:lpstr>
      <vt:lpstr>pas-godz</vt:lpstr>
      <vt:lpstr>exploatacja</vt:lpstr>
      <vt:lpstr>koszty czasu</vt:lpstr>
      <vt:lpstr>koszty wypadków</vt:lpstr>
      <vt:lpstr>Zanieczyszczenia powietrza</vt:lpstr>
      <vt:lpstr>zmiany klimatyczne</vt:lpstr>
      <vt:lpstr>koszty hałasu</vt:lpstr>
      <vt:lpstr>koszty użytkowników i środowisk</vt:lpstr>
      <vt:lpstr>AKK</vt:lpstr>
      <vt:lpstr>Koszty infrastruktury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2017-11-29T10:14:48Z</dcterms:created>
  <dcterms:modified xsi:type="dcterms:W3CDTF">2019-07-18T16:42:21Z</dcterms:modified>
</cp:coreProperties>
</file>