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Strzegom\"/>
    </mc:Choice>
  </mc:AlternateContent>
  <bookViews>
    <workbookView xWindow="0" yWindow="0" windowWidth="28800" windowHeight="12135" firstSheet="5" activeTab="11"/>
  </bookViews>
  <sheets>
    <sheet name="Wariant 1" sheetId="1" r:id="rId1"/>
    <sheet name="Praca eksploatacyjna" sheetId="2" r:id="rId2"/>
    <sheet name="czas przejazdu" sheetId="13" r:id="rId3"/>
    <sheet name="pas-godz" sheetId="6" r:id="rId4"/>
    <sheet name="exploatacja" sheetId="3" r:id="rId5"/>
    <sheet name="koszty czasu" sheetId="4" r:id="rId6"/>
    <sheet name="koszty wypadków" sheetId="5" r:id="rId7"/>
    <sheet name="Zanieczyszczenia powietrza" sheetId="7" r:id="rId8"/>
    <sheet name="zmiany klimatyczne" sheetId="8" r:id="rId9"/>
    <sheet name="koszty hałasu" sheetId="9" r:id="rId10"/>
    <sheet name="koszty użytkowników i środowisk" sheetId="10" r:id="rId11"/>
    <sheet name="AKK" sheetId="12" r:id="rId12"/>
    <sheet name="Koszty infrastruktury" sheetId="11" state="hidden" r:id="rId13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A3" i="12" l="1"/>
  <c r="AA4" i="12"/>
  <c r="F2" i="12" l="1"/>
  <c r="C12" i="12"/>
  <c r="E12" i="12"/>
  <c r="D12" i="12"/>
  <c r="C25" i="5"/>
  <c r="D25" i="5" s="1"/>
  <c r="E25" i="5" s="1"/>
  <c r="F25" i="5" s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C11" i="10" l="1"/>
  <c r="D11" i="10" s="1"/>
  <c r="E11" i="10" s="1"/>
  <c r="F11" i="10" s="1"/>
  <c r="G11" i="10" s="1"/>
  <c r="H11" i="10" s="1"/>
  <c r="I11" i="10" s="1"/>
  <c r="J11" i="10" s="1"/>
  <c r="K11" i="10" s="1"/>
  <c r="L11" i="10" s="1"/>
  <c r="M11" i="10" s="1"/>
  <c r="N11" i="10" s="1"/>
  <c r="O11" i="10" s="1"/>
  <c r="P11" i="10" s="1"/>
  <c r="Q11" i="10" s="1"/>
  <c r="R11" i="10" s="1"/>
  <c r="S11" i="10" s="1"/>
  <c r="T11" i="10" s="1"/>
  <c r="U11" i="10" s="1"/>
  <c r="V11" i="10" s="1"/>
  <c r="W11" i="10" s="1"/>
  <c r="X11" i="10" s="1"/>
  <c r="Y11" i="10" s="1"/>
  <c r="Z11" i="10" s="1"/>
  <c r="C20" i="5"/>
  <c r="D20" i="5" s="1"/>
  <c r="E20" i="5" s="1"/>
  <c r="F20" i="5" s="1"/>
  <c r="G20" i="5" s="1"/>
  <c r="H20" i="5" s="1"/>
  <c r="I20" i="5" s="1"/>
  <c r="J20" i="5" s="1"/>
  <c r="K20" i="5" s="1"/>
  <c r="L20" i="5" s="1"/>
  <c r="M20" i="5" s="1"/>
  <c r="N20" i="5" s="1"/>
  <c r="O20" i="5" s="1"/>
  <c r="P20" i="5" s="1"/>
  <c r="Q20" i="5" s="1"/>
  <c r="R20" i="5" s="1"/>
  <c r="S20" i="5" s="1"/>
  <c r="T20" i="5" s="1"/>
  <c r="U20" i="5" s="1"/>
  <c r="V20" i="5" s="1"/>
  <c r="W20" i="5" s="1"/>
  <c r="X20" i="5" s="1"/>
  <c r="Y20" i="5" s="1"/>
  <c r="Z20" i="5" s="1"/>
  <c r="C17" i="5"/>
  <c r="D17" i="5" s="1"/>
  <c r="E17" i="5" s="1"/>
  <c r="F17" i="5" s="1"/>
  <c r="G17" i="5" s="1"/>
  <c r="H17" i="5" s="1"/>
  <c r="I17" i="5" s="1"/>
  <c r="J17" i="5" s="1"/>
  <c r="K17" i="5" s="1"/>
  <c r="L17" i="5" s="1"/>
  <c r="M17" i="5" s="1"/>
  <c r="N17" i="5" s="1"/>
  <c r="O17" i="5" s="1"/>
  <c r="P17" i="5" s="1"/>
  <c r="Q17" i="5" s="1"/>
  <c r="R17" i="5" s="1"/>
  <c r="S17" i="5" s="1"/>
  <c r="T17" i="5" s="1"/>
  <c r="U17" i="5" s="1"/>
  <c r="V17" i="5" s="1"/>
  <c r="W17" i="5" s="1"/>
  <c r="X17" i="5" s="1"/>
  <c r="Y17" i="5" s="1"/>
  <c r="Z17" i="5" s="1"/>
  <c r="C14" i="5"/>
  <c r="D14" i="5" s="1"/>
  <c r="E14" i="5" s="1"/>
  <c r="F14" i="5" s="1"/>
  <c r="G14" i="5" s="1"/>
  <c r="H14" i="5" s="1"/>
  <c r="I14" i="5" s="1"/>
  <c r="J14" i="5" s="1"/>
  <c r="K14" i="5" s="1"/>
  <c r="L14" i="5" s="1"/>
  <c r="M14" i="5" s="1"/>
  <c r="N14" i="5" s="1"/>
  <c r="O14" i="5" s="1"/>
  <c r="P14" i="5" s="1"/>
  <c r="Q14" i="5" s="1"/>
  <c r="R14" i="5" s="1"/>
  <c r="S14" i="5" s="1"/>
  <c r="T14" i="5" s="1"/>
  <c r="U14" i="5" s="1"/>
  <c r="V14" i="5" s="1"/>
  <c r="W14" i="5" s="1"/>
  <c r="X14" i="5" s="1"/>
  <c r="Y14" i="5" s="1"/>
  <c r="Z14" i="5" s="1"/>
  <c r="C11" i="5"/>
  <c r="D11" i="5" s="1"/>
  <c r="E11" i="5" s="1"/>
  <c r="F11" i="5" s="1"/>
  <c r="G11" i="5" s="1"/>
  <c r="H11" i="5" s="1"/>
  <c r="I11" i="5" s="1"/>
  <c r="J11" i="5" s="1"/>
  <c r="K11" i="5" s="1"/>
  <c r="L11" i="5" s="1"/>
  <c r="M11" i="5" s="1"/>
  <c r="N11" i="5" s="1"/>
  <c r="O11" i="5" s="1"/>
  <c r="P11" i="5" s="1"/>
  <c r="Q11" i="5" s="1"/>
  <c r="R11" i="5" s="1"/>
  <c r="S11" i="5" s="1"/>
  <c r="T11" i="5" s="1"/>
  <c r="U11" i="5" s="1"/>
  <c r="V11" i="5" s="1"/>
  <c r="W11" i="5" s="1"/>
  <c r="X11" i="5" s="1"/>
  <c r="Y11" i="5" s="1"/>
  <c r="Z11" i="5" s="1"/>
  <c r="C62" i="1" l="1"/>
  <c r="D62" i="1" s="1"/>
  <c r="E62" i="1" s="1"/>
  <c r="F62" i="1" s="1"/>
  <c r="G62" i="1" s="1"/>
  <c r="H62" i="1" s="1"/>
  <c r="I62" i="1" s="1"/>
  <c r="J62" i="1" s="1"/>
  <c r="K62" i="1" s="1"/>
  <c r="L62" i="1" s="1"/>
  <c r="M62" i="1" s="1"/>
  <c r="N62" i="1" s="1"/>
  <c r="O62" i="1" s="1"/>
  <c r="P62" i="1" s="1"/>
  <c r="Q62" i="1" s="1"/>
  <c r="R62" i="1" s="1"/>
  <c r="S62" i="1" s="1"/>
  <c r="T62" i="1" s="1"/>
  <c r="U62" i="1" s="1"/>
  <c r="V62" i="1" s="1"/>
  <c r="W62" i="1" s="1"/>
  <c r="X62" i="1" s="1"/>
  <c r="Y62" i="1" s="1"/>
  <c r="Z62" i="1" s="1"/>
  <c r="C47" i="1"/>
  <c r="D47" i="1" s="1"/>
  <c r="E47" i="1" s="1"/>
  <c r="F47" i="1" s="1"/>
  <c r="G47" i="1" s="1"/>
  <c r="H47" i="1" s="1"/>
  <c r="I47" i="1" s="1"/>
  <c r="J47" i="1" s="1"/>
  <c r="K47" i="1" s="1"/>
  <c r="L47" i="1" s="1"/>
  <c r="M47" i="1" s="1"/>
  <c r="N47" i="1" s="1"/>
  <c r="O47" i="1" s="1"/>
  <c r="P47" i="1" s="1"/>
  <c r="Q47" i="1" s="1"/>
  <c r="R47" i="1" s="1"/>
  <c r="S47" i="1" s="1"/>
  <c r="T47" i="1" s="1"/>
  <c r="U47" i="1" s="1"/>
  <c r="V47" i="1" s="1"/>
  <c r="W47" i="1" s="1"/>
  <c r="X47" i="1" s="1"/>
  <c r="Y47" i="1" s="1"/>
  <c r="Z47" i="1" s="1"/>
  <c r="C32" i="1"/>
  <c r="D32" i="1" s="1"/>
  <c r="E32" i="1" s="1"/>
  <c r="F32" i="1" s="1"/>
  <c r="G32" i="1" s="1"/>
  <c r="H32" i="1" s="1"/>
  <c r="I32" i="1" s="1"/>
  <c r="J32" i="1" s="1"/>
  <c r="K32" i="1" s="1"/>
  <c r="L32" i="1" s="1"/>
  <c r="M32" i="1" s="1"/>
  <c r="N32" i="1" s="1"/>
  <c r="O32" i="1" s="1"/>
  <c r="P32" i="1" s="1"/>
  <c r="Q32" i="1" s="1"/>
  <c r="R32" i="1" s="1"/>
  <c r="S32" i="1" s="1"/>
  <c r="T32" i="1" s="1"/>
  <c r="U32" i="1" s="1"/>
  <c r="V32" i="1" s="1"/>
  <c r="W32" i="1" s="1"/>
  <c r="X32" i="1" s="1"/>
  <c r="Y32" i="1" s="1"/>
  <c r="Z32" i="1" s="1"/>
  <c r="C17" i="1"/>
  <c r="D17" i="1" s="1"/>
  <c r="E17" i="1" s="1"/>
  <c r="F17" i="1" s="1"/>
  <c r="G17" i="1" s="1"/>
  <c r="H17" i="1" s="1"/>
  <c r="I17" i="1" s="1"/>
  <c r="J17" i="1" s="1"/>
  <c r="K17" i="1" s="1"/>
  <c r="L17" i="1" s="1"/>
  <c r="M17" i="1" s="1"/>
  <c r="N17" i="1" s="1"/>
  <c r="O17" i="1" s="1"/>
  <c r="P17" i="1" s="1"/>
  <c r="Q17" i="1" s="1"/>
  <c r="R17" i="1" s="1"/>
  <c r="S17" i="1" s="1"/>
  <c r="T17" i="1" s="1"/>
  <c r="U17" i="1" s="1"/>
  <c r="V17" i="1" s="1"/>
  <c r="W17" i="1" s="1"/>
  <c r="X17" i="1" s="1"/>
  <c r="Y17" i="1" s="1"/>
  <c r="Z17" i="1" s="1"/>
  <c r="C2" i="1"/>
  <c r="D2" i="1" s="1"/>
  <c r="E2" i="1" s="1"/>
  <c r="F2" i="1" s="1"/>
  <c r="G2" i="1" s="1"/>
  <c r="H2" i="1" s="1"/>
  <c r="I2" i="1" s="1"/>
  <c r="J2" i="1" s="1"/>
  <c r="K2" i="1" s="1"/>
  <c r="L2" i="1" s="1"/>
  <c r="M2" i="1" s="1"/>
  <c r="N2" i="1" s="1"/>
  <c r="O2" i="1" s="1"/>
  <c r="P2" i="1" s="1"/>
  <c r="Q2" i="1" s="1"/>
  <c r="R2" i="1" s="1"/>
  <c r="S2" i="1" s="1"/>
  <c r="T2" i="1" s="1"/>
  <c r="U2" i="1" s="1"/>
  <c r="V2" i="1" s="1"/>
  <c r="W2" i="1" s="1"/>
  <c r="X2" i="1" s="1"/>
  <c r="Y2" i="1" s="1"/>
  <c r="Z2" i="1" s="1"/>
  <c r="C3" i="5" l="1"/>
  <c r="D3" i="5"/>
  <c r="E3" i="5"/>
  <c r="F3" i="5"/>
  <c r="G3" i="5"/>
  <c r="H3" i="5"/>
  <c r="I3" i="5"/>
  <c r="J3" i="5"/>
  <c r="K3" i="5"/>
  <c r="L3" i="5"/>
  <c r="M3" i="5"/>
  <c r="N3" i="5"/>
  <c r="O3" i="5"/>
  <c r="P3" i="5"/>
  <c r="Q3" i="5"/>
  <c r="R3" i="5"/>
  <c r="S3" i="5"/>
  <c r="T3" i="5"/>
  <c r="U3" i="5"/>
  <c r="V3" i="5"/>
  <c r="W3" i="5"/>
  <c r="X3" i="5"/>
  <c r="Y3" i="5"/>
  <c r="Z3" i="5"/>
  <c r="B3" i="5"/>
  <c r="G68" i="6"/>
  <c r="L68" i="6"/>
  <c r="Q68" i="6"/>
  <c r="V68" i="6"/>
  <c r="G69" i="6"/>
  <c r="G70" i="6"/>
  <c r="G71" i="6"/>
  <c r="G72" i="6"/>
  <c r="G73" i="6"/>
  <c r="G74" i="6"/>
  <c r="G75" i="6"/>
  <c r="G76" i="6"/>
  <c r="G77" i="6"/>
  <c r="G78" i="6"/>
  <c r="B69" i="6"/>
  <c r="B70" i="6"/>
  <c r="B76" i="6"/>
  <c r="B77" i="6"/>
  <c r="B78" i="6"/>
  <c r="B68" i="6"/>
  <c r="G52" i="6"/>
  <c r="G53" i="6"/>
  <c r="G54" i="6"/>
  <c r="G55" i="6"/>
  <c r="G56" i="6"/>
  <c r="G57" i="6"/>
  <c r="G58" i="6"/>
  <c r="G59" i="6"/>
  <c r="G60" i="6"/>
  <c r="G61" i="6"/>
  <c r="G62" i="6"/>
  <c r="B59" i="6"/>
  <c r="B60" i="6"/>
  <c r="B61" i="6"/>
  <c r="B62" i="6"/>
  <c r="G36" i="6"/>
  <c r="L36" i="6"/>
  <c r="Q36" i="6"/>
  <c r="V36" i="6"/>
  <c r="G37" i="6"/>
  <c r="G38" i="6"/>
  <c r="G39" i="6"/>
  <c r="G40" i="6"/>
  <c r="G41" i="6"/>
  <c r="G42" i="6"/>
  <c r="G43" i="6"/>
  <c r="G44" i="6"/>
  <c r="G45" i="6"/>
  <c r="G46" i="6"/>
  <c r="B37" i="6"/>
  <c r="B43" i="6"/>
  <c r="B44" i="6"/>
  <c r="B45" i="6"/>
  <c r="B46" i="6"/>
  <c r="B36" i="6"/>
  <c r="G20" i="6"/>
  <c r="L20" i="6"/>
  <c r="Q20" i="6"/>
  <c r="V20" i="6"/>
  <c r="G21" i="6"/>
  <c r="G22" i="6"/>
  <c r="G23" i="6"/>
  <c r="G24" i="6"/>
  <c r="G25" i="6"/>
  <c r="G26" i="6"/>
  <c r="G27" i="6"/>
  <c r="G28" i="6"/>
  <c r="G29" i="6"/>
  <c r="G30" i="6"/>
  <c r="B21" i="6"/>
  <c r="B22" i="6"/>
  <c r="B28" i="6"/>
  <c r="B29" i="6"/>
  <c r="B30" i="6"/>
  <c r="B20" i="6"/>
  <c r="G4" i="6"/>
  <c r="L4" i="6"/>
  <c r="Q4" i="6"/>
  <c r="V4" i="6"/>
  <c r="G5" i="6"/>
  <c r="G6" i="6"/>
  <c r="G7" i="6"/>
  <c r="G8" i="6"/>
  <c r="G9" i="6"/>
  <c r="G10" i="6"/>
  <c r="G11" i="6"/>
  <c r="G12" i="6"/>
  <c r="G13" i="6"/>
  <c r="G14" i="6"/>
  <c r="B5" i="6"/>
  <c r="B6" i="6"/>
  <c r="B12" i="6"/>
  <c r="B13" i="6"/>
  <c r="B14" i="6"/>
  <c r="B4" i="6"/>
  <c r="C62" i="13"/>
  <c r="D62" i="13" s="1"/>
  <c r="E62" i="13" s="1"/>
  <c r="F62" i="13" s="1"/>
  <c r="G62" i="13" s="1"/>
  <c r="H62" i="13" s="1"/>
  <c r="I62" i="13" s="1"/>
  <c r="J62" i="13" s="1"/>
  <c r="K62" i="13" s="1"/>
  <c r="L62" i="13" s="1"/>
  <c r="M62" i="13" s="1"/>
  <c r="N62" i="13" s="1"/>
  <c r="O62" i="13" s="1"/>
  <c r="P62" i="13" s="1"/>
  <c r="Q62" i="13" s="1"/>
  <c r="R62" i="13" s="1"/>
  <c r="S62" i="13" s="1"/>
  <c r="T62" i="13" s="1"/>
  <c r="U62" i="13" s="1"/>
  <c r="V62" i="13" s="1"/>
  <c r="W62" i="13" s="1"/>
  <c r="X62" i="13" s="1"/>
  <c r="Y62" i="13" s="1"/>
  <c r="Z62" i="13" s="1"/>
  <c r="C47" i="13"/>
  <c r="D47" i="13" s="1"/>
  <c r="E47" i="13" s="1"/>
  <c r="F47" i="13" s="1"/>
  <c r="G47" i="13" s="1"/>
  <c r="H47" i="13" s="1"/>
  <c r="I47" i="13" s="1"/>
  <c r="J47" i="13" s="1"/>
  <c r="K47" i="13" s="1"/>
  <c r="L47" i="13" s="1"/>
  <c r="M47" i="13" s="1"/>
  <c r="N47" i="13" s="1"/>
  <c r="O47" i="13" s="1"/>
  <c r="P47" i="13" s="1"/>
  <c r="Q47" i="13" s="1"/>
  <c r="R47" i="13" s="1"/>
  <c r="S47" i="13" s="1"/>
  <c r="T47" i="13" s="1"/>
  <c r="U47" i="13" s="1"/>
  <c r="V47" i="13" s="1"/>
  <c r="W47" i="13" s="1"/>
  <c r="X47" i="13" s="1"/>
  <c r="Y47" i="13" s="1"/>
  <c r="Z47" i="13" s="1"/>
  <c r="D32" i="13"/>
  <c r="E32" i="13" s="1"/>
  <c r="F32" i="13" s="1"/>
  <c r="G32" i="13" s="1"/>
  <c r="H32" i="13" s="1"/>
  <c r="I32" i="13" s="1"/>
  <c r="J32" i="13" s="1"/>
  <c r="K32" i="13" s="1"/>
  <c r="L32" i="13" s="1"/>
  <c r="M32" i="13" s="1"/>
  <c r="N32" i="13" s="1"/>
  <c r="O32" i="13" s="1"/>
  <c r="P32" i="13" s="1"/>
  <c r="Q32" i="13" s="1"/>
  <c r="R32" i="13" s="1"/>
  <c r="S32" i="13" s="1"/>
  <c r="T32" i="13" s="1"/>
  <c r="U32" i="13" s="1"/>
  <c r="V32" i="13" s="1"/>
  <c r="W32" i="13" s="1"/>
  <c r="X32" i="13" s="1"/>
  <c r="Y32" i="13" s="1"/>
  <c r="Z32" i="13" s="1"/>
  <c r="C32" i="13"/>
  <c r="C17" i="13"/>
  <c r="D17" i="13" s="1"/>
  <c r="E17" i="13" s="1"/>
  <c r="F17" i="13" s="1"/>
  <c r="G17" i="13" s="1"/>
  <c r="H17" i="13" s="1"/>
  <c r="I17" i="13" s="1"/>
  <c r="J17" i="13" s="1"/>
  <c r="K17" i="13" s="1"/>
  <c r="L17" i="13" s="1"/>
  <c r="M17" i="13" s="1"/>
  <c r="N17" i="13" s="1"/>
  <c r="O17" i="13" s="1"/>
  <c r="P17" i="13" s="1"/>
  <c r="Q17" i="13" s="1"/>
  <c r="R17" i="13" s="1"/>
  <c r="S17" i="13" s="1"/>
  <c r="T17" i="13" s="1"/>
  <c r="U17" i="13" s="1"/>
  <c r="V17" i="13" s="1"/>
  <c r="W17" i="13" s="1"/>
  <c r="X17" i="13" s="1"/>
  <c r="Y17" i="13" s="1"/>
  <c r="Z17" i="13" s="1"/>
  <c r="C2" i="13"/>
  <c r="D2" i="13" s="1"/>
  <c r="E2" i="13" s="1"/>
  <c r="F2" i="13" s="1"/>
  <c r="G2" i="13" s="1"/>
  <c r="H2" i="13" s="1"/>
  <c r="I2" i="13" s="1"/>
  <c r="J2" i="13" s="1"/>
  <c r="K2" i="13" s="1"/>
  <c r="L2" i="13" s="1"/>
  <c r="M2" i="13" s="1"/>
  <c r="N2" i="13" s="1"/>
  <c r="O2" i="13" s="1"/>
  <c r="P2" i="13" s="1"/>
  <c r="Q2" i="13" s="1"/>
  <c r="R2" i="13" s="1"/>
  <c r="S2" i="13" s="1"/>
  <c r="T2" i="13" s="1"/>
  <c r="U2" i="13" s="1"/>
  <c r="V2" i="13" s="1"/>
  <c r="W2" i="13" s="1"/>
  <c r="X2" i="13" s="1"/>
  <c r="Y2" i="13" s="1"/>
  <c r="Z2" i="13" s="1"/>
  <c r="C81" i="8" l="1"/>
  <c r="D81" i="8" s="1"/>
  <c r="E81" i="8" s="1"/>
  <c r="F81" i="8" s="1"/>
  <c r="G81" i="8" s="1"/>
  <c r="H81" i="8" s="1"/>
  <c r="I81" i="8" s="1"/>
  <c r="J81" i="8" s="1"/>
  <c r="K81" i="8" s="1"/>
  <c r="L81" i="8" s="1"/>
  <c r="M81" i="8" s="1"/>
  <c r="N81" i="8" s="1"/>
  <c r="O81" i="8" s="1"/>
  <c r="P81" i="8" s="1"/>
  <c r="Q81" i="8" s="1"/>
  <c r="R81" i="8" s="1"/>
  <c r="S81" i="8" s="1"/>
  <c r="T81" i="8" s="1"/>
  <c r="U81" i="8" s="1"/>
  <c r="V81" i="8" s="1"/>
  <c r="W81" i="8" s="1"/>
  <c r="X81" i="8" s="1"/>
  <c r="Y81" i="8" s="1"/>
  <c r="Z81" i="8" s="1"/>
  <c r="C66" i="8"/>
  <c r="D66" i="8" s="1"/>
  <c r="E66" i="8" s="1"/>
  <c r="F66" i="8" s="1"/>
  <c r="G66" i="8" s="1"/>
  <c r="H66" i="8" s="1"/>
  <c r="I66" i="8" s="1"/>
  <c r="J66" i="8" s="1"/>
  <c r="K66" i="8" s="1"/>
  <c r="L66" i="8" s="1"/>
  <c r="M66" i="8" s="1"/>
  <c r="N66" i="8" s="1"/>
  <c r="O66" i="8" s="1"/>
  <c r="P66" i="8" s="1"/>
  <c r="Q66" i="8" s="1"/>
  <c r="R66" i="8" s="1"/>
  <c r="S66" i="8" s="1"/>
  <c r="T66" i="8" s="1"/>
  <c r="U66" i="8" s="1"/>
  <c r="V66" i="8" s="1"/>
  <c r="W66" i="8" s="1"/>
  <c r="X66" i="8" s="1"/>
  <c r="Y66" i="8" s="1"/>
  <c r="Z66" i="8" s="1"/>
  <c r="C50" i="8"/>
  <c r="D50" i="8" s="1"/>
  <c r="E50" i="8" s="1"/>
  <c r="F50" i="8" s="1"/>
  <c r="G50" i="8" s="1"/>
  <c r="H50" i="8" s="1"/>
  <c r="I50" i="8" s="1"/>
  <c r="J50" i="8" s="1"/>
  <c r="K50" i="8" s="1"/>
  <c r="L50" i="8" s="1"/>
  <c r="M50" i="8" s="1"/>
  <c r="N50" i="8" s="1"/>
  <c r="O50" i="8" s="1"/>
  <c r="P50" i="8" s="1"/>
  <c r="Q50" i="8" s="1"/>
  <c r="R50" i="8" s="1"/>
  <c r="S50" i="8" s="1"/>
  <c r="T50" i="8" s="1"/>
  <c r="U50" i="8" s="1"/>
  <c r="V50" i="8" s="1"/>
  <c r="W50" i="8" s="1"/>
  <c r="X50" i="8" s="1"/>
  <c r="Y50" i="8" s="1"/>
  <c r="Z50" i="8" s="1"/>
  <c r="C34" i="8"/>
  <c r="D34" i="8" s="1"/>
  <c r="E34" i="8" s="1"/>
  <c r="F34" i="8" s="1"/>
  <c r="G34" i="8" s="1"/>
  <c r="H34" i="8" s="1"/>
  <c r="I34" i="8" s="1"/>
  <c r="J34" i="8" s="1"/>
  <c r="K34" i="8" s="1"/>
  <c r="L34" i="8" s="1"/>
  <c r="M34" i="8" s="1"/>
  <c r="N34" i="8" s="1"/>
  <c r="O34" i="8" s="1"/>
  <c r="P34" i="8" s="1"/>
  <c r="Q34" i="8" s="1"/>
  <c r="R34" i="8" s="1"/>
  <c r="S34" i="8" s="1"/>
  <c r="T34" i="8" s="1"/>
  <c r="U34" i="8" s="1"/>
  <c r="V34" i="8" s="1"/>
  <c r="W34" i="8" s="1"/>
  <c r="X34" i="8" s="1"/>
  <c r="Y34" i="8" s="1"/>
  <c r="Z34" i="8" s="1"/>
  <c r="C18" i="8"/>
  <c r="D18" i="8" s="1"/>
  <c r="E18" i="8" s="1"/>
  <c r="F18" i="8" s="1"/>
  <c r="G18" i="8" s="1"/>
  <c r="H18" i="8" s="1"/>
  <c r="I18" i="8" s="1"/>
  <c r="J18" i="8" s="1"/>
  <c r="K18" i="8" s="1"/>
  <c r="L18" i="8" s="1"/>
  <c r="M18" i="8" s="1"/>
  <c r="N18" i="8" s="1"/>
  <c r="O18" i="8" s="1"/>
  <c r="P18" i="8" s="1"/>
  <c r="Q18" i="8" s="1"/>
  <c r="R18" i="8" s="1"/>
  <c r="S18" i="8" s="1"/>
  <c r="T18" i="8" s="1"/>
  <c r="U18" i="8" s="1"/>
  <c r="V18" i="8" s="1"/>
  <c r="W18" i="8" s="1"/>
  <c r="X18" i="8" s="1"/>
  <c r="Y18" i="8" s="1"/>
  <c r="Z18" i="8" s="1"/>
  <c r="C2" i="8"/>
  <c r="D2" i="8" s="1"/>
  <c r="E2" i="8" s="1"/>
  <c r="F2" i="8" s="1"/>
  <c r="G2" i="8" s="1"/>
  <c r="H2" i="8" s="1"/>
  <c r="I2" i="8" s="1"/>
  <c r="J2" i="8" s="1"/>
  <c r="K2" i="8" s="1"/>
  <c r="L2" i="8" s="1"/>
  <c r="M2" i="8" s="1"/>
  <c r="N2" i="8" s="1"/>
  <c r="O2" i="8" s="1"/>
  <c r="P2" i="8" s="1"/>
  <c r="Q2" i="8" s="1"/>
  <c r="R2" i="8" s="1"/>
  <c r="S2" i="8" s="1"/>
  <c r="T2" i="8" s="1"/>
  <c r="U2" i="8" s="1"/>
  <c r="V2" i="8" s="1"/>
  <c r="W2" i="8" s="1"/>
  <c r="X2" i="8" s="1"/>
  <c r="Y2" i="8" s="1"/>
  <c r="Z2" i="8" s="1"/>
  <c r="C81" i="7"/>
  <c r="D81" i="7" s="1"/>
  <c r="E81" i="7" s="1"/>
  <c r="F81" i="7" s="1"/>
  <c r="G81" i="7" s="1"/>
  <c r="H81" i="7" s="1"/>
  <c r="I81" i="7" s="1"/>
  <c r="J81" i="7" s="1"/>
  <c r="K81" i="7" s="1"/>
  <c r="L81" i="7" s="1"/>
  <c r="M81" i="7" s="1"/>
  <c r="N81" i="7" s="1"/>
  <c r="O81" i="7" s="1"/>
  <c r="P81" i="7" s="1"/>
  <c r="Q81" i="7" s="1"/>
  <c r="R81" i="7" s="1"/>
  <c r="S81" i="7" s="1"/>
  <c r="T81" i="7" s="1"/>
  <c r="U81" i="7" s="1"/>
  <c r="V81" i="7" s="1"/>
  <c r="W81" i="7" s="1"/>
  <c r="X81" i="7" s="1"/>
  <c r="Y81" i="7" s="1"/>
  <c r="Z81" i="7" s="1"/>
  <c r="C66" i="7"/>
  <c r="D66" i="7" s="1"/>
  <c r="E66" i="7" s="1"/>
  <c r="F66" i="7" s="1"/>
  <c r="G66" i="7" s="1"/>
  <c r="H66" i="7" s="1"/>
  <c r="I66" i="7" s="1"/>
  <c r="J66" i="7" s="1"/>
  <c r="K66" i="7" s="1"/>
  <c r="L66" i="7" s="1"/>
  <c r="M66" i="7" s="1"/>
  <c r="N66" i="7" s="1"/>
  <c r="O66" i="7" s="1"/>
  <c r="P66" i="7" s="1"/>
  <c r="Q66" i="7" s="1"/>
  <c r="R66" i="7" s="1"/>
  <c r="S66" i="7" s="1"/>
  <c r="T66" i="7" s="1"/>
  <c r="U66" i="7" s="1"/>
  <c r="V66" i="7" s="1"/>
  <c r="W66" i="7" s="1"/>
  <c r="X66" i="7" s="1"/>
  <c r="Y66" i="7" s="1"/>
  <c r="Z66" i="7" s="1"/>
  <c r="C50" i="7"/>
  <c r="D50" i="7" s="1"/>
  <c r="E50" i="7" s="1"/>
  <c r="F50" i="7" s="1"/>
  <c r="G50" i="7" s="1"/>
  <c r="H50" i="7" s="1"/>
  <c r="I50" i="7" s="1"/>
  <c r="J50" i="7" s="1"/>
  <c r="K50" i="7" s="1"/>
  <c r="L50" i="7" s="1"/>
  <c r="M50" i="7" s="1"/>
  <c r="N50" i="7" s="1"/>
  <c r="O50" i="7" s="1"/>
  <c r="P50" i="7" s="1"/>
  <c r="Q50" i="7" s="1"/>
  <c r="R50" i="7" s="1"/>
  <c r="S50" i="7" s="1"/>
  <c r="T50" i="7" s="1"/>
  <c r="U50" i="7" s="1"/>
  <c r="V50" i="7" s="1"/>
  <c r="W50" i="7" s="1"/>
  <c r="X50" i="7" s="1"/>
  <c r="Y50" i="7" s="1"/>
  <c r="Z50" i="7" s="1"/>
  <c r="C34" i="7"/>
  <c r="D34" i="7" s="1"/>
  <c r="E34" i="7" s="1"/>
  <c r="F34" i="7" s="1"/>
  <c r="G34" i="7" s="1"/>
  <c r="H34" i="7" s="1"/>
  <c r="I34" i="7" s="1"/>
  <c r="J34" i="7" s="1"/>
  <c r="K34" i="7" s="1"/>
  <c r="L34" i="7" s="1"/>
  <c r="M34" i="7" s="1"/>
  <c r="N34" i="7" s="1"/>
  <c r="O34" i="7" s="1"/>
  <c r="P34" i="7" s="1"/>
  <c r="Q34" i="7" s="1"/>
  <c r="R34" i="7" s="1"/>
  <c r="S34" i="7" s="1"/>
  <c r="T34" i="7" s="1"/>
  <c r="U34" i="7" s="1"/>
  <c r="V34" i="7" s="1"/>
  <c r="W34" i="7" s="1"/>
  <c r="X34" i="7" s="1"/>
  <c r="Y34" i="7" s="1"/>
  <c r="Z34" i="7" s="1"/>
  <c r="C18" i="7"/>
  <c r="D18" i="7" s="1"/>
  <c r="E18" i="7" s="1"/>
  <c r="F18" i="7" s="1"/>
  <c r="G18" i="7" s="1"/>
  <c r="H18" i="7" s="1"/>
  <c r="I18" i="7" s="1"/>
  <c r="J18" i="7" s="1"/>
  <c r="K18" i="7" s="1"/>
  <c r="L18" i="7" s="1"/>
  <c r="M18" i="7" s="1"/>
  <c r="N18" i="7" s="1"/>
  <c r="O18" i="7" s="1"/>
  <c r="P18" i="7" s="1"/>
  <c r="Q18" i="7" s="1"/>
  <c r="R18" i="7" s="1"/>
  <c r="S18" i="7" s="1"/>
  <c r="T18" i="7" s="1"/>
  <c r="U18" i="7" s="1"/>
  <c r="V18" i="7" s="1"/>
  <c r="W18" i="7" s="1"/>
  <c r="X18" i="7" s="1"/>
  <c r="Y18" i="7" s="1"/>
  <c r="Z18" i="7" s="1"/>
  <c r="C2" i="7"/>
  <c r="D2" i="7" s="1"/>
  <c r="E2" i="7" s="1"/>
  <c r="F2" i="7" s="1"/>
  <c r="G2" i="7" s="1"/>
  <c r="H2" i="7" s="1"/>
  <c r="I2" i="7" s="1"/>
  <c r="J2" i="7" s="1"/>
  <c r="K2" i="7" s="1"/>
  <c r="L2" i="7" s="1"/>
  <c r="M2" i="7" s="1"/>
  <c r="N2" i="7" s="1"/>
  <c r="O2" i="7" s="1"/>
  <c r="P2" i="7" s="1"/>
  <c r="Q2" i="7" s="1"/>
  <c r="R2" i="7" s="1"/>
  <c r="S2" i="7" s="1"/>
  <c r="T2" i="7" s="1"/>
  <c r="U2" i="7" s="1"/>
  <c r="V2" i="7" s="1"/>
  <c r="W2" i="7" s="1"/>
  <c r="X2" i="7" s="1"/>
  <c r="Y2" i="7" s="1"/>
  <c r="Z2" i="7" s="1"/>
  <c r="C66" i="6"/>
  <c r="D66" i="6" s="1"/>
  <c r="E66" i="6" s="1"/>
  <c r="F66" i="6" s="1"/>
  <c r="G66" i="6" s="1"/>
  <c r="H66" i="6" s="1"/>
  <c r="I66" i="6" s="1"/>
  <c r="J66" i="6" s="1"/>
  <c r="K66" i="6" s="1"/>
  <c r="L66" i="6" s="1"/>
  <c r="M66" i="6" s="1"/>
  <c r="N66" i="6" s="1"/>
  <c r="O66" i="6" s="1"/>
  <c r="P66" i="6" s="1"/>
  <c r="Q66" i="6" s="1"/>
  <c r="R66" i="6" s="1"/>
  <c r="S66" i="6" s="1"/>
  <c r="T66" i="6" s="1"/>
  <c r="U66" i="6" s="1"/>
  <c r="V66" i="6" s="1"/>
  <c r="W66" i="6" s="1"/>
  <c r="X66" i="6" s="1"/>
  <c r="Y66" i="6" s="1"/>
  <c r="Z66" i="6" s="1"/>
  <c r="C50" i="6"/>
  <c r="D50" i="6" s="1"/>
  <c r="E50" i="6" s="1"/>
  <c r="F50" i="6" s="1"/>
  <c r="G50" i="6" s="1"/>
  <c r="H50" i="6" s="1"/>
  <c r="I50" i="6" s="1"/>
  <c r="J50" i="6" s="1"/>
  <c r="K50" i="6" s="1"/>
  <c r="L50" i="6" s="1"/>
  <c r="M50" i="6" s="1"/>
  <c r="N50" i="6" s="1"/>
  <c r="O50" i="6" s="1"/>
  <c r="P50" i="6" s="1"/>
  <c r="Q50" i="6" s="1"/>
  <c r="R50" i="6" s="1"/>
  <c r="S50" i="6" s="1"/>
  <c r="T50" i="6" s="1"/>
  <c r="U50" i="6" s="1"/>
  <c r="V50" i="6" s="1"/>
  <c r="W50" i="6" s="1"/>
  <c r="X50" i="6" s="1"/>
  <c r="Y50" i="6" s="1"/>
  <c r="Z50" i="6" s="1"/>
  <c r="C34" i="6"/>
  <c r="D34" i="6" s="1"/>
  <c r="E34" i="6" s="1"/>
  <c r="F34" i="6" s="1"/>
  <c r="G34" i="6" s="1"/>
  <c r="H34" i="6" s="1"/>
  <c r="I34" i="6" s="1"/>
  <c r="J34" i="6" s="1"/>
  <c r="K34" i="6" s="1"/>
  <c r="L34" i="6" s="1"/>
  <c r="M34" i="6" s="1"/>
  <c r="N34" i="6" s="1"/>
  <c r="O34" i="6" s="1"/>
  <c r="P34" i="6" s="1"/>
  <c r="Q34" i="6" s="1"/>
  <c r="R34" i="6" s="1"/>
  <c r="S34" i="6" s="1"/>
  <c r="T34" i="6" s="1"/>
  <c r="U34" i="6" s="1"/>
  <c r="V34" i="6" s="1"/>
  <c r="W34" i="6" s="1"/>
  <c r="X34" i="6" s="1"/>
  <c r="Y34" i="6" s="1"/>
  <c r="Z34" i="6" s="1"/>
  <c r="C18" i="6"/>
  <c r="D18" i="6" s="1"/>
  <c r="E18" i="6" s="1"/>
  <c r="F18" i="6" s="1"/>
  <c r="G18" i="6" s="1"/>
  <c r="H18" i="6" s="1"/>
  <c r="I18" i="6" s="1"/>
  <c r="J18" i="6" s="1"/>
  <c r="K18" i="6" s="1"/>
  <c r="L18" i="6" s="1"/>
  <c r="M18" i="6" s="1"/>
  <c r="N18" i="6" s="1"/>
  <c r="O18" i="6" s="1"/>
  <c r="P18" i="6" s="1"/>
  <c r="Q18" i="6" s="1"/>
  <c r="R18" i="6" s="1"/>
  <c r="S18" i="6" s="1"/>
  <c r="T18" i="6" s="1"/>
  <c r="U18" i="6" s="1"/>
  <c r="V18" i="6" s="1"/>
  <c r="W18" i="6" s="1"/>
  <c r="X18" i="6" s="1"/>
  <c r="Y18" i="6" s="1"/>
  <c r="Z18" i="6" s="1"/>
  <c r="C2" i="6"/>
  <c r="D2" i="6" s="1"/>
  <c r="E2" i="6" s="1"/>
  <c r="F2" i="6" s="1"/>
  <c r="G2" i="6" s="1"/>
  <c r="H2" i="6" s="1"/>
  <c r="I2" i="6" s="1"/>
  <c r="J2" i="6" s="1"/>
  <c r="K2" i="6" s="1"/>
  <c r="L2" i="6" s="1"/>
  <c r="M2" i="6" s="1"/>
  <c r="N2" i="6" s="1"/>
  <c r="O2" i="6" s="1"/>
  <c r="P2" i="6" s="1"/>
  <c r="Q2" i="6" s="1"/>
  <c r="R2" i="6" s="1"/>
  <c r="S2" i="6" s="1"/>
  <c r="T2" i="6" s="1"/>
  <c r="U2" i="6" s="1"/>
  <c r="V2" i="6" s="1"/>
  <c r="W2" i="6" s="1"/>
  <c r="X2" i="6" s="1"/>
  <c r="Y2" i="6" s="1"/>
  <c r="Z2" i="6" s="1"/>
  <c r="AA2" i="12" l="1"/>
  <c r="Z2" i="12"/>
  <c r="Y2" i="12"/>
  <c r="X2" i="12"/>
  <c r="W2" i="12"/>
  <c r="V2" i="12"/>
  <c r="U2" i="12"/>
  <c r="T2" i="12"/>
  <c r="S2" i="12"/>
  <c r="R2" i="12"/>
  <c r="Q2" i="12"/>
  <c r="P2" i="12"/>
  <c r="O2" i="12"/>
  <c r="N2" i="12"/>
  <c r="M2" i="12"/>
  <c r="M22" i="12" s="1"/>
  <c r="L2" i="12"/>
  <c r="K2" i="12"/>
  <c r="J2" i="12"/>
  <c r="I2" i="12"/>
  <c r="H2" i="12"/>
  <c r="D2" i="12"/>
  <c r="E2" i="12"/>
  <c r="G2" i="12"/>
  <c r="C2" i="12" l="1"/>
  <c r="J26" i="12" l="1"/>
  <c r="M28" i="12"/>
  <c r="Q28" i="12"/>
  <c r="R26" i="12"/>
  <c r="X20" i="12"/>
  <c r="Y20" i="12"/>
  <c r="Z26" i="12"/>
  <c r="H20" i="12"/>
  <c r="D18" i="12"/>
  <c r="E18" i="12" s="1"/>
  <c r="F18" i="12" s="1"/>
  <c r="G18" i="12" s="1"/>
  <c r="H18" i="12" s="1"/>
  <c r="I18" i="12" s="1"/>
  <c r="J18" i="12" s="1"/>
  <c r="K18" i="12" s="1"/>
  <c r="L18" i="12" s="1"/>
  <c r="M18" i="12" s="1"/>
  <c r="N18" i="12" s="1"/>
  <c r="O18" i="12" s="1"/>
  <c r="P18" i="12" s="1"/>
  <c r="Q18" i="12" s="1"/>
  <c r="R18" i="12" s="1"/>
  <c r="S18" i="12" s="1"/>
  <c r="T18" i="12" s="1"/>
  <c r="U18" i="12" s="1"/>
  <c r="V18" i="12" s="1"/>
  <c r="W18" i="12" s="1"/>
  <c r="X18" i="12" s="1"/>
  <c r="Y18" i="12" s="1"/>
  <c r="Z18" i="12" s="1"/>
  <c r="AA18" i="12" s="1"/>
  <c r="D1" i="12"/>
  <c r="E1" i="12" s="1"/>
  <c r="F1" i="12" s="1"/>
  <c r="G1" i="12" s="1"/>
  <c r="H1" i="12" s="1"/>
  <c r="I1" i="12" s="1"/>
  <c r="J1" i="12" s="1"/>
  <c r="K1" i="12" s="1"/>
  <c r="L1" i="12" s="1"/>
  <c r="M1" i="12" s="1"/>
  <c r="N1" i="12" s="1"/>
  <c r="O1" i="12" s="1"/>
  <c r="P1" i="12" s="1"/>
  <c r="Q1" i="12" s="1"/>
  <c r="R1" i="12" s="1"/>
  <c r="S1" i="12" s="1"/>
  <c r="T1" i="12" s="1"/>
  <c r="U1" i="12" s="1"/>
  <c r="V1" i="12" s="1"/>
  <c r="W1" i="12" s="1"/>
  <c r="X1" i="12" s="1"/>
  <c r="Y1" i="12" s="1"/>
  <c r="Z1" i="12" s="1"/>
  <c r="AA1" i="12" s="1"/>
  <c r="P20" i="12"/>
  <c r="AA22" i="12"/>
  <c r="O22" i="12"/>
  <c r="K22" i="12"/>
  <c r="I20" i="12"/>
  <c r="E26" i="12" l="1"/>
  <c r="E22" i="12"/>
  <c r="E20" i="12"/>
  <c r="E28" i="12"/>
  <c r="G28" i="12"/>
  <c r="G20" i="12"/>
  <c r="G26" i="12"/>
  <c r="S28" i="12"/>
  <c r="S20" i="12"/>
  <c r="S26" i="12"/>
  <c r="D28" i="12"/>
  <c r="D26" i="12"/>
  <c r="H28" i="12"/>
  <c r="H26" i="12"/>
  <c r="L28" i="12"/>
  <c r="L26" i="12"/>
  <c r="P28" i="12"/>
  <c r="P26" i="12"/>
  <c r="T28" i="12"/>
  <c r="T26" i="12"/>
  <c r="X28" i="12"/>
  <c r="X26" i="12"/>
  <c r="Q20" i="12"/>
  <c r="H22" i="12"/>
  <c r="P22" i="12"/>
  <c r="X22" i="12"/>
  <c r="F26" i="12"/>
  <c r="V26" i="12"/>
  <c r="C28" i="12"/>
  <c r="C20" i="12"/>
  <c r="C26" i="12"/>
  <c r="O28" i="12"/>
  <c r="O20" i="12"/>
  <c r="O26" i="12"/>
  <c r="W28" i="12"/>
  <c r="W20" i="12"/>
  <c r="W26" i="12"/>
  <c r="G22" i="12"/>
  <c r="W22" i="12"/>
  <c r="I26" i="12"/>
  <c r="I22" i="12"/>
  <c r="M26" i="12"/>
  <c r="Q26" i="12"/>
  <c r="Q22" i="12"/>
  <c r="U26" i="12"/>
  <c r="U22" i="12"/>
  <c r="Y26" i="12"/>
  <c r="Y22" i="12"/>
  <c r="D20" i="12"/>
  <c r="L20" i="12"/>
  <c r="T20" i="12"/>
  <c r="C22" i="12"/>
  <c r="S22" i="12"/>
  <c r="U28" i="12"/>
  <c r="K28" i="12"/>
  <c r="K20" i="12"/>
  <c r="K26" i="12"/>
  <c r="AA28" i="12"/>
  <c r="AA20" i="12"/>
  <c r="AA26" i="12"/>
  <c r="F22" i="12"/>
  <c r="F28" i="12"/>
  <c r="F20" i="12"/>
  <c r="J22" i="12"/>
  <c r="J28" i="12"/>
  <c r="J20" i="12"/>
  <c r="N22" i="12"/>
  <c r="N28" i="12"/>
  <c r="N20" i="12"/>
  <c r="R22" i="12"/>
  <c r="R28" i="12"/>
  <c r="R20" i="12"/>
  <c r="V22" i="12"/>
  <c r="V28" i="12"/>
  <c r="V20" i="12"/>
  <c r="Z22" i="12"/>
  <c r="Z28" i="12"/>
  <c r="Z20" i="12"/>
  <c r="M20" i="12"/>
  <c r="U20" i="12"/>
  <c r="D22" i="12"/>
  <c r="L22" i="12"/>
  <c r="T22" i="12"/>
  <c r="N26" i="12"/>
  <c r="I28" i="12"/>
  <c r="Y28" i="12"/>
  <c r="AB26" i="12" l="1"/>
  <c r="AB22" i="12"/>
  <c r="AB20" i="12"/>
  <c r="AB28" i="12"/>
  <c r="C1" i="10" l="1"/>
  <c r="D1" i="10" s="1"/>
  <c r="E1" i="10" s="1"/>
  <c r="F1" i="10" s="1"/>
  <c r="G1" i="10" s="1"/>
  <c r="H1" i="10" s="1"/>
  <c r="I1" i="10" s="1"/>
  <c r="J1" i="10" s="1"/>
  <c r="K1" i="10" s="1"/>
  <c r="L1" i="10" s="1"/>
  <c r="M1" i="10" s="1"/>
  <c r="N1" i="10" s="1"/>
  <c r="O1" i="10" s="1"/>
  <c r="P1" i="10" s="1"/>
  <c r="Q1" i="10" s="1"/>
  <c r="R1" i="10" s="1"/>
  <c r="S1" i="10" s="1"/>
  <c r="T1" i="10" s="1"/>
  <c r="U1" i="10" s="1"/>
  <c r="V1" i="10" s="1"/>
  <c r="W1" i="10" s="1"/>
  <c r="X1" i="10" s="1"/>
  <c r="Y1" i="10" s="1"/>
  <c r="Z1" i="10" s="1"/>
  <c r="C81" i="9"/>
  <c r="D81" i="9" s="1"/>
  <c r="E81" i="9" s="1"/>
  <c r="F81" i="9" s="1"/>
  <c r="G81" i="9" s="1"/>
  <c r="H81" i="9" s="1"/>
  <c r="I81" i="9" s="1"/>
  <c r="J81" i="9" s="1"/>
  <c r="K81" i="9" s="1"/>
  <c r="L81" i="9" s="1"/>
  <c r="M81" i="9" s="1"/>
  <c r="N81" i="9" s="1"/>
  <c r="O81" i="9" s="1"/>
  <c r="P81" i="9" s="1"/>
  <c r="Q81" i="9" s="1"/>
  <c r="R81" i="9" s="1"/>
  <c r="S81" i="9" s="1"/>
  <c r="T81" i="9" s="1"/>
  <c r="U81" i="9" s="1"/>
  <c r="V81" i="9" s="1"/>
  <c r="W81" i="9" s="1"/>
  <c r="X81" i="9" s="1"/>
  <c r="Y81" i="9" s="1"/>
  <c r="Z81" i="9" s="1"/>
  <c r="C66" i="9"/>
  <c r="D66" i="9" s="1"/>
  <c r="E66" i="9" s="1"/>
  <c r="F66" i="9" s="1"/>
  <c r="G66" i="9" s="1"/>
  <c r="H66" i="9" s="1"/>
  <c r="I66" i="9" s="1"/>
  <c r="J66" i="9" s="1"/>
  <c r="K66" i="9" s="1"/>
  <c r="L66" i="9" s="1"/>
  <c r="M66" i="9" s="1"/>
  <c r="N66" i="9" s="1"/>
  <c r="O66" i="9" s="1"/>
  <c r="P66" i="9" s="1"/>
  <c r="Q66" i="9" s="1"/>
  <c r="R66" i="9" s="1"/>
  <c r="S66" i="9" s="1"/>
  <c r="T66" i="9" s="1"/>
  <c r="U66" i="9" s="1"/>
  <c r="V66" i="9" s="1"/>
  <c r="W66" i="9" s="1"/>
  <c r="X66" i="9" s="1"/>
  <c r="Y66" i="9" s="1"/>
  <c r="Z66" i="9" s="1"/>
  <c r="C50" i="9"/>
  <c r="D50" i="9" s="1"/>
  <c r="E50" i="9" s="1"/>
  <c r="F50" i="9" s="1"/>
  <c r="G50" i="9" s="1"/>
  <c r="H50" i="9" s="1"/>
  <c r="I50" i="9" s="1"/>
  <c r="J50" i="9" s="1"/>
  <c r="K50" i="9" s="1"/>
  <c r="L50" i="9" s="1"/>
  <c r="M50" i="9" s="1"/>
  <c r="N50" i="9" s="1"/>
  <c r="O50" i="9" s="1"/>
  <c r="P50" i="9" s="1"/>
  <c r="Q50" i="9" s="1"/>
  <c r="R50" i="9" s="1"/>
  <c r="S50" i="9" s="1"/>
  <c r="T50" i="9" s="1"/>
  <c r="U50" i="9" s="1"/>
  <c r="V50" i="9" s="1"/>
  <c r="W50" i="9" s="1"/>
  <c r="X50" i="9" s="1"/>
  <c r="Y50" i="9" s="1"/>
  <c r="Z50" i="9" s="1"/>
  <c r="C34" i="9"/>
  <c r="D34" i="9" s="1"/>
  <c r="E34" i="9" s="1"/>
  <c r="F34" i="9" s="1"/>
  <c r="G34" i="9" s="1"/>
  <c r="H34" i="9" s="1"/>
  <c r="I34" i="9" s="1"/>
  <c r="J34" i="9" s="1"/>
  <c r="K34" i="9" s="1"/>
  <c r="L34" i="9" s="1"/>
  <c r="M34" i="9" s="1"/>
  <c r="N34" i="9" s="1"/>
  <c r="O34" i="9" s="1"/>
  <c r="P34" i="9" s="1"/>
  <c r="Q34" i="9" s="1"/>
  <c r="R34" i="9" s="1"/>
  <c r="S34" i="9" s="1"/>
  <c r="T34" i="9" s="1"/>
  <c r="U34" i="9" s="1"/>
  <c r="V34" i="9" s="1"/>
  <c r="W34" i="9" s="1"/>
  <c r="X34" i="9" s="1"/>
  <c r="Y34" i="9" s="1"/>
  <c r="Z34" i="9" s="1"/>
  <c r="C18" i="9"/>
  <c r="D18" i="9" s="1"/>
  <c r="E18" i="9" s="1"/>
  <c r="F18" i="9" s="1"/>
  <c r="G18" i="9" s="1"/>
  <c r="H18" i="9" s="1"/>
  <c r="I18" i="9" s="1"/>
  <c r="J18" i="9" s="1"/>
  <c r="K18" i="9" s="1"/>
  <c r="L18" i="9" s="1"/>
  <c r="M18" i="9" s="1"/>
  <c r="N18" i="9" s="1"/>
  <c r="O18" i="9" s="1"/>
  <c r="P18" i="9" s="1"/>
  <c r="Q18" i="9" s="1"/>
  <c r="R18" i="9" s="1"/>
  <c r="S18" i="9" s="1"/>
  <c r="T18" i="9" s="1"/>
  <c r="U18" i="9" s="1"/>
  <c r="V18" i="9" s="1"/>
  <c r="W18" i="9" s="1"/>
  <c r="X18" i="9" s="1"/>
  <c r="Y18" i="9" s="1"/>
  <c r="Z18" i="9" s="1"/>
  <c r="C2" i="9"/>
  <c r="D2" i="9" s="1"/>
  <c r="E2" i="9" s="1"/>
  <c r="F2" i="9" s="1"/>
  <c r="G2" i="9" s="1"/>
  <c r="H2" i="9" s="1"/>
  <c r="I2" i="9" s="1"/>
  <c r="J2" i="9" s="1"/>
  <c r="K2" i="9" s="1"/>
  <c r="L2" i="9" s="1"/>
  <c r="M2" i="9" s="1"/>
  <c r="N2" i="9" s="1"/>
  <c r="O2" i="9" s="1"/>
  <c r="P2" i="9" s="1"/>
  <c r="Q2" i="9" s="1"/>
  <c r="R2" i="9" s="1"/>
  <c r="S2" i="9" s="1"/>
  <c r="T2" i="9" s="1"/>
  <c r="U2" i="9" s="1"/>
  <c r="V2" i="9" s="1"/>
  <c r="W2" i="9" s="1"/>
  <c r="X2" i="9" s="1"/>
  <c r="Y2" i="9" s="1"/>
  <c r="Z2" i="9" s="1"/>
  <c r="I85" i="9"/>
  <c r="J85" i="9"/>
  <c r="P94" i="8"/>
  <c r="Q94" i="8"/>
  <c r="P95" i="8"/>
  <c r="Q95" i="8"/>
  <c r="P96" i="8"/>
  <c r="Q96" i="8"/>
  <c r="X94" i="7"/>
  <c r="Y94" i="7"/>
  <c r="X95" i="7"/>
  <c r="Y95" i="7"/>
  <c r="X96" i="7"/>
  <c r="Y96" i="7"/>
  <c r="X87" i="7"/>
  <c r="Y87" i="7"/>
  <c r="X88" i="7"/>
  <c r="Y88" i="7"/>
  <c r="X89" i="7"/>
  <c r="Y89" i="7"/>
  <c r="X90" i="7"/>
  <c r="Y90" i="7"/>
  <c r="X91" i="7"/>
  <c r="Y91" i="7"/>
  <c r="X92" i="7"/>
  <c r="Y92" i="7"/>
  <c r="X93" i="7"/>
  <c r="Y93" i="7"/>
  <c r="Y86" i="7"/>
  <c r="X86" i="7"/>
  <c r="C2" i="5"/>
  <c r="D2" i="5" s="1"/>
  <c r="E2" i="5" s="1"/>
  <c r="F2" i="5" s="1"/>
  <c r="G2" i="5" s="1"/>
  <c r="H2" i="5" s="1"/>
  <c r="I2" i="5" s="1"/>
  <c r="J2" i="5" s="1"/>
  <c r="K2" i="5" s="1"/>
  <c r="L2" i="5" s="1"/>
  <c r="M2" i="5" s="1"/>
  <c r="N2" i="5" s="1"/>
  <c r="O2" i="5" s="1"/>
  <c r="P2" i="5" s="1"/>
  <c r="Q2" i="5" s="1"/>
  <c r="R2" i="5" s="1"/>
  <c r="S2" i="5" s="1"/>
  <c r="T2" i="5" s="1"/>
  <c r="U2" i="5" s="1"/>
  <c r="V2" i="5" s="1"/>
  <c r="W2" i="5" s="1"/>
  <c r="X2" i="5" s="1"/>
  <c r="Y2" i="5" s="1"/>
  <c r="Z2" i="5" s="1"/>
  <c r="C66" i="4"/>
  <c r="D66" i="4" s="1"/>
  <c r="E66" i="4" s="1"/>
  <c r="F66" i="4" s="1"/>
  <c r="G66" i="4" s="1"/>
  <c r="H66" i="4" s="1"/>
  <c r="I66" i="4" s="1"/>
  <c r="J66" i="4" s="1"/>
  <c r="K66" i="4" s="1"/>
  <c r="L66" i="4" s="1"/>
  <c r="M66" i="4" s="1"/>
  <c r="N66" i="4" s="1"/>
  <c r="O66" i="4" s="1"/>
  <c r="P66" i="4" s="1"/>
  <c r="Q66" i="4" s="1"/>
  <c r="R66" i="4" s="1"/>
  <c r="S66" i="4" s="1"/>
  <c r="T66" i="4" s="1"/>
  <c r="U66" i="4" s="1"/>
  <c r="V66" i="4" s="1"/>
  <c r="W66" i="4" s="1"/>
  <c r="X66" i="4" s="1"/>
  <c r="Y66" i="4" s="1"/>
  <c r="Z66" i="4" s="1"/>
  <c r="C50" i="4"/>
  <c r="D50" i="4" s="1"/>
  <c r="E50" i="4" s="1"/>
  <c r="F50" i="4" s="1"/>
  <c r="G50" i="4" s="1"/>
  <c r="H50" i="4" s="1"/>
  <c r="I50" i="4" s="1"/>
  <c r="J50" i="4" s="1"/>
  <c r="K50" i="4" s="1"/>
  <c r="L50" i="4" s="1"/>
  <c r="M50" i="4" s="1"/>
  <c r="N50" i="4" s="1"/>
  <c r="O50" i="4" s="1"/>
  <c r="P50" i="4" s="1"/>
  <c r="Q50" i="4" s="1"/>
  <c r="R50" i="4" s="1"/>
  <c r="S50" i="4" s="1"/>
  <c r="T50" i="4" s="1"/>
  <c r="U50" i="4" s="1"/>
  <c r="V50" i="4" s="1"/>
  <c r="W50" i="4" s="1"/>
  <c r="X50" i="4" s="1"/>
  <c r="Y50" i="4" s="1"/>
  <c r="Z50" i="4" s="1"/>
  <c r="C34" i="4"/>
  <c r="D34" i="4" s="1"/>
  <c r="E34" i="4" s="1"/>
  <c r="F34" i="4" s="1"/>
  <c r="G34" i="4" s="1"/>
  <c r="H34" i="4" s="1"/>
  <c r="I34" i="4" s="1"/>
  <c r="J34" i="4" s="1"/>
  <c r="K34" i="4" s="1"/>
  <c r="L34" i="4" s="1"/>
  <c r="M34" i="4" s="1"/>
  <c r="N34" i="4" s="1"/>
  <c r="O34" i="4" s="1"/>
  <c r="P34" i="4" s="1"/>
  <c r="Q34" i="4" s="1"/>
  <c r="R34" i="4" s="1"/>
  <c r="S34" i="4" s="1"/>
  <c r="T34" i="4" s="1"/>
  <c r="U34" i="4" s="1"/>
  <c r="V34" i="4" s="1"/>
  <c r="W34" i="4" s="1"/>
  <c r="X34" i="4" s="1"/>
  <c r="Y34" i="4" s="1"/>
  <c r="Z34" i="4" s="1"/>
  <c r="C18" i="4"/>
  <c r="D18" i="4" s="1"/>
  <c r="E18" i="4" s="1"/>
  <c r="F18" i="4" s="1"/>
  <c r="G18" i="4" s="1"/>
  <c r="H18" i="4" s="1"/>
  <c r="I18" i="4" s="1"/>
  <c r="J18" i="4" s="1"/>
  <c r="K18" i="4" s="1"/>
  <c r="L18" i="4" s="1"/>
  <c r="M18" i="4" s="1"/>
  <c r="N18" i="4" s="1"/>
  <c r="O18" i="4" s="1"/>
  <c r="P18" i="4" s="1"/>
  <c r="Q18" i="4" s="1"/>
  <c r="R18" i="4" s="1"/>
  <c r="S18" i="4" s="1"/>
  <c r="T18" i="4" s="1"/>
  <c r="U18" i="4" s="1"/>
  <c r="V18" i="4" s="1"/>
  <c r="W18" i="4" s="1"/>
  <c r="X18" i="4" s="1"/>
  <c r="Y18" i="4" s="1"/>
  <c r="Z18" i="4" s="1"/>
  <c r="C2" i="4"/>
  <c r="D2" i="4" s="1"/>
  <c r="E2" i="4" s="1"/>
  <c r="F2" i="4" s="1"/>
  <c r="G2" i="4" s="1"/>
  <c r="H2" i="4" s="1"/>
  <c r="I2" i="4" s="1"/>
  <c r="J2" i="4" s="1"/>
  <c r="K2" i="4" s="1"/>
  <c r="L2" i="4" s="1"/>
  <c r="M2" i="4" s="1"/>
  <c r="N2" i="4" s="1"/>
  <c r="O2" i="4" s="1"/>
  <c r="P2" i="4" s="1"/>
  <c r="Q2" i="4" s="1"/>
  <c r="R2" i="4" s="1"/>
  <c r="S2" i="4" s="1"/>
  <c r="T2" i="4" s="1"/>
  <c r="U2" i="4" s="1"/>
  <c r="V2" i="4" s="1"/>
  <c r="W2" i="4" s="1"/>
  <c r="X2" i="4" s="1"/>
  <c r="Y2" i="4" s="1"/>
  <c r="Z2" i="4" s="1"/>
  <c r="C66" i="3"/>
  <c r="D66" i="3" s="1"/>
  <c r="E66" i="3" s="1"/>
  <c r="F66" i="3" s="1"/>
  <c r="G66" i="3" s="1"/>
  <c r="H66" i="3" s="1"/>
  <c r="I66" i="3" s="1"/>
  <c r="J66" i="3" s="1"/>
  <c r="K66" i="3" s="1"/>
  <c r="L66" i="3" s="1"/>
  <c r="M66" i="3" s="1"/>
  <c r="N66" i="3" s="1"/>
  <c r="O66" i="3" s="1"/>
  <c r="P66" i="3" s="1"/>
  <c r="Q66" i="3" s="1"/>
  <c r="R66" i="3" s="1"/>
  <c r="S66" i="3" s="1"/>
  <c r="T66" i="3" s="1"/>
  <c r="U66" i="3" s="1"/>
  <c r="V66" i="3" s="1"/>
  <c r="W66" i="3" s="1"/>
  <c r="X66" i="3" s="1"/>
  <c r="Y66" i="3" s="1"/>
  <c r="Z66" i="3" s="1"/>
  <c r="C50" i="3"/>
  <c r="D50" i="3" s="1"/>
  <c r="E50" i="3" s="1"/>
  <c r="F50" i="3" s="1"/>
  <c r="G50" i="3" s="1"/>
  <c r="H50" i="3" s="1"/>
  <c r="I50" i="3" s="1"/>
  <c r="J50" i="3" s="1"/>
  <c r="K50" i="3" s="1"/>
  <c r="L50" i="3" s="1"/>
  <c r="M50" i="3" s="1"/>
  <c r="N50" i="3" s="1"/>
  <c r="O50" i="3" s="1"/>
  <c r="P50" i="3" s="1"/>
  <c r="Q50" i="3" s="1"/>
  <c r="R50" i="3" s="1"/>
  <c r="S50" i="3" s="1"/>
  <c r="T50" i="3" s="1"/>
  <c r="U50" i="3" s="1"/>
  <c r="V50" i="3" s="1"/>
  <c r="W50" i="3" s="1"/>
  <c r="X50" i="3" s="1"/>
  <c r="Y50" i="3" s="1"/>
  <c r="Z50" i="3" s="1"/>
  <c r="C34" i="3"/>
  <c r="D34" i="3" s="1"/>
  <c r="E34" i="3" s="1"/>
  <c r="F34" i="3" s="1"/>
  <c r="G34" i="3" s="1"/>
  <c r="H34" i="3" s="1"/>
  <c r="I34" i="3" s="1"/>
  <c r="J34" i="3" s="1"/>
  <c r="K34" i="3" s="1"/>
  <c r="L34" i="3" s="1"/>
  <c r="M34" i="3" s="1"/>
  <c r="N34" i="3" s="1"/>
  <c r="O34" i="3" s="1"/>
  <c r="P34" i="3" s="1"/>
  <c r="Q34" i="3" s="1"/>
  <c r="R34" i="3" s="1"/>
  <c r="S34" i="3" s="1"/>
  <c r="T34" i="3" s="1"/>
  <c r="U34" i="3" s="1"/>
  <c r="V34" i="3" s="1"/>
  <c r="W34" i="3" s="1"/>
  <c r="X34" i="3" s="1"/>
  <c r="Y34" i="3" s="1"/>
  <c r="Z34" i="3" s="1"/>
  <c r="C18" i="3"/>
  <c r="D18" i="3" s="1"/>
  <c r="E18" i="3" s="1"/>
  <c r="F18" i="3" s="1"/>
  <c r="G18" i="3" s="1"/>
  <c r="H18" i="3" s="1"/>
  <c r="I18" i="3" s="1"/>
  <c r="J18" i="3" s="1"/>
  <c r="K18" i="3" s="1"/>
  <c r="L18" i="3" s="1"/>
  <c r="M18" i="3" s="1"/>
  <c r="N18" i="3" s="1"/>
  <c r="O18" i="3" s="1"/>
  <c r="P18" i="3" s="1"/>
  <c r="Q18" i="3" s="1"/>
  <c r="R18" i="3" s="1"/>
  <c r="S18" i="3" s="1"/>
  <c r="T18" i="3" s="1"/>
  <c r="U18" i="3" s="1"/>
  <c r="V18" i="3" s="1"/>
  <c r="W18" i="3" s="1"/>
  <c r="X18" i="3" s="1"/>
  <c r="Y18" i="3" s="1"/>
  <c r="Z18" i="3" s="1"/>
  <c r="C2" i="3"/>
  <c r="D2" i="3" s="1"/>
  <c r="E2" i="3" s="1"/>
  <c r="F2" i="3" s="1"/>
  <c r="G2" i="3" s="1"/>
  <c r="H2" i="3" s="1"/>
  <c r="I2" i="3" s="1"/>
  <c r="J2" i="3" s="1"/>
  <c r="K2" i="3" s="1"/>
  <c r="L2" i="3" s="1"/>
  <c r="M2" i="3" s="1"/>
  <c r="N2" i="3" s="1"/>
  <c r="O2" i="3" s="1"/>
  <c r="P2" i="3" s="1"/>
  <c r="Q2" i="3" s="1"/>
  <c r="R2" i="3" s="1"/>
  <c r="S2" i="3" s="1"/>
  <c r="T2" i="3" s="1"/>
  <c r="U2" i="3" s="1"/>
  <c r="V2" i="3" s="1"/>
  <c r="W2" i="3" s="1"/>
  <c r="X2" i="3" s="1"/>
  <c r="Y2" i="3" s="1"/>
  <c r="Z2" i="3" s="1"/>
  <c r="P92" i="3" l="1"/>
  <c r="Q92" i="3"/>
  <c r="P93" i="3"/>
  <c r="Q93" i="3"/>
  <c r="P94" i="3"/>
  <c r="Q94" i="3"/>
  <c r="G68" i="4"/>
  <c r="L68" i="4"/>
  <c r="Q68" i="4"/>
  <c r="V68" i="4"/>
  <c r="G69" i="4"/>
  <c r="G70" i="4"/>
  <c r="G71" i="4"/>
  <c r="G72" i="4"/>
  <c r="G73" i="4"/>
  <c r="G74" i="4"/>
  <c r="G75" i="4"/>
  <c r="G76" i="4"/>
  <c r="G77" i="4"/>
  <c r="G78" i="4"/>
  <c r="B78" i="4"/>
  <c r="B77" i="4"/>
  <c r="B76" i="4"/>
  <c r="G52" i="4"/>
  <c r="G53" i="4"/>
  <c r="G54" i="4"/>
  <c r="G55" i="4"/>
  <c r="G56" i="4"/>
  <c r="G57" i="4"/>
  <c r="G58" i="4"/>
  <c r="G59" i="4"/>
  <c r="G60" i="4"/>
  <c r="G61" i="4"/>
  <c r="G62" i="4"/>
  <c r="B62" i="4"/>
  <c r="B61" i="4"/>
  <c r="B60" i="4"/>
  <c r="G46" i="4"/>
  <c r="G39" i="4"/>
  <c r="G36" i="4"/>
  <c r="L36" i="4"/>
  <c r="Q36" i="4"/>
  <c r="V36" i="4"/>
  <c r="G37" i="4"/>
  <c r="G38" i="4"/>
  <c r="G40" i="4"/>
  <c r="G41" i="4"/>
  <c r="G42" i="4"/>
  <c r="G44" i="4"/>
  <c r="G45" i="4"/>
  <c r="B46" i="4"/>
  <c r="B45" i="4"/>
  <c r="B44" i="4"/>
  <c r="G20" i="4"/>
  <c r="L20" i="4"/>
  <c r="Q20" i="4"/>
  <c r="V20" i="4"/>
  <c r="G21" i="4"/>
  <c r="G22" i="4"/>
  <c r="G23" i="4"/>
  <c r="G24" i="4"/>
  <c r="G25" i="4"/>
  <c r="G26" i="4"/>
  <c r="G27" i="4"/>
  <c r="G28" i="4"/>
  <c r="G29" i="4"/>
  <c r="G30" i="4"/>
  <c r="B30" i="4"/>
  <c r="B29" i="4"/>
  <c r="G4" i="4"/>
  <c r="L4" i="4"/>
  <c r="Q4" i="4"/>
  <c r="V4" i="4"/>
  <c r="G5" i="4"/>
  <c r="G6" i="4"/>
  <c r="G7" i="4"/>
  <c r="G8" i="4"/>
  <c r="G9" i="4"/>
  <c r="G10" i="4"/>
  <c r="G11" i="4"/>
  <c r="G12" i="4"/>
  <c r="G13" i="4"/>
  <c r="G14" i="4"/>
  <c r="G68" i="2"/>
  <c r="L68" i="2"/>
  <c r="Q68" i="2"/>
  <c r="V68" i="2"/>
  <c r="G69" i="2"/>
  <c r="G70" i="2"/>
  <c r="G71" i="2"/>
  <c r="G72" i="2"/>
  <c r="G73" i="2"/>
  <c r="G74" i="2"/>
  <c r="G75" i="2"/>
  <c r="G76" i="2"/>
  <c r="G77" i="2"/>
  <c r="G78" i="2"/>
  <c r="B76" i="2"/>
  <c r="B77" i="2"/>
  <c r="B78" i="2"/>
  <c r="B68" i="2"/>
  <c r="C66" i="2"/>
  <c r="D66" i="2" s="1"/>
  <c r="E66" i="2" s="1"/>
  <c r="F66" i="2" s="1"/>
  <c r="G66" i="2" s="1"/>
  <c r="H66" i="2" s="1"/>
  <c r="I66" i="2" s="1"/>
  <c r="J66" i="2" s="1"/>
  <c r="K66" i="2" s="1"/>
  <c r="L66" i="2" s="1"/>
  <c r="M66" i="2" s="1"/>
  <c r="N66" i="2" s="1"/>
  <c r="O66" i="2" s="1"/>
  <c r="P66" i="2" s="1"/>
  <c r="Q66" i="2" s="1"/>
  <c r="R66" i="2" s="1"/>
  <c r="S66" i="2" s="1"/>
  <c r="T66" i="2" s="1"/>
  <c r="U66" i="2" s="1"/>
  <c r="V66" i="2" s="1"/>
  <c r="W66" i="2" s="1"/>
  <c r="X66" i="2" s="1"/>
  <c r="Y66" i="2" s="1"/>
  <c r="Z66" i="2" s="1"/>
  <c r="C50" i="2"/>
  <c r="D50" i="2" s="1"/>
  <c r="E50" i="2" s="1"/>
  <c r="F50" i="2" s="1"/>
  <c r="G50" i="2" s="1"/>
  <c r="H50" i="2" s="1"/>
  <c r="I50" i="2" s="1"/>
  <c r="J50" i="2" s="1"/>
  <c r="K50" i="2" s="1"/>
  <c r="L50" i="2" s="1"/>
  <c r="M50" i="2" s="1"/>
  <c r="N50" i="2" s="1"/>
  <c r="O50" i="2" s="1"/>
  <c r="P50" i="2" s="1"/>
  <c r="Q50" i="2" s="1"/>
  <c r="R50" i="2" s="1"/>
  <c r="S50" i="2" s="1"/>
  <c r="T50" i="2" s="1"/>
  <c r="U50" i="2" s="1"/>
  <c r="V50" i="2" s="1"/>
  <c r="W50" i="2" s="1"/>
  <c r="X50" i="2" s="1"/>
  <c r="Y50" i="2" s="1"/>
  <c r="Z50" i="2" s="1"/>
  <c r="C34" i="2"/>
  <c r="D34" i="2" s="1"/>
  <c r="E34" i="2" s="1"/>
  <c r="F34" i="2" s="1"/>
  <c r="G34" i="2" s="1"/>
  <c r="H34" i="2" s="1"/>
  <c r="I34" i="2" s="1"/>
  <c r="J34" i="2" s="1"/>
  <c r="K34" i="2" s="1"/>
  <c r="L34" i="2" s="1"/>
  <c r="M34" i="2" s="1"/>
  <c r="N34" i="2" s="1"/>
  <c r="O34" i="2" s="1"/>
  <c r="P34" i="2" s="1"/>
  <c r="Q34" i="2" s="1"/>
  <c r="R34" i="2" s="1"/>
  <c r="S34" i="2" s="1"/>
  <c r="T34" i="2" s="1"/>
  <c r="U34" i="2" s="1"/>
  <c r="V34" i="2" s="1"/>
  <c r="W34" i="2" s="1"/>
  <c r="X34" i="2" s="1"/>
  <c r="Y34" i="2" s="1"/>
  <c r="Z34" i="2" s="1"/>
  <c r="C18" i="2"/>
  <c r="D18" i="2" s="1"/>
  <c r="E18" i="2" s="1"/>
  <c r="F18" i="2" s="1"/>
  <c r="G18" i="2" s="1"/>
  <c r="H18" i="2" s="1"/>
  <c r="I18" i="2" s="1"/>
  <c r="J18" i="2" s="1"/>
  <c r="K18" i="2" s="1"/>
  <c r="L18" i="2" s="1"/>
  <c r="M18" i="2" s="1"/>
  <c r="N18" i="2" s="1"/>
  <c r="O18" i="2" s="1"/>
  <c r="P18" i="2" s="1"/>
  <c r="Q18" i="2" s="1"/>
  <c r="R18" i="2" s="1"/>
  <c r="S18" i="2" s="1"/>
  <c r="T18" i="2" s="1"/>
  <c r="U18" i="2" s="1"/>
  <c r="V18" i="2" s="1"/>
  <c r="W18" i="2" s="1"/>
  <c r="X18" i="2" s="1"/>
  <c r="Y18" i="2" s="1"/>
  <c r="Z18" i="2" s="1"/>
  <c r="C2" i="2"/>
  <c r="D2" i="2" s="1"/>
  <c r="E2" i="2" s="1"/>
  <c r="F2" i="2" s="1"/>
  <c r="G2" i="2" s="1"/>
  <c r="H2" i="2" s="1"/>
  <c r="I2" i="2" s="1"/>
  <c r="J2" i="2" s="1"/>
  <c r="K2" i="2" s="1"/>
  <c r="L2" i="2" s="1"/>
  <c r="M2" i="2" s="1"/>
  <c r="N2" i="2" s="1"/>
  <c r="O2" i="2" s="1"/>
  <c r="P2" i="2" s="1"/>
  <c r="Q2" i="2" s="1"/>
  <c r="R2" i="2" s="1"/>
  <c r="S2" i="2" s="1"/>
  <c r="T2" i="2" s="1"/>
  <c r="U2" i="2" s="1"/>
  <c r="V2" i="2" s="1"/>
  <c r="W2" i="2" s="1"/>
  <c r="X2" i="2" s="1"/>
  <c r="Y2" i="2" s="1"/>
  <c r="Z2" i="2" s="1"/>
  <c r="G38" i="2"/>
  <c r="G36" i="2"/>
  <c r="G53" i="2"/>
  <c r="G54" i="2"/>
  <c r="G55" i="2"/>
  <c r="G57" i="2"/>
  <c r="G58" i="2"/>
  <c r="G59" i="2"/>
  <c r="G60" i="2"/>
  <c r="G61" i="2"/>
  <c r="G62" i="2"/>
  <c r="B60" i="2"/>
  <c r="B61" i="2"/>
  <c r="B62" i="2"/>
  <c r="L36" i="2"/>
  <c r="Q36" i="2"/>
  <c r="V36" i="2"/>
  <c r="G37" i="2"/>
  <c r="G39" i="2"/>
  <c r="G41" i="2"/>
  <c r="G42" i="2"/>
  <c r="G43" i="2"/>
  <c r="G44" i="2"/>
  <c r="G45" i="2"/>
  <c r="G46" i="2"/>
  <c r="B44" i="2"/>
  <c r="B45" i="2"/>
  <c r="B46" i="2"/>
  <c r="B36" i="2"/>
  <c r="G20" i="2"/>
  <c r="L20" i="2"/>
  <c r="Q20" i="2"/>
  <c r="V20" i="2"/>
  <c r="G21" i="2"/>
  <c r="G22" i="2"/>
  <c r="G23" i="2"/>
  <c r="G24" i="2"/>
  <c r="G25" i="2"/>
  <c r="G26" i="2"/>
  <c r="G27" i="2"/>
  <c r="G28" i="2"/>
  <c r="G29" i="2"/>
  <c r="G30" i="2"/>
  <c r="B29" i="2"/>
  <c r="B30" i="2"/>
  <c r="B20" i="2"/>
  <c r="G12" i="2"/>
  <c r="G13" i="2"/>
  <c r="G14" i="2"/>
  <c r="G14" i="9" l="1"/>
  <c r="G14" i="8"/>
  <c r="G14" i="7"/>
  <c r="G14" i="3"/>
  <c r="G12" i="9"/>
  <c r="G12" i="8"/>
  <c r="G12" i="7"/>
  <c r="G12" i="3"/>
  <c r="V20" i="9"/>
  <c r="V20" i="8"/>
  <c r="V20" i="7"/>
  <c r="B36" i="9"/>
  <c r="B36" i="7"/>
  <c r="G46" i="9"/>
  <c r="G46" i="8"/>
  <c r="G46" i="7"/>
  <c r="G46" i="3"/>
  <c r="G44" i="9"/>
  <c r="G44" i="8"/>
  <c r="G44" i="7"/>
  <c r="G44" i="3"/>
  <c r="G43" i="9"/>
  <c r="G43" i="7"/>
  <c r="V36" i="9"/>
  <c r="V36" i="7"/>
  <c r="Q36" i="9"/>
  <c r="Q36" i="7"/>
  <c r="G54" i="9"/>
  <c r="G54" i="7"/>
  <c r="G38" i="9"/>
  <c r="G38" i="7"/>
  <c r="B68" i="9"/>
  <c r="B68" i="7"/>
  <c r="G76" i="9"/>
  <c r="G76" i="8"/>
  <c r="G76" i="7"/>
  <c r="G76" i="3"/>
  <c r="G74" i="9"/>
  <c r="G74" i="7"/>
  <c r="G72" i="9"/>
  <c r="G72" i="7"/>
  <c r="G70" i="9"/>
  <c r="G70" i="7"/>
  <c r="G68" i="9"/>
  <c r="G68" i="7"/>
  <c r="B20" i="9"/>
  <c r="B20" i="7"/>
  <c r="G29" i="9"/>
  <c r="G29" i="8"/>
  <c r="G29" i="7"/>
  <c r="G29" i="3"/>
  <c r="G27" i="9"/>
  <c r="G27" i="7"/>
  <c r="G25" i="9"/>
  <c r="G25" i="7"/>
  <c r="G23" i="9"/>
  <c r="G23" i="8"/>
  <c r="G23" i="7"/>
  <c r="G21" i="9"/>
  <c r="G21" i="7"/>
  <c r="Q20" i="9"/>
  <c r="Q20" i="7"/>
  <c r="B46" i="9"/>
  <c r="B46" i="8"/>
  <c r="B46" i="7"/>
  <c r="B46" i="3"/>
  <c r="G42" i="9"/>
  <c r="G42" i="7"/>
  <c r="G41" i="9"/>
  <c r="G41" i="7"/>
  <c r="G37" i="9"/>
  <c r="G37" i="7"/>
  <c r="L36" i="9"/>
  <c r="L36" i="7"/>
  <c r="B62" i="9"/>
  <c r="B62" i="8"/>
  <c r="B62" i="7"/>
  <c r="B62" i="3"/>
  <c r="G61" i="9"/>
  <c r="G61" i="8"/>
  <c r="G61" i="7"/>
  <c r="G61" i="3"/>
  <c r="G59" i="9"/>
  <c r="G59" i="7"/>
  <c r="G57" i="9"/>
  <c r="G57" i="8"/>
  <c r="G57" i="7"/>
  <c r="G53" i="9"/>
  <c r="G53" i="7"/>
  <c r="G36" i="9"/>
  <c r="G36" i="7"/>
  <c r="B78" i="9"/>
  <c r="B78" i="8"/>
  <c r="B78" i="7"/>
  <c r="B78" i="3"/>
  <c r="G77" i="9"/>
  <c r="G77" i="8"/>
  <c r="G77" i="7"/>
  <c r="G77" i="3"/>
  <c r="V68" i="9"/>
  <c r="V68" i="7"/>
  <c r="G13" i="9"/>
  <c r="G13" i="8"/>
  <c r="G13" i="7"/>
  <c r="G13" i="3"/>
  <c r="L20" i="9"/>
  <c r="L20" i="7"/>
  <c r="B45" i="9"/>
  <c r="B45" i="8"/>
  <c r="B45" i="7"/>
  <c r="B45" i="3"/>
  <c r="G45" i="9"/>
  <c r="G45" i="8"/>
  <c r="G45" i="7"/>
  <c r="G45" i="3"/>
  <c r="G39" i="9"/>
  <c r="G39" i="7"/>
  <c r="B61" i="9"/>
  <c r="B61" i="8"/>
  <c r="B61" i="7"/>
  <c r="B61" i="3"/>
  <c r="G62" i="9"/>
  <c r="G62" i="8"/>
  <c r="G62" i="7"/>
  <c r="G62" i="3"/>
  <c r="B77" i="9"/>
  <c r="B77" i="8"/>
  <c r="B77" i="7"/>
  <c r="B77" i="3"/>
  <c r="G78" i="9"/>
  <c r="G78" i="8"/>
  <c r="G78" i="7"/>
  <c r="G78" i="3"/>
  <c r="G75" i="9"/>
  <c r="G75" i="8"/>
  <c r="G75" i="7"/>
  <c r="G73" i="9"/>
  <c r="G73" i="7"/>
  <c r="G71" i="9"/>
  <c r="G71" i="7"/>
  <c r="G69" i="9"/>
  <c r="G69" i="7"/>
  <c r="Q68" i="9"/>
  <c r="Q68" i="7"/>
  <c r="B30" i="9"/>
  <c r="B30" i="8"/>
  <c r="B30" i="7"/>
  <c r="B30" i="3"/>
  <c r="G30" i="9"/>
  <c r="G30" i="8"/>
  <c r="G30" i="7"/>
  <c r="G30" i="3"/>
  <c r="B29" i="9"/>
  <c r="B29" i="8"/>
  <c r="B29" i="7"/>
  <c r="B29" i="3"/>
  <c r="G28" i="9"/>
  <c r="G28" i="8"/>
  <c r="G28" i="7"/>
  <c r="G28" i="3"/>
  <c r="G26" i="9"/>
  <c r="G26" i="8"/>
  <c r="G26" i="7"/>
  <c r="G24" i="9"/>
  <c r="G24" i="7"/>
  <c r="G22" i="9"/>
  <c r="G22" i="7"/>
  <c r="G20" i="9"/>
  <c r="G20" i="7"/>
  <c r="B44" i="9"/>
  <c r="B44" i="8"/>
  <c r="B44" i="7"/>
  <c r="B44" i="3"/>
  <c r="B60" i="9"/>
  <c r="B60" i="8"/>
  <c r="B60" i="7"/>
  <c r="B60" i="3"/>
  <c r="G60" i="9"/>
  <c r="G60" i="8"/>
  <c r="G60" i="7"/>
  <c r="G60" i="3"/>
  <c r="G58" i="9"/>
  <c r="G58" i="7"/>
  <c r="G55" i="9"/>
  <c r="G55" i="7"/>
  <c r="B76" i="9"/>
  <c r="B76" i="8"/>
  <c r="B76" i="7"/>
  <c r="B76" i="3"/>
  <c r="L68" i="9"/>
  <c r="L68" i="7"/>
  <c r="G79" i="4"/>
  <c r="G79" i="2"/>
  <c r="G79" i="6"/>
  <c r="G63" i="4"/>
  <c r="G31" i="4"/>
  <c r="G15" i="4"/>
  <c r="G63" i="6"/>
  <c r="G31" i="6"/>
  <c r="G56" i="2"/>
  <c r="G52" i="2"/>
  <c r="G15" i="6"/>
  <c r="G40" i="2"/>
  <c r="G31" i="2"/>
  <c r="Q93" i="8"/>
  <c r="G43" i="8" s="1"/>
  <c r="P93" i="8"/>
  <c r="G27" i="8" s="1"/>
  <c r="Q92" i="8"/>
  <c r="G42" i="8" s="1"/>
  <c r="P92" i="8"/>
  <c r="Q91" i="8"/>
  <c r="G41" i="8" s="1"/>
  <c r="P91" i="8"/>
  <c r="G25" i="8" s="1"/>
  <c r="Q90" i="8"/>
  <c r="G72" i="8" s="1"/>
  <c r="P90" i="8"/>
  <c r="G24" i="8" s="1"/>
  <c r="Q89" i="8"/>
  <c r="G71" i="8" s="1"/>
  <c r="P89" i="8"/>
  <c r="Q88" i="8"/>
  <c r="G38" i="8" s="1"/>
  <c r="P88" i="8"/>
  <c r="G22" i="8" s="1"/>
  <c r="Q87" i="8"/>
  <c r="G53" i="8" s="1"/>
  <c r="P87" i="8"/>
  <c r="G21" i="8" s="1"/>
  <c r="Q86" i="8"/>
  <c r="B68" i="8" s="1"/>
  <c r="P86" i="8"/>
  <c r="Q20" i="8" s="1"/>
  <c r="B68" i="4"/>
  <c r="B36" i="4"/>
  <c r="B20" i="4"/>
  <c r="Q68" i="8" l="1"/>
  <c r="G68" i="8"/>
  <c r="L68" i="8"/>
  <c r="G73" i="8"/>
  <c r="G39" i="8"/>
  <c r="V68" i="8"/>
  <c r="G36" i="8"/>
  <c r="B20" i="8"/>
  <c r="G54" i="8"/>
  <c r="Q36" i="8"/>
  <c r="B36" i="8"/>
  <c r="G70" i="8"/>
  <c r="G55" i="8"/>
  <c r="G58" i="8"/>
  <c r="G20" i="8"/>
  <c r="L20" i="8"/>
  <c r="G37" i="8"/>
  <c r="G74" i="8"/>
  <c r="V36" i="8"/>
  <c r="G69" i="8"/>
  <c r="G59" i="8"/>
  <c r="L36" i="8"/>
  <c r="G56" i="9"/>
  <c r="G56" i="8"/>
  <c r="G56" i="7"/>
  <c r="G52" i="9"/>
  <c r="G52" i="8"/>
  <c r="G52" i="7"/>
  <c r="G40" i="9"/>
  <c r="G40" i="8"/>
  <c r="G40" i="7"/>
  <c r="G47" i="7" s="1"/>
  <c r="G3" i="10"/>
  <c r="S4" i="5"/>
  <c r="G79" i="9"/>
  <c r="G79" i="7"/>
  <c r="G47" i="2"/>
  <c r="G47" i="9"/>
  <c r="G47" i="6"/>
  <c r="G43" i="4"/>
  <c r="G47" i="4" s="1"/>
  <c r="G4" i="10" s="1"/>
  <c r="G31" i="7"/>
  <c r="G31" i="9"/>
  <c r="G63" i="2"/>
  <c r="B4" i="4"/>
  <c r="S5" i="5"/>
  <c r="S6" i="5" s="1"/>
  <c r="S7" i="5"/>
  <c r="S8" i="5" s="1"/>
  <c r="G4" i="2"/>
  <c r="L4" i="2"/>
  <c r="Q4" i="2"/>
  <c r="V4" i="2"/>
  <c r="G5" i="2"/>
  <c r="G6" i="2"/>
  <c r="G7" i="2"/>
  <c r="G8" i="2"/>
  <c r="G9" i="2"/>
  <c r="G10" i="2"/>
  <c r="G11" i="2"/>
  <c r="B4" i="2"/>
  <c r="G63" i="9" l="1"/>
  <c r="V4" i="9"/>
  <c r="V4" i="8"/>
  <c r="V4" i="7"/>
  <c r="G8" i="9"/>
  <c r="G8" i="8"/>
  <c r="G8" i="7"/>
  <c r="G9" i="9"/>
  <c r="G9" i="8"/>
  <c r="G9" i="7"/>
  <c r="G5" i="9"/>
  <c r="G5" i="8"/>
  <c r="G5" i="7"/>
  <c r="Q4" i="9"/>
  <c r="Q4" i="8"/>
  <c r="Q4" i="7"/>
  <c r="G10" i="9"/>
  <c r="G10" i="8"/>
  <c r="G10" i="7"/>
  <c r="G11" i="8"/>
  <c r="G11" i="9"/>
  <c r="G11" i="7"/>
  <c r="G7" i="9"/>
  <c r="G7" i="8"/>
  <c r="G7" i="7"/>
  <c r="L4" i="9"/>
  <c r="L4" i="8"/>
  <c r="L4" i="7"/>
  <c r="B4" i="9"/>
  <c r="B4" i="8"/>
  <c r="B4" i="7"/>
  <c r="G6" i="9"/>
  <c r="G6" i="8"/>
  <c r="G6" i="7"/>
  <c r="G4" i="9"/>
  <c r="G4" i="8"/>
  <c r="G4" i="7"/>
  <c r="G79" i="8"/>
  <c r="G31" i="8"/>
  <c r="G63" i="8"/>
  <c r="G47" i="8"/>
  <c r="S9" i="5"/>
  <c r="S5" i="10" s="1"/>
  <c r="G63" i="7"/>
  <c r="G15" i="2"/>
  <c r="G4" i="5"/>
  <c r="G7" i="5"/>
  <c r="G8" i="5" s="1"/>
  <c r="G5" i="5"/>
  <c r="G6" i="5" s="1"/>
  <c r="I4" i="5"/>
  <c r="I5" i="5"/>
  <c r="I6" i="5" s="1"/>
  <c r="I7" i="5"/>
  <c r="I8" i="5" s="1"/>
  <c r="N4" i="5"/>
  <c r="N5" i="5"/>
  <c r="N6" i="5" s="1"/>
  <c r="N7" i="5"/>
  <c r="N8" i="5" s="1"/>
  <c r="X4" i="5"/>
  <c r="X7" i="5"/>
  <c r="X8" i="5" s="1"/>
  <c r="X5" i="5"/>
  <c r="X6" i="5" s="1"/>
  <c r="G15" i="7" l="1"/>
  <c r="G6" i="10" s="1"/>
  <c r="G15" i="9"/>
  <c r="G8" i="10" s="1"/>
  <c r="G15" i="8"/>
  <c r="G7" i="10" s="1"/>
  <c r="X9" i="5"/>
  <c r="X5" i="10" s="1"/>
  <c r="I9" i="5"/>
  <c r="I5" i="10" s="1"/>
  <c r="N9" i="5"/>
  <c r="N5" i="10" s="1"/>
  <c r="G9" i="5"/>
  <c r="G5" i="10" s="1"/>
  <c r="P84" i="3"/>
  <c r="Q84" i="3"/>
  <c r="Q85" i="3"/>
  <c r="Q86" i="3"/>
  <c r="Q87" i="3"/>
  <c r="Q88" i="3"/>
  <c r="Q89" i="3"/>
  <c r="Q90" i="3"/>
  <c r="Q91" i="3"/>
  <c r="P85" i="3"/>
  <c r="P86" i="3"/>
  <c r="P87" i="3"/>
  <c r="P88" i="3"/>
  <c r="P89" i="3"/>
  <c r="P90" i="3"/>
  <c r="P91" i="3"/>
  <c r="G21" i="3" l="1"/>
  <c r="G5" i="3"/>
  <c r="G72" i="3"/>
  <c r="G40" i="3"/>
  <c r="G56" i="3"/>
  <c r="G43" i="3"/>
  <c r="G59" i="3"/>
  <c r="G75" i="3"/>
  <c r="G39" i="3"/>
  <c r="G71" i="3"/>
  <c r="G55" i="3"/>
  <c r="G27" i="3"/>
  <c r="G11" i="3"/>
  <c r="G23" i="3"/>
  <c r="G7" i="3"/>
  <c r="G74" i="3"/>
  <c r="G58" i="3"/>
  <c r="G42" i="3"/>
  <c r="G70" i="3"/>
  <c r="G54" i="3"/>
  <c r="G38" i="3"/>
  <c r="G25" i="3"/>
  <c r="G9" i="3"/>
  <c r="G36" i="3"/>
  <c r="L68" i="3"/>
  <c r="B36" i="3"/>
  <c r="B68" i="3"/>
  <c r="V68" i="3"/>
  <c r="V36" i="3"/>
  <c r="Q36" i="3"/>
  <c r="G68" i="3"/>
  <c r="L36" i="3"/>
  <c r="Q68" i="3"/>
  <c r="G52" i="3"/>
  <c r="G24" i="3"/>
  <c r="G8" i="3"/>
  <c r="G20" i="3"/>
  <c r="V20" i="3"/>
  <c r="Q20" i="3"/>
  <c r="B20" i="3"/>
  <c r="L20" i="3"/>
  <c r="V4" i="3"/>
  <c r="Q4" i="3"/>
  <c r="L4" i="3"/>
  <c r="B4" i="3"/>
  <c r="G4" i="3"/>
  <c r="G26" i="3"/>
  <c r="G10" i="3"/>
  <c r="G22" i="3"/>
  <c r="G6" i="3"/>
  <c r="G57" i="3"/>
  <c r="G41" i="3"/>
  <c r="G73" i="3"/>
  <c r="G53" i="3"/>
  <c r="G37" i="3"/>
  <c r="G69" i="3"/>
  <c r="G79" i="3" l="1"/>
  <c r="G63" i="3"/>
  <c r="G47" i="3"/>
  <c r="G31" i="3"/>
  <c r="G15" i="3"/>
  <c r="B13" i="2"/>
  <c r="B13" i="4"/>
  <c r="B12" i="2"/>
  <c r="B12" i="4"/>
  <c r="B14" i="2"/>
  <c r="B14" i="4"/>
  <c r="B6" i="4"/>
  <c r="B6" i="2"/>
  <c r="B5" i="2"/>
  <c r="G2" i="10" l="1"/>
  <c r="G9" i="10" s="1"/>
  <c r="H3" i="12" s="1"/>
  <c r="B13" i="9"/>
  <c r="B13" i="8"/>
  <c r="B13" i="7"/>
  <c r="B13" i="3"/>
  <c r="B12" i="9"/>
  <c r="B12" i="8"/>
  <c r="B12" i="7"/>
  <c r="B12" i="3"/>
  <c r="B6" i="9"/>
  <c r="B6" i="8"/>
  <c r="B6" i="7"/>
  <c r="B6" i="3"/>
  <c r="B5" i="9"/>
  <c r="B5" i="8"/>
  <c r="B5" i="7"/>
  <c r="B5" i="3"/>
  <c r="B14" i="9"/>
  <c r="B14" i="8"/>
  <c r="B14" i="7"/>
  <c r="B14" i="3"/>
  <c r="B5" i="4"/>
  <c r="B28" i="4" l="1"/>
  <c r="B28" i="2"/>
  <c r="B22" i="4"/>
  <c r="B22" i="2"/>
  <c r="B21" i="4"/>
  <c r="B21" i="2"/>
  <c r="B22" i="8" l="1"/>
  <c r="B22" i="9"/>
  <c r="B22" i="7"/>
  <c r="B22" i="3"/>
  <c r="B28" i="9"/>
  <c r="B28" i="8"/>
  <c r="B28" i="7"/>
  <c r="B28" i="3"/>
  <c r="B21" i="9"/>
  <c r="B21" i="8"/>
  <c r="B21" i="7"/>
  <c r="B21" i="3"/>
  <c r="B43" i="2" l="1"/>
  <c r="B37" i="4"/>
  <c r="B43" i="4"/>
  <c r="B37" i="2"/>
  <c r="B37" i="9" l="1"/>
  <c r="B37" i="8"/>
  <c r="B37" i="7"/>
  <c r="B37" i="3"/>
  <c r="B43" i="9"/>
  <c r="B43" i="8"/>
  <c r="B43" i="7"/>
  <c r="B43" i="3"/>
  <c r="B59" i="2" l="1"/>
  <c r="B59" i="4"/>
  <c r="B59" i="9" l="1"/>
  <c r="B59" i="8"/>
  <c r="B59" i="7"/>
  <c r="B59" i="3"/>
  <c r="B70" i="2"/>
  <c r="B70" i="4"/>
  <c r="B69" i="4"/>
  <c r="B69" i="2"/>
  <c r="B69" i="9" l="1"/>
  <c r="B69" i="8"/>
  <c r="B69" i="7"/>
  <c r="B69" i="3"/>
  <c r="B70" i="9"/>
  <c r="B70" i="8"/>
  <c r="B70" i="7"/>
  <c r="B70" i="3"/>
  <c r="H25" i="12" l="1"/>
  <c r="H21" i="12"/>
  <c r="H4" i="12"/>
  <c r="H27" i="12"/>
  <c r="H19" i="12"/>
  <c r="H6" i="12" l="1"/>
  <c r="H5" i="12"/>
  <c r="H9" i="12"/>
  <c r="H8" i="12"/>
  <c r="J5" i="5" l="1"/>
  <c r="J6" i="5" s="1"/>
  <c r="E7" i="5"/>
  <c r="E8" i="5" s="1"/>
  <c r="Y5" i="5"/>
  <c r="Y6" i="5" s="1"/>
  <c r="O5" i="5"/>
  <c r="O6" i="5" s="1"/>
  <c r="Z4" i="5"/>
  <c r="F7" i="5"/>
  <c r="F8" i="5" s="1"/>
  <c r="C7" i="5"/>
  <c r="C8" i="5" s="1"/>
  <c r="R5" i="5"/>
  <c r="R6" i="5" s="1"/>
  <c r="T5" i="5"/>
  <c r="T6" i="5" s="1"/>
  <c r="H4" i="5"/>
  <c r="K4" i="5"/>
  <c r="B5" i="5"/>
  <c r="B6" i="5" s="1"/>
  <c r="L4" i="5"/>
  <c r="Q5" i="5"/>
  <c r="Q6" i="5" s="1"/>
  <c r="P4" i="5"/>
  <c r="U7" i="5"/>
  <c r="U8" i="5" s="1"/>
  <c r="D5" i="5"/>
  <c r="D6" i="5" s="1"/>
  <c r="V4" i="5"/>
  <c r="M4" i="5"/>
  <c r="W4" i="5"/>
  <c r="B7" i="5" l="1"/>
  <c r="B8" i="5" s="1"/>
  <c r="Q7" i="5"/>
  <c r="Q8" i="5" s="1"/>
  <c r="W7" i="5"/>
  <c r="W8" i="5" s="1"/>
  <c r="C5" i="5"/>
  <c r="C6" i="5" s="1"/>
  <c r="T7" i="5"/>
  <c r="T8" i="5" s="1"/>
  <c r="U5" i="5"/>
  <c r="U6" i="5" s="1"/>
  <c r="Z5" i="5"/>
  <c r="Z6" i="5" s="1"/>
  <c r="Y7" i="5"/>
  <c r="Y8" i="5" s="1"/>
  <c r="E5" i="5"/>
  <c r="E6" i="5" s="1"/>
  <c r="E4" i="5"/>
  <c r="V5" i="5"/>
  <c r="V6" i="5" s="1"/>
  <c r="W5" i="5"/>
  <c r="W6" i="5" s="1"/>
  <c r="M5" i="5"/>
  <c r="M6" i="5" s="1"/>
  <c r="C4" i="5"/>
  <c r="T4" i="5"/>
  <c r="Z7" i="5"/>
  <c r="Z8" i="5" s="1"/>
  <c r="L5" i="5"/>
  <c r="L6" i="5" s="1"/>
  <c r="Q4" i="5"/>
  <c r="P5" i="5"/>
  <c r="P6" i="5" s="1"/>
  <c r="V7" i="5"/>
  <c r="V8" i="5" s="1"/>
  <c r="R7" i="5"/>
  <c r="R8" i="5" s="1"/>
  <c r="F5" i="5"/>
  <c r="F6" i="5" s="1"/>
  <c r="L7" i="5"/>
  <c r="L8" i="5" s="1"/>
  <c r="J7" i="5"/>
  <c r="J8" i="5" s="1"/>
  <c r="K7" i="5"/>
  <c r="K8" i="5" s="1"/>
  <c r="P7" i="5"/>
  <c r="P8" i="5" s="1"/>
  <c r="K5" i="5"/>
  <c r="K6" i="5" s="1"/>
  <c r="J4" i="5"/>
  <c r="Y4" i="5"/>
  <c r="F4" i="5"/>
  <c r="B4" i="5"/>
  <c r="B9" i="5" s="1"/>
  <c r="U4" i="5"/>
  <c r="M7" i="5"/>
  <c r="M8" i="5" s="1"/>
  <c r="O7" i="5"/>
  <c r="O8" i="5" s="1"/>
  <c r="R4" i="5"/>
  <c r="H5" i="5"/>
  <c r="H6" i="5" s="1"/>
  <c r="D4" i="5"/>
  <c r="O4" i="5"/>
  <c r="D7" i="5"/>
  <c r="D8" i="5" s="1"/>
  <c r="H7" i="5"/>
  <c r="H8" i="5" s="1"/>
  <c r="M9" i="5" l="1"/>
  <c r="M5" i="10" s="1"/>
  <c r="L9" i="5"/>
  <c r="L5" i="10" s="1"/>
  <c r="Y9" i="5"/>
  <c r="Y5" i="10" s="1"/>
  <c r="C9" i="5"/>
  <c r="V9" i="5"/>
  <c r="V5" i="10" s="1"/>
  <c r="Q9" i="5"/>
  <c r="Q5" i="10" s="1"/>
  <c r="Z9" i="5"/>
  <c r="Z5" i="10" s="1"/>
  <c r="E9" i="5"/>
  <c r="E5" i="10" s="1"/>
  <c r="W9" i="5"/>
  <c r="W5" i="10" s="1"/>
  <c r="H9" i="5"/>
  <c r="H5" i="10" s="1"/>
  <c r="U9" i="5"/>
  <c r="U5" i="10" s="1"/>
  <c r="F9" i="5"/>
  <c r="F5" i="10" s="1"/>
  <c r="K9" i="5"/>
  <c r="K5" i="10" s="1"/>
  <c r="R9" i="5"/>
  <c r="R5" i="10" s="1"/>
  <c r="T9" i="5"/>
  <c r="T5" i="10" s="1"/>
  <c r="J9" i="5"/>
  <c r="J5" i="10" s="1"/>
  <c r="D9" i="5"/>
  <c r="O9" i="5"/>
  <c r="O5" i="10" s="1"/>
  <c r="P9" i="5"/>
  <c r="P5" i="10" s="1"/>
  <c r="D7" i="10"/>
  <c r="C7" i="10"/>
  <c r="B8" i="10"/>
  <c r="D2" i="10"/>
  <c r="B6" i="10"/>
  <c r="C4" i="10"/>
  <c r="C3" i="10"/>
  <c r="C8" i="10"/>
  <c r="D4" i="10"/>
  <c r="D3" i="10"/>
  <c r="B7" i="10"/>
  <c r="B3" i="10"/>
  <c r="D6" i="10"/>
  <c r="D9" i="10"/>
  <c r="E3" i="12" s="1"/>
  <c r="C6" i="10"/>
  <c r="C2" i="10"/>
  <c r="C9" i="10"/>
  <c r="D3" i="12" s="1"/>
  <c r="D8" i="10"/>
  <c r="B2" i="10"/>
  <c r="C5" i="10"/>
  <c r="B9" i="10"/>
  <c r="C3" i="12" s="1"/>
  <c r="C21" i="12" s="1"/>
  <c r="B5" i="10"/>
  <c r="B4" i="10"/>
  <c r="D5" i="10"/>
  <c r="D19" i="12" l="1"/>
  <c r="D21" i="12"/>
  <c r="D25" i="12"/>
  <c r="D4" i="12"/>
  <c r="D27" i="12"/>
  <c r="E19" i="12"/>
  <c r="E25" i="12"/>
  <c r="E4" i="12"/>
  <c r="E21" i="12"/>
  <c r="E27" i="12"/>
  <c r="C4" i="12"/>
  <c r="C25" i="12"/>
  <c r="C19" i="12"/>
  <c r="C27" i="12"/>
  <c r="C8" i="12" l="1"/>
  <c r="C6" i="12"/>
  <c r="C5" i="12"/>
  <c r="C9" i="12"/>
  <c r="D8" i="12"/>
  <c r="D5" i="12"/>
  <c r="D6" i="12"/>
  <c r="D9" i="12"/>
  <c r="E9" i="12"/>
  <c r="E6" i="12"/>
  <c r="E8" i="12"/>
  <c r="E5" i="12"/>
  <c r="B10" i="6" l="1"/>
  <c r="B10" i="4" s="1"/>
  <c r="Q10" i="6"/>
  <c r="Q10" i="4" s="1"/>
  <c r="V7" i="6"/>
  <c r="V7" i="4" s="1"/>
  <c r="Q13" i="6"/>
  <c r="Q13" i="4" s="1"/>
  <c r="L14" i="6"/>
  <c r="L14" i="4" s="1"/>
  <c r="Q11" i="6"/>
  <c r="Q11" i="4" s="1"/>
  <c r="L11" i="6"/>
  <c r="L11" i="4" s="1"/>
  <c r="B11" i="6"/>
  <c r="B11" i="4" s="1"/>
  <c r="V11" i="6"/>
  <c r="V11" i="4" s="1"/>
  <c r="B9" i="6"/>
  <c r="B9" i="4" s="1"/>
  <c r="V9" i="6"/>
  <c r="V9" i="4" s="1"/>
  <c r="L6" i="6"/>
  <c r="L6" i="4" s="1"/>
  <c r="L10" i="6"/>
  <c r="L10" i="4" s="1"/>
  <c r="Q14" i="6"/>
  <c r="Q14" i="4" s="1"/>
  <c r="Q9" i="6"/>
  <c r="Q9" i="4" s="1"/>
  <c r="L7" i="6"/>
  <c r="L7" i="4" s="1"/>
  <c r="V14" i="6"/>
  <c r="V14" i="4" s="1"/>
  <c r="V10" i="6"/>
  <c r="V10" i="4" s="1"/>
  <c r="B8" i="6"/>
  <c r="B8" i="4" s="1"/>
  <c r="L12" i="6"/>
  <c r="L12" i="4" s="1"/>
  <c r="L8" i="6"/>
  <c r="L8" i="4" s="1"/>
  <c r="V8" i="6"/>
  <c r="V8" i="4" s="1"/>
  <c r="Q8" i="6"/>
  <c r="Q8" i="4" s="1"/>
  <c r="V6" i="6"/>
  <c r="V6" i="4" s="1"/>
  <c r="B7" i="6"/>
  <c r="B7" i="4" s="1"/>
  <c r="Q6" i="6"/>
  <c r="Q6" i="4" s="1"/>
  <c r="L9" i="6"/>
  <c r="L9" i="4" s="1"/>
  <c r="V13" i="6"/>
  <c r="V13" i="4" s="1"/>
  <c r="Q7" i="6"/>
  <c r="Q7" i="4" s="1"/>
  <c r="L13" i="6"/>
  <c r="L13" i="4" s="1"/>
  <c r="Q12" i="6"/>
  <c r="Q12" i="4" s="1"/>
  <c r="V12" i="6"/>
  <c r="V12" i="4" s="1"/>
  <c r="Q5" i="6"/>
  <c r="L5" i="6"/>
  <c r="V5" i="6"/>
  <c r="V15" i="6" l="1"/>
  <c r="Q15" i="6"/>
  <c r="V5" i="4"/>
  <c r="V15" i="4" s="1"/>
  <c r="B15" i="4"/>
  <c r="B15" i="6"/>
  <c r="L15" i="6"/>
  <c r="L5" i="4"/>
  <c r="L15" i="4" s="1"/>
  <c r="Q5" i="4"/>
  <c r="Q15" i="4" s="1"/>
  <c r="L25" i="6" l="1"/>
  <c r="L25" i="4" s="1"/>
  <c r="B23" i="6"/>
  <c r="Q23" i="6"/>
  <c r="Q23" i="4" s="1"/>
  <c r="Q27" i="6"/>
  <c r="Q27" i="4" s="1"/>
  <c r="L24" i="6"/>
  <c r="L24" i="4" s="1"/>
  <c r="V26" i="6"/>
  <c r="V26" i="4" s="1"/>
  <c r="V30" i="6"/>
  <c r="V30" i="4" s="1"/>
  <c r="V21" i="6"/>
  <c r="V21" i="4" s="1"/>
  <c r="L21" i="6"/>
  <c r="L21" i="4" s="1"/>
  <c r="Q29" i="6"/>
  <c r="Q29" i="4" s="1"/>
  <c r="Q30" i="6"/>
  <c r="Q30" i="4" s="1"/>
  <c r="V24" i="6"/>
  <c r="V24" i="4" s="1"/>
  <c r="L23" i="6"/>
  <c r="L23" i="4" s="1"/>
  <c r="B24" i="6"/>
  <c r="B24" i="4" s="1"/>
  <c r="B26" i="6"/>
  <c r="B26" i="4" s="1"/>
  <c r="V29" i="6"/>
  <c r="V29" i="4" s="1"/>
  <c r="V27" i="6"/>
  <c r="V27" i="4" s="1"/>
  <c r="L22" i="6"/>
  <c r="L22" i="4" s="1"/>
  <c r="L26" i="6"/>
  <c r="L26" i="4" s="1"/>
  <c r="L29" i="6"/>
  <c r="L29" i="4" s="1"/>
  <c r="Q21" i="6"/>
  <c r="B27" i="6"/>
  <c r="B27" i="4" s="1"/>
  <c r="Q28" i="6"/>
  <c r="Q28" i="4" s="1"/>
  <c r="V23" i="6"/>
  <c r="V23" i="4" s="1"/>
  <c r="V28" i="6"/>
  <c r="V28" i="4" s="1"/>
  <c r="Q24" i="6"/>
  <c r="Q24" i="4" s="1"/>
  <c r="Q22" i="6"/>
  <c r="Q22" i="4" s="1"/>
  <c r="V25" i="6"/>
  <c r="V25" i="4" s="1"/>
  <c r="Q25" i="6"/>
  <c r="Q25" i="4" s="1"/>
  <c r="L27" i="6"/>
  <c r="L27" i="4" s="1"/>
  <c r="B25" i="6"/>
  <c r="B25" i="4" s="1"/>
  <c r="Q26" i="6"/>
  <c r="Q26" i="4" s="1"/>
  <c r="L28" i="6"/>
  <c r="L28" i="4" s="1"/>
  <c r="L30" i="6"/>
  <c r="L30" i="4" s="1"/>
  <c r="V22" i="6"/>
  <c r="V22" i="4" s="1"/>
  <c r="V31" i="4" l="1"/>
  <c r="V3" i="10" s="1"/>
  <c r="Q31" i="6"/>
  <c r="L31" i="4"/>
  <c r="L3" i="10" s="1"/>
  <c r="B31" i="6"/>
  <c r="L31" i="6"/>
  <c r="V31" i="6"/>
  <c r="Q21" i="4"/>
  <c r="Q31" i="4" s="1"/>
  <c r="Q3" i="10" s="1"/>
  <c r="B23" i="4"/>
  <c r="B31" i="4" s="1"/>
  <c r="Q41" i="6" l="1"/>
  <c r="Q41" i="4" s="1"/>
  <c r="L40" i="6"/>
  <c r="L40" i="4" s="1"/>
  <c r="V39" i="6"/>
  <c r="V39" i="4" s="1"/>
  <c r="Q44" i="6"/>
  <c r="Q44" i="4" s="1"/>
  <c r="V38" i="6"/>
  <c r="V38" i="4" s="1"/>
  <c r="Q42" i="6"/>
  <c r="Q42" i="4" s="1"/>
  <c r="L42" i="6"/>
  <c r="L42" i="4" s="1"/>
  <c r="Q39" i="6"/>
  <c r="Q39" i="4" s="1"/>
  <c r="L38" i="6"/>
  <c r="L38" i="4" s="1"/>
  <c r="Q38" i="6"/>
  <c r="Q38" i="4" s="1"/>
  <c r="B39" i="6"/>
  <c r="B39" i="4" s="1"/>
  <c r="Q40" i="6"/>
  <c r="Q40" i="4" s="1"/>
  <c r="L43" i="6"/>
  <c r="L43" i="4" s="1"/>
  <c r="Q45" i="6"/>
  <c r="Q45" i="4" s="1"/>
  <c r="V40" i="6"/>
  <c r="V40" i="4" s="1"/>
  <c r="L46" i="6"/>
  <c r="L46" i="4" s="1"/>
  <c r="B41" i="6"/>
  <c r="B41" i="4" s="1"/>
  <c r="V46" i="6"/>
  <c r="V46" i="4" s="1"/>
  <c r="B42" i="6"/>
  <c r="B42" i="4" s="1"/>
  <c r="Q43" i="6"/>
  <c r="Q43" i="4" s="1"/>
  <c r="L39" i="6"/>
  <c r="L39" i="4" s="1"/>
  <c r="V41" i="6"/>
  <c r="V41" i="4" s="1"/>
  <c r="Q46" i="6"/>
  <c r="Q46" i="4" s="1"/>
  <c r="L41" i="6"/>
  <c r="L41" i="4" s="1"/>
  <c r="V42" i="6"/>
  <c r="V42" i="4" s="1"/>
  <c r="V44" i="6"/>
  <c r="V44" i="4" s="1"/>
  <c r="B40" i="6"/>
  <c r="B40" i="4" s="1"/>
  <c r="L45" i="6"/>
  <c r="L45" i="4" s="1"/>
  <c r="L44" i="6"/>
  <c r="L44" i="4" s="1"/>
  <c r="V37" i="6"/>
  <c r="V37" i="4" s="1"/>
  <c r="V43" i="6"/>
  <c r="V43" i="4" s="1"/>
  <c r="V45" i="6"/>
  <c r="V45" i="4" s="1"/>
  <c r="L37" i="6"/>
  <c r="L37" i="4" s="1"/>
  <c r="B38" i="6"/>
  <c r="Q37" i="6"/>
  <c r="Q47" i="6" l="1"/>
  <c r="B47" i="6"/>
  <c r="L47" i="4"/>
  <c r="Q37" i="4"/>
  <c r="Q47" i="4" s="1"/>
  <c r="V47" i="4"/>
  <c r="L47" i="6"/>
  <c r="V47" i="6"/>
  <c r="B38" i="4"/>
  <c r="B47" i="4" s="1"/>
  <c r="B53" i="6" l="1"/>
  <c r="B53" i="4" s="1"/>
  <c r="L52" i="6"/>
  <c r="Q52" i="6"/>
  <c r="Q52" i="4" s="1"/>
  <c r="Q60" i="6"/>
  <c r="Q60" i="4" s="1"/>
  <c r="L54" i="6"/>
  <c r="L54" i="4" s="1"/>
  <c r="L62" i="6"/>
  <c r="L62" i="4" s="1"/>
  <c r="Q54" i="6"/>
  <c r="Q54" i="4" s="1"/>
  <c r="V53" i="6"/>
  <c r="V53" i="4" s="1"/>
  <c r="V58" i="6"/>
  <c r="V58" i="4" s="1"/>
  <c r="Q55" i="6"/>
  <c r="Q55" i="4" s="1"/>
  <c r="B55" i="6"/>
  <c r="B55" i="4" s="1"/>
  <c r="L57" i="6"/>
  <c r="L57" i="4" s="1"/>
  <c r="V52" i="6"/>
  <c r="V52" i="4" s="1"/>
  <c r="L58" i="6"/>
  <c r="L58" i="4" s="1"/>
  <c r="Q61" i="6"/>
  <c r="Q61" i="4" s="1"/>
  <c r="Q59" i="6"/>
  <c r="Q59" i="4" s="1"/>
  <c r="V55" i="6"/>
  <c r="V55" i="4" s="1"/>
  <c r="Q53" i="6"/>
  <c r="Q53" i="4" s="1"/>
  <c r="V61" i="6"/>
  <c r="V61" i="4" s="1"/>
  <c r="L60" i="6"/>
  <c r="L60" i="4" s="1"/>
  <c r="B52" i="6"/>
  <c r="B52" i="4" s="1"/>
  <c r="V60" i="6"/>
  <c r="V60" i="4" s="1"/>
  <c r="B56" i="6"/>
  <c r="B56" i="4" s="1"/>
  <c r="V57" i="6"/>
  <c r="V57" i="4" s="1"/>
  <c r="Q58" i="6"/>
  <c r="Q58" i="4" s="1"/>
  <c r="B57" i="6"/>
  <c r="B57" i="4" s="1"/>
  <c r="Q56" i="6"/>
  <c r="Q56" i="4" s="1"/>
  <c r="L53" i="6"/>
  <c r="L53" i="4" s="1"/>
  <c r="V54" i="6"/>
  <c r="V54" i="4" s="1"/>
  <c r="V56" i="6"/>
  <c r="V56" i="4" s="1"/>
  <c r="Q57" i="6"/>
  <c r="Q57" i="4" s="1"/>
  <c r="L59" i="6"/>
  <c r="L59" i="4" s="1"/>
  <c r="V59" i="6"/>
  <c r="V59" i="4" s="1"/>
  <c r="L56" i="6"/>
  <c r="L56" i="4" s="1"/>
  <c r="B54" i="6"/>
  <c r="B54" i="4" s="1"/>
  <c r="Q62" i="6"/>
  <c r="Q62" i="4" s="1"/>
  <c r="B58" i="6"/>
  <c r="B58" i="4" s="1"/>
  <c r="V62" i="6"/>
  <c r="V62" i="4" s="1"/>
  <c r="L61" i="6"/>
  <c r="L61" i="4" s="1"/>
  <c r="L55" i="6"/>
  <c r="L55" i="4" s="1"/>
  <c r="V63" i="4" l="1"/>
  <c r="B63" i="4"/>
  <c r="B63" i="6"/>
  <c r="Q63" i="4"/>
  <c r="L52" i="4"/>
  <c r="L63" i="4" s="1"/>
  <c r="L63" i="6"/>
  <c r="Q63" i="6"/>
  <c r="V63" i="6"/>
  <c r="L76" i="6" l="1"/>
  <c r="L76" i="4" s="1"/>
  <c r="L77" i="6"/>
  <c r="L77" i="4" s="1"/>
  <c r="V76" i="6"/>
  <c r="V76" i="4" s="1"/>
  <c r="B72" i="6"/>
  <c r="B72" i="4" s="1"/>
  <c r="B74" i="6"/>
  <c r="B74" i="4" s="1"/>
  <c r="L78" i="6"/>
  <c r="L78" i="4" s="1"/>
  <c r="Q70" i="6"/>
  <c r="Q70" i="4" s="1"/>
  <c r="Q71" i="6"/>
  <c r="Q71" i="4" s="1"/>
  <c r="L71" i="6"/>
  <c r="L71" i="4" s="1"/>
  <c r="B75" i="6"/>
  <c r="B75" i="4" s="1"/>
  <c r="V71" i="6"/>
  <c r="V71" i="4" s="1"/>
  <c r="L70" i="6"/>
  <c r="L70" i="4" s="1"/>
  <c r="L75" i="6"/>
  <c r="L75" i="4" s="1"/>
  <c r="V73" i="6"/>
  <c r="V73" i="4" s="1"/>
  <c r="V70" i="6"/>
  <c r="V70" i="4" s="1"/>
  <c r="V77" i="6"/>
  <c r="V77" i="4" s="1"/>
  <c r="V74" i="6"/>
  <c r="V74" i="4" s="1"/>
  <c r="Q73" i="6"/>
  <c r="Q73" i="4" s="1"/>
  <c r="Q76" i="6"/>
  <c r="Q76" i="4" s="1"/>
  <c r="Q72" i="6"/>
  <c r="Q72" i="4" s="1"/>
  <c r="V78" i="6"/>
  <c r="V78" i="4" s="1"/>
  <c r="L72" i="6"/>
  <c r="L72" i="4" s="1"/>
  <c r="Q77" i="6"/>
  <c r="Q77" i="4" s="1"/>
  <c r="V75" i="6"/>
  <c r="V75" i="4" s="1"/>
  <c r="V72" i="6"/>
  <c r="V72" i="4" s="1"/>
  <c r="B71" i="6"/>
  <c r="B71" i="4" s="1"/>
  <c r="Q75" i="6"/>
  <c r="Q75" i="4" s="1"/>
  <c r="Q74" i="6"/>
  <c r="Q74" i="4" s="1"/>
  <c r="Q78" i="6"/>
  <c r="Q78" i="4" s="1"/>
  <c r="L73" i="6"/>
  <c r="L73" i="4" s="1"/>
  <c r="V69" i="6"/>
  <c r="Q69" i="6"/>
  <c r="Q69" i="4" s="1"/>
  <c r="B73" i="6"/>
  <c r="B73" i="4" s="1"/>
  <c r="L74" i="6"/>
  <c r="L74" i="4" s="1"/>
  <c r="L69" i="6"/>
  <c r="L69" i="4" s="1"/>
  <c r="Q79" i="4" l="1"/>
  <c r="Q4" i="10" s="1"/>
  <c r="L79" i="4"/>
  <c r="L4" i="10" s="1"/>
  <c r="B79" i="4"/>
  <c r="L79" i="6"/>
  <c r="V79" i="6"/>
  <c r="V69" i="4"/>
  <c r="V79" i="4" s="1"/>
  <c r="V4" i="10" s="1"/>
  <c r="B79" i="6"/>
  <c r="Q79" i="6"/>
  <c r="L13" i="2" l="1"/>
  <c r="L13" i="7" s="1"/>
  <c r="V8" i="2"/>
  <c r="V8" i="3" s="1"/>
  <c r="Q11" i="2"/>
  <c r="Q11" i="9" s="1"/>
  <c r="L14" i="2"/>
  <c r="L14" i="7" s="1"/>
  <c r="V13" i="2"/>
  <c r="V13" i="3" s="1"/>
  <c r="B9" i="2"/>
  <c r="B9" i="7" s="1"/>
  <c r="B8" i="2"/>
  <c r="B8" i="7" s="1"/>
  <c r="Q5" i="2"/>
  <c r="Q10" i="2"/>
  <c r="L10" i="2"/>
  <c r="L10" i="9" s="1"/>
  <c r="Q9" i="2"/>
  <c r="Q9" i="7" s="1"/>
  <c r="V7" i="2"/>
  <c r="V7" i="8" s="1"/>
  <c r="Q6" i="2"/>
  <c r="Q6" i="8" s="1"/>
  <c r="B10" i="2"/>
  <c r="B10" i="9" s="1"/>
  <c r="V14" i="2"/>
  <c r="Q7" i="2"/>
  <c r="Q7" i="8" s="1"/>
  <c r="L6" i="2"/>
  <c r="V10" i="2"/>
  <c r="V10" i="7" s="1"/>
  <c r="L11" i="2"/>
  <c r="L11" i="8" s="1"/>
  <c r="Q13" i="2"/>
  <c r="L8" i="2"/>
  <c r="L8" i="3" s="1"/>
  <c r="L12" i="2"/>
  <c r="V12" i="2"/>
  <c r="L5" i="2"/>
  <c r="L5" i="8" s="1"/>
  <c r="Q12" i="2"/>
  <c r="L7" i="2"/>
  <c r="L7" i="9" s="1"/>
  <c r="L9" i="2"/>
  <c r="L9" i="8" s="1"/>
  <c r="V6" i="2"/>
  <c r="V6" i="7" s="1"/>
  <c r="V5" i="2"/>
  <c r="V5" i="9" s="1"/>
  <c r="Q8" i="2"/>
  <c r="Q8" i="9" s="1"/>
  <c r="V9" i="2"/>
  <c r="V9" i="7" s="1"/>
  <c r="B7" i="2"/>
  <c r="Q14" i="2"/>
  <c r="Q14" i="3" s="1"/>
  <c r="V11" i="2"/>
  <c r="V11" i="7" s="1"/>
  <c r="B11" i="2"/>
  <c r="B11" i="9" s="1"/>
  <c r="L11" i="7" l="1"/>
  <c r="L10" i="7"/>
  <c r="Q6" i="3"/>
  <c r="L10" i="8"/>
  <c r="L14" i="9"/>
  <c r="V11" i="8"/>
  <c r="Q6" i="9"/>
  <c r="V7" i="9"/>
  <c r="B8" i="3"/>
  <c r="B9" i="9"/>
  <c r="Q9" i="8"/>
  <c r="V11" i="9"/>
  <c r="L10" i="3"/>
  <c r="V13" i="9"/>
  <c r="Q11" i="3"/>
  <c r="L11" i="3"/>
  <c r="Q12" i="3"/>
  <c r="Q12" i="9"/>
  <c r="Q12" i="7"/>
  <c r="V10" i="3"/>
  <c r="L6" i="7"/>
  <c r="L6" i="3"/>
  <c r="L6" i="9"/>
  <c r="Q14" i="7"/>
  <c r="L8" i="9"/>
  <c r="B11" i="8"/>
  <c r="V6" i="8"/>
  <c r="Q8" i="3"/>
  <c r="Q8" i="7"/>
  <c r="Q8" i="8"/>
  <c r="L5" i="9"/>
  <c r="L15" i="2"/>
  <c r="L5" i="3"/>
  <c r="V12" i="8"/>
  <c r="V12" i="9"/>
  <c r="V12" i="3"/>
  <c r="V11" i="3"/>
  <c r="L11" i="9"/>
  <c r="L9" i="9"/>
  <c r="V10" i="9"/>
  <c r="Q7" i="9"/>
  <c r="Q7" i="3"/>
  <c r="Q7" i="7"/>
  <c r="Q14" i="9"/>
  <c r="Q6" i="7"/>
  <c r="L8" i="8"/>
  <c r="V7" i="3"/>
  <c r="B11" i="3"/>
  <c r="V6" i="3"/>
  <c r="Q5" i="9"/>
  <c r="Q15" i="2"/>
  <c r="Q5" i="7"/>
  <c r="Q5" i="3"/>
  <c r="Q5" i="8"/>
  <c r="Q12" i="8"/>
  <c r="V12" i="7"/>
  <c r="L5" i="7"/>
  <c r="B7" i="9"/>
  <c r="B15" i="2"/>
  <c r="B7" i="3"/>
  <c r="B7" i="8"/>
  <c r="B7" i="7"/>
  <c r="L8" i="7"/>
  <c r="V7" i="7"/>
  <c r="B11" i="7"/>
  <c r="L6" i="8"/>
  <c r="L9" i="3"/>
  <c r="L7" i="8"/>
  <c r="L7" i="3"/>
  <c r="L7" i="7"/>
  <c r="L12" i="3"/>
  <c r="L12" i="7"/>
  <c r="L12" i="8"/>
  <c r="Q13" i="8"/>
  <c r="Q13" i="9"/>
  <c r="Q13" i="3"/>
  <c r="Q13" i="7"/>
  <c r="L9" i="7"/>
  <c r="V10" i="8"/>
  <c r="B10" i="3"/>
  <c r="B10" i="7"/>
  <c r="B10" i="8"/>
  <c r="Q14" i="8"/>
  <c r="V6" i="9"/>
  <c r="L12" i="9"/>
  <c r="V9" i="9"/>
  <c r="V9" i="8"/>
  <c r="V9" i="3"/>
  <c r="V15" i="2"/>
  <c r="V5" i="3"/>
  <c r="V5" i="7"/>
  <c r="V14" i="8"/>
  <c r="V14" i="7"/>
  <c r="V14" i="9"/>
  <c r="V14" i="3"/>
  <c r="V5" i="8"/>
  <c r="Q10" i="9"/>
  <c r="Q10" i="3"/>
  <c r="B8" i="9"/>
  <c r="B9" i="3"/>
  <c r="V13" i="7"/>
  <c r="Q9" i="3"/>
  <c r="L14" i="3"/>
  <c r="B8" i="8"/>
  <c r="B9" i="8"/>
  <c r="V13" i="8"/>
  <c r="Q9" i="9"/>
  <c r="L14" i="8"/>
  <c r="Q11" i="8"/>
  <c r="Q10" i="7"/>
  <c r="Q11" i="7"/>
  <c r="Q10" i="8"/>
  <c r="L13" i="3"/>
  <c r="L13" i="9"/>
  <c r="L13" i="8"/>
  <c r="V8" i="7"/>
  <c r="V8" i="9"/>
  <c r="V8" i="8"/>
  <c r="L15" i="8" l="1"/>
  <c r="L15" i="7"/>
  <c r="V15" i="3"/>
  <c r="V15" i="9"/>
  <c r="B15" i="8"/>
  <c r="V15" i="8"/>
  <c r="B15" i="3"/>
  <c r="Q15" i="7"/>
  <c r="L15" i="9"/>
  <c r="Q15" i="3"/>
  <c r="V15" i="7"/>
  <c r="B15" i="7"/>
  <c r="B15" i="9"/>
  <c r="Q15" i="8"/>
  <c r="Q15" i="9"/>
  <c r="L15" i="3"/>
  <c r="Q27" i="2" l="1"/>
  <c r="Q27" i="8" s="1"/>
  <c r="Q24" i="2"/>
  <c r="L28" i="2"/>
  <c r="L28" i="3" s="1"/>
  <c r="B27" i="2"/>
  <c r="B27" i="7" s="1"/>
  <c r="V28" i="2"/>
  <c r="V28" i="9" s="1"/>
  <c r="Q28" i="2"/>
  <c r="Q28" i="3" s="1"/>
  <c r="B26" i="2"/>
  <c r="B26" i="8" s="1"/>
  <c r="L24" i="2"/>
  <c r="L24" i="3" s="1"/>
  <c r="V24" i="2"/>
  <c r="V24" i="9" s="1"/>
  <c r="L21" i="2"/>
  <c r="Q21" i="2"/>
  <c r="Q21" i="3" s="1"/>
  <c r="Q23" i="2"/>
  <c r="Q23" i="3" s="1"/>
  <c r="Q29" i="2"/>
  <c r="V26" i="2"/>
  <c r="V26" i="9" s="1"/>
  <c r="B24" i="2"/>
  <c r="B24" i="7" s="1"/>
  <c r="B23" i="2"/>
  <c r="L29" i="2"/>
  <c r="L29" i="8" s="1"/>
  <c r="L25" i="2"/>
  <c r="L25" i="3" s="1"/>
  <c r="V29" i="2"/>
  <c r="V29" i="8" s="1"/>
  <c r="Q22" i="2"/>
  <c r="Q22" i="9" s="1"/>
  <c r="L30" i="2"/>
  <c r="L30" i="8" s="1"/>
  <c r="V21" i="2"/>
  <c r="V21" i="9" s="1"/>
  <c r="Q30" i="2"/>
  <c r="Q30" i="7" s="1"/>
  <c r="Q26" i="2"/>
  <c r="Q26" i="8" s="1"/>
  <c r="L26" i="2"/>
  <c r="L22" i="2"/>
  <c r="L22" i="8" s="1"/>
  <c r="V23" i="2"/>
  <c r="V23" i="9" s="1"/>
  <c r="V25" i="2"/>
  <c r="V25" i="7" s="1"/>
  <c r="L23" i="2"/>
  <c r="L23" i="3" s="1"/>
  <c r="V27" i="2"/>
  <c r="V27" i="7" s="1"/>
  <c r="Q25" i="2"/>
  <c r="Q25" i="8" s="1"/>
  <c r="V22" i="2"/>
  <c r="V22" i="7" s="1"/>
  <c r="V30" i="2"/>
  <c r="V30" i="8" s="1"/>
  <c r="B25" i="2"/>
  <c r="B25" i="8" s="1"/>
  <c r="L27" i="2"/>
  <c r="L27" i="7" s="1"/>
  <c r="Q26" i="7" l="1"/>
  <c r="Q22" i="7"/>
  <c r="L24" i="7"/>
  <c r="Q28" i="7"/>
  <c r="L24" i="8"/>
  <c r="Q28" i="8"/>
  <c r="V22" i="3"/>
  <c r="Q26" i="3"/>
  <c r="L23" i="8"/>
  <c r="Q25" i="3"/>
  <c r="V24" i="8"/>
  <c r="V28" i="3"/>
  <c r="B27" i="3"/>
  <c r="V22" i="8"/>
  <c r="Q22" i="3"/>
  <c r="V23" i="8"/>
  <c r="V29" i="7"/>
  <c r="V28" i="8"/>
  <c r="V22" i="9"/>
  <c r="V23" i="7"/>
  <c r="L29" i="7"/>
  <c r="V29" i="3"/>
  <c r="L25" i="9"/>
  <c r="Q23" i="7"/>
  <c r="V30" i="3"/>
  <c r="L23" i="9"/>
  <c r="Q25" i="9"/>
  <c r="L25" i="7"/>
  <c r="L24" i="9"/>
  <c r="V25" i="8"/>
  <c r="Q23" i="8"/>
  <c r="Q21" i="7"/>
  <c r="L22" i="9"/>
  <c r="B25" i="9"/>
  <c r="Q30" i="3"/>
  <c r="L31" i="2"/>
  <c r="L21" i="9"/>
  <c r="L21" i="8"/>
  <c r="L21" i="7"/>
  <c r="V30" i="7"/>
  <c r="L26" i="9"/>
  <c r="L26" i="8"/>
  <c r="L30" i="9"/>
  <c r="L30" i="3"/>
  <c r="L22" i="7"/>
  <c r="Q29" i="3"/>
  <c r="Q29" i="8"/>
  <c r="L28" i="9"/>
  <c r="L28" i="8"/>
  <c r="Q24" i="3"/>
  <c r="Q24" i="7"/>
  <c r="Q24" i="9"/>
  <c r="Q24" i="8"/>
  <c r="L27" i="9"/>
  <c r="L27" i="8"/>
  <c r="V30" i="9"/>
  <c r="Q26" i="9"/>
  <c r="Q22" i="8"/>
  <c r="L23" i="7"/>
  <c r="V23" i="3"/>
  <c r="Q25" i="7"/>
  <c r="B25" i="3"/>
  <c r="V26" i="7"/>
  <c r="V26" i="3"/>
  <c r="L29" i="9"/>
  <c r="L27" i="3"/>
  <c r="L26" i="7"/>
  <c r="Q29" i="7"/>
  <c r="B26" i="7"/>
  <c r="B26" i="9"/>
  <c r="B27" i="9"/>
  <c r="B27" i="8"/>
  <c r="V27" i="8"/>
  <c r="V27" i="3"/>
  <c r="B31" i="2"/>
  <c r="B23" i="7"/>
  <c r="B23" i="3"/>
  <c r="L21" i="3"/>
  <c r="V21" i="8"/>
  <c r="V31" i="2"/>
  <c r="V21" i="3"/>
  <c r="V21" i="7"/>
  <c r="B24" i="9"/>
  <c r="B24" i="8"/>
  <c r="Q30" i="8"/>
  <c r="L29" i="3"/>
  <c r="L28" i="7"/>
  <c r="B23" i="8"/>
  <c r="V25" i="3"/>
  <c r="V25" i="9"/>
  <c r="L22" i="3"/>
  <c r="B25" i="7"/>
  <c r="Q30" i="9"/>
  <c r="L26" i="3"/>
  <c r="V24" i="7"/>
  <c r="V24" i="3"/>
  <c r="V27" i="9"/>
  <c r="Q29" i="9"/>
  <c r="L30" i="7"/>
  <c r="B23" i="9"/>
  <c r="B26" i="3"/>
  <c r="B24" i="3"/>
  <c r="V26" i="8"/>
  <c r="Q27" i="3"/>
  <c r="Q27" i="7"/>
  <c r="Q27" i="9"/>
  <c r="V29" i="9"/>
  <c r="L25" i="8"/>
  <c r="Q28" i="9"/>
  <c r="V28" i="7"/>
  <c r="Q23" i="9"/>
  <c r="Q21" i="9"/>
  <c r="Q31" i="2"/>
  <c r="Q21" i="8"/>
  <c r="Q31" i="8" l="1"/>
  <c r="V31" i="9"/>
  <c r="B31" i="7"/>
  <c r="Q31" i="3"/>
  <c r="L31" i="8"/>
  <c r="B31" i="3"/>
  <c r="Q31" i="7"/>
  <c r="L31" i="9"/>
  <c r="Q31" i="9"/>
  <c r="V31" i="7"/>
  <c r="B31" i="8"/>
  <c r="V31" i="8"/>
  <c r="B31" i="9"/>
  <c r="V31" i="3"/>
  <c r="L31" i="3"/>
  <c r="L31" i="7"/>
  <c r="V40" i="2" l="1"/>
  <c r="V40" i="7" s="1"/>
  <c r="V43" i="2"/>
  <c r="V43" i="9" s="1"/>
  <c r="L40" i="2"/>
  <c r="L40" i="7" s="1"/>
  <c r="L37" i="2"/>
  <c r="L37" i="7" s="1"/>
  <c r="V42" i="2"/>
  <c r="Q44" i="2"/>
  <c r="Q43" i="2"/>
  <c r="Q40" i="2"/>
  <c r="Q40" i="3" s="1"/>
  <c r="L39" i="2"/>
  <c r="L39" i="9" s="1"/>
  <c r="B41" i="2"/>
  <c r="B41" i="7" s="1"/>
  <c r="B38" i="2"/>
  <c r="B38" i="9" s="1"/>
  <c r="Q37" i="2"/>
  <c r="Q42" i="2"/>
  <c r="Q42" i="3" s="1"/>
  <c r="Q45" i="2"/>
  <c r="Q45" i="7" s="1"/>
  <c r="L46" i="2"/>
  <c r="L46" i="3" s="1"/>
  <c r="L44" i="2"/>
  <c r="L44" i="8" s="1"/>
  <c r="L43" i="2"/>
  <c r="L43" i="8" s="1"/>
  <c r="B39" i="2"/>
  <c r="B39" i="8" s="1"/>
  <c r="L42" i="2"/>
  <c r="L42" i="9" s="1"/>
  <c r="V44" i="2"/>
  <c r="V44" i="7" s="1"/>
  <c r="Q38" i="2"/>
  <c r="Q46" i="2"/>
  <c r="V38" i="2"/>
  <c r="V38" i="8" s="1"/>
  <c r="V45" i="2"/>
  <c r="L38" i="2"/>
  <c r="L38" i="3" s="1"/>
  <c r="B40" i="2"/>
  <c r="B40" i="9" s="1"/>
  <c r="Q39" i="2"/>
  <c r="Q39" i="7" s="1"/>
  <c r="V46" i="2"/>
  <c r="V46" i="8" s="1"/>
  <c r="L41" i="2"/>
  <c r="V37" i="2"/>
  <c r="V37" i="3" s="1"/>
  <c r="V39" i="2"/>
  <c r="V39" i="7" s="1"/>
  <c r="V41" i="2"/>
  <c r="V41" i="9" s="1"/>
  <c r="Q41" i="2"/>
  <c r="B42" i="2"/>
  <c r="B42" i="3" s="1"/>
  <c r="L45" i="2"/>
  <c r="L45" i="3" s="1"/>
  <c r="B41" i="9" l="1"/>
  <c r="L46" i="7"/>
  <c r="B41" i="3"/>
  <c r="V46" i="7"/>
  <c r="L43" i="9"/>
  <c r="L44" i="7"/>
  <c r="L43" i="3"/>
  <c r="Q40" i="9"/>
  <c r="V40" i="8"/>
  <c r="L40" i="9"/>
  <c r="V43" i="3"/>
  <c r="V38" i="7"/>
  <c r="L44" i="9"/>
  <c r="L46" i="9"/>
  <c r="L39" i="3"/>
  <c r="Q45" i="8"/>
  <c r="V38" i="9"/>
  <c r="V41" i="3"/>
  <c r="L43" i="7"/>
  <c r="L44" i="3"/>
  <c r="B41" i="8"/>
  <c r="V43" i="8"/>
  <c r="B42" i="8"/>
  <c r="V38" i="3"/>
  <c r="Q39" i="3"/>
  <c r="Q46" i="8"/>
  <c r="Q46" i="7"/>
  <c r="Q46" i="9"/>
  <c r="Q43" i="7"/>
  <c r="Q43" i="3"/>
  <c r="Q43" i="9"/>
  <c r="V46" i="3"/>
  <c r="Q39" i="8"/>
  <c r="B42" i="9"/>
  <c r="B40" i="7"/>
  <c r="V41" i="7"/>
  <c r="Q38" i="9"/>
  <c r="Q38" i="7"/>
  <c r="Q38" i="3"/>
  <c r="V39" i="3"/>
  <c r="Q46" i="3"/>
  <c r="Q38" i="8"/>
  <c r="Q43" i="8"/>
  <c r="Q44" i="8"/>
  <c r="Q44" i="9"/>
  <c r="Q44" i="7"/>
  <c r="L41" i="8"/>
  <c r="L41" i="7"/>
  <c r="L41" i="9"/>
  <c r="B40" i="8"/>
  <c r="B39" i="3"/>
  <c r="B39" i="7"/>
  <c r="B39" i="9"/>
  <c r="L45" i="9"/>
  <c r="L45" i="8"/>
  <c r="L45" i="7"/>
  <c r="Q41" i="8"/>
  <c r="Q41" i="9"/>
  <c r="Q41" i="3"/>
  <c r="V46" i="9"/>
  <c r="L38" i="7"/>
  <c r="L38" i="8"/>
  <c r="L38" i="9"/>
  <c r="V45" i="7"/>
  <c r="V45" i="3"/>
  <c r="V45" i="8"/>
  <c r="Q39" i="9"/>
  <c r="B42" i="7"/>
  <c r="B40" i="3"/>
  <c r="V41" i="8"/>
  <c r="V44" i="8"/>
  <c r="V44" i="3"/>
  <c r="V44" i="9"/>
  <c r="V39" i="8"/>
  <c r="Q42" i="7"/>
  <c r="Q42" i="8"/>
  <c r="Q42" i="9"/>
  <c r="V42" i="7"/>
  <c r="V42" i="9"/>
  <c r="V42" i="8"/>
  <c r="V42" i="3"/>
  <c r="Q44" i="3"/>
  <c r="V47" i="2"/>
  <c r="V37" i="8"/>
  <c r="V37" i="7"/>
  <c r="V37" i="9"/>
  <c r="L42" i="3"/>
  <c r="L42" i="7"/>
  <c r="L42" i="8"/>
  <c r="V39" i="9"/>
  <c r="Q41" i="7"/>
  <c r="V45" i="9"/>
  <c r="L41" i="3"/>
  <c r="L46" i="8"/>
  <c r="Q37" i="9"/>
  <c r="Q47" i="2"/>
  <c r="Q37" i="8"/>
  <c r="Q37" i="3"/>
  <c r="Q37" i="7"/>
  <c r="L39" i="7"/>
  <c r="Q40" i="7"/>
  <c r="Q45" i="3"/>
  <c r="L37" i="8"/>
  <c r="L39" i="8"/>
  <c r="Q40" i="8"/>
  <c r="Q45" i="9"/>
  <c r="B38" i="7"/>
  <c r="B47" i="2"/>
  <c r="B38" i="8"/>
  <c r="B38" i="3"/>
  <c r="L47" i="2"/>
  <c r="L37" i="3"/>
  <c r="L37" i="9"/>
  <c r="L40" i="3"/>
  <c r="V43" i="7"/>
  <c r="L40" i="8"/>
  <c r="V40" i="3"/>
  <c r="V40" i="9"/>
  <c r="B47" i="9" l="1"/>
  <c r="V47" i="8"/>
  <c r="L47" i="9"/>
  <c r="B47" i="8"/>
  <c r="Q47" i="7"/>
  <c r="Q47" i="9"/>
  <c r="V47" i="3"/>
  <c r="L47" i="7"/>
  <c r="B47" i="7"/>
  <c r="Q47" i="3"/>
  <c r="B47" i="3"/>
  <c r="L47" i="8"/>
  <c r="Q47" i="8"/>
  <c r="V47" i="9"/>
  <c r="L47" i="3"/>
  <c r="V47" i="7"/>
  <c r="L58" i="2" l="1"/>
  <c r="Q54" i="2"/>
  <c r="Q54" i="8" s="1"/>
  <c r="B58" i="2"/>
  <c r="B58" i="9" s="1"/>
  <c r="V57" i="2"/>
  <c r="V57" i="8" s="1"/>
  <c r="L54" i="2"/>
  <c r="L54" i="7" s="1"/>
  <c r="V59" i="2"/>
  <c r="V59" i="8" s="1"/>
  <c r="Q55" i="2"/>
  <c r="Q55" i="3" s="1"/>
  <c r="Q58" i="2"/>
  <c r="Q58" i="9" s="1"/>
  <c r="V54" i="2"/>
  <c r="V54" i="7" s="1"/>
  <c r="B53" i="2"/>
  <c r="B53" i="3" s="1"/>
  <c r="L55" i="2"/>
  <c r="L55" i="3" s="1"/>
  <c r="Q53" i="2"/>
  <c r="Q60" i="2"/>
  <c r="Q60" i="8" s="1"/>
  <c r="L56" i="2"/>
  <c r="L56" i="9" s="1"/>
  <c r="Q61" i="2"/>
  <c r="Q61" i="3" s="1"/>
  <c r="V52" i="2"/>
  <c r="V52" i="8" s="1"/>
  <c r="L62" i="2"/>
  <c r="B56" i="2"/>
  <c r="V62" i="2"/>
  <c r="V62" i="3" s="1"/>
  <c r="Q56" i="2"/>
  <c r="V53" i="2"/>
  <c r="V53" i="9" s="1"/>
  <c r="L59" i="2"/>
  <c r="L59" i="8" s="1"/>
  <c r="B57" i="2"/>
  <c r="B57" i="3" s="1"/>
  <c r="L61" i="2"/>
  <c r="L61" i="8" s="1"/>
  <c r="Q52" i="2"/>
  <c r="V60" i="2"/>
  <c r="V60" i="8" s="1"/>
  <c r="Q59" i="2"/>
  <c r="Q59" i="8" s="1"/>
  <c r="L52" i="2"/>
  <c r="B54" i="2"/>
  <c r="B54" i="3" s="1"/>
  <c r="V55" i="2"/>
  <c r="V55" i="8" s="1"/>
  <c r="V56" i="2"/>
  <c r="V56" i="7" s="1"/>
  <c r="Q57" i="2"/>
  <c r="Q57" i="7" s="1"/>
  <c r="L53" i="2"/>
  <c r="L53" i="9" s="1"/>
  <c r="V61" i="2"/>
  <c r="V61" i="3" s="1"/>
  <c r="V58" i="2"/>
  <c r="V58" i="9" s="1"/>
  <c r="Q62" i="2"/>
  <c r="Q62" i="7" s="1"/>
  <c r="L57" i="2"/>
  <c r="L57" i="8" s="1"/>
  <c r="B52" i="2"/>
  <c r="B55" i="2"/>
  <c r="B55" i="3" s="1"/>
  <c r="L60" i="2"/>
  <c r="L60" i="7" s="1"/>
  <c r="L54" i="9" l="1"/>
  <c r="Q54" i="9"/>
  <c r="Q58" i="3"/>
  <c r="V59" i="9"/>
  <c r="Q58" i="7"/>
  <c r="Q61" i="9"/>
  <c r="B58" i="7"/>
  <c r="L60" i="3"/>
  <c r="V55" i="7"/>
  <c r="V56" i="8"/>
  <c r="Q59" i="9"/>
  <c r="Q62" i="3"/>
  <c r="B53" i="9"/>
  <c r="V54" i="9"/>
  <c r="Q55" i="8"/>
  <c r="V54" i="3"/>
  <c r="B63" i="2"/>
  <c r="B52" i="9"/>
  <c r="B52" i="7"/>
  <c r="V56" i="9"/>
  <c r="B52" i="3"/>
  <c r="Q63" i="2"/>
  <c r="Q52" i="8"/>
  <c r="Q52" i="9"/>
  <c r="Q52" i="3"/>
  <c r="L60" i="9"/>
  <c r="L59" i="7"/>
  <c r="Q59" i="7"/>
  <c r="V53" i="3"/>
  <c r="V53" i="7"/>
  <c r="V53" i="8"/>
  <c r="V62" i="7"/>
  <c r="V62" i="9"/>
  <c r="V62" i="8"/>
  <c r="B52" i="8"/>
  <c r="B55" i="9"/>
  <c r="Q62" i="9"/>
  <c r="Q61" i="8"/>
  <c r="Q57" i="9"/>
  <c r="V60" i="9"/>
  <c r="V58" i="7"/>
  <c r="V55" i="9"/>
  <c r="L61" i="7"/>
  <c r="B54" i="9"/>
  <c r="B57" i="9"/>
  <c r="Q53" i="7"/>
  <c r="Q53" i="9"/>
  <c r="Q53" i="8"/>
  <c r="Q53" i="3"/>
  <c r="B53" i="8"/>
  <c r="B53" i="7"/>
  <c r="L55" i="7"/>
  <c r="V52" i="7"/>
  <c r="V52" i="9"/>
  <c r="V63" i="2"/>
  <c r="B55" i="8"/>
  <c r="V58" i="3"/>
  <c r="L61" i="3"/>
  <c r="B54" i="7"/>
  <c r="L57" i="9"/>
  <c r="L57" i="7"/>
  <c r="L57" i="3"/>
  <c r="V56" i="3"/>
  <c r="L63" i="2"/>
  <c r="L52" i="9"/>
  <c r="L52" i="8"/>
  <c r="L52" i="7"/>
  <c r="L52" i="3"/>
  <c r="L60" i="8"/>
  <c r="L59" i="3"/>
  <c r="Q59" i="3"/>
  <c r="Q56" i="7"/>
  <c r="Q56" i="3"/>
  <c r="Q56" i="8"/>
  <c r="B55" i="7"/>
  <c r="Q62" i="8"/>
  <c r="Q61" i="7"/>
  <c r="Q57" i="8"/>
  <c r="V60" i="3"/>
  <c r="V58" i="8"/>
  <c r="V55" i="3"/>
  <c r="L61" i="9"/>
  <c r="B54" i="8"/>
  <c r="B57" i="8"/>
  <c r="L56" i="8"/>
  <c r="L56" i="7"/>
  <c r="L56" i="3"/>
  <c r="L55" i="9"/>
  <c r="L53" i="7"/>
  <c r="L53" i="8"/>
  <c r="L53" i="3"/>
  <c r="L59" i="9"/>
  <c r="Q57" i="3"/>
  <c r="V60" i="7"/>
  <c r="B57" i="7"/>
  <c r="L55" i="8"/>
  <c r="V61" i="8"/>
  <c r="V61" i="9"/>
  <c r="V61" i="7"/>
  <c r="B56" i="7"/>
  <c r="B56" i="9"/>
  <c r="B56" i="8"/>
  <c r="B56" i="3"/>
  <c r="L62" i="7"/>
  <c r="L62" i="9"/>
  <c r="L62" i="3"/>
  <c r="L62" i="8"/>
  <c r="V52" i="3"/>
  <c r="Q60" i="9"/>
  <c r="Q60" i="7"/>
  <c r="Q60" i="3"/>
  <c r="Q52" i="7"/>
  <c r="Q56" i="9"/>
  <c r="Q58" i="8"/>
  <c r="Q55" i="7"/>
  <c r="V59" i="7"/>
  <c r="L54" i="3"/>
  <c r="V54" i="8"/>
  <c r="Q55" i="9"/>
  <c r="V59" i="3"/>
  <c r="L54" i="8"/>
  <c r="V57" i="9"/>
  <c r="V57" i="7"/>
  <c r="V57" i="3"/>
  <c r="L58" i="3"/>
  <c r="L58" i="7"/>
  <c r="L58" i="8"/>
  <c r="L58" i="9"/>
  <c r="B58" i="8"/>
  <c r="Q54" i="3"/>
  <c r="B58" i="3"/>
  <c r="Q54" i="7"/>
  <c r="B63" i="8" l="1"/>
  <c r="V63" i="8"/>
  <c r="B63" i="7"/>
  <c r="L63" i="3"/>
  <c r="Q63" i="9"/>
  <c r="V63" i="3"/>
  <c r="L63" i="7"/>
  <c r="Q63" i="8"/>
  <c r="B63" i="9"/>
  <c r="Q63" i="7"/>
  <c r="B63" i="3"/>
  <c r="L63" i="8"/>
  <c r="V63" i="9"/>
  <c r="L63" i="9"/>
  <c r="V63" i="7"/>
  <c r="Q63" i="3"/>
  <c r="Q70" i="2" l="1"/>
  <c r="Q70" i="9" s="1"/>
  <c r="B74" i="2"/>
  <c r="L73" i="2"/>
  <c r="Q75" i="2"/>
  <c r="Q75" i="8" s="1"/>
  <c r="L72" i="2"/>
  <c r="B73" i="2"/>
  <c r="B73" i="9" s="1"/>
  <c r="V70" i="2"/>
  <c r="V70" i="7" s="1"/>
  <c r="V78" i="2"/>
  <c r="V78" i="9" s="1"/>
  <c r="V75" i="2"/>
  <c r="L74" i="2"/>
  <c r="L74" i="9" s="1"/>
  <c r="V74" i="2"/>
  <c r="V74" i="9" s="1"/>
  <c r="Q72" i="2"/>
  <c r="Q72" i="7" s="1"/>
  <c r="Q73" i="2"/>
  <c r="Q73" i="8" s="1"/>
  <c r="L78" i="2"/>
  <c r="L78" i="7" s="1"/>
  <c r="L77" i="2"/>
  <c r="L71" i="2"/>
  <c r="L71" i="8" s="1"/>
  <c r="B75" i="2"/>
  <c r="B75" i="3" s="1"/>
  <c r="Q76" i="2"/>
  <c r="Q76" i="7" s="1"/>
  <c r="L70" i="2"/>
  <c r="L70" i="8" s="1"/>
  <c r="Q78" i="2"/>
  <c r="Q77" i="2"/>
  <c r="Q77" i="9" s="1"/>
  <c r="Q71" i="2"/>
  <c r="Q71" i="8" s="1"/>
  <c r="Q74" i="2"/>
  <c r="V72" i="2"/>
  <c r="V72" i="8" s="1"/>
  <c r="V77" i="2"/>
  <c r="V77" i="9" s="1"/>
  <c r="V71" i="2"/>
  <c r="L76" i="2"/>
  <c r="L76" i="9" s="1"/>
  <c r="Q69" i="2"/>
  <c r="V73" i="2"/>
  <c r="V73" i="7" s="1"/>
  <c r="V69" i="2"/>
  <c r="V69" i="3" s="1"/>
  <c r="B71" i="2"/>
  <c r="B71" i="3" s="1"/>
  <c r="L69" i="2"/>
  <c r="L69" i="3" s="1"/>
  <c r="L75" i="2"/>
  <c r="L75" i="9" s="1"/>
  <c r="B72" i="2"/>
  <c r="V76" i="2"/>
  <c r="V76" i="8" s="1"/>
  <c r="L74" i="3" l="1"/>
  <c r="V77" i="8"/>
  <c r="Q72" i="8"/>
  <c r="L78" i="8"/>
  <c r="V78" i="7"/>
  <c r="Q75" i="3"/>
  <c r="B75" i="9"/>
  <c r="L78" i="9"/>
  <c r="Q75" i="7"/>
  <c r="V77" i="3"/>
  <c r="Q72" i="3"/>
  <c r="L74" i="7"/>
  <c r="L71" i="3"/>
  <c r="V70" i="9"/>
  <c r="Q73" i="3"/>
  <c r="V78" i="8"/>
  <c r="Q70" i="7"/>
  <c r="L69" i="9"/>
  <c r="V77" i="7"/>
  <c r="V78" i="3"/>
  <c r="V72" i="3"/>
  <c r="L71" i="9"/>
  <c r="Q77" i="8"/>
  <c r="V74" i="3"/>
  <c r="V73" i="8"/>
  <c r="B75" i="7"/>
  <c r="L71" i="7"/>
  <c r="V76" i="7"/>
  <c r="Q73" i="9"/>
  <c r="Q72" i="9"/>
  <c r="V74" i="8"/>
  <c r="Q70" i="8"/>
  <c r="Q76" i="8"/>
  <c r="B71" i="9"/>
  <c r="B71" i="7"/>
  <c r="B79" i="2"/>
  <c r="L76" i="3"/>
  <c r="L76" i="7"/>
  <c r="Q74" i="3"/>
  <c r="Q74" i="7"/>
  <c r="Q74" i="9"/>
  <c r="Q71" i="3"/>
  <c r="Q71" i="9"/>
  <c r="Q78" i="3"/>
  <c r="Q78" i="7"/>
  <c r="Q78" i="8"/>
  <c r="V73" i="3"/>
  <c r="Q76" i="3"/>
  <c r="V72" i="7"/>
  <c r="V76" i="3"/>
  <c r="Q77" i="7"/>
  <c r="B71" i="8"/>
  <c r="L77" i="9"/>
  <c r="L77" i="8"/>
  <c r="L77" i="3"/>
  <c r="Q74" i="8"/>
  <c r="Q78" i="9"/>
  <c r="L76" i="8"/>
  <c r="B74" i="3"/>
  <c r="B74" i="9"/>
  <c r="B74" i="8"/>
  <c r="B74" i="7"/>
  <c r="L70" i="7"/>
  <c r="L70" i="9"/>
  <c r="L70" i="3"/>
  <c r="L79" i="2"/>
  <c r="L69" i="8"/>
  <c r="L69" i="7"/>
  <c r="B72" i="8"/>
  <c r="B72" i="9"/>
  <c r="B72" i="3"/>
  <c r="V79" i="2"/>
  <c r="V69" i="9"/>
  <c r="Q69" i="8"/>
  <c r="Q69" i="9"/>
  <c r="Q79" i="2"/>
  <c r="Q69" i="7"/>
  <c r="Q69" i="3"/>
  <c r="V71" i="7"/>
  <c r="V71" i="9"/>
  <c r="V71" i="8"/>
  <c r="V69" i="7"/>
  <c r="V73" i="9"/>
  <c r="Q76" i="9"/>
  <c r="B75" i="8"/>
  <c r="V72" i="9"/>
  <c r="V76" i="9"/>
  <c r="Q77" i="3"/>
  <c r="V69" i="8"/>
  <c r="L78" i="3"/>
  <c r="Q73" i="7"/>
  <c r="L77" i="7"/>
  <c r="L72" i="8"/>
  <c r="L72" i="3"/>
  <c r="L72" i="9"/>
  <c r="L73" i="7"/>
  <c r="L73" i="3"/>
  <c r="L73" i="8"/>
  <c r="L73" i="9"/>
  <c r="L75" i="3"/>
  <c r="L75" i="8"/>
  <c r="V70" i="3"/>
  <c r="V70" i="8"/>
  <c r="B73" i="8"/>
  <c r="B73" i="7"/>
  <c r="B73" i="3"/>
  <c r="B72" i="7"/>
  <c r="L75" i="7"/>
  <c r="L72" i="7"/>
  <c r="Q71" i="7"/>
  <c r="V71" i="3"/>
  <c r="V74" i="7"/>
  <c r="L74" i="8"/>
  <c r="V75" i="7"/>
  <c r="V75" i="9"/>
  <c r="V75" i="8"/>
  <c r="Q75" i="9"/>
  <c r="Q70" i="3"/>
  <c r="V75" i="3"/>
  <c r="Q79" i="8" l="1"/>
  <c r="Q7" i="10" s="1"/>
  <c r="L79" i="9"/>
  <c r="L8" i="10" s="1"/>
  <c r="B79" i="3"/>
  <c r="V79" i="8"/>
  <c r="V7" i="10" s="1"/>
  <c r="L79" i="3"/>
  <c r="L2" i="10" s="1"/>
  <c r="B79" i="9"/>
  <c r="Q79" i="7"/>
  <c r="Q6" i="10" s="1"/>
  <c r="L79" i="7"/>
  <c r="L6" i="10" s="1"/>
  <c r="V79" i="3"/>
  <c r="V2" i="10" s="1"/>
  <c r="Q79" i="3"/>
  <c r="Q2" i="10" s="1"/>
  <c r="V79" i="9"/>
  <c r="V8" i="10" s="1"/>
  <c r="L79" i="8"/>
  <c r="L7" i="10" s="1"/>
  <c r="B79" i="8"/>
  <c r="V79" i="7"/>
  <c r="V6" i="10" s="1"/>
  <c r="Q79" i="9"/>
  <c r="Q8" i="10" s="1"/>
  <c r="B79" i="7"/>
  <c r="L9" i="10" l="1"/>
  <c r="M3" i="12" s="1"/>
  <c r="M21" i="12" s="1"/>
  <c r="V9" i="10"/>
  <c r="W3" i="12" s="1"/>
  <c r="Q9" i="10"/>
  <c r="R3" i="12" s="1"/>
  <c r="M27" i="12" l="1"/>
  <c r="M25" i="12"/>
  <c r="M19" i="12"/>
  <c r="M4" i="12"/>
  <c r="M6" i="12" s="1"/>
  <c r="W25" i="12"/>
  <c r="W21" i="12"/>
  <c r="W19" i="12"/>
  <c r="W4" i="12"/>
  <c r="W27" i="12"/>
  <c r="R19" i="12"/>
  <c r="R25" i="12"/>
  <c r="R27" i="12"/>
  <c r="R21" i="12"/>
  <c r="R4" i="12"/>
  <c r="M8" i="12" l="1"/>
  <c r="M5" i="12"/>
  <c r="M9" i="12"/>
  <c r="R6" i="12"/>
  <c r="R8" i="12"/>
  <c r="R5" i="12"/>
  <c r="R9" i="12"/>
  <c r="W9" i="12"/>
  <c r="W8" i="12"/>
  <c r="W5" i="12"/>
  <c r="W6" i="12"/>
  <c r="R27" i="6" l="1"/>
  <c r="R27" i="4" s="1"/>
  <c r="S27" i="6"/>
  <c r="S27" i="4" s="1"/>
  <c r="T27" i="6"/>
  <c r="T27" i="4" s="1"/>
  <c r="Z27" i="6"/>
  <c r="Z27" i="4" s="1"/>
  <c r="X27" i="6"/>
  <c r="X27" i="4" s="1"/>
  <c r="Y27" i="6"/>
  <c r="Y27" i="4" s="1"/>
  <c r="P27" i="6"/>
  <c r="P27" i="4" s="1"/>
  <c r="U27" i="6"/>
  <c r="U27" i="4" s="1"/>
  <c r="W27" i="6"/>
  <c r="O27" i="6"/>
  <c r="O27" i="4" s="1"/>
  <c r="W27" i="4" l="1"/>
  <c r="R7" i="3" l="1"/>
  <c r="H14" i="9"/>
  <c r="F11" i="8"/>
  <c r="K5" i="3"/>
  <c r="K5" i="2"/>
  <c r="H14" i="2"/>
  <c r="H14" i="8" s="1"/>
  <c r="H7" i="8"/>
  <c r="N11" i="2"/>
  <c r="N11" i="7" s="1"/>
  <c r="U9" i="2"/>
  <c r="U9" i="9" s="1"/>
  <c r="H7" i="2"/>
  <c r="H7" i="3" s="1"/>
  <c r="W14" i="8"/>
  <c r="Z12" i="8"/>
  <c r="Z12" i="2"/>
  <c r="Z12" i="9" s="1"/>
  <c r="R6" i="2"/>
  <c r="R6" i="7" s="1"/>
  <c r="C14" i="2"/>
  <c r="C14" i="8" s="1"/>
  <c r="R13" i="3"/>
  <c r="R13" i="2"/>
  <c r="R13" i="9" s="1"/>
  <c r="W9" i="2"/>
  <c r="W9" i="3" s="1"/>
  <c r="W7" i="2"/>
  <c r="T9" i="2"/>
  <c r="T9" i="8" s="1"/>
  <c r="Z7" i="2"/>
  <c r="C8" i="2"/>
  <c r="C8" i="3" s="1"/>
  <c r="F11" i="2"/>
  <c r="F11" i="7" s="1"/>
  <c r="K14" i="2"/>
  <c r="K14" i="3" s="1"/>
  <c r="M5" i="2"/>
  <c r="M5" i="8" s="1"/>
  <c r="M5" i="7"/>
  <c r="I12" i="2"/>
  <c r="I12" i="9" s="1"/>
  <c r="K12" i="2"/>
  <c r="K12" i="7" s="1"/>
  <c r="O11" i="3"/>
  <c r="O11" i="2"/>
  <c r="O11" i="7" s="1"/>
  <c r="H6" i="2"/>
  <c r="H6" i="3" s="1"/>
  <c r="K7" i="8"/>
  <c r="K7" i="2"/>
  <c r="K7" i="7" s="1"/>
  <c r="E11" i="2"/>
  <c r="E11" i="7" s="1"/>
  <c r="R10" i="2"/>
  <c r="R10" i="9" s="1"/>
  <c r="M14" i="2"/>
  <c r="M14" i="9" s="1"/>
  <c r="C11" i="7"/>
  <c r="C11" i="2"/>
  <c r="C11" i="3" s="1"/>
  <c r="X14" i="9"/>
  <c r="J11" i="2"/>
  <c r="J11" i="7" s="1"/>
  <c r="I9" i="9"/>
  <c r="R7" i="2"/>
  <c r="R7" i="9" s="1"/>
  <c r="O5" i="2"/>
  <c r="O5" i="3" s="1"/>
  <c r="E10" i="2"/>
  <c r="P6" i="2"/>
  <c r="P6" i="7" s="1"/>
  <c r="W12" i="2"/>
  <c r="W14" i="2"/>
  <c r="W14" i="3" s="1"/>
  <c r="T12" i="8"/>
  <c r="T12" i="2"/>
  <c r="T12" i="9" s="1"/>
  <c r="U8" i="8"/>
  <c r="U8" i="2"/>
  <c r="T10" i="9"/>
  <c r="T10" i="2"/>
  <c r="T10" i="8" s="1"/>
  <c r="P14" i="2"/>
  <c r="P14" i="3" s="1"/>
  <c r="C6" i="8"/>
  <c r="C6" i="7"/>
  <c r="C6" i="2"/>
  <c r="C6" i="3" s="1"/>
  <c r="C6" i="9"/>
  <c r="R11" i="3"/>
  <c r="R11" i="9"/>
  <c r="R11" i="2"/>
  <c r="R11" i="7" s="1"/>
  <c r="R11" i="8"/>
  <c r="E12" i="2"/>
  <c r="E12" i="8" s="1"/>
  <c r="E6" i="2"/>
  <c r="E6" i="7" s="1"/>
  <c r="Z14" i="2"/>
  <c r="Z14" i="9" s="1"/>
  <c r="X10" i="2"/>
  <c r="I9" i="2"/>
  <c r="I9" i="8" s="1"/>
  <c r="Y12" i="2"/>
  <c r="Y12" i="3" s="1"/>
  <c r="E7" i="7"/>
  <c r="E7" i="2"/>
  <c r="K6" i="9"/>
  <c r="K6" i="2"/>
  <c r="K6" i="8" s="1"/>
  <c r="C12" i="3"/>
  <c r="C12" i="2"/>
  <c r="C12" i="7" s="1"/>
  <c r="C10" i="3"/>
  <c r="C10" i="2"/>
  <c r="C10" i="9" s="1"/>
  <c r="D11" i="3"/>
  <c r="D11" i="2"/>
  <c r="R9" i="2"/>
  <c r="K9" i="3"/>
  <c r="K9" i="2"/>
  <c r="K9" i="8" s="1"/>
  <c r="H10" i="2"/>
  <c r="H10" i="7" s="1"/>
  <c r="T6" i="7"/>
  <c r="T6" i="3"/>
  <c r="T6" i="2"/>
  <c r="T6" i="8" s="1"/>
  <c r="P9" i="3"/>
  <c r="E5" i="2"/>
  <c r="E5" i="3" s="1"/>
  <c r="U13" i="2"/>
  <c r="Y6" i="2"/>
  <c r="Y6" i="7" s="1"/>
  <c r="P11" i="2"/>
  <c r="X14" i="2"/>
  <c r="P10" i="2"/>
  <c r="N8" i="9"/>
  <c r="N8" i="3"/>
  <c r="N8" i="2"/>
  <c r="N8" i="7" s="1"/>
  <c r="R8" i="2"/>
  <c r="R8" i="3" s="1"/>
  <c r="U11" i="3"/>
  <c r="U11" i="2"/>
  <c r="U11" i="9" s="1"/>
  <c r="S13" i="2"/>
  <c r="H12" i="2"/>
  <c r="K10" i="3"/>
  <c r="K10" i="2"/>
  <c r="K10" i="8" s="1"/>
  <c r="O9" i="8"/>
  <c r="O9" i="2"/>
  <c r="O9" i="7" s="1"/>
  <c r="K8" i="2"/>
  <c r="K8" i="7" s="1"/>
  <c r="P8" i="2"/>
  <c r="P8" i="8" s="1"/>
  <c r="Z6" i="2"/>
  <c r="Z6" i="8" s="1"/>
  <c r="R5" i="2"/>
  <c r="R5" i="8" s="1"/>
  <c r="J6" i="2"/>
  <c r="J6" i="9" s="1"/>
  <c r="M7" i="2"/>
  <c r="M7" i="7" s="1"/>
  <c r="I8" i="2"/>
  <c r="I8" i="3" s="1"/>
  <c r="P5" i="2"/>
  <c r="P9" i="2"/>
  <c r="P9" i="9" s="1"/>
  <c r="Y13" i="2"/>
  <c r="Y13" i="9" s="1"/>
  <c r="H5" i="2"/>
  <c r="H5" i="7" s="1"/>
  <c r="P13" i="2"/>
  <c r="X9" i="2"/>
  <c r="X9" i="8" s="1"/>
  <c r="M9" i="3"/>
  <c r="M9" i="8"/>
  <c r="M9" i="2"/>
  <c r="M9" i="9" s="1"/>
  <c r="M9" i="7"/>
  <c r="X11" i="2"/>
  <c r="X11" i="3" s="1"/>
  <c r="K13" i="8"/>
  <c r="K13" i="2"/>
  <c r="M8" i="2"/>
  <c r="X8" i="3"/>
  <c r="X8" i="2"/>
  <c r="X8" i="9" s="1"/>
  <c r="M10" i="2"/>
  <c r="M10" i="9" s="1"/>
  <c r="Y11" i="7"/>
  <c r="Y11" i="2"/>
  <c r="E14" i="8"/>
  <c r="E14" i="2"/>
  <c r="E14" i="3" s="1"/>
  <c r="J9" i="8"/>
  <c r="J9" i="2"/>
  <c r="J9" i="7" s="1"/>
  <c r="M13" i="9"/>
  <c r="R12" i="3"/>
  <c r="R12" i="7"/>
  <c r="R12" i="2"/>
  <c r="R12" i="9" s="1"/>
  <c r="R12" i="8"/>
  <c r="M13" i="2"/>
  <c r="M11" i="2"/>
  <c r="M11" i="8" s="1"/>
  <c r="W13" i="2"/>
  <c r="W13" i="3" s="1"/>
  <c r="M6" i="2"/>
  <c r="M6" i="7" s="1"/>
  <c r="P12" i="2"/>
  <c r="H8" i="2"/>
  <c r="C7" i="8"/>
  <c r="C7" i="2"/>
  <c r="C7" i="3" s="1"/>
  <c r="C7" i="7"/>
  <c r="T8" i="2"/>
  <c r="T8" i="7" s="1"/>
  <c r="Y5" i="7"/>
  <c r="Y5" i="2"/>
  <c r="Y5" i="3" s="1"/>
  <c r="S6" i="7"/>
  <c r="T14" i="2"/>
  <c r="T14" i="8" s="1"/>
  <c r="W10" i="2"/>
  <c r="W10" i="9" s="1"/>
  <c r="W10" i="7"/>
  <c r="D12" i="2"/>
  <c r="H11" i="2"/>
  <c r="H11" i="9" s="1"/>
  <c r="J10" i="9"/>
  <c r="K11" i="2"/>
  <c r="K11" i="8" s="1"/>
  <c r="F7" i="9"/>
  <c r="N7" i="2"/>
  <c r="D10" i="8"/>
  <c r="E9" i="2"/>
  <c r="E9" i="7" s="1"/>
  <c r="O10" i="9"/>
  <c r="C9" i="2"/>
  <c r="C9" i="8" s="1"/>
  <c r="O14" i="8"/>
  <c r="O14" i="9"/>
  <c r="O14" i="2"/>
  <c r="O14" i="3" s="1"/>
  <c r="D6" i="2"/>
  <c r="T13" i="2"/>
  <c r="S7" i="2"/>
  <c r="S7" i="9" s="1"/>
  <c r="S12" i="2"/>
  <c r="C5" i="2"/>
  <c r="J7" i="2"/>
  <c r="J7" i="3" s="1"/>
  <c r="S14" i="2"/>
  <c r="S14" i="7" s="1"/>
  <c r="Z5" i="2"/>
  <c r="Z9" i="2"/>
  <c r="I14" i="2"/>
  <c r="I14" i="9" s="1"/>
  <c r="F14" i="2"/>
  <c r="F14" i="3" s="1"/>
  <c r="W11" i="8"/>
  <c r="W11" i="9"/>
  <c r="W11" i="2"/>
  <c r="W11" i="3" s="1"/>
  <c r="S5" i="2"/>
  <c r="S5" i="7" s="1"/>
  <c r="U12" i="3"/>
  <c r="E13" i="2"/>
  <c r="E13" i="7" s="1"/>
  <c r="W8" i="3"/>
  <c r="W8" i="9"/>
  <c r="W8" i="2"/>
  <c r="W8" i="8" s="1"/>
  <c r="R14" i="2"/>
  <c r="R14" i="8" s="1"/>
  <c r="S6" i="2"/>
  <c r="S6" i="8" s="1"/>
  <c r="C13" i="9"/>
  <c r="C13" i="2"/>
  <c r="C13" i="3" s="1"/>
  <c r="C13" i="8"/>
  <c r="H13" i="2"/>
  <c r="H13" i="7" s="1"/>
  <c r="Y9" i="9"/>
  <c r="F7" i="2"/>
  <c r="F7" i="7" s="1"/>
  <c r="N10" i="7"/>
  <c r="D10" i="2"/>
  <c r="D10" i="3" s="1"/>
  <c r="W6" i="7"/>
  <c r="W6" i="2"/>
  <c r="W6" i="9" s="1"/>
  <c r="H9" i="2"/>
  <c r="M12" i="2"/>
  <c r="N9" i="2"/>
  <c r="N9" i="9" s="1"/>
  <c r="S11" i="2"/>
  <c r="S11" i="9" s="1"/>
  <c r="D5" i="9"/>
  <c r="O12" i="7"/>
  <c r="O12" i="2"/>
  <c r="O12" i="3" s="1"/>
  <c r="T7" i="8"/>
  <c r="U10" i="2"/>
  <c r="J8" i="2"/>
  <c r="J8" i="9" s="1"/>
  <c r="O6" i="2"/>
  <c r="X12" i="7"/>
  <c r="X12" i="3"/>
  <c r="X12" i="2"/>
  <c r="X12" i="8" s="1"/>
  <c r="W5" i="7"/>
  <c r="W5" i="2"/>
  <c r="W5" i="9" s="1"/>
  <c r="U7" i="2"/>
  <c r="J12" i="2"/>
  <c r="D7" i="2"/>
  <c r="F12" i="2"/>
  <c r="Z8" i="2"/>
  <c r="E8" i="2"/>
  <c r="E8" i="8" s="1"/>
  <c r="U6" i="2"/>
  <c r="O8" i="2"/>
  <c r="O8" i="8" s="1"/>
  <c r="S9" i="2"/>
  <c r="S9" i="9" s="1"/>
  <c r="U12" i="2"/>
  <c r="U12" i="9" s="1"/>
  <c r="J5" i="7"/>
  <c r="J5" i="2"/>
  <c r="J5" i="3" s="1"/>
  <c r="Z10" i="2"/>
  <c r="Z10" i="8" s="1"/>
  <c r="N6" i="2"/>
  <c r="N6" i="7" s="1"/>
  <c r="S10" i="2"/>
  <c r="S10" i="8" s="1"/>
  <c r="X5" i="3"/>
  <c r="X5" i="9"/>
  <c r="X5" i="2"/>
  <c r="X5" i="7" s="1"/>
  <c r="T11" i="2"/>
  <c r="T11" i="3" s="1"/>
  <c r="J10" i="2"/>
  <c r="J10" i="3" s="1"/>
  <c r="N13" i="2"/>
  <c r="N13" i="7" s="1"/>
  <c r="Y7" i="2"/>
  <c r="I7" i="2"/>
  <c r="J14" i="2"/>
  <c r="J14" i="7" s="1"/>
  <c r="T5" i="2"/>
  <c r="T5" i="7" s="1"/>
  <c r="F10" i="8"/>
  <c r="T7" i="2"/>
  <c r="T7" i="7" s="1"/>
  <c r="N12" i="2"/>
  <c r="N12" i="7" s="1"/>
  <c r="D13" i="2"/>
  <c r="I5" i="3"/>
  <c r="Z13" i="2"/>
  <c r="F13" i="2"/>
  <c r="X7" i="2"/>
  <c r="N14" i="2"/>
  <c r="N14" i="7" s="1"/>
  <c r="P7" i="2"/>
  <c r="D14" i="2"/>
  <c r="I6" i="2"/>
  <c r="F9" i="2"/>
  <c r="F9" i="7" s="1"/>
  <c r="D5" i="2"/>
  <c r="D5" i="3" s="1"/>
  <c r="S8" i="2"/>
  <c r="S8" i="3" s="1"/>
  <c r="X6" i="2"/>
  <c r="X6" i="7" s="1"/>
  <c r="D4" i="3"/>
  <c r="U5" i="2"/>
  <c r="U5" i="9" s="1"/>
  <c r="X13" i="2"/>
  <c r="D9" i="2"/>
  <c r="D9" i="8" s="1"/>
  <c r="F6" i="2"/>
  <c r="Z11" i="2"/>
  <c r="Z11" i="7" s="1"/>
  <c r="D8" i="2"/>
  <c r="D8" i="9" s="1"/>
  <c r="I10" i="2"/>
  <c r="Y8" i="2"/>
  <c r="Y8" i="8" s="1"/>
  <c r="F10" i="2"/>
  <c r="F10" i="7" s="1"/>
  <c r="I11" i="2"/>
  <c r="I11" i="3" s="1"/>
  <c r="D4" i="2"/>
  <c r="D4" i="9"/>
  <c r="N5" i="2"/>
  <c r="N5" i="8" s="1"/>
  <c r="Y14" i="2"/>
  <c r="U14" i="2"/>
  <c r="U14" i="9" s="1"/>
  <c r="N10" i="2"/>
  <c r="N10" i="8" s="1"/>
  <c r="O10" i="2"/>
  <c r="O10" i="7" s="1"/>
  <c r="Y10" i="2"/>
  <c r="Y10" i="3" s="1"/>
  <c r="O7" i="2"/>
  <c r="O7" i="7" s="1"/>
  <c r="O13" i="2"/>
  <c r="O13" i="3" s="1"/>
  <c r="F8" i="2"/>
  <c r="F8" i="7" s="1"/>
  <c r="J13" i="2"/>
  <c r="J13" i="3" s="1"/>
  <c r="C4" i="2"/>
  <c r="C15" i="2" s="1"/>
  <c r="I13" i="2"/>
  <c r="Y9" i="2"/>
  <c r="Y9" i="3" s="1"/>
  <c r="F5" i="2"/>
  <c r="F5" i="7" s="1"/>
  <c r="F4" i="9"/>
  <c r="F4" i="2"/>
  <c r="F4" i="8" s="1"/>
  <c r="F4" i="3"/>
  <c r="H4" i="2"/>
  <c r="H4" i="3" s="1"/>
  <c r="Y4" i="2"/>
  <c r="Y4" i="3"/>
  <c r="U4" i="2"/>
  <c r="U4" i="8" s="1"/>
  <c r="K4" i="2"/>
  <c r="M4" i="3"/>
  <c r="I5" i="2"/>
  <c r="I5" i="9" s="1"/>
  <c r="M4" i="2"/>
  <c r="M4" i="9" s="1"/>
  <c r="M4" i="7"/>
  <c r="J4" i="2"/>
  <c r="J15" i="2" s="1"/>
  <c r="O4" i="2"/>
  <c r="X4" i="2"/>
  <c r="X4" i="8" s="1"/>
  <c r="R4" i="2"/>
  <c r="R4" i="3"/>
  <c r="P4" i="2"/>
  <c r="P4" i="3" s="1"/>
  <c r="N4" i="2"/>
  <c r="N4" i="3" s="1"/>
  <c r="N4" i="8"/>
  <c r="S4" i="2"/>
  <c r="S15" i="2" s="1"/>
  <c r="T4" i="2"/>
  <c r="Z4" i="2"/>
  <c r="I4" i="2"/>
  <c r="I4" i="8" s="1"/>
  <c r="W4" i="2"/>
  <c r="E4" i="2"/>
  <c r="E4" i="7" s="1"/>
  <c r="E4" i="3"/>
  <c r="N11" i="3" l="1"/>
  <c r="X4" i="9"/>
  <c r="F10" i="9"/>
  <c r="N13" i="8"/>
  <c r="X5" i="8"/>
  <c r="Z10" i="3"/>
  <c r="J5" i="9"/>
  <c r="O8" i="3"/>
  <c r="W5" i="3"/>
  <c r="J8" i="7"/>
  <c r="N12" i="8"/>
  <c r="Y10" i="9"/>
  <c r="O12" i="8"/>
  <c r="Y8" i="9"/>
  <c r="N9" i="8"/>
  <c r="W6" i="8"/>
  <c r="N10" i="3"/>
  <c r="D8" i="3"/>
  <c r="C9" i="3"/>
  <c r="D10" i="7"/>
  <c r="T14" i="7"/>
  <c r="N6" i="9"/>
  <c r="M6" i="9"/>
  <c r="W13" i="7"/>
  <c r="E13" i="8"/>
  <c r="J9" i="9"/>
  <c r="E14" i="7"/>
  <c r="S5" i="8"/>
  <c r="M10" i="3"/>
  <c r="X8" i="7"/>
  <c r="F14" i="9"/>
  <c r="X9" i="9"/>
  <c r="H5" i="3"/>
  <c r="K8" i="9"/>
  <c r="O9" i="3"/>
  <c r="U11" i="7"/>
  <c r="R8" i="9"/>
  <c r="E5" i="7"/>
  <c r="C10" i="7"/>
  <c r="C12" i="8"/>
  <c r="C12" i="9"/>
  <c r="K6" i="7"/>
  <c r="H10" i="3"/>
  <c r="Y12" i="9"/>
  <c r="P14" i="7"/>
  <c r="T12" i="3"/>
  <c r="I9" i="3"/>
  <c r="C11" i="9"/>
  <c r="E11" i="3"/>
  <c r="K7" i="3"/>
  <c r="O11" i="9"/>
  <c r="R13" i="7"/>
  <c r="R6" i="9"/>
  <c r="M14" i="7"/>
  <c r="P6" i="8"/>
  <c r="E6" i="8"/>
  <c r="K14" i="8"/>
  <c r="F11" i="9"/>
  <c r="H14" i="3"/>
  <c r="N11" i="9"/>
  <c r="R7" i="7"/>
  <c r="P4" i="8"/>
  <c r="N12" i="9"/>
  <c r="J4" i="8"/>
  <c r="P4" i="9"/>
  <c r="F4" i="7"/>
  <c r="I11" i="8"/>
  <c r="F5" i="3"/>
  <c r="N13" i="9"/>
  <c r="J5" i="8"/>
  <c r="W5" i="8"/>
  <c r="J8" i="3"/>
  <c r="O12" i="9"/>
  <c r="N9" i="7"/>
  <c r="W6" i="3"/>
  <c r="D8" i="8"/>
  <c r="C13" i="7"/>
  <c r="S10" i="9"/>
  <c r="W8" i="7"/>
  <c r="W11" i="7"/>
  <c r="S11" i="3"/>
  <c r="C9" i="7"/>
  <c r="K11" i="7"/>
  <c r="W10" i="3"/>
  <c r="T14" i="3"/>
  <c r="Y5" i="9"/>
  <c r="C7" i="9"/>
  <c r="M6" i="8"/>
  <c r="W13" i="8"/>
  <c r="E13" i="3"/>
  <c r="E14" i="9"/>
  <c r="S5" i="3"/>
  <c r="M10" i="8"/>
  <c r="E8" i="7"/>
  <c r="F14" i="7"/>
  <c r="X9" i="7"/>
  <c r="K8" i="3"/>
  <c r="O9" i="9"/>
  <c r="U11" i="8"/>
  <c r="R8" i="7"/>
  <c r="E5" i="9"/>
  <c r="J6" i="3"/>
  <c r="Y12" i="8"/>
  <c r="P14" i="8"/>
  <c r="M5" i="9"/>
  <c r="M14" i="3"/>
  <c r="H6" i="9"/>
  <c r="P6" i="9"/>
  <c r="E6" i="9"/>
  <c r="K14" i="7"/>
  <c r="K12" i="3"/>
  <c r="R10" i="7"/>
  <c r="C14" i="3"/>
  <c r="X4" i="3"/>
  <c r="T9" i="9"/>
  <c r="I4" i="3"/>
  <c r="S4" i="9"/>
  <c r="J4" i="9"/>
  <c r="J4" i="3"/>
  <c r="C4" i="8"/>
  <c r="E4" i="8"/>
  <c r="I11" i="9"/>
  <c r="F10" i="3"/>
  <c r="F5" i="8"/>
  <c r="J8" i="8"/>
  <c r="D5" i="7"/>
  <c r="N9" i="3"/>
  <c r="Y9" i="8"/>
  <c r="C9" i="9"/>
  <c r="K11" i="9"/>
  <c r="W10" i="8"/>
  <c r="S6" i="3"/>
  <c r="Y5" i="8"/>
  <c r="M6" i="3"/>
  <c r="W13" i="9"/>
  <c r="M10" i="7"/>
  <c r="Y13" i="3"/>
  <c r="R8" i="8"/>
  <c r="E5" i="8"/>
  <c r="T6" i="9"/>
  <c r="K9" i="9"/>
  <c r="C10" i="8"/>
  <c r="K6" i="3"/>
  <c r="J11" i="8"/>
  <c r="C11" i="8"/>
  <c r="Y6" i="8"/>
  <c r="M5" i="3"/>
  <c r="W14" i="9"/>
  <c r="H6" i="7"/>
  <c r="H7" i="7"/>
  <c r="K12" i="8"/>
  <c r="T9" i="7"/>
  <c r="R10" i="8"/>
  <c r="C14" i="9"/>
  <c r="W4" i="8"/>
  <c r="W4" i="9"/>
  <c r="W15" i="2"/>
  <c r="Z15" i="2"/>
  <c r="Z4" i="3"/>
  <c r="Z4" i="9"/>
  <c r="O4" i="9"/>
  <c r="O15" i="2"/>
  <c r="O4" i="7"/>
  <c r="K15" i="2"/>
  <c r="K4" i="7"/>
  <c r="I13" i="8"/>
  <c r="I13" i="7"/>
  <c r="I13" i="3"/>
  <c r="Z13" i="8"/>
  <c r="Z13" i="7"/>
  <c r="Y7" i="3"/>
  <c r="Y7" i="9"/>
  <c r="Z8" i="9"/>
  <c r="Z8" i="3"/>
  <c r="Z8" i="7"/>
  <c r="N7" i="7"/>
  <c r="N7" i="3"/>
  <c r="N7" i="8"/>
  <c r="N7" i="9"/>
  <c r="P12" i="9"/>
  <c r="P12" i="8"/>
  <c r="P12" i="7"/>
  <c r="P5" i="7"/>
  <c r="P5" i="3"/>
  <c r="P5" i="8"/>
  <c r="W4" i="7"/>
  <c r="Y15" i="2"/>
  <c r="Y4" i="7"/>
  <c r="Y4" i="8"/>
  <c r="F8" i="8"/>
  <c r="F8" i="9"/>
  <c r="K4" i="9"/>
  <c r="O7" i="8"/>
  <c r="O7" i="3"/>
  <c r="Y7" i="7"/>
  <c r="O6" i="3"/>
  <c r="O6" i="7"/>
  <c r="O6" i="8"/>
  <c r="U10" i="3"/>
  <c r="U10" i="8"/>
  <c r="U10" i="7"/>
  <c r="D12" i="7"/>
  <c r="D12" i="8"/>
  <c r="D12" i="3"/>
  <c r="D12" i="9"/>
  <c r="P12" i="3"/>
  <c r="X15" i="2"/>
  <c r="X4" i="7"/>
  <c r="M15" i="2"/>
  <c r="M4" i="8"/>
  <c r="J13" i="8"/>
  <c r="J13" i="7"/>
  <c r="K4" i="8"/>
  <c r="J4" i="7"/>
  <c r="Y10" i="7"/>
  <c r="Y10" i="8"/>
  <c r="Y14" i="7"/>
  <c r="Y14" i="3"/>
  <c r="Y14" i="9"/>
  <c r="Y14" i="8"/>
  <c r="Y8" i="7"/>
  <c r="Y8" i="3"/>
  <c r="F6" i="8"/>
  <c r="F6" i="9"/>
  <c r="X6" i="9"/>
  <c r="X6" i="3"/>
  <c r="X15" i="3" s="1"/>
  <c r="X6" i="8"/>
  <c r="I6" i="3"/>
  <c r="I6" i="8"/>
  <c r="I6" i="7"/>
  <c r="X7" i="7"/>
  <c r="X7" i="8"/>
  <c r="X7" i="3"/>
  <c r="X7" i="9"/>
  <c r="Y7" i="8"/>
  <c r="U6" i="9"/>
  <c r="U6" i="3"/>
  <c r="U6" i="7"/>
  <c r="U6" i="8"/>
  <c r="F12" i="7"/>
  <c r="F12" i="3"/>
  <c r="F12" i="9"/>
  <c r="F12" i="8"/>
  <c r="Z13" i="9"/>
  <c r="O6" i="9"/>
  <c r="U10" i="9"/>
  <c r="T13" i="3"/>
  <c r="T13" i="7"/>
  <c r="T13" i="8"/>
  <c r="T13" i="9"/>
  <c r="J13" i="9"/>
  <c r="F6" i="7"/>
  <c r="S13" i="8"/>
  <c r="S13" i="7"/>
  <c r="S13" i="3"/>
  <c r="S13" i="9"/>
  <c r="P10" i="8"/>
  <c r="P10" i="7"/>
  <c r="P10" i="3"/>
  <c r="T15" i="2"/>
  <c r="T4" i="8"/>
  <c r="T4" i="9"/>
  <c r="J14" i="3"/>
  <c r="J15" i="3" s="1"/>
  <c r="J14" i="9"/>
  <c r="H9" i="9"/>
  <c r="H9" i="3"/>
  <c r="H9" i="7"/>
  <c r="H9" i="8"/>
  <c r="R5" i="3"/>
  <c r="R5" i="9"/>
  <c r="R5" i="7"/>
  <c r="P5" i="9"/>
  <c r="U15" i="2"/>
  <c r="U4" i="9"/>
  <c r="U4" i="3"/>
  <c r="U4" i="7"/>
  <c r="U14" i="7"/>
  <c r="U14" i="3"/>
  <c r="J14" i="8"/>
  <c r="Z8" i="8"/>
  <c r="O7" i="9"/>
  <c r="I13" i="9"/>
  <c r="E15" i="2"/>
  <c r="E4" i="9"/>
  <c r="N15" i="2"/>
  <c r="N4" i="7"/>
  <c r="N4" i="9"/>
  <c r="W4" i="3"/>
  <c r="I15" i="2"/>
  <c r="I4" i="9"/>
  <c r="Z4" i="8"/>
  <c r="T4" i="7"/>
  <c r="P15" i="2"/>
  <c r="P4" i="7"/>
  <c r="T4" i="3"/>
  <c r="R15" i="2"/>
  <c r="R4" i="9"/>
  <c r="R4" i="7"/>
  <c r="O4" i="8"/>
  <c r="S4" i="8"/>
  <c r="I5" i="8"/>
  <c r="I5" i="7"/>
  <c r="K4" i="3"/>
  <c r="K15" i="3" s="1"/>
  <c r="H15" i="2"/>
  <c r="H4" i="7"/>
  <c r="H4" i="9"/>
  <c r="Z4" i="7"/>
  <c r="O4" i="3"/>
  <c r="S4" i="7"/>
  <c r="S4" i="3"/>
  <c r="Y4" i="9"/>
  <c r="Y15" i="9" s="1"/>
  <c r="R4" i="8"/>
  <c r="I4" i="7"/>
  <c r="H4" i="8"/>
  <c r="D4" i="7"/>
  <c r="D4" i="8"/>
  <c r="D15" i="2"/>
  <c r="I10" i="8"/>
  <c r="I10" i="7"/>
  <c r="I10" i="3"/>
  <c r="I10" i="9"/>
  <c r="D9" i="9"/>
  <c r="D9" i="7"/>
  <c r="D9" i="3"/>
  <c r="S8" i="8"/>
  <c r="S8" i="9"/>
  <c r="S8" i="7"/>
  <c r="D14" i="9"/>
  <c r="D14" i="8"/>
  <c r="D14" i="3"/>
  <c r="F13" i="9"/>
  <c r="F13" i="3"/>
  <c r="F13" i="8"/>
  <c r="F13" i="7"/>
  <c r="D13" i="3"/>
  <c r="D13" i="9"/>
  <c r="D13" i="8"/>
  <c r="F8" i="3"/>
  <c r="T5" i="9"/>
  <c r="T5" i="3"/>
  <c r="T5" i="8"/>
  <c r="I7" i="3"/>
  <c r="I7" i="8"/>
  <c r="I7" i="7"/>
  <c r="I7" i="9"/>
  <c r="T11" i="7"/>
  <c r="T11" i="8"/>
  <c r="T11" i="9"/>
  <c r="Z10" i="9"/>
  <c r="Z10" i="7"/>
  <c r="O8" i="7"/>
  <c r="O8" i="9"/>
  <c r="D7" i="7"/>
  <c r="D7" i="3"/>
  <c r="D7" i="9"/>
  <c r="D7" i="8"/>
  <c r="Z13" i="3"/>
  <c r="D13" i="7"/>
  <c r="M12" i="3"/>
  <c r="M12" i="9"/>
  <c r="M12" i="8"/>
  <c r="R14" i="3"/>
  <c r="R14" i="9"/>
  <c r="R14" i="7"/>
  <c r="M12" i="7"/>
  <c r="I6" i="9"/>
  <c r="U14" i="8"/>
  <c r="M11" i="7"/>
  <c r="M11" i="3"/>
  <c r="M11" i="9"/>
  <c r="Y11" i="3"/>
  <c r="Y11" i="8"/>
  <c r="Y11" i="9"/>
  <c r="F6" i="3"/>
  <c r="D14" i="7"/>
  <c r="P10" i="9"/>
  <c r="U13" i="3"/>
  <c r="U13" i="8"/>
  <c r="U13" i="9"/>
  <c r="U13" i="7"/>
  <c r="F15" i="2"/>
  <c r="O13" i="7"/>
  <c r="O13" i="9"/>
  <c r="O10" i="3"/>
  <c r="O10" i="8"/>
  <c r="N5" i="7"/>
  <c r="N5" i="9"/>
  <c r="N5" i="3"/>
  <c r="C4" i="9"/>
  <c r="X13" i="7"/>
  <c r="X13" i="8"/>
  <c r="X13" i="9"/>
  <c r="X13" i="3"/>
  <c r="P7" i="8"/>
  <c r="P7" i="9"/>
  <c r="P7" i="7"/>
  <c r="I11" i="7"/>
  <c r="F5" i="9"/>
  <c r="N13" i="3"/>
  <c r="U12" i="8"/>
  <c r="U12" i="7"/>
  <c r="E8" i="3"/>
  <c r="E8" i="9"/>
  <c r="J12" i="7"/>
  <c r="J12" i="8"/>
  <c r="J12" i="3"/>
  <c r="X12" i="9"/>
  <c r="T7" i="9"/>
  <c r="N10" i="9"/>
  <c r="Y9" i="7"/>
  <c r="H13" i="8"/>
  <c r="H13" i="3"/>
  <c r="H13" i="9"/>
  <c r="S10" i="3"/>
  <c r="Z9" i="3"/>
  <c r="Z9" i="8"/>
  <c r="Z9" i="7"/>
  <c r="Z9" i="9"/>
  <c r="C5" i="9"/>
  <c r="C5" i="8"/>
  <c r="C5" i="3"/>
  <c r="C5" i="7"/>
  <c r="D6" i="7"/>
  <c r="D6" i="9"/>
  <c r="D6" i="8"/>
  <c r="D6" i="3"/>
  <c r="E9" i="9"/>
  <c r="E9" i="8"/>
  <c r="T8" i="9"/>
  <c r="T8" i="3"/>
  <c r="H8" i="7"/>
  <c r="H8" i="3"/>
  <c r="H8" i="8"/>
  <c r="M13" i="8"/>
  <c r="M13" i="3"/>
  <c r="M13" i="7"/>
  <c r="M8" i="3"/>
  <c r="M8" i="9"/>
  <c r="M8" i="8"/>
  <c r="K13" i="9"/>
  <c r="K13" i="7"/>
  <c r="P13" i="9"/>
  <c r="P13" i="7"/>
  <c r="P13" i="3"/>
  <c r="J12" i="9"/>
  <c r="X10" i="3"/>
  <c r="X10" i="8"/>
  <c r="X10" i="9"/>
  <c r="X10" i="7"/>
  <c r="Z11" i="3"/>
  <c r="Z11" i="9"/>
  <c r="U5" i="3"/>
  <c r="U5" i="7"/>
  <c r="U5" i="8"/>
  <c r="C4" i="3"/>
  <c r="C15" i="3" s="1"/>
  <c r="F9" i="3"/>
  <c r="F9" i="9"/>
  <c r="N14" i="3"/>
  <c r="N14" i="9"/>
  <c r="N14" i="8"/>
  <c r="C4" i="7"/>
  <c r="J10" i="8"/>
  <c r="J10" i="7"/>
  <c r="N6" i="8"/>
  <c r="N6" i="3"/>
  <c r="S9" i="8"/>
  <c r="S9" i="7"/>
  <c r="U7" i="9"/>
  <c r="U7" i="8"/>
  <c r="U7" i="3"/>
  <c r="U7" i="7"/>
  <c r="N12" i="3"/>
  <c r="T7" i="3"/>
  <c r="D5" i="8"/>
  <c r="S11" i="8"/>
  <c r="S11" i="7"/>
  <c r="F7" i="3"/>
  <c r="F7" i="8"/>
  <c r="D8" i="7"/>
  <c r="S10" i="7"/>
  <c r="O13" i="8"/>
  <c r="Z5" i="9"/>
  <c r="Z5" i="8"/>
  <c r="Z5" i="3"/>
  <c r="S12" i="8"/>
  <c r="S12" i="7"/>
  <c r="S12" i="3"/>
  <c r="F9" i="8"/>
  <c r="E9" i="3"/>
  <c r="H11" i="3"/>
  <c r="H11" i="7"/>
  <c r="H11" i="8"/>
  <c r="T8" i="8"/>
  <c r="H8" i="9"/>
  <c r="Z11" i="8"/>
  <c r="S9" i="3"/>
  <c r="M8" i="7"/>
  <c r="K13" i="3"/>
  <c r="X11" i="7"/>
  <c r="X11" i="8"/>
  <c r="X11" i="9"/>
  <c r="P13" i="8"/>
  <c r="H12" i="7"/>
  <c r="H12" i="8"/>
  <c r="H12" i="9"/>
  <c r="H12" i="3"/>
  <c r="P7" i="3"/>
  <c r="S12" i="9"/>
  <c r="E10" i="7"/>
  <c r="E10" i="8"/>
  <c r="E10" i="3"/>
  <c r="E10" i="9"/>
  <c r="Z7" i="7"/>
  <c r="Z7" i="3"/>
  <c r="Z7" i="9"/>
  <c r="Z5" i="7"/>
  <c r="Z7" i="8"/>
  <c r="X9" i="3"/>
  <c r="H5" i="8"/>
  <c r="H5" i="9"/>
  <c r="I8" i="8"/>
  <c r="I8" i="7"/>
  <c r="Z6" i="3"/>
  <c r="Z6" i="7"/>
  <c r="Y13" i="8"/>
  <c r="K8" i="8"/>
  <c r="K10" i="9"/>
  <c r="N8" i="8"/>
  <c r="X14" i="8"/>
  <c r="X14" i="3"/>
  <c r="I8" i="9"/>
  <c r="Z6" i="9"/>
  <c r="I14" i="7"/>
  <c r="Z14" i="8"/>
  <c r="Z14" i="3"/>
  <c r="O5" i="7"/>
  <c r="O5" i="9"/>
  <c r="X14" i="7"/>
  <c r="S7" i="7"/>
  <c r="E11" i="9"/>
  <c r="E11" i="8"/>
  <c r="W9" i="9"/>
  <c r="W9" i="8"/>
  <c r="Z14" i="7"/>
  <c r="U9" i="3"/>
  <c r="U9" i="7"/>
  <c r="K5" i="9"/>
  <c r="K5" i="8"/>
  <c r="W9" i="7"/>
  <c r="S14" i="9"/>
  <c r="S14" i="8"/>
  <c r="O14" i="7"/>
  <c r="D10" i="9"/>
  <c r="K11" i="3"/>
  <c r="T14" i="9"/>
  <c r="S6" i="9"/>
  <c r="E13" i="9"/>
  <c r="J9" i="3"/>
  <c r="S5" i="9"/>
  <c r="X8" i="8"/>
  <c r="F14" i="8"/>
  <c r="M7" i="8"/>
  <c r="M7" i="3"/>
  <c r="M15" i="3" s="1"/>
  <c r="P8" i="7"/>
  <c r="P8" i="9"/>
  <c r="Y13" i="7"/>
  <c r="K10" i="7"/>
  <c r="P11" i="9"/>
  <c r="P11" i="7"/>
  <c r="P9" i="8"/>
  <c r="R9" i="7"/>
  <c r="R9" i="3"/>
  <c r="R9" i="8"/>
  <c r="D11" i="9"/>
  <c r="D11" i="7"/>
  <c r="M7" i="9"/>
  <c r="M15" i="9" s="1"/>
  <c r="E7" i="8"/>
  <c r="E7" i="3"/>
  <c r="U8" i="7"/>
  <c r="U8" i="3"/>
  <c r="W12" i="3"/>
  <c r="W12" i="9"/>
  <c r="P11" i="3"/>
  <c r="I12" i="3"/>
  <c r="I12" i="7"/>
  <c r="C8" i="9"/>
  <c r="C8" i="8"/>
  <c r="W7" i="9"/>
  <c r="W7" i="3"/>
  <c r="W7" i="7"/>
  <c r="W12" i="7"/>
  <c r="I12" i="8"/>
  <c r="I14" i="3"/>
  <c r="I14" i="8"/>
  <c r="J7" i="9"/>
  <c r="J7" i="7"/>
  <c r="S7" i="8"/>
  <c r="S7" i="3"/>
  <c r="J6" i="7"/>
  <c r="J6" i="8"/>
  <c r="Y6" i="3"/>
  <c r="Y6" i="9"/>
  <c r="P9" i="7"/>
  <c r="H10" i="9"/>
  <c r="H10" i="8"/>
  <c r="R9" i="9"/>
  <c r="D11" i="8"/>
  <c r="E7" i="9"/>
  <c r="E12" i="7"/>
  <c r="E12" i="3"/>
  <c r="T10" i="7"/>
  <c r="T10" i="3"/>
  <c r="U8" i="9"/>
  <c r="J11" i="3"/>
  <c r="J11" i="9"/>
  <c r="P11" i="8"/>
  <c r="C8" i="7"/>
  <c r="W7" i="8"/>
  <c r="R6" i="8"/>
  <c r="R6" i="3"/>
  <c r="Z12" i="7"/>
  <c r="Z12" i="3"/>
  <c r="W12" i="8"/>
  <c r="U9" i="8"/>
  <c r="O5" i="8"/>
  <c r="K5" i="7"/>
  <c r="J7" i="8"/>
  <c r="S14" i="3"/>
  <c r="E12" i="9"/>
  <c r="P8" i="3"/>
  <c r="K9" i="7"/>
  <c r="Y12" i="7"/>
  <c r="P14" i="9"/>
  <c r="T12" i="7"/>
  <c r="I9" i="7"/>
  <c r="K7" i="9"/>
  <c r="O11" i="8"/>
  <c r="R13" i="8"/>
  <c r="M14" i="8"/>
  <c r="W14" i="7"/>
  <c r="H6" i="8"/>
  <c r="P6" i="3"/>
  <c r="E6" i="3"/>
  <c r="E15" i="3" s="1"/>
  <c r="H7" i="9"/>
  <c r="K14" i="9"/>
  <c r="F11" i="3"/>
  <c r="K12" i="9"/>
  <c r="H14" i="7"/>
  <c r="N11" i="8"/>
  <c r="T9" i="3"/>
  <c r="R10" i="3"/>
  <c r="R7" i="8"/>
  <c r="C14" i="7"/>
  <c r="F15" i="8" l="1"/>
  <c r="M15" i="8"/>
  <c r="W15" i="8"/>
  <c r="Y15" i="3"/>
  <c r="E15" i="8"/>
  <c r="E15" i="7"/>
  <c r="U15" i="8"/>
  <c r="P15" i="8"/>
  <c r="J15" i="8"/>
  <c r="I15" i="8"/>
  <c r="F15" i="3"/>
  <c r="H15" i="3"/>
  <c r="D15" i="9"/>
  <c r="C15" i="8"/>
  <c r="N15" i="3"/>
  <c r="S15" i="8"/>
  <c r="T15" i="7"/>
  <c r="W15" i="3"/>
  <c r="P15" i="9"/>
  <c r="F15" i="7"/>
  <c r="F15" i="9"/>
  <c r="N15" i="8"/>
  <c r="D15" i="8"/>
  <c r="O15" i="3"/>
  <c r="E15" i="9"/>
  <c r="J15" i="9"/>
  <c r="S15" i="9"/>
  <c r="T15" i="3"/>
  <c r="N15" i="9"/>
  <c r="U15" i="3"/>
  <c r="X15" i="8"/>
  <c r="W15" i="7"/>
  <c r="D15" i="3"/>
  <c r="H15" i="8"/>
  <c r="S15" i="3"/>
  <c r="H15" i="9"/>
  <c r="R15" i="7"/>
  <c r="P15" i="7"/>
  <c r="I15" i="9"/>
  <c r="N15" i="7"/>
  <c r="U15" i="9"/>
  <c r="T15" i="9"/>
  <c r="X15" i="7"/>
  <c r="Y15" i="8"/>
  <c r="K15" i="7"/>
  <c r="O15" i="9"/>
  <c r="R15" i="8"/>
  <c r="U15" i="7"/>
  <c r="I15" i="3"/>
  <c r="K15" i="8"/>
  <c r="O15" i="7"/>
  <c r="Z15" i="3"/>
  <c r="D15" i="7"/>
  <c r="Z15" i="7"/>
  <c r="O15" i="8"/>
  <c r="Z15" i="8"/>
  <c r="M15" i="7"/>
  <c r="C15" i="7"/>
  <c r="C15" i="9"/>
  <c r="I15" i="7"/>
  <c r="S15" i="7"/>
  <c r="H15" i="7"/>
  <c r="R15" i="9"/>
  <c r="R15" i="3"/>
  <c r="T15" i="8"/>
  <c r="X15" i="9"/>
  <c r="J15" i="7"/>
  <c r="K15" i="9"/>
  <c r="Y15" i="7"/>
  <c r="P15" i="3"/>
  <c r="Z15" i="9"/>
  <c r="W15" i="9"/>
  <c r="X27" i="2"/>
  <c r="X27" i="7" s="1"/>
  <c r="U27" i="2"/>
  <c r="U27" i="7" s="1"/>
  <c r="S27" i="2"/>
  <c r="S27" i="3" s="1"/>
  <c r="P27" i="2"/>
  <c r="P27" i="8" s="1"/>
  <c r="Z27" i="2"/>
  <c r="Z27" i="8" s="1"/>
  <c r="R27" i="2"/>
  <c r="R27" i="7" s="1"/>
  <c r="O27" i="3"/>
  <c r="O27" i="7"/>
  <c r="O27" i="2"/>
  <c r="O27" i="9" s="1"/>
  <c r="O30" i="2"/>
  <c r="U29" i="2"/>
  <c r="U29" i="3" s="1"/>
  <c r="J22" i="2"/>
  <c r="J22" i="7" s="1"/>
  <c r="D26" i="2"/>
  <c r="D26" i="3" s="1"/>
  <c r="T24" i="2"/>
  <c r="T24" i="3" s="1"/>
  <c r="F22" i="2"/>
  <c r="F22" i="9" s="1"/>
  <c r="W21" i="7"/>
  <c r="F27" i="8"/>
  <c r="F27" i="2"/>
  <c r="M21" i="2"/>
  <c r="M21" i="8" s="1"/>
  <c r="T22" i="2"/>
  <c r="T22" i="9" s="1"/>
  <c r="W21" i="2"/>
  <c r="W21" i="3" s="1"/>
  <c r="W26" i="9"/>
  <c r="W26" i="7"/>
  <c r="W26" i="2"/>
  <c r="W26" i="3" s="1"/>
  <c r="W26" i="8"/>
  <c r="Z22" i="9"/>
  <c r="Z22" i="2"/>
  <c r="Z22" i="7" s="1"/>
  <c r="W27" i="2"/>
  <c r="W27" i="8" s="1"/>
  <c r="R21" i="2"/>
  <c r="R21" i="3" s="1"/>
  <c r="W29" i="2"/>
  <c r="W29" i="9" s="1"/>
  <c r="W29" i="3"/>
  <c r="H23" i="2"/>
  <c r="H23" i="3" s="1"/>
  <c r="P30" i="2"/>
  <c r="P30" i="3" s="1"/>
  <c r="W23" i="7"/>
  <c r="W23" i="2"/>
  <c r="W23" i="3" s="1"/>
  <c r="W22" i="2"/>
  <c r="W22" i="9" s="1"/>
  <c r="T25" i="2"/>
  <c r="T25" i="7" s="1"/>
  <c r="X26" i="2"/>
  <c r="X26" i="3" s="1"/>
  <c r="R30" i="8"/>
  <c r="R30" i="2"/>
  <c r="R30" i="3" s="1"/>
  <c r="R30" i="9"/>
  <c r="C30" i="2"/>
  <c r="C30" i="9" s="1"/>
  <c r="Z26" i="2"/>
  <c r="Z26" i="9" s="1"/>
  <c r="T23" i="8"/>
  <c r="T23" i="9"/>
  <c r="T23" i="2"/>
  <c r="T23" i="7" s="1"/>
  <c r="W25" i="2"/>
  <c r="W25" i="9" s="1"/>
  <c r="Y23" i="2"/>
  <c r="Y23" i="3" s="1"/>
  <c r="P21" i="2"/>
  <c r="P21" i="7" s="1"/>
  <c r="H29" i="2"/>
  <c r="Y21" i="2"/>
  <c r="Y21" i="3" s="1"/>
  <c r="C26" i="2"/>
  <c r="C26" i="8" s="1"/>
  <c r="Z24" i="2"/>
  <c r="Z24" i="8" s="1"/>
  <c r="T29" i="2"/>
  <c r="C22" i="2"/>
  <c r="C22" i="8" s="1"/>
  <c r="Y29" i="2"/>
  <c r="Y29" i="7" s="1"/>
  <c r="S30" i="2"/>
  <c r="S30" i="9" s="1"/>
  <c r="Y28" i="8"/>
  <c r="Y28" i="7"/>
  <c r="Y28" i="2"/>
  <c r="Y28" i="3" s="1"/>
  <c r="Z25" i="2"/>
  <c r="Z25" i="8" s="1"/>
  <c r="Y25" i="2"/>
  <c r="Y25" i="7" s="1"/>
  <c r="H21" i="2"/>
  <c r="H21" i="9" s="1"/>
  <c r="D29" i="8"/>
  <c r="D29" i="2"/>
  <c r="D29" i="3" s="1"/>
  <c r="X23" i="2"/>
  <c r="X23" i="8" s="1"/>
  <c r="T27" i="2"/>
  <c r="W30" i="2"/>
  <c r="W30" i="9" s="1"/>
  <c r="D27" i="2"/>
  <c r="D27" i="7" s="1"/>
  <c r="R24" i="2"/>
  <c r="H22" i="8"/>
  <c r="H22" i="2"/>
  <c r="I24" i="2"/>
  <c r="I24" i="9" s="1"/>
  <c r="W28" i="2"/>
  <c r="W28" i="9" s="1"/>
  <c r="M26" i="2"/>
  <c r="F23" i="2"/>
  <c r="F23" i="7" s="1"/>
  <c r="D30" i="2"/>
  <c r="D30" i="8" s="1"/>
  <c r="I29" i="8"/>
  <c r="I29" i="2"/>
  <c r="I29" i="9" s="1"/>
  <c r="F24" i="2"/>
  <c r="F24" i="3" s="1"/>
  <c r="I21" i="2"/>
  <c r="I21" i="3" s="1"/>
  <c r="C29" i="2"/>
  <c r="Y27" i="2"/>
  <c r="Y27" i="3" s="1"/>
  <c r="P25" i="2"/>
  <c r="P25" i="3" s="1"/>
  <c r="J25" i="2"/>
  <c r="J25" i="8" s="1"/>
  <c r="U24" i="2"/>
  <c r="I26" i="2"/>
  <c r="I26" i="3" s="1"/>
  <c r="K30" i="2"/>
  <c r="Z21" i="2"/>
  <c r="J21" i="2"/>
  <c r="X30" i="2"/>
  <c r="C28" i="2"/>
  <c r="N21" i="2"/>
  <c r="J28" i="2"/>
  <c r="J28" i="8" s="1"/>
  <c r="C25" i="2"/>
  <c r="P26" i="2"/>
  <c r="D21" i="2"/>
  <c r="D21" i="7" s="1"/>
  <c r="R28" i="2"/>
  <c r="R28" i="3" s="1"/>
  <c r="D28" i="2"/>
  <c r="D28" i="7" s="1"/>
  <c r="T26" i="2"/>
  <c r="I28" i="8"/>
  <c r="I28" i="2"/>
  <c r="I28" i="7" s="1"/>
  <c r="K22" i="2"/>
  <c r="K22" i="9" s="1"/>
  <c r="H26" i="2"/>
  <c r="H26" i="3" s="1"/>
  <c r="X25" i="2"/>
  <c r="X25" i="8" s="1"/>
  <c r="D22" i="9"/>
  <c r="D22" i="2"/>
  <c r="D22" i="3" s="1"/>
  <c r="R25" i="2"/>
  <c r="R25" i="7" s="1"/>
  <c r="K25" i="2"/>
  <c r="K25" i="9" s="1"/>
  <c r="N27" i="2"/>
  <c r="E25" i="2"/>
  <c r="E25" i="3" s="1"/>
  <c r="M25" i="2"/>
  <c r="M25" i="7" s="1"/>
  <c r="R26" i="2"/>
  <c r="R26" i="7" s="1"/>
  <c r="E27" i="2"/>
  <c r="E27" i="3" s="1"/>
  <c r="W24" i="2"/>
  <c r="W24" i="3" s="1"/>
  <c r="W24" i="7"/>
  <c r="M22" i="2"/>
  <c r="M22" i="9" s="1"/>
  <c r="S29" i="8"/>
  <c r="S29" i="2"/>
  <c r="S29" i="3" s="1"/>
  <c r="U30" i="7"/>
  <c r="U30" i="2"/>
  <c r="U30" i="9" s="1"/>
  <c r="Z23" i="9"/>
  <c r="Z23" i="2"/>
  <c r="Z23" i="3" s="1"/>
  <c r="M27" i="2"/>
  <c r="M27" i="9" s="1"/>
  <c r="J27" i="2"/>
  <c r="J27" i="3" s="1"/>
  <c r="O24" i="2"/>
  <c r="O24" i="8" s="1"/>
  <c r="E30" i="2"/>
  <c r="S25" i="2"/>
  <c r="S25" i="8" s="1"/>
  <c r="E29" i="2"/>
  <c r="N24" i="2"/>
  <c r="H25" i="2"/>
  <c r="N25" i="9"/>
  <c r="N25" i="2"/>
  <c r="N25" i="7" s="1"/>
  <c r="J26" i="2"/>
  <c r="J26" i="3" s="1"/>
  <c r="F25" i="2"/>
  <c r="F25" i="7" s="1"/>
  <c r="I27" i="9"/>
  <c r="I27" i="8"/>
  <c r="I27" i="2"/>
  <c r="I27" i="7" s="1"/>
  <c r="K21" i="2"/>
  <c r="K21" i="8" s="1"/>
  <c r="F30" i="2"/>
  <c r="F30" i="3" s="1"/>
  <c r="S26" i="2"/>
  <c r="N22" i="2"/>
  <c r="M23" i="2"/>
  <c r="M28" i="2"/>
  <c r="M28" i="3" s="1"/>
  <c r="S21" i="9"/>
  <c r="S21" i="7"/>
  <c r="S21" i="2"/>
  <c r="S21" i="8" s="1"/>
  <c r="D23" i="9"/>
  <c r="D23" i="2"/>
  <c r="Z29" i="2"/>
  <c r="Z29" i="8" s="1"/>
  <c r="P24" i="9"/>
  <c r="P24" i="7"/>
  <c r="P24" i="2"/>
  <c r="P24" i="3" s="1"/>
  <c r="E26" i="2"/>
  <c r="E26" i="9" s="1"/>
  <c r="P22" i="2"/>
  <c r="P22" i="9" s="1"/>
  <c r="E21" i="2"/>
  <c r="E21" i="8" s="1"/>
  <c r="K24" i="2"/>
  <c r="K24" i="8" s="1"/>
  <c r="C23" i="7"/>
  <c r="C23" i="9"/>
  <c r="C23" i="2"/>
  <c r="C23" i="8" s="1"/>
  <c r="H28" i="9"/>
  <c r="H28" i="8"/>
  <c r="H28" i="2"/>
  <c r="H28" i="3" s="1"/>
  <c r="H30" i="2"/>
  <c r="D25" i="3"/>
  <c r="D25" i="9"/>
  <c r="D25" i="2"/>
  <c r="D25" i="8" s="1"/>
  <c r="R23" i="7"/>
  <c r="R23" i="9"/>
  <c r="R23" i="2"/>
  <c r="R23" i="3" s="1"/>
  <c r="U21" i="2"/>
  <c r="U21" i="8" s="1"/>
  <c r="H24" i="2"/>
  <c r="C24" i="9"/>
  <c r="C24" i="2"/>
  <c r="C24" i="7" s="1"/>
  <c r="N28" i="9"/>
  <c r="N28" i="8"/>
  <c r="N28" i="3"/>
  <c r="N28" i="2"/>
  <c r="N28" i="7" s="1"/>
  <c r="F28" i="3"/>
  <c r="F28" i="2"/>
  <c r="C21" i="2"/>
  <c r="R22" i="9"/>
  <c r="R22" i="2"/>
  <c r="R22" i="3" s="1"/>
  <c r="J30" i="2"/>
  <c r="J30" i="7" s="1"/>
  <c r="X21" i="2"/>
  <c r="X21" i="8" s="1"/>
  <c r="X24" i="2"/>
  <c r="X24" i="7" s="1"/>
  <c r="F26" i="2"/>
  <c r="F26" i="8" s="1"/>
  <c r="N29" i="2"/>
  <c r="N29" i="3" s="1"/>
  <c r="Y26" i="7"/>
  <c r="Y26" i="2"/>
  <c r="C27" i="2"/>
  <c r="E23" i="9"/>
  <c r="E23" i="3"/>
  <c r="E23" i="2"/>
  <c r="E23" i="8" s="1"/>
  <c r="U23" i="2"/>
  <c r="U23" i="8" s="1"/>
  <c r="J24" i="2"/>
  <c r="J24" i="3" s="1"/>
  <c r="U22" i="2"/>
  <c r="U22" i="7" s="1"/>
  <c r="N23" i="2"/>
  <c r="N23" i="9" s="1"/>
  <c r="S22" i="2"/>
  <c r="S22" i="3" s="1"/>
  <c r="U28" i="2"/>
  <c r="U28" i="8" s="1"/>
  <c r="S24" i="2"/>
  <c r="S24" i="8" s="1"/>
  <c r="Z28" i="2"/>
  <c r="Z28" i="7" s="1"/>
  <c r="Y22" i="2"/>
  <c r="Y22" i="3" s="1"/>
  <c r="F21" i="2"/>
  <c r="F21" i="9" s="1"/>
  <c r="E28" i="2"/>
  <c r="E28" i="3" s="1"/>
  <c r="I23" i="2"/>
  <c r="I23" i="7" s="1"/>
  <c r="Y30" i="2"/>
  <c r="Y30" i="3" s="1"/>
  <c r="E24" i="9"/>
  <c r="E24" i="3"/>
  <c r="E24" i="2"/>
  <c r="E24" i="7" s="1"/>
  <c r="D24" i="2"/>
  <c r="F29" i="2"/>
  <c r="T30" i="2"/>
  <c r="T30" i="9" s="1"/>
  <c r="S23" i="2"/>
  <c r="O21" i="2"/>
  <c r="E22" i="2"/>
  <c r="E22" i="7" s="1"/>
  <c r="N26" i="2"/>
  <c r="O26" i="2"/>
  <c r="O26" i="7" s="1"/>
  <c r="J23" i="2"/>
  <c r="J23" i="9" s="1"/>
  <c r="I22" i="2"/>
  <c r="I22" i="3" s="1"/>
  <c r="X29" i="2"/>
  <c r="X29" i="9" s="1"/>
  <c r="U26" i="2"/>
  <c r="K28" i="2"/>
  <c r="K28" i="8" s="1"/>
  <c r="Y24" i="7"/>
  <c r="Y24" i="2"/>
  <c r="Y24" i="9" s="1"/>
  <c r="M24" i="7"/>
  <c r="M24" i="3"/>
  <c r="M24" i="2"/>
  <c r="M24" i="9" s="1"/>
  <c r="K27" i="2"/>
  <c r="K27" i="9" s="1"/>
  <c r="Z30" i="8"/>
  <c r="Z30" i="2"/>
  <c r="Z30" i="9" s="1"/>
  <c r="M29" i="2"/>
  <c r="M29" i="8" s="1"/>
  <c r="R29" i="8"/>
  <c r="R29" i="9"/>
  <c r="R29" i="2"/>
  <c r="R29" i="7" s="1"/>
  <c r="X22" i="2"/>
  <c r="H27" i="2"/>
  <c r="O23" i="9"/>
  <c r="O23" i="8"/>
  <c r="O23" i="2"/>
  <c r="O23" i="7" s="1"/>
  <c r="I25" i="2"/>
  <c r="I25" i="8" s="1"/>
  <c r="X28" i="2"/>
  <c r="X28" i="8" s="1"/>
  <c r="M30" i="8"/>
  <c r="M30" i="2"/>
  <c r="M30" i="9" s="1"/>
  <c r="T28" i="2"/>
  <c r="P28" i="2"/>
  <c r="P28" i="7" s="1"/>
  <c r="O28" i="2"/>
  <c r="O28" i="8" s="1"/>
  <c r="O29" i="2"/>
  <c r="O29" i="9" s="1"/>
  <c r="N30" i="2"/>
  <c r="K23" i="2"/>
  <c r="K23" i="8" s="1"/>
  <c r="I30" i="2"/>
  <c r="I30" i="9" s="1"/>
  <c r="O22" i="2"/>
  <c r="O22" i="7" s="1"/>
  <c r="O25" i="2"/>
  <c r="S28" i="2"/>
  <c r="P23" i="2"/>
  <c r="K29" i="2"/>
  <c r="T21" i="2"/>
  <c r="T21" i="8" s="1"/>
  <c r="P29" i="2"/>
  <c r="P29" i="3" s="1"/>
  <c r="J29" i="2"/>
  <c r="J29" i="9" s="1"/>
  <c r="U25" i="2"/>
  <c r="K26" i="2"/>
  <c r="K26" i="7" s="1"/>
  <c r="C20" i="2"/>
  <c r="C20" i="7" s="1"/>
  <c r="D20" i="2"/>
  <c r="D31" i="2" s="1"/>
  <c r="N20" i="7"/>
  <c r="U20" i="7"/>
  <c r="W20" i="8"/>
  <c r="W20" i="2"/>
  <c r="W31" i="2" s="1"/>
  <c r="K20" i="2"/>
  <c r="K20" i="9" s="1"/>
  <c r="P20" i="2"/>
  <c r="U20" i="2"/>
  <c r="U20" i="9" s="1"/>
  <c r="U20" i="8"/>
  <c r="Y20" i="2"/>
  <c r="Y20" i="8" s="1"/>
  <c r="M20" i="2"/>
  <c r="M31" i="2" s="1"/>
  <c r="H20" i="2"/>
  <c r="X20" i="2"/>
  <c r="T20" i="2"/>
  <c r="T31" i="2" s="1"/>
  <c r="J20" i="2"/>
  <c r="N20" i="2"/>
  <c r="N20" i="3" s="1"/>
  <c r="Z20" i="2"/>
  <c r="Z31" i="2" s="1"/>
  <c r="Z20" i="3"/>
  <c r="S20" i="2"/>
  <c r="S20" i="8" s="1"/>
  <c r="F20" i="2"/>
  <c r="R20" i="2"/>
  <c r="I20" i="2"/>
  <c r="I31" i="2" s="1"/>
  <c r="I20" i="3"/>
  <c r="O20" i="2"/>
  <c r="O20" i="7" s="1"/>
  <c r="E20" i="2"/>
  <c r="I20" i="8" l="1"/>
  <c r="N20" i="8"/>
  <c r="O28" i="9"/>
  <c r="E26" i="8"/>
  <c r="I22" i="7"/>
  <c r="N29" i="7"/>
  <c r="F30" i="7"/>
  <c r="R26" i="3"/>
  <c r="M22" i="7"/>
  <c r="J28" i="9"/>
  <c r="Y29" i="8"/>
  <c r="C30" i="8"/>
  <c r="C22" i="9"/>
  <c r="U29" i="7"/>
  <c r="W27" i="3"/>
  <c r="N20" i="9"/>
  <c r="M20" i="9"/>
  <c r="C20" i="3"/>
  <c r="I30" i="7"/>
  <c r="X29" i="3"/>
  <c r="H28" i="7"/>
  <c r="E28" i="9"/>
  <c r="K24" i="9"/>
  <c r="E21" i="3"/>
  <c r="S24" i="3"/>
  <c r="F25" i="9"/>
  <c r="J26" i="7"/>
  <c r="M27" i="8"/>
  <c r="X28" i="3"/>
  <c r="M28" i="9"/>
  <c r="S29" i="7"/>
  <c r="E27" i="9"/>
  <c r="F30" i="9"/>
  <c r="E25" i="8"/>
  <c r="K25" i="8"/>
  <c r="H26" i="7"/>
  <c r="K22" i="8"/>
  <c r="I21" i="8"/>
  <c r="F24" i="9"/>
  <c r="F23" i="8"/>
  <c r="Z25" i="9"/>
  <c r="Y21" i="8"/>
  <c r="Y23" i="8"/>
  <c r="W22" i="3"/>
  <c r="Z22" i="8"/>
  <c r="T22" i="7"/>
  <c r="W25" i="7"/>
  <c r="F22" i="3"/>
  <c r="M21" i="3"/>
  <c r="D27" i="3"/>
  <c r="U29" i="8"/>
  <c r="Z27" i="9"/>
  <c r="X27" i="3"/>
  <c r="U20" i="3"/>
  <c r="K20" i="8"/>
  <c r="K20" i="7"/>
  <c r="M30" i="7"/>
  <c r="I30" i="3"/>
  <c r="M29" i="9"/>
  <c r="Y24" i="8"/>
  <c r="Y30" i="9"/>
  <c r="X29" i="8"/>
  <c r="K28" i="7"/>
  <c r="E28" i="7"/>
  <c r="K24" i="7"/>
  <c r="F21" i="7"/>
  <c r="Z29" i="7"/>
  <c r="S21" i="3"/>
  <c r="S24" i="7"/>
  <c r="F25" i="8"/>
  <c r="M27" i="3"/>
  <c r="U30" i="8"/>
  <c r="S29" i="9"/>
  <c r="K21" i="9"/>
  <c r="K25" i="7"/>
  <c r="X25" i="9"/>
  <c r="H26" i="8"/>
  <c r="K22" i="7"/>
  <c r="I21" i="9"/>
  <c r="F24" i="7"/>
  <c r="D30" i="7"/>
  <c r="F23" i="9"/>
  <c r="D29" i="7"/>
  <c r="D28" i="8"/>
  <c r="Y25" i="8"/>
  <c r="Y21" i="7"/>
  <c r="P21" i="3"/>
  <c r="W22" i="7"/>
  <c r="P30" i="7"/>
  <c r="W29" i="8"/>
  <c r="D26" i="9"/>
  <c r="J22" i="3"/>
  <c r="T24" i="7"/>
  <c r="X26" i="7"/>
  <c r="T25" i="8"/>
  <c r="R21" i="8"/>
  <c r="Z27" i="7"/>
  <c r="U27" i="9"/>
  <c r="X27" i="8"/>
  <c r="I30" i="8"/>
  <c r="X29" i="7"/>
  <c r="E28" i="8"/>
  <c r="F25" i="3"/>
  <c r="Y22" i="7"/>
  <c r="E26" i="3"/>
  <c r="F26" i="3"/>
  <c r="K25" i="3"/>
  <c r="R26" i="9"/>
  <c r="M22" i="8"/>
  <c r="I21" i="7"/>
  <c r="J28" i="3"/>
  <c r="D29" i="9"/>
  <c r="Y25" i="9"/>
  <c r="Y28" i="9"/>
  <c r="Y21" i="9"/>
  <c r="P21" i="9"/>
  <c r="Z26" i="8"/>
  <c r="R30" i="7"/>
  <c r="W22" i="8"/>
  <c r="W29" i="7"/>
  <c r="Z22" i="3"/>
  <c r="S30" i="3"/>
  <c r="D26" i="8"/>
  <c r="J22" i="8"/>
  <c r="Z24" i="9"/>
  <c r="H23" i="9"/>
  <c r="C26" i="9"/>
  <c r="Z27" i="3"/>
  <c r="R27" i="9"/>
  <c r="S27" i="7"/>
  <c r="X27" i="9"/>
  <c r="R31" i="2"/>
  <c r="R20" i="7"/>
  <c r="R20" i="8"/>
  <c r="R20" i="3"/>
  <c r="R20" i="9"/>
  <c r="E31" i="2"/>
  <c r="E20" i="8"/>
  <c r="E20" i="3"/>
  <c r="E20" i="9"/>
  <c r="E20" i="7"/>
  <c r="F31" i="2"/>
  <c r="F20" i="7"/>
  <c r="F20" i="8"/>
  <c r="F20" i="9"/>
  <c r="X20" i="8"/>
  <c r="X20" i="7"/>
  <c r="X20" i="9"/>
  <c r="X20" i="3"/>
  <c r="X31" i="2"/>
  <c r="P31" i="2"/>
  <c r="P20" i="8"/>
  <c r="P20" i="7"/>
  <c r="P20" i="3"/>
  <c r="P20" i="9"/>
  <c r="O31" i="2"/>
  <c r="O20" i="3"/>
  <c r="O20" i="9"/>
  <c r="O20" i="8"/>
  <c r="F20" i="3"/>
  <c r="J31" i="2"/>
  <c r="J20" i="3"/>
  <c r="J20" i="9"/>
  <c r="J20" i="7"/>
  <c r="J20" i="8"/>
  <c r="H31" i="2"/>
  <c r="H20" i="7"/>
  <c r="H20" i="3"/>
  <c r="H20" i="9"/>
  <c r="H20" i="8"/>
  <c r="U25" i="8"/>
  <c r="U25" i="9"/>
  <c r="U25" i="7"/>
  <c r="T20" i="9"/>
  <c r="Y20" i="9"/>
  <c r="S28" i="7"/>
  <c r="S28" i="9"/>
  <c r="S28" i="8"/>
  <c r="T28" i="7"/>
  <c r="T28" i="9"/>
  <c r="T28" i="3"/>
  <c r="T28" i="8"/>
  <c r="X22" i="8"/>
  <c r="X22" i="7"/>
  <c r="X22" i="3"/>
  <c r="F29" i="3"/>
  <c r="F29" i="7"/>
  <c r="F29" i="8"/>
  <c r="H24" i="9"/>
  <c r="H24" i="7"/>
  <c r="H24" i="8"/>
  <c r="H24" i="3"/>
  <c r="N22" i="3"/>
  <c r="N22" i="7"/>
  <c r="N22" i="9"/>
  <c r="S20" i="3"/>
  <c r="U31" i="2"/>
  <c r="Y20" i="3"/>
  <c r="K20" i="3"/>
  <c r="W20" i="3"/>
  <c r="I20" i="7"/>
  <c r="M20" i="7"/>
  <c r="I20" i="9"/>
  <c r="T21" i="9"/>
  <c r="T21" i="7"/>
  <c r="T21" i="3"/>
  <c r="O25" i="7"/>
  <c r="O25" i="3"/>
  <c r="O25" i="9"/>
  <c r="O25" i="8"/>
  <c r="Z20" i="7"/>
  <c r="D20" i="7"/>
  <c r="O29" i="7"/>
  <c r="O29" i="8"/>
  <c r="O29" i="3"/>
  <c r="D20" i="8"/>
  <c r="X22" i="9"/>
  <c r="O21" i="8"/>
  <c r="O21" i="3"/>
  <c r="O21" i="7"/>
  <c r="O21" i="9"/>
  <c r="Y31" i="2"/>
  <c r="C21" i="7"/>
  <c r="C21" i="9"/>
  <c r="C21" i="8"/>
  <c r="C21" i="3"/>
  <c r="U21" i="9"/>
  <c r="U21" i="7"/>
  <c r="U21" i="3"/>
  <c r="H30" i="7"/>
  <c r="H30" i="9"/>
  <c r="H30" i="3"/>
  <c r="H30" i="8"/>
  <c r="N22" i="8"/>
  <c r="U25" i="3"/>
  <c r="N27" i="7"/>
  <c r="N27" i="8"/>
  <c r="N27" i="9"/>
  <c r="N27" i="3"/>
  <c r="P29" i="8"/>
  <c r="P29" i="9"/>
  <c r="P29" i="7"/>
  <c r="N30" i="8"/>
  <c r="N30" i="9"/>
  <c r="N30" i="3"/>
  <c r="K27" i="3"/>
  <c r="K27" i="8"/>
  <c r="K27" i="7"/>
  <c r="P22" i="7"/>
  <c r="P22" i="8"/>
  <c r="P22" i="3"/>
  <c r="S31" i="2"/>
  <c r="N31" i="2"/>
  <c r="T20" i="3"/>
  <c r="M20" i="3"/>
  <c r="Y20" i="7"/>
  <c r="K31" i="2"/>
  <c r="W20" i="7"/>
  <c r="T20" i="8"/>
  <c r="Z20" i="8"/>
  <c r="D20" i="3"/>
  <c r="C31" i="2"/>
  <c r="C20" i="8"/>
  <c r="C20" i="9"/>
  <c r="S20" i="7"/>
  <c r="S20" i="9"/>
  <c r="D20" i="9"/>
  <c r="K29" i="9"/>
  <c r="K29" i="8"/>
  <c r="K29" i="3"/>
  <c r="O22" i="8"/>
  <c r="O22" i="9"/>
  <c r="O22" i="3"/>
  <c r="Z20" i="9"/>
  <c r="W20" i="9"/>
  <c r="U26" i="3"/>
  <c r="U26" i="8"/>
  <c r="U26" i="9"/>
  <c r="O26" i="3"/>
  <c r="O26" i="9"/>
  <c r="O26" i="8"/>
  <c r="I23" i="3"/>
  <c r="I23" i="9"/>
  <c r="I23" i="8"/>
  <c r="Z28" i="8"/>
  <c r="Z28" i="9"/>
  <c r="Z28" i="3"/>
  <c r="N23" i="8"/>
  <c r="N23" i="7"/>
  <c r="N23" i="3"/>
  <c r="C27" i="9"/>
  <c r="C27" i="7"/>
  <c r="C27" i="8"/>
  <c r="C27" i="3"/>
  <c r="Y26" i="3"/>
  <c r="Y26" i="8"/>
  <c r="Y26" i="9"/>
  <c r="X21" i="3"/>
  <c r="X21" i="7"/>
  <c r="X21" i="9"/>
  <c r="K29" i="7"/>
  <c r="U26" i="7"/>
  <c r="S28" i="3"/>
  <c r="D23" i="8"/>
  <c r="D23" i="3"/>
  <c r="D23" i="7"/>
  <c r="S26" i="3"/>
  <c r="S26" i="7"/>
  <c r="S26" i="8"/>
  <c r="S26" i="9"/>
  <c r="H25" i="7"/>
  <c r="H25" i="3"/>
  <c r="H25" i="8"/>
  <c r="H25" i="9"/>
  <c r="T26" i="3"/>
  <c r="T26" i="7"/>
  <c r="T26" i="9"/>
  <c r="T26" i="8"/>
  <c r="M20" i="8"/>
  <c r="K26" i="3"/>
  <c r="K26" i="8"/>
  <c r="K26" i="9"/>
  <c r="T20" i="7"/>
  <c r="J29" i="8"/>
  <c r="J29" i="3"/>
  <c r="J29" i="7"/>
  <c r="P23" i="3"/>
  <c r="P23" i="9"/>
  <c r="P23" i="8"/>
  <c r="K23" i="9"/>
  <c r="K23" i="7"/>
  <c r="K23" i="3"/>
  <c r="P28" i="9"/>
  <c r="P28" i="8"/>
  <c r="P28" i="3"/>
  <c r="H27" i="8"/>
  <c r="H27" i="7"/>
  <c r="H27" i="3"/>
  <c r="H27" i="9"/>
  <c r="N30" i="7"/>
  <c r="P23" i="7"/>
  <c r="F28" i="7"/>
  <c r="F28" i="9"/>
  <c r="F28" i="8"/>
  <c r="M23" i="9"/>
  <c r="M23" i="3"/>
  <c r="M23" i="8"/>
  <c r="M23" i="7"/>
  <c r="N24" i="3"/>
  <c r="N24" i="7"/>
  <c r="N24" i="9"/>
  <c r="N24" i="8"/>
  <c r="O24" i="3"/>
  <c r="O24" i="9"/>
  <c r="O24" i="7"/>
  <c r="J21" i="8"/>
  <c r="J21" i="3"/>
  <c r="J21" i="7"/>
  <c r="J21" i="9"/>
  <c r="U24" i="8"/>
  <c r="U24" i="3"/>
  <c r="U24" i="9"/>
  <c r="U24" i="7"/>
  <c r="F29" i="9"/>
  <c r="M30" i="3"/>
  <c r="O23" i="3"/>
  <c r="R29" i="3"/>
  <c r="M29" i="7"/>
  <c r="Z30" i="7"/>
  <c r="M24" i="8"/>
  <c r="Y24" i="3"/>
  <c r="N26" i="8"/>
  <c r="N26" i="9"/>
  <c r="S23" i="8"/>
  <c r="S23" i="9"/>
  <c r="D24" i="9"/>
  <c r="D24" i="3"/>
  <c r="D24" i="7"/>
  <c r="E24" i="8"/>
  <c r="U22" i="3"/>
  <c r="U22" i="8"/>
  <c r="U23" i="3"/>
  <c r="U23" i="9"/>
  <c r="E23" i="7"/>
  <c r="Y30" i="8"/>
  <c r="J30" i="3"/>
  <c r="J30" i="8"/>
  <c r="K28" i="3"/>
  <c r="R22" i="8"/>
  <c r="O28" i="7"/>
  <c r="C24" i="3"/>
  <c r="R23" i="8"/>
  <c r="D25" i="7"/>
  <c r="C23" i="3"/>
  <c r="K24" i="3"/>
  <c r="E21" i="9"/>
  <c r="F21" i="3"/>
  <c r="P24" i="8"/>
  <c r="Z29" i="3"/>
  <c r="S24" i="9"/>
  <c r="I25" i="7"/>
  <c r="K21" i="3"/>
  <c r="K21" i="7"/>
  <c r="K31" i="7" s="1"/>
  <c r="I27" i="3"/>
  <c r="J26" i="8"/>
  <c r="N25" i="3"/>
  <c r="E29" i="8"/>
  <c r="E29" i="3"/>
  <c r="E29" i="9"/>
  <c r="M27" i="7"/>
  <c r="E26" i="7"/>
  <c r="X28" i="7"/>
  <c r="Z23" i="7"/>
  <c r="I22" i="9"/>
  <c r="U30" i="3"/>
  <c r="J23" i="3"/>
  <c r="M28" i="8"/>
  <c r="N26" i="7"/>
  <c r="W24" i="9"/>
  <c r="W24" i="8"/>
  <c r="E27" i="7"/>
  <c r="E27" i="8"/>
  <c r="M25" i="3"/>
  <c r="M25" i="8"/>
  <c r="M25" i="9"/>
  <c r="X24" i="8"/>
  <c r="S23" i="7"/>
  <c r="D22" i="8"/>
  <c r="D22" i="7"/>
  <c r="U22" i="9"/>
  <c r="I28" i="9"/>
  <c r="I28" i="3"/>
  <c r="D21" i="3"/>
  <c r="D21" i="9"/>
  <c r="D21" i="8"/>
  <c r="N21" i="7"/>
  <c r="N21" i="3"/>
  <c r="N21" i="8"/>
  <c r="N31" i="8" s="1"/>
  <c r="Z21" i="3"/>
  <c r="Z21" i="8"/>
  <c r="Z21" i="9"/>
  <c r="Z21" i="7"/>
  <c r="J25" i="7"/>
  <c r="J25" i="9"/>
  <c r="J25" i="3"/>
  <c r="H22" i="9"/>
  <c r="H22" i="3"/>
  <c r="H22" i="7"/>
  <c r="X23" i="7"/>
  <c r="X23" i="9"/>
  <c r="X23" i="3"/>
  <c r="N21" i="9"/>
  <c r="H29" i="8"/>
  <c r="H29" i="9"/>
  <c r="H29" i="7"/>
  <c r="H29" i="3"/>
  <c r="M29" i="3"/>
  <c r="Z30" i="3"/>
  <c r="E22" i="8"/>
  <c r="E22" i="3"/>
  <c r="T30" i="3"/>
  <c r="T30" i="8"/>
  <c r="U28" i="7"/>
  <c r="U28" i="9"/>
  <c r="J24" i="9"/>
  <c r="J24" i="7"/>
  <c r="Y30" i="7"/>
  <c r="F26" i="9"/>
  <c r="F26" i="7"/>
  <c r="K28" i="9"/>
  <c r="R22" i="7"/>
  <c r="O28" i="3"/>
  <c r="C24" i="8"/>
  <c r="E21" i="7"/>
  <c r="F21" i="8"/>
  <c r="Z29" i="9"/>
  <c r="I25" i="9"/>
  <c r="J26" i="9"/>
  <c r="N25" i="8"/>
  <c r="S25" i="3"/>
  <c r="S25" i="7"/>
  <c r="S25" i="9"/>
  <c r="Y22" i="8"/>
  <c r="X28" i="9"/>
  <c r="Z23" i="8"/>
  <c r="N29" i="9"/>
  <c r="J23" i="7"/>
  <c r="M28" i="7"/>
  <c r="N26" i="3"/>
  <c r="S23" i="3"/>
  <c r="T30" i="7"/>
  <c r="X25" i="7"/>
  <c r="X25" i="3"/>
  <c r="J24" i="8"/>
  <c r="P26" i="8"/>
  <c r="P26" i="7"/>
  <c r="P26" i="3"/>
  <c r="P26" i="9"/>
  <c r="C28" i="9"/>
  <c r="C28" i="7"/>
  <c r="C28" i="3"/>
  <c r="C28" i="8"/>
  <c r="C29" i="3"/>
  <c r="C29" i="8"/>
  <c r="C29" i="7"/>
  <c r="C29" i="9"/>
  <c r="D30" i="3"/>
  <c r="D30" i="9"/>
  <c r="W28" i="7"/>
  <c r="W28" i="3"/>
  <c r="W28" i="8"/>
  <c r="D24" i="8"/>
  <c r="S22" i="7"/>
  <c r="S22" i="8"/>
  <c r="X24" i="3"/>
  <c r="X24" i="9"/>
  <c r="I25" i="3"/>
  <c r="E30" i="9"/>
  <c r="E30" i="8"/>
  <c r="E30" i="7"/>
  <c r="E30" i="3"/>
  <c r="Y22" i="9"/>
  <c r="I22" i="8"/>
  <c r="N29" i="8"/>
  <c r="J23" i="8"/>
  <c r="U28" i="3"/>
  <c r="E22" i="9"/>
  <c r="E25" i="9"/>
  <c r="E25" i="7"/>
  <c r="S22" i="9"/>
  <c r="R25" i="3"/>
  <c r="R25" i="8"/>
  <c r="R25" i="9"/>
  <c r="J30" i="9"/>
  <c r="U23" i="7"/>
  <c r="I29" i="7"/>
  <c r="I29" i="3"/>
  <c r="I24" i="8"/>
  <c r="I24" i="3"/>
  <c r="I24" i="7"/>
  <c r="R24" i="9"/>
  <c r="R24" i="3"/>
  <c r="R24" i="7"/>
  <c r="R24" i="8"/>
  <c r="T27" i="8"/>
  <c r="T27" i="3"/>
  <c r="T27" i="9"/>
  <c r="T27" i="7"/>
  <c r="E29" i="7"/>
  <c r="J27" i="8"/>
  <c r="J27" i="7"/>
  <c r="J27" i="9"/>
  <c r="F30" i="8"/>
  <c r="H26" i="9"/>
  <c r="K22" i="3"/>
  <c r="R26" i="8"/>
  <c r="M22" i="3"/>
  <c r="D28" i="3"/>
  <c r="D28" i="9"/>
  <c r="C25" i="7"/>
  <c r="C25" i="9"/>
  <c r="C25" i="8"/>
  <c r="K30" i="8"/>
  <c r="K30" i="7"/>
  <c r="K30" i="9"/>
  <c r="P25" i="8"/>
  <c r="P25" i="7"/>
  <c r="P25" i="9"/>
  <c r="F24" i="8"/>
  <c r="F23" i="3"/>
  <c r="J28" i="7"/>
  <c r="K30" i="3"/>
  <c r="T29" i="3"/>
  <c r="T29" i="7"/>
  <c r="T29" i="8"/>
  <c r="O30" i="8"/>
  <c r="O30" i="3"/>
  <c r="O30" i="7"/>
  <c r="C25" i="3"/>
  <c r="O30" i="9"/>
  <c r="P27" i="9"/>
  <c r="P27" i="3"/>
  <c r="P27" i="7"/>
  <c r="R28" i="9"/>
  <c r="R28" i="7"/>
  <c r="R28" i="8"/>
  <c r="X30" i="9"/>
  <c r="X30" i="8"/>
  <c r="X30" i="3"/>
  <c r="I26" i="9"/>
  <c r="I26" i="7"/>
  <c r="I26" i="8"/>
  <c r="Y27" i="7"/>
  <c r="Y27" i="8"/>
  <c r="Y27" i="9"/>
  <c r="M26" i="3"/>
  <c r="M26" i="8"/>
  <c r="M26" i="7"/>
  <c r="W30" i="7"/>
  <c r="W30" i="3"/>
  <c r="W30" i="8"/>
  <c r="H21" i="8"/>
  <c r="H21" i="7"/>
  <c r="H21" i="3"/>
  <c r="M26" i="9"/>
  <c r="X30" i="7"/>
  <c r="F27" i="7"/>
  <c r="F27" i="3"/>
  <c r="F27" i="9"/>
  <c r="T29" i="9"/>
  <c r="Y25" i="3"/>
  <c r="Z25" i="7"/>
  <c r="P21" i="8"/>
  <c r="Y23" i="9"/>
  <c r="T23" i="3"/>
  <c r="Z26" i="7"/>
  <c r="W23" i="9"/>
  <c r="W23" i="8"/>
  <c r="P30" i="8"/>
  <c r="S30" i="7"/>
  <c r="T22" i="3"/>
  <c r="Y29" i="9"/>
  <c r="W25" i="3"/>
  <c r="W21" i="9"/>
  <c r="C30" i="7"/>
  <c r="D26" i="7"/>
  <c r="J22" i="9"/>
  <c r="F22" i="8"/>
  <c r="T24" i="8"/>
  <c r="Z24" i="7"/>
  <c r="M21" i="7"/>
  <c r="C22" i="7"/>
  <c r="D27" i="9"/>
  <c r="X26" i="8"/>
  <c r="H23" i="8"/>
  <c r="U29" i="9"/>
  <c r="T25" i="3"/>
  <c r="C26" i="3"/>
  <c r="R21" i="9"/>
  <c r="O27" i="8"/>
  <c r="W27" i="7"/>
  <c r="R27" i="3"/>
  <c r="U27" i="3"/>
  <c r="S27" i="8"/>
  <c r="Z25" i="3"/>
  <c r="Y23" i="7"/>
  <c r="Z26" i="3"/>
  <c r="P30" i="9"/>
  <c r="S30" i="8"/>
  <c r="T22" i="8"/>
  <c r="Y29" i="3"/>
  <c r="W25" i="8"/>
  <c r="W21" i="8"/>
  <c r="C30" i="3"/>
  <c r="F22" i="7"/>
  <c r="T24" i="9"/>
  <c r="Z24" i="3"/>
  <c r="M21" i="9"/>
  <c r="C22" i="3"/>
  <c r="D27" i="8"/>
  <c r="X26" i="9"/>
  <c r="H23" i="7"/>
  <c r="T25" i="9"/>
  <c r="C26" i="7"/>
  <c r="R21" i="7"/>
  <c r="W27" i="9"/>
  <c r="R27" i="8"/>
  <c r="U27" i="8"/>
  <c r="S27" i="9"/>
  <c r="S31" i="8" l="1"/>
  <c r="K31" i="9"/>
  <c r="U31" i="9"/>
  <c r="R31" i="3"/>
  <c r="W31" i="8"/>
  <c r="C31" i="3"/>
  <c r="U31" i="8"/>
  <c r="M31" i="9"/>
  <c r="K31" i="8"/>
  <c r="U31" i="3"/>
  <c r="N31" i="9"/>
  <c r="N31" i="7"/>
  <c r="U31" i="7"/>
  <c r="O31" i="7"/>
  <c r="I31" i="8"/>
  <c r="Y31" i="8"/>
  <c r="C31" i="7"/>
  <c r="Y31" i="9"/>
  <c r="N31" i="3"/>
  <c r="I31" i="3"/>
  <c r="S31" i="9"/>
  <c r="T31" i="3"/>
  <c r="Z31" i="7"/>
  <c r="K31" i="3"/>
  <c r="J31" i="8"/>
  <c r="O31" i="3"/>
  <c r="P31" i="3"/>
  <c r="X31" i="7"/>
  <c r="F31" i="8"/>
  <c r="E31" i="9"/>
  <c r="S31" i="7"/>
  <c r="D31" i="3"/>
  <c r="M31" i="7"/>
  <c r="Y31" i="3"/>
  <c r="T31" i="9"/>
  <c r="H31" i="3"/>
  <c r="J31" i="7"/>
  <c r="F31" i="3"/>
  <c r="P31" i="7"/>
  <c r="X31" i="8"/>
  <c r="F31" i="7"/>
  <c r="E31" i="3"/>
  <c r="R31" i="8"/>
  <c r="W31" i="7"/>
  <c r="I31" i="9"/>
  <c r="H31" i="9"/>
  <c r="Z31" i="3"/>
  <c r="C31" i="9"/>
  <c r="Z31" i="8"/>
  <c r="Y31" i="7"/>
  <c r="I31" i="7"/>
  <c r="H31" i="7"/>
  <c r="J31" i="9"/>
  <c r="O31" i="8"/>
  <c r="P31" i="8"/>
  <c r="X31" i="3"/>
  <c r="E31" i="8"/>
  <c r="R31" i="7"/>
  <c r="Z31" i="9"/>
  <c r="T31" i="7"/>
  <c r="M31" i="8"/>
  <c r="W31" i="9"/>
  <c r="D31" i="9"/>
  <c r="C31" i="8"/>
  <c r="T31" i="8"/>
  <c r="M31" i="3"/>
  <c r="D31" i="8"/>
  <c r="D31" i="7"/>
  <c r="W31" i="3"/>
  <c r="S31" i="3"/>
  <c r="H31" i="8"/>
  <c r="J31" i="3"/>
  <c r="O31" i="9"/>
  <c r="P31" i="9"/>
  <c r="X31" i="9"/>
  <c r="F31" i="9"/>
  <c r="E31" i="7"/>
  <c r="R31" i="9"/>
  <c r="U42" i="9"/>
  <c r="R40" i="7"/>
  <c r="N37" i="2"/>
  <c r="N37" i="8" s="1"/>
  <c r="Z42" i="7"/>
  <c r="J38" i="7"/>
  <c r="D45" i="2"/>
  <c r="D45" i="3" s="1"/>
  <c r="J38" i="2"/>
  <c r="J38" i="3" s="1"/>
  <c r="R40" i="2"/>
  <c r="R40" i="9" s="1"/>
  <c r="C44" i="9"/>
  <c r="W38" i="7"/>
  <c r="W38" i="9"/>
  <c r="W38" i="3"/>
  <c r="W38" i="2"/>
  <c r="W38" i="8"/>
  <c r="Z42" i="2"/>
  <c r="Z42" i="3" s="1"/>
  <c r="J46" i="2"/>
  <c r="J46" i="8" s="1"/>
  <c r="P41" i="2"/>
  <c r="P41" i="7" s="1"/>
  <c r="K46" i="2"/>
  <c r="R44" i="2"/>
  <c r="C44" i="2"/>
  <c r="C44" i="8" s="1"/>
  <c r="N38" i="3"/>
  <c r="W45" i="2"/>
  <c r="W45" i="9" s="1"/>
  <c r="W43" i="2"/>
  <c r="K41" i="2"/>
  <c r="K41" i="9" s="1"/>
  <c r="H39" i="2"/>
  <c r="H39" i="9" s="1"/>
  <c r="I42" i="8"/>
  <c r="C43" i="2"/>
  <c r="H37" i="2"/>
  <c r="R41" i="2"/>
  <c r="R41" i="9" s="1"/>
  <c r="M44" i="7"/>
  <c r="M44" i="2"/>
  <c r="M44" i="9" s="1"/>
  <c r="Z38" i="2"/>
  <c r="C40" i="2"/>
  <c r="D42" i="2"/>
  <c r="D42" i="7" s="1"/>
  <c r="N38" i="2"/>
  <c r="N38" i="9" s="1"/>
  <c r="Z43" i="7"/>
  <c r="W40" i="2"/>
  <c r="W40" i="9" s="1"/>
  <c r="I42" i="2"/>
  <c r="I42" i="9" s="1"/>
  <c r="W44" i="2"/>
  <c r="W44" i="7" s="1"/>
  <c r="X42" i="2"/>
  <c r="X42" i="3" s="1"/>
  <c r="S42" i="8"/>
  <c r="S42" i="3"/>
  <c r="S42" i="2"/>
  <c r="S42" i="7" s="1"/>
  <c r="N39" i="8"/>
  <c r="N39" i="7"/>
  <c r="N39" i="2"/>
  <c r="N39" i="9" s="1"/>
  <c r="K37" i="7"/>
  <c r="K37" i="2"/>
  <c r="P38" i="9"/>
  <c r="P38" i="2"/>
  <c r="P38" i="8" s="1"/>
  <c r="E42" i="7"/>
  <c r="E42" i="2"/>
  <c r="E42" i="9" s="1"/>
  <c r="J42" i="8"/>
  <c r="J42" i="2"/>
  <c r="J42" i="3" s="1"/>
  <c r="K45" i="2"/>
  <c r="K45" i="8" s="1"/>
  <c r="F37" i="2"/>
  <c r="F37" i="7" s="1"/>
  <c r="S37" i="3"/>
  <c r="S37" i="2"/>
  <c r="D38" i="2"/>
  <c r="D38" i="3" s="1"/>
  <c r="R45" i="2"/>
  <c r="E39" i="3"/>
  <c r="E39" i="7"/>
  <c r="E39" i="2"/>
  <c r="E39" i="8" s="1"/>
  <c r="D40" i="8"/>
  <c r="Z44" i="2"/>
  <c r="K42" i="2"/>
  <c r="K42" i="7" s="1"/>
  <c r="S38" i="2"/>
  <c r="S38" i="3" s="1"/>
  <c r="J40" i="3"/>
  <c r="W46" i="2"/>
  <c r="W46" i="7" s="1"/>
  <c r="Y41" i="2"/>
  <c r="M37" i="2"/>
  <c r="M37" i="7" s="1"/>
  <c r="C45" i="2"/>
  <c r="C45" i="7" s="1"/>
  <c r="M46" i="2"/>
  <c r="H43" i="9"/>
  <c r="P42" i="9"/>
  <c r="P42" i="2"/>
  <c r="P42" i="3" s="1"/>
  <c r="M45" i="3"/>
  <c r="H42" i="2"/>
  <c r="W39" i="2"/>
  <c r="W39" i="3" s="1"/>
  <c r="U42" i="2"/>
  <c r="Y40" i="2"/>
  <c r="J37" i="2"/>
  <c r="U40" i="2"/>
  <c r="U40" i="8" s="1"/>
  <c r="W41" i="2"/>
  <c r="W41" i="7" s="1"/>
  <c r="M41" i="2"/>
  <c r="M41" i="8" s="1"/>
  <c r="P45" i="2"/>
  <c r="M38" i="2"/>
  <c r="M38" i="3" s="1"/>
  <c r="Y45" i="2"/>
  <c r="I44" i="3"/>
  <c r="I44" i="2"/>
  <c r="T38" i="2"/>
  <c r="T38" i="3" s="1"/>
  <c r="Z39" i="2"/>
  <c r="Z39" i="7" s="1"/>
  <c r="H46" i="2"/>
  <c r="F39" i="2"/>
  <c r="C37" i="2"/>
  <c r="W42" i="2"/>
  <c r="W42" i="7" s="1"/>
  <c r="I40" i="2"/>
  <c r="M43" i="2"/>
  <c r="M43" i="9" s="1"/>
  <c r="T42" i="2"/>
  <c r="T42" i="8" s="1"/>
  <c r="C46" i="2"/>
  <c r="S39" i="2"/>
  <c r="J45" i="2"/>
  <c r="J45" i="3" s="1"/>
  <c r="H40" i="2"/>
  <c r="H40" i="7" s="1"/>
  <c r="H38" i="3"/>
  <c r="H38" i="2"/>
  <c r="H38" i="7" s="1"/>
  <c r="X46" i="3"/>
  <c r="U38" i="2"/>
  <c r="U38" i="8" s="1"/>
  <c r="O43" i="2"/>
  <c r="O43" i="9" s="1"/>
  <c r="H43" i="2"/>
  <c r="H43" i="7" s="1"/>
  <c r="M42" i="2"/>
  <c r="M45" i="2"/>
  <c r="M45" i="9" s="1"/>
  <c r="I41" i="2"/>
  <c r="Y43" i="2"/>
  <c r="Y43" i="8" s="1"/>
  <c r="K44" i="2"/>
  <c r="K44" i="7" s="1"/>
  <c r="N46" i="2"/>
  <c r="I37" i="9"/>
  <c r="I37" i="2"/>
  <c r="I37" i="7" s="1"/>
  <c r="H41" i="2"/>
  <c r="H41" i="9" s="1"/>
  <c r="I45" i="9"/>
  <c r="R37" i="3"/>
  <c r="R37" i="2"/>
  <c r="R37" i="7" s="1"/>
  <c r="E37" i="2"/>
  <c r="P46" i="2"/>
  <c r="P46" i="3" s="1"/>
  <c r="D37" i="9"/>
  <c r="D37" i="2"/>
  <c r="D37" i="7" s="1"/>
  <c r="E38" i="9"/>
  <c r="E38" i="3"/>
  <c r="E38" i="2"/>
  <c r="E38" i="7" s="1"/>
  <c r="X44" i="7"/>
  <c r="R39" i="2"/>
  <c r="C38" i="3"/>
  <c r="C39" i="2"/>
  <c r="C39" i="3" s="1"/>
  <c r="S41" i="2"/>
  <c r="S41" i="8" s="1"/>
  <c r="K43" i="2"/>
  <c r="K43" i="7" s="1"/>
  <c r="H44" i="8"/>
  <c r="H44" i="2"/>
  <c r="H44" i="7" s="1"/>
  <c r="S46" i="3"/>
  <c r="S46" i="7"/>
  <c r="S46" i="2"/>
  <c r="S46" i="9" s="1"/>
  <c r="C41" i="9"/>
  <c r="C41" i="7"/>
  <c r="C41" i="2"/>
  <c r="C41" i="8" s="1"/>
  <c r="C41" i="3"/>
  <c r="Z40" i="2"/>
  <c r="Z40" i="8" s="1"/>
  <c r="T40" i="8"/>
  <c r="T40" i="2"/>
  <c r="T40" i="7" s="1"/>
  <c r="S43" i="3"/>
  <c r="Y42" i="3"/>
  <c r="K40" i="2"/>
  <c r="K40" i="7" s="1"/>
  <c r="R43" i="2"/>
  <c r="R43" i="8" s="1"/>
  <c r="D44" i="2"/>
  <c r="C38" i="2"/>
  <c r="C38" i="7" s="1"/>
  <c r="X45" i="2"/>
  <c r="K39" i="2"/>
  <c r="K39" i="7" s="1"/>
  <c r="U43" i="2"/>
  <c r="C42" i="2"/>
  <c r="F46" i="2"/>
  <c r="F46" i="8" s="1"/>
  <c r="Y46" i="2"/>
  <c r="Y46" i="3" s="1"/>
  <c r="K38" i="2"/>
  <c r="Z45" i="2"/>
  <c r="X43" i="2"/>
  <c r="N44" i="2"/>
  <c r="X37" i="3"/>
  <c r="X37" i="2"/>
  <c r="X37" i="7"/>
  <c r="J40" i="2"/>
  <c r="O40" i="2"/>
  <c r="O40" i="3" s="1"/>
  <c r="O46" i="7"/>
  <c r="O46" i="2"/>
  <c r="O46" i="8" s="1"/>
  <c r="X38" i="2"/>
  <c r="W37" i="2"/>
  <c r="W37" i="9" s="1"/>
  <c r="Y37" i="2"/>
  <c r="Y37" i="3" s="1"/>
  <c r="R46" i="9"/>
  <c r="R46" i="8"/>
  <c r="R46" i="2"/>
  <c r="R46" i="7" s="1"/>
  <c r="R46" i="3"/>
  <c r="J43" i="2"/>
  <c r="H45" i="2"/>
  <c r="M39" i="9"/>
  <c r="M39" i="2"/>
  <c r="M39" i="7" s="1"/>
  <c r="D43" i="2"/>
  <c r="M40" i="2"/>
  <c r="M40" i="7" s="1"/>
  <c r="E45" i="2"/>
  <c r="E45" i="8" s="1"/>
  <c r="T44" i="2"/>
  <c r="T44" i="9" s="1"/>
  <c r="E46" i="7"/>
  <c r="O45" i="2"/>
  <c r="O45" i="3" s="1"/>
  <c r="I39" i="2"/>
  <c r="I39" i="7" s="1"/>
  <c r="R42" i="2"/>
  <c r="T43" i="2"/>
  <c r="Y42" i="2"/>
  <c r="R38" i="2"/>
  <c r="P44" i="2"/>
  <c r="Z43" i="2"/>
  <c r="Z37" i="2"/>
  <c r="P43" i="2"/>
  <c r="E40" i="2"/>
  <c r="O39" i="2"/>
  <c r="O39" i="8" s="1"/>
  <c r="E44" i="2"/>
  <c r="D41" i="2"/>
  <c r="D41" i="8" s="1"/>
  <c r="U37" i="2"/>
  <c r="X46" i="2"/>
  <c r="X46" i="7" s="1"/>
  <c r="U41" i="2"/>
  <c r="I43" i="2"/>
  <c r="D46" i="2"/>
  <c r="N40" i="2"/>
  <c r="I45" i="2"/>
  <c r="T41" i="8"/>
  <c r="T41" i="7"/>
  <c r="T41" i="9"/>
  <c r="T41" i="2"/>
  <c r="T41" i="3"/>
  <c r="E43" i="2"/>
  <c r="E43" i="8" s="1"/>
  <c r="I46" i="2"/>
  <c r="S43" i="2"/>
  <c r="S43" i="7" s="1"/>
  <c r="X40" i="2"/>
  <c r="X40" i="7" s="1"/>
  <c r="O38" i="2"/>
  <c r="Y44" i="2"/>
  <c r="F44" i="2"/>
  <c r="X41" i="2"/>
  <c r="O41" i="2"/>
  <c r="O41" i="9" s="1"/>
  <c r="U45" i="2"/>
  <c r="U45" i="8" s="1"/>
  <c r="D40" i="2"/>
  <c r="T37" i="2"/>
  <c r="Y39" i="2"/>
  <c r="Y39" i="3" s="1"/>
  <c r="J39" i="2"/>
  <c r="J39" i="7" s="1"/>
  <c r="T45" i="2"/>
  <c r="Z46" i="2"/>
  <c r="Z46" i="7" s="1"/>
  <c r="Z41" i="2"/>
  <c r="O42" i="2"/>
  <c r="O42" i="7" s="1"/>
  <c r="N43" i="2"/>
  <c r="U46" i="2"/>
  <c r="X44" i="2"/>
  <c r="X44" i="3" s="1"/>
  <c r="U39" i="2"/>
  <c r="O44" i="2"/>
  <c r="O44" i="3" s="1"/>
  <c r="D39" i="2"/>
  <c r="D39" i="8" s="1"/>
  <c r="T36" i="8"/>
  <c r="E36" i="7"/>
  <c r="N41" i="2"/>
  <c r="P37" i="2"/>
  <c r="F38" i="2"/>
  <c r="F43" i="2"/>
  <c r="E41" i="2"/>
  <c r="I38" i="2"/>
  <c r="F42" i="2"/>
  <c r="Y38" i="2"/>
  <c r="O37" i="2"/>
  <c r="P40" i="2"/>
  <c r="J44" i="2"/>
  <c r="J41" i="2"/>
  <c r="J41" i="8" s="1"/>
  <c r="X39" i="2"/>
  <c r="X39" i="7" s="1"/>
  <c r="T46" i="2"/>
  <c r="E46" i="2"/>
  <c r="E46" i="3" s="1"/>
  <c r="T39" i="2"/>
  <c r="T39" i="3" s="1"/>
  <c r="C36" i="2"/>
  <c r="C36" i="9" s="1"/>
  <c r="C36" i="7"/>
  <c r="D36" i="2"/>
  <c r="D36" i="8" s="1"/>
  <c r="J36" i="8"/>
  <c r="F45" i="2"/>
  <c r="P39" i="2"/>
  <c r="P39" i="8" s="1"/>
  <c r="P36" i="8"/>
  <c r="S44" i="2"/>
  <c r="N42" i="2"/>
  <c r="N42" i="9" s="1"/>
  <c r="N45" i="2"/>
  <c r="R36" i="2"/>
  <c r="R47" i="2" s="1"/>
  <c r="F36" i="2"/>
  <c r="F36" i="9" s="1"/>
  <c r="F36" i="3"/>
  <c r="M36" i="3"/>
  <c r="H36" i="2"/>
  <c r="H36" i="3"/>
  <c r="U44" i="2"/>
  <c r="S45" i="2"/>
  <c r="F40" i="2"/>
  <c r="Y36" i="8"/>
  <c r="J36" i="7"/>
  <c r="M36" i="9"/>
  <c r="T36" i="2"/>
  <c r="T36" i="7" s="1"/>
  <c r="I36" i="2"/>
  <c r="I36" i="9" s="1"/>
  <c r="P36" i="2"/>
  <c r="P36" i="3" s="1"/>
  <c r="S40" i="2"/>
  <c r="F41" i="2"/>
  <c r="K36" i="2"/>
  <c r="J36" i="2"/>
  <c r="J36" i="9" s="1"/>
  <c r="M36" i="2"/>
  <c r="S36" i="2"/>
  <c r="S36" i="9" s="1"/>
  <c r="U36" i="2"/>
  <c r="N36" i="2"/>
  <c r="N36" i="3" s="1"/>
  <c r="X36" i="2"/>
  <c r="Z36" i="2"/>
  <c r="Z36" i="9" s="1"/>
  <c r="Y36" i="2"/>
  <c r="W36" i="2"/>
  <c r="O36" i="2"/>
  <c r="E36" i="2"/>
  <c r="E36" i="3"/>
  <c r="K47" i="2" l="1"/>
  <c r="K36" i="9"/>
  <c r="I46" i="8"/>
  <c r="I46" i="3"/>
  <c r="I46" i="7"/>
  <c r="N40" i="8"/>
  <c r="N40" i="7"/>
  <c r="N40" i="3"/>
  <c r="T43" i="7"/>
  <c r="T43" i="3"/>
  <c r="T43" i="8"/>
  <c r="Z36" i="7"/>
  <c r="O47" i="2"/>
  <c r="O36" i="9"/>
  <c r="O36" i="7"/>
  <c r="X36" i="9"/>
  <c r="X36" i="3"/>
  <c r="M47" i="2"/>
  <c r="M36" i="8"/>
  <c r="M47" i="8" s="1"/>
  <c r="M36" i="7"/>
  <c r="J36" i="3"/>
  <c r="I43" i="8"/>
  <c r="I43" i="7"/>
  <c r="I43" i="3"/>
  <c r="I43" i="9"/>
  <c r="U36" i="9"/>
  <c r="U36" i="8"/>
  <c r="U36" i="7"/>
  <c r="U36" i="3"/>
  <c r="I36" i="7"/>
  <c r="I36" i="3"/>
  <c r="U39" i="7"/>
  <c r="U39" i="3"/>
  <c r="U39" i="9"/>
  <c r="W36" i="9"/>
  <c r="W36" i="3"/>
  <c r="W36" i="7"/>
  <c r="I36" i="8"/>
  <c r="E44" i="8"/>
  <c r="E44" i="7"/>
  <c r="E44" i="9"/>
  <c r="T44" i="3"/>
  <c r="R43" i="9"/>
  <c r="K40" i="3"/>
  <c r="S41" i="3"/>
  <c r="E45" i="9"/>
  <c r="P46" i="8"/>
  <c r="K44" i="3"/>
  <c r="Y43" i="7"/>
  <c r="O40" i="8"/>
  <c r="S38" i="9"/>
  <c r="K42" i="3"/>
  <c r="H41" i="8"/>
  <c r="D38" i="8"/>
  <c r="M43" i="8"/>
  <c r="P41" i="9"/>
  <c r="J46" i="7"/>
  <c r="N37" i="9"/>
  <c r="F36" i="7"/>
  <c r="F36" i="8"/>
  <c r="E46" i="9"/>
  <c r="T44" i="7"/>
  <c r="M40" i="8"/>
  <c r="M39" i="8"/>
  <c r="O46" i="9"/>
  <c r="R43" i="7"/>
  <c r="R43" i="3"/>
  <c r="K40" i="8"/>
  <c r="T40" i="3"/>
  <c r="Z40" i="3"/>
  <c r="S46" i="8"/>
  <c r="S41" i="9"/>
  <c r="E38" i="8"/>
  <c r="D37" i="3"/>
  <c r="E45" i="3"/>
  <c r="P46" i="7"/>
  <c r="R37" i="8"/>
  <c r="K44" i="8"/>
  <c r="H38" i="9"/>
  <c r="O43" i="3"/>
  <c r="H40" i="3"/>
  <c r="M41" i="9"/>
  <c r="O41" i="7"/>
  <c r="C45" i="3"/>
  <c r="F37" i="3"/>
  <c r="J42" i="7"/>
  <c r="E42" i="8"/>
  <c r="N39" i="3"/>
  <c r="R41" i="3"/>
  <c r="P41" i="8"/>
  <c r="W45" i="3"/>
  <c r="N37" i="7"/>
  <c r="H39" i="3"/>
  <c r="H40" i="9"/>
  <c r="M41" i="3"/>
  <c r="E47" i="2"/>
  <c r="Y47" i="2"/>
  <c r="Y36" i="3"/>
  <c r="E36" i="9"/>
  <c r="Y36" i="7"/>
  <c r="D39" i="3"/>
  <c r="T44" i="8"/>
  <c r="O46" i="3"/>
  <c r="K40" i="9"/>
  <c r="S43" i="9"/>
  <c r="K43" i="8"/>
  <c r="S41" i="7"/>
  <c r="C38" i="8"/>
  <c r="D37" i="8"/>
  <c r="P46" i="9"/>
  <c r="K44" i="9"/>
  <c r="Y43" i="3"/>
  <c r="H43" i="8"/>
  <c r="S38" i="8"/>
  <c r="E39" i="9"/>
  <c r="H41" i="3"/>
  <c r="T42" i="7"/>
  <c r="J42" i="9"/>
  <c r="X42" i="7"/>
  <c r="W40" i="8"/>
  <c r="M44" i="8"/>
  <c r="K41" i="8"/>
  <c r="P41" i="3"/>
  <c r="D45" i="8"/>
  <c r="N37" i="3"/>
  <c r="S45" i="9"/>
  <c r="S45" i="3"/>
  <c r="S45" i="7"/>
  <c r="S45" i="8"/>
  <c r="F41" i="3"/>
  <c r="F41" i="8"/>
  <c r="F41" i="7"/>
  <c r="F41" i="9"/>
  <c r="F47" i="2"/>
  <c r="N45" i="8"/>
  <c r="N45" i="7"/>
  <c r="N45" i="3"/>
  <c r="R42" i="8"/>
  <c r="R42" i="7"/>
  <c r="R42" i="3"/>
  <c r="H45" i="9"/>
  <c r="H45" i="8"/>
  <c r="H45" i="3"/>
  <c r="J43" i="7"/>
  <c r="J43" i="8"/>
  <c r="J43" i="3"/>
  <c r="C43" i="8"/>
  <c r="C43" i="7"/>
  <c r="C43" i="9"/>
  <c r="C43" i="3"/>
  <c r="S40" i="3"/>
  <c r="S40" i="8"/>
  <c r="S40" i="7"/>
  <c r="S40" i="9"/>
  <c r="P47" i="2"/>
  <c r="U44" i="9"/>
  <c r="U44" i="7"/>
  <c r="U44" i="8"/>
  <c r="U44" i="3"/>
  <c r="T46" i="3"/>
  <c r="T46" i="7"/>
  <c r="T46" i="8"/>
  <c r="T46" i="9"/>
  <c r="I38" i="3"/>
  <c r="I38" i="7"/>
  <c r="I38" i="9"/>
  <c r="I38" i="8"/>
  <c r="U37" i="3"/>
  <c r="U37" i="8"/>
  <c r="U37" i="7"/>
  <c r="U37" i="9"/>
  <c r="R38" i="8"/>
  <c r="R38" i="7"/>
  <c r="R38" i="3"/>
  <c r="H45" i="7"/>
  <c r="X38" i="3"/>
  <c r="X38" i="9"/>
  <c r="X38" i="8"/>
  <c r="X38" i="7"/>
  <c r="E37" i="3"/>
  <c r="E37" i="7"/>
  <c r="E37" i="8"/>
  <c r="E37" i="9"/>
  <c r="I41" i="3"/>
  <c r="I41" i="9"/>
  <c r="I41" i="8"/>
  <c r="I41" i="7"/>
  <c r="Y45" i="9"/>
  <c r="Y45" i="8"/>
  <c r="Y45" i="3"/>
  <c r="Y45" i="7"/>
  <c r="Z38" i="7"/>
  <c r="Z38" i="8"/>
  <c r="Z38" i="3"/>
  <c r="Z38" i="9"/>
  <c r="R44" i="8"/>
  <c r="R44" i="7"/>
  <c r="R44" i="3"/>
  <c r="R44" i="9"/>
  <c r="O36" i="3"/>
  <c r="Z36" i="3"/>
  <c r="N47" i="2"/>
  <c r="N36" i="8"/>
  <c r="N36" i="9"/>
  <c r="U47" i="2"/>
  <c r="S36" i="7"/>
  <c r="S47" i="2"/>
  <c r="J47" i="2"/>
  <c r="K36" i="8"/>
  <c r="I47" i="2"/>
  <c r="T36" i="3"/>
  <c r="E36" i="8"/>
  <c r="H36" i="7"/>
  <c r="H47" i="2"/>
  <c r="P36" i="9"/>
  <c r="W36" i="8"/>
  <c r="H36" i="9"/>
  <c r="S44" i="8"/>
  <c r="S44" i="9"/>
  <c r="S44" i="3"/>
  <c r="S44" i="7"/>
  <c r="S36" i="3"/>
  <c r="T36" i="9"/>
  <c r="N36" i="7"/>
  <c r="R36" i="9"/>
  <c r="C36" i="3"/>
  <c r="C47" i="2"/>
  <c r="C36" i="8"/>
  <c r="X39" i="8"/>
  <c r="X39" i="3"/>
  <c r="X39" i="9"/>
  <c r="O37" i="8"/>
  <c r="O37" i="3"/>
  <c r="O37" i="9"/>
  <c r="E41" i="9"/>
  <c r="E41" i="3"/>
  <c r="E41" i="7"/>
  <c r="E41" i="8"/>
  <c r="N41" i="9"/>
  <c r="N41" i="8"/>
  <c r="N41" i="3"/>
  <c r="N41" i="7"/>
  <c r="S36" i="8"/>
  <c r="U46" i="3"/>
  <c r="U46" i="9"/>
  <c r="U46" i="8"/>
  <c r="Z46" i="9"/>
  <c r="Z46" i="3"/>
  <c r="T37" i="7"/>
  <c r="T37" i="3"/>
  <c r="T37" i="8"/>
  <c r="X41" i="7"/>
  <c r="X41" i="3"/>
  <c r="X41" i="9"/>
  <c r="X41" i="8"/>
  <c r="Y36" i="9"/>
  <c r="D41" i="3"/>
  <c r="D41" i="9"/>
  <c r="D41" i="7"/>
  <c r="R38" i="9"/>
  <c r="I39" i="3"/>
  <c r="I39" i="9"/>
  <c r="I39" i="8"/>
  <c r="M40" i="9"/>
  <c r="M40" i="3"/>
  <c r="X37" i="8"/>
  <c r="X37" i="9"/>
  <c r="X47" i="9" s="1"/>
  <c r="Z45" i="8"/>
  <c r="Z45" i="3"/>
  <c r="Z45" i="7"/>
  <c r="Z45" i="9"/>
  <c r="W47" i="2"/>
  <c r="U46" i="7"/>
  <c r="J45" i="9"/>
  <c r="J45" i="8"/>
  <c r="J45" i="7"/>
  <c r="F39" i="7"/>
  <c r="F39" i="8"/>
  <c r="F39" i="9"/>
  <c r="F39" i="3"/>
  <c r="Z47" i="2"/>
  <c r="O37" i="7"/>
  <c r="R36" i="8"/>
  <c r="D47" i="2"/>
  <c r="D36" i="3"/>
  <c r="X40" i="9"/>
  <c r="X40" i="8"/>
  <c r="P43" i="3"/>
  <c r="P43" i="9"/>
  <c r="P43" i="7"/>
  <c r="P43" i="8"/>
  <c r="X40" i="3"/>
  <c r="D43" i="7"/>
  <c r="D43" i="9"/>
  <c r="D43" i="3"/>
  <c r="D43" i="8"/>
  <c r="N44" i="9"/>
  <c r="N44" i="3"/>
  <c r="N44" i="7"/>
  <c r="N45" i="9"/>
  <c r="J43" i="9"/>
  <c r="X47" i="2"/>
  <c r="X36" i="7"/>
  <c r="N42" i="7"/>
  <c r="N42" i="3"/>
  <c r="N42" i="8"/>
  <c r="R36" i="7"/>
  <c r="P39" i="9"/>
  <c r="P39" i="7"/>
  <c r="P39" i="3"/>
  <c r="P40" i="9"/>
  <c r="P40" i="8"/>
  <c r="P40" i="7"/>
  <c r="P40" i="3"/>
  <c r="P37" i="7"/>
  <c r="P37" i="3"/>
  <c r="P37" i="8"/>
  <c r="P37" i="9"/>
  <c r="D39" i="7"/>
  <c r="D39" i="9"/>
  <c r="D46" i="9"/>
  <c r="D46" i="8"/>
  <c r="D46" i="7"/>
  <c r="R42" i="9"/>
  <c r="X36" i="8"/>
  <c r="T47" i="2"/>
  <c r="Z36" i="8"/>
  <c r="F40" i="7"/>
  <c r="F40" i="3"/>
  <c r="F40" i="8"/>
  <c r="F40" i="9"/>
  <c r="R36" i="3"/>
  <c r="K36" i="3"/>
  <c r="P36" i="7"/>
  <c r="K36" i="7"/>
  <c r="H36" i="8"/>
  <c r="D36" i="9"/>
  <c r="T39" i="7"/>
  <c r="T39" i="8"/>
  <c r="T39" i="9"/>
  <c r="J41" i="9"/>
  <c r="J41" i="3"/>
  <c r="J41" i="7"/>
  <c r="Y38" i="3"/>
  <c r="Y38" i="7"/>
  <c r="Y38" i="8"/>
  <c r="Y38" i="9"/>
  <c r="F43" i="7"/>
  <c r="F43" i="9"/>
  <c r="F43" i="3"/>
  <c r="F43" i="8"/>
  <c r="O44" i="8"/>
  <c r="O44" i="7"/>
  <c r="O44" i="9"/>
  <c r="N43" i="7"/>
  <c r="N43" i="3"/>
  <c r="N43" i="9"/>
  <c r="N43" i="8"/>
  <c r="T45" i="3"/>
  <c r="T45" i="8"/>
  <c r="T45" i="7"/>
  <c r="T45" i="9"/>
  <c r="D40" i="3"/>
  <c r="D40" i="7"/>
  <c r="D40" i="9"/>
  <c r="F44" i="8"/>
  <c r="F44" i="9"/>
  <c r="F44" i="3"/>
  <c r="F44" i="7"/>
  <c r="O36" i="8"/>
  <c r="O38" i="9"/>
  <c r="O38" i="3"/>
  <c r="O38" i="8"/>
  <c r="E43" i="3"/>
  <c r="E43" i="7"/>
  <c r="E43" i="9"/>
  <c r="Z46" i="8"/>
  <c r="E40" i="3"/>
  <c r="E40" i="9"/>
  <c r="E40" i="7"/>
  <c r="P44" i="7"/>
  <c r="P44" i="3"/>
  <c r="P44" i="9"/>
  <c r="P44" i="8"/>
  <c r="D36" i="7"/>
  <c r="Y42" i="9"/>
  <c r="Y42" i="7"/>
  <c r="Y42" i="8"/>
  <c r="O45" i="8"/>
  <c r="O45" i="7"/>
  <c r="O45" i="9"/>
  <c r="W37" i="8"/>
  <c r="W37" i="7"/>
  <c r="W37" i="3"/>
  <c r="K38" i="3"/>
  <c r="K38" i="7"/>
  <c r="K38" i="9"/>
  <c r="K38" i="8"/>
  <c r="C42" i="3"/>
  <c r="C42" i="7"/>
  <c r="C42" i="9"/>
  <c r="C42" i="8"/>
  <c r="X45" i="8"/>
  <c r="X45" i="3"/>
  <c r="X45" i="7"/>
  <c r="X45" i="9"/>
  <c r="O38" i="7"/>
  <c r="D46" i="3"/>
  <c r="N46" i="9"/>
  <c r="N46" i="3"/>
  <c r="N46" i="7"/>
  <c r="N46" i="8"/>
  <c r="N44" i="8"/>
  <c r="Y41" i="9"/>
  <c r="Y41" i="3"/>
  <c r="Y41" i="7"/>
  <c r="Y41" i="8"/>
  <c r="T37" i="9"/>
  <c r="Z44" i="7"/>
  <c r="Z44" i="8"/>
  <c r="Z44" i="3"/>
  <c r="Z44" i="9"/>
  <c r="E40" i="8"/>
  <c r="F45" i="9"/>
  <c r="F45" i="3"/>
  <c r="J44" i="9"/>
  <c r="J44" i="7"/>
  <c r="F42" i="9"/>
  <c r="F42" i="3"/>
  <c r="F38" i="9"/>
  <c r="F38" i="3"/>
  <c r="F38" i="7"/>
  <c r="O42" i="9"/>
  <c r="O42" i="8"/>
  <c r="J39" i="9"/>
  <c r="J39" i="8"/>
  <c r="U45" i="7"/>
  <c r="U45" i="9"/>
  <c r="Y44" i="9"/>
  <c r="Y44" i="7"/>
  <c r="Y44" i="3"/>
  <c r="Y44" i="8"/>
  <c r="I45" i="3"/>
  <c r="I45" i="7"/>
  <c r="U41" i="8"/>
  <c r="U41" i="9"/>
  <c r="E44" i="3"/>
  <c r="Z37" i="7"/>
  <c r="Z37" i="9"/>
  <c r="Z37" i="3"/>
  <c r="U39" i="8"/>
  <c r="E46" i="8"/>
  <c r="M39" i="3"/>
  <c r="N40" i="9"/>
  <c r="Y37" i="9"/>
  <c r="Y37" i="8"/>
  <c r="O40" i="7"/>
  <c r="O40" i="9"/>
  <c r="X43" i="3"/>
  <c r="X43" i="9"/>
  <c r="X43" i="7"/>
  <c r="X43" i="8"/>
  <c r="Y46" i="8"/>
  <c r="Y46" i="9"/>
  <c r="Y46" i="7"/>
  <c r="U43" i="3"/>
  <c r="U43" i="8"/>
  <c r="U43" i="7"/>
  <c r="U43" i="9"/>
  <c r="S43" i="8"/>
  <c r="I46" i="9"/>
  <c r="T40" i="9"/>
  <c r="T43" i="9"/>
  <c r="Z40" i="7"/>
  <c r="H44" i="9"/>
  <c r="K43" i="3"/>
  <c r="C38" i="9"/>
  <c r="R39" i="7"/>
  <c r="R39" i="3"/>
  <c r="R39" i="9"/>
  <c r="I45" i="8"/>
  <c r="O42" i="3"/>
  <c r="J44" i="8"/>
  <c r="U41" i="3"/>
  <c r="J39" i="3"/>
  <c r="F45" i="8"/>
  <c r="S39" i="8"/>
  <c r="S39" i="3"/>
  <c r="U45" i="3"/>
  <c r="W42" i="3"/>
  <c r="W42" i="8"/>
  <c r="W42" i="9"/>
  <c r="I44" i="9"/>
  <c r="I44" i="7"/>
  <c r="I44" i="8"/>
  <c r="J37" i="8"/>
  <c r="J37" i="3"/>
  <c r="J37" i="9"/>
  <c r="J37" i="7"/>
  <c r="J47" i="7" s="1"/>
  <c r="H42" i="7"/>
  <c r="H42" i="9"/>
  <c r="H42" i="8"/>
  <c r="H42" i="3"/>
  <c r="K42" i="9"/>
  <c r="K42" i="8"/>
  <c r="S39" i="9"/>
  <c r="K46" i="7"/>
  <c r="K46" i="9"/>
  <c r="K46" i="8"/>
  <c r="K46" i="3"/>
  <c r="Z41" i="7"/>
  <c r="Z41" i="3"/>
  <c r="Y39" i="7"/>
  <c r="Y39" i="8"/>
  <c r="O41" i="8"/>
  <c r="O41" i="3"/>
  <c r="X46" i="9"/>
  <c r="X46" i="8"/>
  <c r="O39" i="9"/>
  <c r="O39" i="7"/>
  <c r="Z43" i="3"/>
  <c r="Z43" i="9"/>
  <c r="Z43" i="8"/>
  <c r="J40" i="7"/>
  <c r="J40" i="9"/>
  <c r="F46" i="3"/>
  <c r="F46" i="7"/>
  <c r="K39" i="3"/>
  <c r="K39" i="8"/>
  <c r="K39" i="9"/>
  <c r="D44" i="8"/>
  <c r="D44" i="7"/>
  <c r="D44" i="3"/>
  <c r="D44" i="9"/>
  <c r="Z40" i="9"/>
  <c r="H44" i="3"/>
  <c r="K43" i="9"/>
  <c r="C39" i="7"/>
  <c r="C39" i="8"/>
  <c r="X44" i="9"/>
  <c r="E45" i="7"/>
  <c r="Z41" i="8"/>
  <c r="J44" i="3"/>
  <c r="C39" i="9"/>
  <c r="Y37" i="7"/>
  <c r="U41" i="7"/>
  <c r="O43" i="7"/>
  <c r="O43" i="8"/>
  <c r="F45" i="7"/>
  <c r="M38" i="7"/>
  <c r="M38" i="9"/>
  <c r="M38" i="8"/>
  <c r="Y40" i="3"/>
  <c r="Y40" i="7"/>
  <c r="Y40" i="8"/>
  <c r="Y40" i="9"/>
  <c r="P42" i="8"/>
  <c r="P42" i="7"/>
  <c r="Y39" i="9"/>
  <c r="J40" i="8"/>
  <c r="F42" i="7"/>
  <c r="S39" i="7"/>
  <c r="D38" i="9"/>
  <c r="D38" i="7"/>
  <c r="F46" i="9"/>
  <c r="R39" i="8"/>
  <c r="X44" i="8"/>
  <c r="Z41" i="9"/>
  <c r="I37" i="8"/>
  <c r="I37" i="3"/>
  <c r="M45" i="8"/>
  <c r="M45" i="7"/>
  <c r="U38" i="9"/>
  <c r="U38" i="3"/>
  <c r="M43" i="7"/>
  <c r="M43" i="3"/>
  <c r="C37" i="7"/>
  <c r="C37" i="9"/>
  <c r="C37" i="3"/>
  <c r="C37" i="8"/>
  <c r="T38" i="9"/>
  <c r="T38" i="7"/>
  <c r="T38" i="8"/>
  <c r="M37" i="3"/>
  <c r="M37" i="9"/>
  <c r="U38" i="7"/>
  <c r="F42" i="8"/>
  <c r="M37" i="8"/>
  <c r="O39" i="3"/>
  <c r="S37" i="7"/>
  <c r="S37" i="9"/>
  <c r="S37" i="8"/>
  <c r="K45" i="7"/>
  <c r="K45" i="9"/>
  <c r="K45" i="3"/>
  <c r="C40" i="7"/>
  <c r="C40" i="9"/>
  <c r="C40" i="8"/>
  <c r="C40" i="3"/>
  <c r="Z37" i="8"/>
  <c r="F38" i="8"/>
  <c r="R37" i="9"/>
  <c r="Y43" i="9"/>
  <c r="M42" i="3"/>
  <c r="M42" i="9"/>
  <c r="M42" i="8"/>
  <c r="H38" i="8"/>
  <c r="C46" i="3"/>
  <c r="C46" i="8"/>
  <c r="C46" i="7"/>
  <c r="I40" i="7"/>
  <c r="I40" i="8"/>
  <c r="H46" i="8"/>
  <c r="H46" i="9"/>
  <c r="H46" i="7"/>
  <c r="P45" i="8"/>
  <c r="P45" i="7"/>
  <c r="P45" i="3"/>
  <c r="W41" i="9"/>
  <c r="W41" i="8"/>
  <c r="W41" i="3"/>
  <c r="U42" i="7"/>
  <c r="U42" i="8"/>
  <c r="U42" i="3"/>
  <c r="H43" i="3"/>
  <c r="M46" i="3"/>
  <c r="M46" i="7"/>
  <c r="M46" i="8"/>
  <c r="H40" i="8"/>
  <c r="W46" i="9"/>
  <c r="W46" i="3"/>
  <c r="W46" i="8"/>
  <c r="S38" i="7"/>
  <c r="M41" i="7"/>
  <c r="H41" i="7"/>
  <c r="T42" i="9"/>
  <c r="I40" i="9"/>
  <c r="W43" i="8"/>
  <c r="W43" i="3"/>
  <c r="W43" i="9"/>
  <c r="W43" i="7"/>
  <c r="C46" i="9"/>
  <c r="Z39" i="9"/>
  <c r="Z39" i="3"/>
  <c r="Z39" i="8"/>
  <c r="U40" i="3"/>
  <c r="U40" i="9"/>
  <c r="U40" i="7"/>
  <c r="W39" i="9"/>
  <c r="W39" i="7"/>
  <c r="W39" i="8"/>
  <c r="C45" i="8"/>
  <c r="C45" i="9"/>
  <c r="R45" i="9"/>
  <c r="R45" i="8"/>
  <c r="R45" i="3"/>
  <c r="T42" i="3"/>
  <c r="I40" i="3"/>
  <c r="H46" i="3"/>
  <c r="K37" i="9"/>
  <c r="K37" i="8"/>
  <c r="K37" i="3"/>
  <c r="W44" i="8"/>
  <c r="W44" i="3"/>
  <c r="W44" i="9"/>
  <c r="D42" i="9"/>
  <c r="D42" i="8"/>
  <c r="D42" i="3"/>
  <c r="H37" i="8"/>
  <c r="H37" i="7"/>
  <c r="H37" i="9"/>
  <c r="H37" i="3"/>
  <c r="P45" i="9"/>
  <c r="M46" i="9"/>
  <c r="M42" i="7"/>
  <c r="R45" i="7"/>
  <c r="F37" i="9"/>
  <c r="E42" i="3"/>
  <c r="P38" i="3"/>
  <c r="S42" i="9"/>
  <c r="X42" i="8"/>
  <c r="W40" i="7"/>
  <c r="M44" i="3"/>
  <c r="R41" i="7"/>
  <c r="I42" i="3"/>
  <c r="K41" i="7"/>
  <c r="N38" i="8"/>
  <c r="C44" i="3"/>
  <c r="D45" i="7"/>
  <c r="J46" i="9"/>
  <c r="W45" i="8"/>
  <c r="J38" i="8"/>
  <c r="Z42" i="9"/>
  <c r="R40" i="8"/>
  <c r="H39" i="7"/>
  <c r="F37" i="8"/>
  <c r="P38" i="7"/>
  <c r="X42" i="9"/>
  <c r="W40" i="3"/>
  <c r="R41" i="8"/>
  <c r="I42" i="7"/>
  <c r="K41" i="3"/>
  <c r="N38" i="7"/>
  <c r="C44" i="7"/>
  <c r="D45" i="9"/>
  <c r="J46" i="3"/>
  <c r="W45" i="7"/>
  <c r="J38" i="9"/>
  <c r="Z42" i="8"/>
  <c r="R40" i="3"/>
  <c r="H39" i="8"/>
  <c r="O47" i="9" l="1"/>
  <c r="C47" i="9"/>
  <c r="F47" i="9"/>
  <c r="W47" i="9"/>
  <c r="M47" i="9"/>
  <c r="C47" i="7"/>
  <c r="I47" i="8"/>
  <c r="Y47" i="7"/>
  <c r="E47" i="7"/>
  <c r="J47" i="3"/>
  <c r="Y47" i="8"/>
  <c r="W47" i="7"/>
  <c r="K47" i="3"/>
  <c r="P47" i="8"/>
  <c r="T47" i="7"/>
  <c r="U47" i="8"/>
  <c r="I47" i="7"/>
  <c r="E47" i="9"/>
  <c r="F47" i="8"/>
  <c r="K47" i="9"/>
  <c r="F47" i="7"/>
  <c r="P47" i="3"/>
  <c r="D47" i="8"/>
  <c r="Y47" i="9"/>
  <c r="W47" i="8"/>
  <c r="E47" i="8"/>
  <c r="Z47" i="7"/>
  <c r="X47" i="3"/>
  <c r="D47" i="7"/>
  <c r="D47" i="9"/>
  <c r="X47" i="8"/>
  <c r="O47" i="3"/>
  <c r="U47" i="3"/>
  <c r="H47" i="3"/>
  <c r="M47" i="3"/>
  <c r="J47" i="8"/>
  <c r="Y47" i="3"/>
  <c r="H47" i="8"/>
  <c r="R47" i="3"/>
  <c r="R47" i="7"/>
  <c r="X47" i="7"/>
  <c r="R47" i="8"/>
  <c r="T47" i="8"/>
  <c r="S47" i="8"/>
  <c r="T47" i="9"/>
  <c r="P47" i="9"/>
  <c r="T47" i="3"/>
  <c r="N47" i="8"/>
  <c r="U47" i="9"/>
  <c r="E47" i="3"/>
  <c r="S47" i="9"/>
  <c r="F47" i="3"/>
  <c r="K47" i="7"/>
  <c r="Z47" i="8"/>
  <c r="O47" i="7"/>
  <c r="C47" i="3"/>
  <c r="S47" i="3"/>
  <c r="S47" i="7"/>
  <c r="U47" i="7"/>
  <c r="I47" i="9"/>
  <c r="Z47" i="9"/>
  <c r="C47" i="8"/>
  <c r="N47" i="7"/>
  <c r="N47" i="9"/>
  <c r="I47" i="3"/>
  <c r="M47" i="7"/>
  <c r="J47" i="9"/>
  <c r="W47" i="3"/>
  <c r="O47" i="8"/>
  <c r="P47" i="7"/>
  <c r="D47" i="3"/>
  <c r="N47" i="3"/>
  <c r="R47" i="9"/>
  <c r="H47" i="9"/>
  <c r="H47" i="7"/>
  <c r="K47" i="8"/>
  <c r="Z47" i="3"/>
  <c r="M62" i="2"/>
  <c r="M62" i="9" s="1"/>
  <c r="D58" i="7"/>
  <c r="D58" i="2"/>
  <c r="D58" i="9" s="1"/>
  <c r="E59" i="2"/>
  <c r="F58" i="3"/>
  <c r="F58" i="2"/>
  <c r="F58" i="7" s="1"/>
  <c r="T60" i="2"/>
  <c r="T60" i="8" s="1"/>
  <c r="Y61" i="2"/>
  <c r="Y61" i="9" s="1"/>
  <c r="H56" i="2"/>
  <c r="Z56" i="9"/>
  <c r="O53" i="8"/>
  <c r="O53" i="2"/>
  <c r="O53" i="7" s="1"/>
  <c r="T61" i="8"/>
  <c r="K61" i="2"/>
  <c r="I60" i="2"/>
  <c r="I60" i="7" s="1"/>
  <c r="O56" i="2"/>
  <c r="O56" i="8" s="1"/>
  <c r="N57" i="8"/>
  <c r="T59" i="2"/>
  <c r="T59" i="9" s="1"/>
  <c r="W53" i="9"/>
  <c r="W53" i="7"/>
  <c r="W53" i="2"/>
  <c r="W53" i="3" s="1"/>
  <c r="W53" i="8"/>
  <c r="W57" i="2"/>
  <c r="W57" i="3" s="1"/>
  <c r="N62" i="2"/>
  <c r="N62" i="9" s="1"/>
  <c r="H57" i="2"/>
  <c r="H57" i="9" s="1"/>
  <c r="M56" i="2"/>
  <c r="M56" i="9" s="1"/>
  <c r="J56" i="2"/>
  <c r="F56" i="2"/>
  <c r="F56" i="7" s="1"/>
  <c r="P62" i="2"/>
  <c r="P62" i="7" s="1"/>
  <c r="M59" i="8"/>
  <c r="M59" i="3"/>
  <c r="M59" i="2"/>
  <c r="M59" i="9" s="1"/>
  <c r="M59" i="7"/>
  <c r="M54" i="2"/>
  <c r="D53" i="2"/>
  <c r="D53" i="7" s="1"/>
  <c r="T58" i="2"/>
  <c r="T58" i="8" s="1"/>
  <c r="S59" i="2"/>
  <c r="S59" i="8" s="1"/>
  <c r="U54" i="2"/>
  <c r="U54" i="9" s="1"/>
  <c r="I57" i="2"/>
  <c r="I57" i="9" s="1"/>
  <c r="I54" i="2"/>
  <c r="I54" i="9" s="1"/>
  <c r="T61" i="2"/>
  <c r="T61" i="9" s="1"/>
  <c r="X57" i="2"/>
  <c r="I62" i="2"/>
  <c r="I62" i="3" s="1"/>
  <c r="N57" i="2"/>
  <c r="N57" i="9" s="1"/>
  <c r="K60" i="9"/>
  <c r="K60" i="2"/>
  <c r="K60" i="3" s="1"/>
  <c r="I56" i="2"/>
  <c r="U59" i="3"/>
  <c r="U59" i="2"/>
  <c r="U59" i="9" s="1"/>
  <c r="X59" i="2"/>
  <c r="T56" i="2"/>
  <c r="T56" i="9" s="1"/>
  <c r="D60" i="2"/>
  <c r="D60" i="7" s="1"/>
  <c r="Z56" i="2"/>
  <c r="Z56" i="8" s="1"/>
  <c r="M61" i="2"/>
  <c r="M61" i="9" s="1"/>
  <c r="P54" i="2"/>
  <c r="P54" i="8" s="1"/>
  <c r="S53" i="8"/>
  <c r="S53" i="2"/>
  <c r="S53" i="3" s="1"/>
  <c r="S53" i="7"/>
  <c r="O62" i="2"/>
  <c r="O62" i="9" s="1"/>
  <c r="U61" i="3"/>
  <c r="U61" i="2"/>
  <c r="D62" i="7"/>
  <c r="D62" i="3"/>
  <c r="D62" i="2"/>
  <c r="D62" i="8" s="1"/>
  <c r="J54" i="2"/>
  <c r="J54" i="8" s="1"/>
  <c r="T55" i="2"/>
  <c r="T55" i="8" s="1"/>
  <c r="M57" i="9"/>
  <c r="M57" i="2"/>
  <c r="M57" i="7" s="1"/>
  <c r="M57" i="3"/>
  <c r="P61" i="2"/>
  <c r="P61" i="9" s="1"/>
  <c r="E58" i="2"/>
  <c r="D59" i="2"/>
  <c r="D59" i="7" s="1"/>
  <c r="P55" i="8"/>
  <c r="P55" i="2"/>
  <c r="P55" i="3" s="1"/>
  <c r="J61" i="2"/>
  <c r="J61" i="3" s="1"/>
  <c r="S54" i="2"/>
  <c r="S54" i="9" s="1"/>
  <c r="J60" i="2"/>
  <c r="J60" i="8" s="1"/>
  <c r="R59" i="2"/>
  <c r="R59" i="9" s="1"/>
  <c r="S57" i="9"/>
  <c r="S57" i="2"/>
  <c r="S57" i="7" s="1"/>
  <c r="Z54" i="2"/>
  <c r="Z62" i="7"/>
  <c r="Z62" i="2"/>
  <c r="S58" i="3"/>
  <c r="E57" i="2"/>
  <c r="E61" i="9"/>
  <c r="E61" i="2"/>
  <c r="E61" i="8" s="1"/>
  <c r="U56" i="8"/>
  <c r="U56" i="2"/>
  <c r="U56" i="3" s="1"/>
  <c r="E55" i="2"/>
  <c r="I59" i="2"/>
  <c r="U55" i="2"/>
  <c r="F57" i="2"/>
  <c r="Z57" i="2"/>
  <c r="U57" i="2"/>
  <c r="X58" i="2"/>
  <c r="X58" i="8" s="1"/>
  <c r="J58" i="9"/>
  <c r="J58" i="2"/>
  <c r="J58" i="3" s="1"/>
  <c r="K56" i="2"/>
  <c r="P60" i="2"/>
  <c r="Y59" i="8"/>
  <c r="Y59" i="7"/>
  <c r="Y59" i="2"/>
  <c r="Y59" i="9" s="1"/>
  <c r="C59" i="2"/>
  <c r="C59" i="7" s="1"/>
  <c r="X53" i="7"/>
  <c r="X53" i="2"/>
  <c r="X53" i="8" s="1"/>
  <c r="F54" i="2"/>
  <c r="F54" i="8" s="1"/>
  <c r="H53" i="8"/>
  <c r="H53" i="2"/>
  <c r="H53" i="9" s="1"/>
  <c r="H53" i="3"/>
  <c r="O55" i="2"/>
  <c r="O55" i="9" s="1"/>
  <c r="O54" i="2"/>
  <c r="O54" i="8" s="1"/>
  <c r="U58" i="2"/>
  <c r="U58" i="9" s="1"/>
  <c r="S60" i="2"/>
  <c r="T62" i="2"/>
  <c r="E60" i="2"/>
  <c r="E60" i="3" s="1"/>
  <c r="D61" i="2"/>
  <c r="D61" i="7" s="1"/>
  <c r="F62" i="2"/>
  <c r="F62" i="3" s="1"/>
  <c r="D56" i="2"/>
  <c r="J62" i="2"/>
  <c r="Z55" i="2"/>
  <c r="Z55" i="8" s="1"/>
  <c r="I55" i="2"/>
  <c r="I55" i="9" s="1"/>
  <c r="S58" i="2"/>
  <c r="S58" i="9" s="1"/>
  <c r="X62" i="2"/>
  <c r="K59" i="2"/>
  <c r="K59" i="3" s="1"/>
  <c r="E56" i="2"/>
  <c r="E56" i="7" s="1"/>
  <c r="N61" i="2"/>
  <c r="N61" i="8" s="1"/>
  <c r="Z59" i="2"/>
  <c r="U53" i="2"/>
  <c r="U53" i="3" s="1"/>
  <c r="T57" i="9"/>
  <c r="F59" i="2"/>
  <c r="Y60" i="2"/>
  <c r="S56" i="9"/>
  <c r="S56" i="2"/>
  <c r="S56" i="3" s="1"/>
  <c r="I58" i="9"/>
  <c r="X55" i="2"/>
  <c r="X55" i="7" s="1"/>
  <c r="R56" i="8"/>
  <c r="R56" i="2"/>
  <c r="R56" i="7" s="1"/>
  <c r="W54" i="8"/>
  <c r="H58" i="2"/>
  <c r="H58" i="9" s="1"/>
  <c r="Y55" i="9"/>
  <c r="Y55" i="8"/>
  <c r="Y55" i="2"/>
  <c r="Y55" i="7" s="1"/>
  <c r="Y54" i="9"/>
  <c r="Y54" i="7"/>
  <c r="Y54" i="2"/>
  <c r="Y54" i="8" s="1"/>
  <c r="Z60" i="8"/>
  <c r="Z60" i="2"/>
  <c r="Z60" i="3" s="1"/>
  <c r="R61" i="2"/>
  <c r="R61" i="8" s="1"/>
  <c r="U62" i="2"/>
  <c r="U62" i="8" s="1"/>
  <c r="C61" i="7"/>
  <c r="C61" i="2"/>
  <c r="C61" i="9" s="1"/>
  <c r="X60" i="2"/>
  <c r="P59" i="2"/>
  <c r="I61" i="2"/>
  <c r="I61" i="3" s="1"/>
  <c r="O57" i="2"/>
  <c r="O57" i="7" s="1"/>
  <c r="Y56" i="2"/>
  <c r="X56" i="2"/>
  <c r="X56" i="8" s="1"/>
  <c r="W54" i="2"/>
  <c r="W54" i="9" s="1"/>
  <c r="N53" i="2"/>
  <c r="N53" i="8" s="1"/>
  <c r="O59" i="2"/>
  <c r="O59" i="3" s="1"/>
  <c r="P53" i="2"/>
  <c r="Z58" i="2"/>
  <c r="E62" i="2"/>
  <c r="I58" i="2"/>
  <c r="I58" i="7" s="1"/>
  <c r="X54" i="2"/>
  <c r="X54" i="7" s="1"/>
  <c r="F61" i="2"/>
  <c r="K55" i="2"/>
  <c r="K55" i="8" s="1"/>
  <c r="K53" i="2"/>
  <c r="Z61" i="2"/>
  <c r="Z61" i="7" s="1"/>
  <c r="W59" i="2"/>
  <c r="J57" i="2"/>
  <c r="H59" i="2"/>
  <c r="H59" i="3" s="1"/>
  <c r="X61" i="2"/>
  <c r="X61" i="3" s="1"/>
  <c r="N60" i="8"/>
  <c r="T57" i="2"/>
  <c r="T57" i="3" s="1"/>
  <c r="Z53" i="8"/>
  <c r="Z53" i="2"/>
  <c r="Z53" i="7" s="1"/>
  <c r="J59" i="7"/>
  <c r="M60" i="9"/>
  <c r="M60" i="3"/>
  <c r="M60" i="2"/>
  <c r="M60" i="7" s="1"/>
  <c r="M60" i="8"/>
  <c r="N60" i="2"/>
  <c r="I53" i="3"/>
  <c r="W58" i="2"/>
  <c r="W61" i="2"/>
  <c r="W61" i="7" s="1"/>
  <c r="H54" i="2"/>
  <c r="H54" i="7" s="1"/>
  <c r="E54" i="2"/>
  <c r="E54" i="8" s="1"/>
  <c r="C60" i="2"/>
  <c r="C60" i="3" s="1"/>
  <c r="C60" i="7"/>
  <c r="C62" i="2"/>
  <c r="C62" i="7" s="1"/>
  <c r="W55" i="7"/>
  <c r="W55" i="2"/>
  <c r="W55" i="8" s="1"/>
  <c r="W55" i="9"/>
  <c r="C55" i="2"/>
  <c r="C57" i="7"/>
  <c r="C57" i="2"/>
  <c r="R62" i="2"/>
  <c r="K62" i="2"/>
  <c r="M55" i="2"/>
  <c r="M55" i="3" s="1"/>
  <c r="M55" i="7"/>
  <c r="R53" i="3"/>
  <c r="R53" i="2"/>
  <c r="R53" i="9" s="1"/>
  <c r="R55" i="2"/>
  <c r="R55" i="3" s="1"/>
  <c r="Y58" i="2"/>
  <c r="Y58" i="8" s="1"/>
  <c r="H55" i="9"/>
  <c r="H55" i="8"/>
  <c r="H55" i="2"/>
  <c r="H55" i="7" s="1"/>
  <c r="H55" i="3"/>
  <c r="H62" i="9"/>
  <c r="H62" i="2"/>
  <c r="H62" i="8" s="1"/>
  <c r="H62" i="7"/>
  <c r="C56" i="3"/>
  <c r="C56" i="2"/>
  <c r="C56" i="8" s="1"/>
  <c r="C56" i="7"/>
  <c r="R60" i="2"/>
  <c r="R60" i="7" s="1"/>
  <c r="R60" i="8"/>
  <c r="O60" i="2"/>
  <c r="W62" i="2"/>
  <c r="W62" i="3" s="1"/>
  <c r="F55" i="2"/>
  <c r="N59" i="2"/>
  <c r="Y62" i="2"/>
  <c r="P58" i="2"/>
  <c r="P58" i="8" s="1"/>
  <c r="N56" i="2"/>
  <c r="N54" i="2"/>
  <c r="N54" i="9" s="1"/>
  <c r="T53" i="2"/>
  <c r="T53" i="3" s="1"/>
  <c r="C58" i="3"/>
  <c r="C58" i="2"/>
  <c r="M58" i="7"/>
  <c r="M58" i="9"/>
  <c r="M58" i="2"/>
  <c r="M58" i="3" s="1"/>
  <c r="M58" i="8"/>
  <c r="P57" i="2"/>
  <c r="P57" i="9" s="1"/>
  <c r="T54" i="2"/>
  <c r="E53" i="8"/>
  <c r="E53" i="2"/>
  <c r="E53" i="3" s="1"/>
  <c r="J53" i="2"/>
  <c r="W60" i="8"/>
  <c r="W60" i="2"/>
  <c r="W60" i="7" s="1"/>
  <c r="S61" i="3"/>
  <c r="H60" i="2"/>
  <c r="P56" i="3"/>
  <c r="Y57" i="2"/>
  <c r="Y57" i="9" s="1"/>
  <c r="M53" i="2"/>
  <c r="M53" i="7" s="1"/>
  <c r="C54" i="2"/>
  <c r="F60" i="9"/>
  <c r="O58" i="2"/>
  <c r="W56" i="2"/>
  <c r="W56" i="3"/>
  <c r="R54" i="2"/>
  <c r="C53" i="7"/>
  <c r="C53" i="3"/>
  <c r="C53" i="2"/>
  <c r="C53" i="9" s="1"/>
  <c r="C53" i="8"/>
  <c r="Y53" i="3"/>
  <c r="D55" i="7"/>
  <c r="D55" i="8"/>
  <c r="D55" i="2"/>
  <c r="D55" i="9" s="1"/>
  <c r="R57" i="9"/>
  <c r="R57" i="8"/>
  <c r="R57" i="2"/>
  <c r="R57" i="3" s="1"/>
  <c r="R57" i="7"/>
  <c r="H61" i="8"/>
  <c r="H61" i="2"/>
  <c r="H61" i="3" s="1"/>
  <c r="H61" i="7"/>
  <c r="D57" i="2"/>
  <c r="S55" i="2"/>
  <c r="J59" i="2"/>
  <c r="J59" i="8" s="1"/>
  <c r="K58" i="2"/>
  <c r="K58" i="3" s="1"/>
  <c r="D54" i="2"/>
  <c r="D54" i="8" s="1"/>
  <c r="R52" i="7"/>
  <c r="S62" i="2"/>
  <c r="S61" i="2"/>
  <c r="S61" i="7" s="1"/>
  <c r="O61" i="8"/>
  <c r="P56" i="2"/>
  <c r="P56" i="7" s="1"/>
  <c r="R58" i="2"/>
  <c r="R58" i="3" s="1"/>
  <c r="Y53" i="2"/>
  <c r="Y53" i="7" s="1"/>
  <c r="N55" i="2"/>
  <c r="N58" i="2"/>
  <c r="I53" i="2"/>
  <c r="K54" i="2"/>
  <c r="O61" i="2"/>
  <c r="O61" i="9" s="1"/>
  <c r="J55" i="2"/>
  <c r="J55" i="9" s="1"/>
  <c r="D52" i="2"/>
  <c r="D52" i="9" s="1"/>
  <c r="U60" i="2"/>
  <c r="U60" i="9" s="1"/>
  <c r="F53" i="2"/>
  <c r="E52" i="8"/>
  <c r="E52" i="9"/>
  <c r="F60" i="2"/>
  <c r="F60" i="7" s="1"/>
  <c r="K57" i="2"/>
  <c r="K52" i="7"/>
  <c r="C52" i="2"/>
  <c r="C52" i="8" s="1"/>
  <c r="C52" i="3"/>
  <c r="N52" i="2"/>
  <c r="S52" i="2"/>
  <c r="Z52" i="2"/>
  <c r="Z52" i="9" s="1"/>
  <c r="Y52" i="2"/>
  <c r="Y52" i="8" s="1"/>
  <c r="M52" i="2"/>
  <c r="M52" i="9" s="1"/>
  <c r="M52" i="3"/>
  <c r="I52" i="3"/>
  <c r="J52" i="2"/>
  <c r="J52" i="7" s="1"/>
  <c r="O52" i="2"/>
  <c r="O52" i="9" s="1"/>
  <c r="O52" i="3"/>
  <c r="R52" i="2"/>
  <c r="R52" i="9" s="1"/>
  <c r="F52" i="2"/>
  <c r="F52" i="9" s="1"/>
  <c r="F52" i="3"/>
  <c r="K52" i="2"/>
  <c r="K52" i="3" s="1"/>
  <c r="T52" i="2"/>
  <c r="U52" i="2"/>
  <c r="P52" i="2"/>
  <c r="P52" i="3" s="1"/>
  <c r="I52" i="2"/>
  <c r="H52" i="2"/>
  <c r="H52" i="7" s="1"/>
  <c r="W52" i="2"/>
  <c r="W52" i="8" s="1"/>
  <c r="W52" i="3"/>
  <c r="X52" i="2"/>
  <c r="X52" i="3" s="1"/>
  <c r="E52" i="2"/>
  <c r="E52" i="3"/>
  <c r="J55" i="8" l="1"/>
  <c r="W57" i="8"/>
  <c r="T63" i="2"/>
  <c r="M52" i="8"/>
  <c r="C52" i="7"/>
  <c r="J52" i="9"/>
  <c r="K52" i="8"/>
  <c r="Y52" i="9"/>
  <c r="J55" i="7"/>
  <c r="R58" i="9"/>
  <c r="H61" i="9"/>
  <c r="D55" i="3"/>
  <c r="F60" i="8"/>
  <c r="M53" i="3"/>
  <c r="Y57" i="3"/>
  <c r="P56" i="8"/>
  <c r="W60" i="9"/>
  <c r="E53" i="7"/>
  <c r="K58" i="9"/>
  <c r="T53" i="8"/>
  <c r="E54" i="9"/>
  <c r="H54" i="8"/>
  <c r="W61" i="3"/>
  <c r="W52" i="9"/>
  <c r="H59" i="7"/>
  <c r="I61" i="8"/>
  <c r="C61" i="3"/>
  <c r="U62" i="3"/>
  <c r="R56" i="3"/>
  <c r="X55" i="9"/>
  <c r="F54" i="3"/>
  <c r="X53" i="9"/>
  <c r="C59" i="9"/>
  <c r="Y59" i="3"/>
  <c r="X58" i="9"/>
  <c r="N61" i="7"/>
  <c r="E56" i="3"/>
  <c r="K59" i="7"/>
  <c r="E61" i="3"/>
  <c r="U53" i="7"/>
  <c r="R59" i="8"/>
  <c r="J60" i="7"/>
  <c r="S54" i="3"/>
  <c r="J61" i="7"/>
  <c r="P55" i="7"/>
  <c r="D59" i="9"/>
  <c r="J54" i="3"/>
  <c r="S53" i="9"/>
  <c r="U59" i="7"/>
  <c r="K60" i="7"/>
  <c r="F56" i="9"/>
  <c r="I60" i="8"/>
  <c r="P54" i="3"/>
  <c r="D60" i="3"/>
  <c r="Y61" i="8"/>
  <c r="T60" i="3"/>
  <c r="F58" i="8"/>
  <c r="M56" i="3"/>
  <c r="N62" i="7"/>
  <c r="D53" i="9"/>
  <c r="I63" i="2"/>
  <c r="R52" i="3"/>
  <c r="J52" i="3"/>
  <c r="I52" i="7"/>
  <c r="I52" i="8"/>
  <c r="J55" i="3"/>
  <c r="R58" i="8"/>
  <c r="U60" i="3"/>
  <c r="M53" i="8"/>
  <c r="Y57" i="8"/>
  <c r="K58" i="8"/>
  <c r="C56" i="9"/>
  <c r="Y58" i="3"/>
  <c r="R53" i="7"/>
  <c r="D54" i="9"/>
  <c r="W55" i="3"/>
  <c r="C62" i="3"/>
  <c r="C60" i="8"/>
  <c r="E54" i="3"/>
  <c r="H54" i="3"/>
  <c r="W61" i="8"/>
  <c r="Z53" i="9"/>
  <c r="X61" i="9"/>
  <c r="H59" i="8"/>
  <c r="O57" i="3"/>
  <c r="I61" i="7"/>
  <c r="C61" i="8"/>
  <c r="U62" i="9"/>
  <c r="Y55" i="3"/>
  <c r="R56" i="9"/>
  <c r="X54" i="9"/>
  <c r="X55" i="8"/>
  <c r="S56" i="8"/>
  <c r="H53" i="7"/>
  <c r="F54" i="7"/>
  <c r="X53" i="3"/>
  <c r="C59" i="8"/>
  <c r="X58" i="7"/>
  <c r="N61" i="3"/>
  <c r="R59" i="3"/>
  <c r="J60" i="9"/>
  <c r="S54" i="7"/>
  <c r="P55" i="9"/>
  <c r="D59" i="3"/>
  <c r="T55" i="3"/>
  <c r="D62" i="9"/>
  <c r="O62" i="3"/>
  <c r="K60" i="8"/>
  <c r="P62" i="9"/>
  <c r="F56" i="3"/>
  <c r="T59" i="3"/>
  <c r="O56" i="7"/>
  <c r="I60" i="9"/>
  <c r="M61" i="3"/>
  <c r="O53" i="9"/>
  <c r="Y61" i="3"/>
  <c r="S59" i="3"/>
  <c r="M62" i="8"/>
  <c r="Y52" i="7"/>
  <c r="E56" i="8"/>
  <c r="P61" i="3"/>
  <c r="I57" i="3"/>
  <c r="H52" i="3"/>
  <c r="Y52" i="3"/>
  <c r="F52" i="8"/>
  <c r="J52" i="8"/>
  <c r="R58" i="7"/>
  <c r="M53" i="9"/>
  <c r="Y57" i="7"/>
  <c r="S61" i="8"/>
  <c r="W60" i="3"/>
  <c r="E53" i="9"/>
  <c r="T53" i="9"/>
  <c r="R60" i="3"/>
  <c r="H62" i="3"/>
  <c r="Y58" i="7"/>
  <c r="M55" i="8"/>
  <c r="D54" i="7"/>
  <c r="C60" i="9"/>
  <c r="H54" i="9"/>
  <c r="Z53" i="3"/>
  <c r="X61" i="8"/>
  <c r="P58" i="3"/>
  <c r="O57" i="9"/>
  <c r="I61" i="9"/>
  <c r="U62" i="7"/>
  <c r="W54" i="7"/>
  <c r="X54" i="3"/>
  <c r="S56" i="7"/>
  <c r="C59" i="3"/>
  <c r="J58" i="7"/>
  <c r="X58" i="3"/>
  <c r="U56" i="7"/>
  <c r="E61" i="7"/>
  <c r="S58" i="7"/>
  <c r="I55" i="8"/>
  <c r="S57" i="3"/>
  <c r="R59" i="7"/>
  <c r="J60" i="3"/>
  <c r="F63" i="2"/>
  <c r="M57" i="8"/>
  <c r="T55" i="7"/>
  <c r="P62" i="3"/>
  <c r="T59" i="7"/>
  <c r="I62" i="7"/>
  <c r="I54" i="3"/>
  <c r="T56" i="3"/>
  <c r="U54" i="8"/>
  <c r="S52" i="8"/>
  <c r="S63" i="2"/>
  <c r="S52" i="9"/>
  <c r="K54" i="3"/>
  <c r="K54" i="9"/>
  <c r="S55" i="7"/>
  <c r="S55" i="8"/>
  <c r="S55" i="3"/>
  <c r="S55" i="9"/>
  <c r="O58" i="3"/>
  <c r="O58" i="8"/>
  <c r="O58" i="7"/>
  <c r="R62" i="7"/>
  <c r="R62" i="9"/>
  <c r="R62" i="8"/>
  <c r="R62" i="3"/>
  <c r="P60" i="9"/>
  <c r="P60" i="3"/>
  <c r="P60" i="8"/>
  <c r="P60" i="7"/>
  <c r="H56" i="7"/>
  <c r="H56" i="9"/>
  <c r="H56" i="8"/>
  <c r="X63" i="2"/>
  <c r="X52" i="8"/>
  <c r="X52" i="7"/>
  <c r="F53" i="8"/>
  <c r="F53" i="7"/>
  <c r="N63" i="2"/>
  <c r="N52" i="7"/>
  <c r="N52" i="8"/>
  <c r="N52" i="3"/>
  <c r="N52" i="9"/>
  <c r="T52" i="7"/>
  <c r="K54" i="7"/>
  <c r="C54" i="8"/>
  <c r="C54" i="3"/>
  <c r="C54" i="9"/>
  <c r="T54" i="3"/>
  <c r="T54" i="8"/>
  <c r="T54" i="7"/>
  <c r="E58" i="3"/>
  <c r="E58" i="7"/>
  <c r="E58" i="8"/>
  <c r="E58" i="9"/>
  <c r="T58" i="9"/>
  <c r="T58" i="3"/>
  <c r="T58" i="7"/>
  <c r="K61" i="9"/>
  <c r="K61" i="8"/>
  <c r="K61" i="7"/>
  <c r="P63" i="2"/>
  <c r="P52" i="7"/>
  <c r="P52" i="9"/>
  <c r="D52" i="8"/>
  <c r="D63" i="2"/>
  <c r="D52" i="3"/>
  <c r="D52" i="7"/>
  <c r="Z52" i="7"/>
  <c r="Z52" i="8"/>
  <c r="T52" i="8"/>
  <c r="S62" i="3"/>
  <c r="S62" i="7"/>
  <c r="S62" i="8"/>
  <c r="D57" i="3"/>
  <c r="D57" i="9"/>
  <c r="W56" i="8"/>
  <c r="W56" i="9"/>
  <c r="O58" i="9"/>
  <c r="C54" i="7"/>
  <c r="H60" i="3"/>
  <c r="H60" i="8"/>
  <c r="H60" i="9"/>
  <c r="S62" i="9"/>
  <c r="T54" i="9"/>
  <c r="F53" i="3"/>
  <c r="O60" i="7"/>
  <c r="O60" i="9"/>
  <c r="O60" i="8"/>
  <c r="C55" i="3"/>
  <c r="C55" i="9"/>
  <c r="C55" i="8"/>
  <c r="W59" i="3"/>
  <c r="W59" i="9"/>
  <c r="W59" i="7"/>
  <c r="W59" i="8"/>
  <c r="F61" i="8"/>
  <c r="F61" i="3"/>
  <c r="F61" i="9"/>
  <c r="F61" i="7"/>
  <c r="Z58" i="3"/>
  <c r="Z58" i="8"/>
  <c r="Z58" i="7"/>
  <c r="Z58" i="9"/>
  <c r="Y56" i="3"/>
  <c r="Y56" i="7"/>
  <c r="Y56" i="9"/>
  <c r="Y56" i="8"/>
  <c r="D57" i="8"/>
  <c r="S60" i="9"/>
  <c r="S60" i="8"/>
  <c r="S60" i="7"/>
  <c r="S60" i="3"/>
  <c r="K56" i="9"/>
  <c r="K56" i="3"/>
  <c r="K56" i="7"/>
  <c r="K56" i="8"/>
  <c r="U57" i="3"/>
  <c r="U57" i="7"/>
  <c r="U57" i="8"/>
  <c r="U57" i="9"/>
  <c r="K61" i="3"/>
  <c r="E59" i="7"/>
  <c r="E59" i="3"/>
  <c r="E59" i="9"/>
  <c r="E59" i="8"/>
  <c r="H56" i="3"/>
  <c r="P52" i="8"/>
  <c r="K57" i="8"/>
  <c r="K57" i="9"/>
  <c r="S52" i="7"/>
  <c r="T52" i="9"/>
  <c r="I53" i="7"/>
  <c r="I53" i="8"/>
  <c r="K57" i="7"/>
  <c r="R54" i="8"/>
  <c r="R54" i="7"/>
  <c r="R54" i="3"/>
  <c r="W56" i="7"/>
  <c r="H60" i="7"/>
  <c r="J53" i="8"/>
  <c r="J53" i="3"/>
  <c r="J53" i="7"/>
  <c r="P57" i="3"/>
  <c r="P57" i="7"/>
  <c r="Y62" i="8"/>
  <c r="Y62" i="3"/>
  <c r="Y62" i="9"/>
  <c r="Y62" i="7"/>
  <c r="F53" i="9"/>
  <c r="O60" i="3"/>
  <c r="K62" i="7"/>
  <c r="K62" i="3"/>
  <c r="K62" i="8"/>
  <c r="P57" i="8"/>
  <c r="C55" i="7"/>
  <c r="I53" i="9"/>
  <c r="Z61" i="9"/>
  <c r="Z61" i="8"/>
  <c r="Z61" i="3"/>
  <c r="P53" i="3"/>
  <c r="P63" i="3" s="1"/>
  <c r="P53" i="7"/>
  <c r="Y60" i="7"/>
  <c r="Y60" i="3"/>
  <c r="Y60" i="8"/>
  <c r="D57" i="7"/>
  <c r="Z59" i="3"/>
  <c r="Z59" i="9"/>
  <c r="Z59" i="8"/>
  <c r="Z59" i="7"/>
  <c r="X62" i="7"/>
  <c r="X62" i="8"/>
  <c r="X62" i="3"/>
  <c r="J62" i="8"/>
  <c r="J62" i="3"/>
  <c r="J62" i="9"/>
  <c r="J62" i="7"/>
  <c r="Z54" i="9"/>
  <c r="Z54" i="3"/>
  <c r="Z54" i="8"/>
  <c r="Z54" i="7"/>
  <c r="Z63" i="2"/>
  <c r="P53" i="8"/>
  <c r="E63" i="2"/>
  <c r="E52" i="7"/>
  <c r="H63" i="2"/>
  <c r="H52" i="8"/>
  <c r="H52" i="9"/>
  <c r="U63" i="2"/>
  <c r="U52" i="9"/>
  <c r="U52" i="3"/>
  <c r="U52" i="7"/>
  <c r="T52" i="3"/>
  <c r="T63" i="3" s="1"/>
  <c r="O63" i="2"/>
  <c r="O52" i="7"/>
  <c r="O52" i="8"/>
  <c r="M63" i="2"/>
  <c r="M52" i="7"/>
  <c r="Z52" i="3"/>
  <c r="S52" i="3"/>
  <c r="C63" i="2"/>
  <c r="C52" i="9"/>
  <c r="X52" i="9"/>
  <c r="U52" i="8"/>
  <c r="O61" i="3"/>
  <c r="O61" i="7"/>
  <c r="Y53" i="9"/>
  <c r="Y53" i="8"/>
  <c r="K54" i="8"/>
  <c r="J59" i="3"/>
  <c r="J59" i="9"/>
  <c r="K57" i="3"/>
  <c r="R54" i="9"/>
  <c r="R63" i="9" s="1"/>
  <c r="J53" i="9"/>
  <c r="J63" i="9" s="1"/>
  <c r="N54" i="3"/>
  <c r="N54" i="7"/>
  <c r="N54" i="8"/>
  <c r="N59" i="9"/>
  <c r="N59" i="7"/>
  <c r="N59" i="8"/>
  <c r="N59" i="3"/>
  <c r="K62" i="9"/>
  <c r="C57" i="9"/>
  <c r="C57" i="3"/>
  <c r="C57" i="8"/>
  <c r="H58" i="8"/>
  <c r="H58" i="3"/>
  <c r="H58" i="7"/>
  <c r="Y60" i="9"/>
  <c r="X62" i="9"/>
  <c r="P53" i="9"/>
  <c r="W52" i="7"/>
  <c r="R52" i="8"/>
  <c r="R63" i="8" s="1"/>
  <c r="F52" i="7"/>
  <c r="N58" i="9"/>
  <c r="N58" i="8"/>
  <c r="U60" i="7"/>
  <c r="F60" i="3"/>
  <c r="P56" i="9"/>
  <c r="C58" i="8"/>
  <c r="C58" i="9"/>
  <c r="N56" i="8"/>
  <c r="N56" i="7"/>
  <c r="F55" i="3"/>
  <c r="F55" i="9"/>
  <c r="F55" i="8"/>
  <c r="F55" i="7"/>
  <c r="W62" i="8"/>
  <c r="W62" i="7"/>
  <c r="R55" i="9"/>
  <c r="R55" i="8"/>
  <c r="W58" i="8"/>
  <c r="W58" i="7"/>
  <c r="W58" i="9"/>
  <c r="N60" i="9"/>
  <c r="N60" i="7"/>
  <c r="N56" i="9"/>
  <c r="N60" i="3"/>
  <c r="N58" i="7"/>
  <c r="J57" i="9"/>
  <c r="J57" i="3"/>
  <c r="J57" i="8"/>
  <c r="K53" i="7"/>
  <c r="K53" i="3"/>
  <c r="K53" i="8"/>
  <c r="K63" i="8" s="1"/>
  <c r="P59" i="7"/>
  <c r="P59" i="8"/>
  <c r="P59" i="3"/>
  <c r="P59" i="9"/>
  <c r="K53" i="9"/>
  <c r="D56" i="3"/>
  <c r="D56" i="9"/>
  <c r="D56" i="8"/>
  <c r="D56" i="7"/>
  <c r="I59" i="3"/>
  <c r="I59" i="9"/>
  <c r="I59" i="8"/>
  <c r="E55" i="3"/>
  <c r="E55" i="9"/>
  <c r="E55" i="7"/>
  <c r="E55" i="8"/>
  <c r="E63" i="8" s="1"/>
  <c r="E57" i="7"/>
  <c r="E57" i="9"/>
  <c r="E57" i="8"/>
  <c r="E57" i="3"/>
  <c r="W63" i="2"/>
  <c r="K63" i="2"/>
  <c r="K52" i="9"/>
  <c r="R63" i="2"/>
  <c r="J63" i="2"/>
  <c r="Y63" i="2"/>
  <c r="I52" i="9"/>
  <c r="N55" i="3"/>
  <c r="N55" i="8"/>
  <c r="N55" i="9"/>
  <c r="N55" i="7"/>
  <c r="U60" i="8"/>
  <c r="S61" i="9"/>
  <c r="K58" i="7"/>
  <c r="C58" i="7"/>
  <c r="T53" i="7"/>
  <c r="W62" i="9"/>
  <c r="R60" i="9"/>
  <c r="Y58" i="9"/>
  <c r="R55" i="7"/>
  <c r="R53" i="8"/>
  <c r="M55" i="9"/>
  <c r="D54" i="3"/>
  <c r="C62" i="8"/>
  <c r="C62" i="9"/>
  <c r="E54" i="7"/>
  <c r="W58" i="3"/>
  <c r="N56" i="3"/>
  <c r="N58" i="3"/>
  <c r="J57" i="7"/>
  <c r="K55" i="9"/>
  <c r="K55" i="7"/>
  <c r="K55" i="3"/>
  <c r="E62" i="8"/>
  <c r="E62" i="3"/>
  <c r="E62" i="7"/>
  <c r="E62" i="9"/>
  <c r="X56" i="9"/>
  <c r="X56" i="3"/>
  <c r="X56" i="7"/>
  <c r="X60" i="7"/>
  <c r="X60" i="9"/>
  <c r="X60" i="8"/>
  <c r="X60" i="3"/>
  <c r="R61" i="7"/>
  <c r="R61" i="9"/>
  <c r="R61" i="3"/>
  <c r="F59" i="3"/>
  <c r="F59" i="8"/>
  <c r="F59" i="9"/>
  <c r="F59" i="7"/>
  <c r="T62" i="8"/>
  <c r="T62" i="9"/>
  <c r="T62" i="7"/>
  <c r="T62" i="3"/>
  <c r="O55" i="7"/>
  <c r="O55" i="3"/>
  <c r="O55" i="8"/>
  <c r="I59" i="7"/>
  <c r="W61" i="9"/>
  <c r="T57" i="8"/>
  <c r="T57" i="7"/>
  <c r="X61" i="7"/>
  <c r="H59" i="9"/>
  <c r="P58" i="7"/>
  <c r="N53" i="3"/>
  <c r="N53" i="9"/>
  <c r="Z60" i="9"/>
  <c r="Z60" i="7"/>
  <c r="N53" i="7"/>
  <c r="Z62" i="8"/>
  <c r="Z62" i="3"/>
  <c r="Z62" i="9"/>
  <c r="P58" i="9"/>
  <c r="I58" i="3"/>
  <c r="I58" i="8"/>
  <c r="K59" i="9"/>
  <c r="K59" i="8"/>
  <c r="Z55" i="7"/>
  <c r="Z55" i="3"/>
  <c r="Z57" i="7"/>
  <c r="Z57" i="3"/>
  <c r="Z57" i="8"/>
  <c r="Z55" i="9"/>
  <c r="Z57" i="9"/>
  <c r="O57" i="8"/>
  <c r="Y54" i="3"/>
  <c r="W54" i="3"/>
  <c r="W63" i="3" s="1"/>
  <c r="X54" i="8"/>
  <c r="X55" i="3"/>
  <c r="U53" i="9"/>
  <c r="U53" i="8"/>
  <c r="F62" i="9"/>
  <c r="F62" i="7"/>
  <c r="U58" i="7"/>
  <c r="U58" i="3"/>
  <c r="U58" i="8"/>
  <c r="F54" i="9"/>
  <c r="J58" i="8"/>
  <c r="F57" i="3"/>
  <c r="F57" i="7"/>
  <c r="F57" i="8"/>
  <c r="N61" i="9"/>
  <c r="E56" i="9"/>
  <c r="E63" i="9" s="1"/>
  <c r="U56" i="9"/>
  <c r="S58" i="8"/>
  <c r="I55" i="3"/>
  <c r="F62" i="8"/>
  <c r="U61" i="8"/>
  <c r="U61" i="9"/>
  <c r="X59" i="7"/>
  <c r="X59" i="3"/>
  <c r="X59" i="9"/>
  <c r="I56" i="9"/>
  <c r="I56" i="8"/>
  <c r="I56" i="7"/>
  <c r="X57" i="9"/>
  <c r="X57" i="7"/>
  <c r="X57" i="3"/>
  <c r="J56" i="8"/>
  <c r="J56" i="9"/>
  <c r="J56" i="3"/>
  <c r="H57" i="3"/>
  <c r="H57" i="7"/>
  <c r="H57" i="8"/>
  <c r="O59" i="8"/>
  <c r="O59" i="7"/>
  <c r="D61" i="9"/>
  <c r="D61" i="3"/>
  <c r="E60" i="7"/>
  <c r="E60" i="9"/>
  <c r="O54" i="9"/>
  <c r="O63" i="9" s="1"/>
  <c r="O54" i="3"/>
  <c r="O54" i="7"/>
  <c r="U55" i="8"/>
  <c r="U55" i="7"/>
  <c r="U55" i="9"/>
  <c r="I55" i="7"/>
  <c r="J61" i="9"/>
  <c r="J61" i="8"/>
  <c r="D61" i="8"/>
  <c r="E60" i="8"/>
  <c r="O59" i="9"/>
  <c r="J54" i="7"/>
  <c r="J63" i="7" s="1"/>
  <c r="J54" i="9"/>
  <c r="U61" i="7"/>
  <c r="F57" i="9"/>
  <c r="I56" i="3"/>
  <c r="M54" i="7"/>
  <c r="M54" i="8"/>
  <c r="M54" i="3"/>
  <c r="U55" i="3"/>
  <c r="J56" i="7"/>
  <c r="X57" i="8"/>
  <c r="X59" i="8"/>
  <c r="M54" i="9"/>
  <c r="M63" i="9" s="1"/>
  <c r="S57" i="8"/>
  <c r="S54" i="8"/>
  <c r="D59" i="8"/>
  <c r="T55" i="9"/>
  <c r="O62" i="8"/>
  <c r="U59" i="8"/>
  <c r="P61" i="8"/>
  <c r="P62" i="8"/>
  <c r="F56" i="8"/>
  <c r="D53" i="8"/>
  <c r="T59" i="8"/>
  <c r="N57" i="3"/>
  <c r="O56" i="9"/>
  <c r="I62" i="8"/>
  <c r="I60" i="3"/>
  <c r="T61" i="7"/>
  <c r="P54" i="7"/>
  <c r="M61" i="8"/>
  <c r="I54" i="7"/>
  <c r="I57" i="7"/>
  <c r="O53" i="3"/>
  <c r="Z56" i="3"/>
  <c r="D60" i="9"/>
  <c r="T56" i="8"/>
  <c r="Y61" i="7"/>
  <c r="U54" i="3"/>
  <c r="T60" i="7"/>
  <c r="S59" i="9"/>
  <c r="F58" i="9"/>
  <c r="D58" i="3"/>
  <c r="M56" i="8"/>
  <c r="W57" i="9"/>
  <c r="W63" i="9" s="1"/>
  <c r="N62" i="3"/>
  <c r="M62" i="3"/>
  <c r="O62" i="7"/>
  <c r="P61" i="7"/>
  <c r="D53" i="3"/>
  <c r="N57" i="7"/>
  <c r="O56" i="3"/>
  <c r="I62" i="9"/>
  <c r="T61" i="3"/>
  <c r="P54" i="9"/>
  <c r="M61" i="7"/>
  <c r="I54" i="8"/>
  <c r="I57" i="8"/>
  <c r="Z56" i="7"/>
  <c r="D60" i="8"/>
  <c r="T56" i="7"/>
  <c r="U54" i="7"/>
  <c r="T60" i="9"/>
  <c r="S59" i="7"/>
  <c r="D58" i="8"/>
  <c r="M56" i="7"/>
  <c r="W57" i="7"/>
  <c r="N62" i="8"/>
  <c r="M62" i="7"/>
  <c r="I63" i="7" l="1"/>
  <c r="M63" i="3"/>
  <c r="Y63" i="3"/>
  <c r="D63" i="9"/>
  <c r="Y63" i="8"/>
  <c r="W63" i="8"/>
  <c r="C63" i="7"/>
  <c r="D63" i="7"/>
  <c r="N63" i="7"/>
  <c r="R63" i="7"/>
  <c r="F63" i="8"/>
  <c r="X63" i="3"/>
  <c r="Y63" i="9"/>
  <c r="J63" i="8"/>
  <c r="E63" i="3"/>
  <c r="Z63" i="9"/>
  <c r="F63" i="9"/>
  <c r="C63" i="3"/>
  <c r="C63" i="8"/>
  <c r="P63" i="8"/>
  <c r="I63" i="9"/>
  <c r="K63" i="3"/>
  <c r="W63" i="7"/>
  <c r="U63" i="8"/>
  <c r="O63" i="8"/>
  <c r="H63" i="9"/>
  <c r="H63" i="3"/>
  <c r="D63" i="3"/>
  <c r="N63" i="9"/>
  <c r="X63" i="7"/>
  <c r="S63" i="8"/>
  <c r="K63" i="7"/>
  <c r="X63" i="9"/>
  <c r="Z63" i="3"/>
  <c r="O63" i="7"/>
  <c r="U63" i="3"/>
  <c r="H63" i="8"/>
  <c r="Y63" i="7"/>
  <c r="F63" i="3"/>
  <c r="Z63" i="8"/>
  <c r="P63" i="9"/>
  <c r="N63" i="3"/>
  <c r="X63" i="8"/>
  <c r="H63" i="7"/>
  <c r="E63" i="7"/>
  <c r="T63" i="7"/>
  <c r="I63" i="3"/>
  <c r="K63" i="9"/>
  <c r="S63" i="3"/>
  <c r="U63" i="7"/>
  <c r="T63" i="9"/>
  <c r="T63" i="8"/>
  <c r="M63" i="8"/>
  <c r="O63" i="3"/>
  <c r="F63" i="7"/>
  <c r="C63" i="9"/>
  <c r="M63" i="7"/>
  <c r="U63" i="9"/>
  <c r="J63" i="3"/>
  <c r="R63" i="3"/>
  <c r="I63" i="8"/>
  <c r="S63" i="7"/>
  <c r="Z63" i="7"/>
  <c r="D63" i="8"/>
  <c r="P63" i="7"/>
  <c r="N63" i="8"/>
  <c r="S63" i="9"/>
  <c r="K73" i="2"/>
  <c r="K73" i="7" s="1"/>
  <c r="U73" i="2"/>
  <c r="U73" i="3" s="1"/>
  <c r="Z72" i="8"/>
  <c r="Z72" i="2"/>
  <c r="S72" i="2"/>
  <c r="S72" i="8" s="1"/>
  <c r="W78" i="2"/>
  <c r="W78" i="3" s="1"/>
  <c r="O70" i="2"/>
  <c r="O70" i="9" s="1"/>
  <c r="R73" i="2"/>
  <c r="I77" i="7"/>
  <c r="I77" i="2"/>
  <c r="I77" i="9" s="1"/>
  <c r="D73" i="2"/>
  <c r="W71" i="2"/>
  <c r="R78" i="2"/>
  <c r="R78" i="7" s="1"/>
  <c r="M73" i="9"/>
  <c r="M73" i="8"/>
  <c r="M73" i="2"/>
  <c r="M73" i="3" s="1"/>
  <c r="M73" i="7"/>
  <c r="H78" i="2"/>
  <c r="H78" i="3" s="1"/>
  <c r="C69" i="2"/>
  <c r="C69" i="7" s="1"/>
  <c r="H74" i="7"/>
  <c r="H74" i="9"/>
  <c r="H74" i="2"/>
  <c r="H74" i="8" s="1"/>
  <c r="M70" i="2"/>
  <c r="M70" i="8" s="1"/>
  <c r="O77" i="2"/>
  <c r="O77" i="8" s="1"/>
  <c r="M71" i="2"/>
  <c r="M71" i="3" s="1"/>
  <c r="O78" i="2"/>
  <c r="O78" i="8" s="1"/>
  <c r="R76" i="2"/>
  <c r="R76" i="7" s="1"/>
  <c r="Z78" i="2"/>
  <c r="Z78" i="3" s="1"/>
  <c r="Y71" i="2"/>
  <c r="Y71" i="7" s="1"/>
  <c r="M78" i="2"/>
  <c r="M78" i="3" s="1"/>
  <c r="Z77" i="2"/>
  <c r="Z77" i="9" s="1"/>
  <c r="T73" i="2"/>
  <c r="T73" i="9" s="1"/>
  <c r="D72" i="2"/>
  <c r="M69" i="2"/>
  <c r="M69" i="8" s="1"/>
  <c r="D78" i="2"/>
  <c r="D78" i="7" s="1"/>
  <c r="Z70" i="2"/>
  <c r="C75" i="2"/>
  <c r="C75" i="3" s="1"/>
  <c r="J73" i="2"/>
  <c r="J73" i="8" s="1"/>
  <c r="P77" i="7"/>
  <c r="P77" i="2"/>
  <c r="P77" i="8" s="1"/>
  <c r="U78" i="7"/>
  <c r="U78" i="2"/>
  <c r="U78" i="9" s="1"/>
  <c r="O73" i="2"/>
  <c r="O73" i="9" s="1"/>
  <c r="F69" i="2"/>
  <c r="F69" i="8" s="1"/>
  <c r="S75" i="2"/>
  <c r="S75" i="7" s="1"/>
  <c r="W73" i="2"/>
  <c r="W73" i="3" s="1"/>
  <c r="R71" i="2"/>
  <c r="R71" i="9" s="1"/>
  <c r="O72" i="2"/>
  <c r="O72" i="7" s="1"/>
  <c r="W72" i="2"/>
  <c r="W72" i="9" s="1"/>
  <c r="O69" i="2"/>
  <c r="D69" i="2"/>
  <c r="D69" i="8" s="1"/>
  <c r="U74" i="2"/>
  <c r="U74" i="7" s="1"/>
  <c r="F75" i="2"/>
  <c r="F75" i="8" s="1"/>
  <c r="K76" i="2"/>
  <c r="C77" i="2"/>
  <c r="C77" i="7" s="1"/>
  <c r="E74" i="2"/>
  <c r="E74" i="3" s="1"/>
  <c r="X71" i="2"/>
  <c r="X71" i="8" s="1"/>
  <c r="E72" i="2"/>
  <c r="N76" i="3"/>
  <c r="N76" i="2"/>
  <c r="N76" i="7" s="1"/>
  <c r="T71" i="2"/>
  <c r="T71" i="7" s="1"/>
  <c r="Y77" i="9"/>
  <c r="Y77" i="2"/>
  <c r="H69" i="2"/>
  <c r="H69" i="7" s="1"/>
  <c r="R75" i="9"/>
  <c r="R75" i="8"/>
  <c r="R75" i="2"/>
  <c r="R75" i="3" s="1"/>
  <c r="R75" i="7"/>
  <c r="R74" i="2"/>
  <c r="F74" i="2"/>
  <c r="F74" i="8" s="1"/>
  <c r="U76" i="7"/>
  <c r="U76" i="2"/>
  <c r="U72" i="2"/>
  <c r="U72" i="7" s="1"/>
  <c r="P78" i="3"/>
  <c r="P78" i="9"/>
  <c r="P78" i="2"/>
  <c r="P78" i="8" s="1"/>
  <c r="H75" i="2"/>
  <c r="Z76" i="2"/>
  <c r="Z76" i="3" s="1"/>
  <c r="H77" i="2"/>
  <c r="H77" i="9" s="1"/>
  <c r="D77" i="2"/>
  <c r="D77" i="7" s="1"/>
  <c r="I69" i="2"/>
  <c r="N71" i="2"/>
  <c r="U75" i="2"/>
  <c r="U75" i="8" s="1"/>
  <c r="J76" i="2"/>
  <c r="J76" i="9" s="1"/>
  <c r="R77" i="2"/>
  <c r="R77" i="8" s="1"/>
  <c r="R72" i="2"/>
  <c r="R72" i="8" s="1"/>
  <c r="N72" i="2"/>
  <c r="N72" i="7" s="1"/>
  <c r="X76" i="2"/>
  <c r="X76" i="3" s="1"/>
  <c r="E78" i="2"/>
  <c r="E78" i="8" s="1"/>
  <c r="Y76" i="2"/>
  <c r="Y76" i="3" s="1"/>
  <c r="J74" i="2"/>
  <c r="J74" i="8" s="1"/>
  <c r="X77" i="8"/>
  <c r="X77" i="9"/>
  <c r="X77" i="2"/>
  <c r="X77" i="7" s="1"/>
  <c r="S78" i="2"/>
  <c r="S78" i="7" s="1"/>
  <c r="H73" i="2"/>
  <c r="Z74" i="2"/>
  <c r="Z74" i="8" s="1"/>
  <c r="M74" i="2"/>
  <c r="U70" i="2"/>
  <c r="U70" i="7" s="1"/>
  <c r="J69" i="2"/>
  <c r="I72" i="2"/>
  <c r="I72" i="7" s="1"/>
  <c r="N75" i="7"/>
  <c r="N75" i="2"/>
  <c r="N75" i="3" s="1"/>
  <c r="I73" i="2"/>
  <c r="I73" i="3" s="1"/>
  <c r="S76" i="8"/>
  <c r="S76" i="2"/>
  <c r="S76" i="3" s="1"/>
  <c r="W77" i="2"/>
  <c r="W77" i="8" s="1"/>
  <c r="W74" i="2"/>
  <c r="W74" i="7" s="1"/>
  <c r="X73" i="2"/>
  <c r="X73" i="8" s="1"/>
  <c r="W75" i="2"/>
  <c r="T76" i="2"/>
  <c r="F77" i="2"/>
  <c r="F77" i="3" s="1"/>
  <c r="H76" i="2"/>
  <c r="I78" i="2"/>
  <c r="Y75" i="2"/>
  <c r="K74" i="2"/>
  <c r="E76" i="2"/>
  <c r="S77" i="2"/>
  <c r="N77" i="2"/>
  <c r="F78" i="2"/>
  <c r="F78" i="7" s="1"/>
  <c r="O74" i="2"/>
  <c r="O74" i="7" s="1"/>
  <c r="Y69" i="2"/>
  <c r="Y69" i="9" s="1"/>
  <c r="Z73" i="2"/>
  <c r="Z73" i="7" s="1"/>
  <c r="C70" i="2"/>
  <c r="C70" i="3" s="1"/>
  <c r="M75" i="2"/>
  <c r="T75" i="2"/>
  <c r="T75" i="3" s="1"/>
  <c r="Y73" i="2"/>
  <c r="J70" i="9"/>
  <c r="J70" i="8"/>
  <c r="J70" i="2"/>
  <c r="J70" i="7" s="1"/>
  <c r="C71" i="9"/>
  <c r="C71" i="8"/>
  <c r="C71" i="2"/>
  <c r="C71" i="7" s="1"/>
  <c r="N69" i="2"/>
  <c r="O76" i="2"/>
  <c r="O76" i="8" s="1"/>
  <c r="Z69" i="2"/>
  <c r="E71" i="2"/>
  <c r="H71" i="2"/>
  <c r="H71" i="3" s="1"/>
  <c r="O75" i="2"/>
  <c r="O75" i="3" s="1"/>
  <c r="H70" i="7"/>
  <c r="H70" i="2"/>
  <c r="H70" i="3" s="1"/>
  <c r="K69" i="7"/>
  <c r="K69" i="9"/>
  <c r="K69" i="2"/>
  <c r="K69" i="8" s="1"/>
  <c r="W76" i="2"/>
  <c r="W76" i="8" s="1"/>
  <c r="U69" i="2"/>
  <c r="H72" i="2"/>
  <c r="I71" i="2"/>
  <c r="I71" i="8" s="1"/>
  <c r="W69" i="3"/>
  <c r="W69" i="2"/>
  <c r="W69" i="7" s="1"/>
  <c r="I74" i="2"/>
  <c r="I74" i="8" s="1"/>
  <c r="U77" i="3"/>
  <c r="U77" i="2"/>
  <c r="U77" i="7" s="1"/>
  <c r="E75" i="7"/>
  <c r="E75" i="2"/>
  <c r="E75" i="9" s="1"/>
  <c r="X70" i="9"/>
  <c r="X70" i="7"/>
  <c r="X70" i="8"/>
  <c r="X70" i="2"/>
  <c r="X70" i="3" s="1"/>
  <c r="R70" i="3"/>
  <c r="R70" i="7"/>
  <c r="R70" i="2"/>
  <c r="R70" i="9" s="1"/>
  <c r="R70" i="8"/>
  <c r="M77" i="2"/>
  <c r="C72" i="2"/>
  <c r="C72" i="3" s="1"/>
  <c r="T77" i="7"/>
  <c r="T77" i="8"/>
  <c r="T77" i="2"/>
  <c r="T77" i="9" s="1"/>
  <c r="K78" i="2"/>
  <c r="K78" i="8" s="1"/>
  <c r="Y70" i="2"/>
  <c r="Y70" i="7" s="1"/>
  <c r="D74" i="7"/>
  <c r="D74" i="2"/>
  <c r="D74" i="8" s="1"/>
  <c r="W70" i="2"/>
  <c r="W70" i="9" s="1"/>
  <c r="M76" i="2"/>
  <c r="M76" i="7" s="1"/>
  <c r="U71" i="2"/>
  <c r="U71" i="7" s="1"/>
  <c r="P72" i="2"/>
  <c r="P72" i="8" s="1"/>
  <c r="C76" i="3"/>
  <c r="C76" i="2"/>
  <c r="C76" i="8" s="1"/>
  <c r="C78" i="8"/>
  <c r="C78" i="3"/>
  <c r="C78" i="7"/>
  <c r="C78" i="2"/>
  <c r="C78" i="9"/>
  <c r="Z71" i="9"/>
  <c r="Z71" i="8"/>
  <c r="Z71" i="2"/>
  <c r="Z71" i="7" s="1"/>
  <c r="T72" i="2"/>
  <c r="T72" i="9" s="1"/>
  <c r="T74" i="8"/>
  <c r="T74" i="9"/>
  <c r="T74" i="2"/>
  <c r="T74" i="3" s="1"/>
  <c r="M72" i="9"/>
  <c r="M72" i="8"/>
  <c r="M72" i="2"/>
  <c r="M72" i="7" s="1"/>
  <c r="F72" i="2"/>
  <c r="P71" i="2"/>
  <c r="J72" i="2"/>
  <c r="Y74" i="2"/>
  <c r="O71" i="2"/>
  <c r="O71" i="3" s="1"/>
  <c r="X75" i="2"/>
  <c r="N70" i="2"/>
  <c r="P74" i="2"/>
  <c r="P74" i="9" s="1"/>
  <c r="P69" i="2"/>
  <c r="P69" i="7" s="1"/>
  <c r="I70" i="2"/>
  <c r="I70" i="9" s="1"/>
  <c r="P75" i="2"/>
  <c r="P75" i="9" s="1"/>
  <c r="X72" i="2"/>
  <c r="X72" i="8" s="1"/>
  <c r="C73" i="7"/>
  <c r="C73" i="2"/>
  <c r="C73" i="9" s="1"/>
  <c r="S73" i="2"/>
  <c r="S73" i="8" s="1"/>
  <c r="R69" i="8"/>
  <c r="R69" i="2"/>
  <c r="R69" i="3" s="1"/>
  <c r="R69" i="7"/>
  <c r="Y78" i="2"/>
  <c r="Y78" i="9" s="1"/>
  <c r="X78" i="2"/>
  <c r="X78" i="3" s="1"/>
  <c r="K72" i="3"/>
  <c r="P76" i="2"/>
  <c r="P76" i="7" s="1"/>
  <c r="K71" i="2"/>
  <c r="K71" i="9" s="1"/>
  <c r="N73" i="2"/>
  <c r="N73" i="3" s="1"/>
  <c r="P70" i="2"/>
  <c r="P70" i="8" s="1"/>
  <c r="C74" i="2"/>
  <c r="C74" i="7" s="1"/>
  <c r="X69" i="2"/>
  <c r="X69" i="7" s="1"/>
  <c r="I75" i="2"/>
  <c r="I75" i="8" s="1"/>
  <c r="D71" i="2"/>
  <c r="D71" i="9" s="1"/>
  <c r="S70" i="2"/>
  <c r="D75" i="2"/>
  <c r="F76" i="2"/>
  <c r="F76" i="8" s="1"/>
  <c r="Y72" i="2"/>
  <c r="J77" i="2"/>
  <c r="J77" i="9" s="1"/>
  <c r="E70" i="2"/>
  <c r="E70" i="7" s="1"/>
  <c r="E73" i="2"/>
  <c r="E73" i="8" s="1"/>
  <c r="S74" i="2"/>
  <c r="S74" i="3" s="1"/>
  <c r="S71" i="2"/>
  <c r="S71" i="9" s="1"/>
  <c r="X74" i="2"/>
  <c r="X74" i="7" s="1"/>
  <c r="J78" i="2"/>
  <c r="J78" i="8" s="1"/>
  <c r="T70" i="2"/>
  <c r="S69" i="2"/>
  <c r="S69" i="9" s="1"/>
  <c r="Z75" i="2"/>
  <c r="Z75" i="8" s="1"/>
  <c r="F71" i="2"/>
  <c r="F71" i="7" s="1"/>
  <c r="E69" i="2"/>
  <c r="E69" i="9" s="1"/>
  <c r="K72" i="2"/>
  <c r="K72" i="8" s="1"/>
  <c r="E77" i="2"/>
  <c r="E77" i="3" s="1"/>
  <c r="N78" i="2"/>
  <c r="N78" i="3" s="1"/>
  <c r="D70" i="2"/>
  <c r="J71" i="2"/>
  <c r="P73" i="2"/>
  <c r="P73" i="7" s="1"/>
  <c r="K77" i="2"/>
  <c r="K70" i="2"/>
  <c r="T69" i="2"/>
  <c r="I76" i="2"/>
  <c r="T78" i="2"/>
  <c r="T78" i="3" s="1"/>
  <c r="F70" i="2"/>
  <c r="F70" i="3" s="1"/>
  <c r="Y68" i="7"/>
  <c r="C68" i="2"/>
  <c r="C68" i="8"/>
  <c r="T68" i="8"/>
  <c r="T68" i="2"/>
  <c r="T68" i="3"/>
  <c r="R68" i="3"/>
  <c r="F73" i="2"/>
  <c r="N74" i="2"/>
  <c r="R68" i="2"/>
  <c r="R68" i="9" s="1"/>
  <c r="U68" i="9"/>
  <c r="P68" i="2"/>
  <c r="P79" i="2" s="1"/>
  <c r="J68" i="2"/>
  <c r="Y68" i="2"/>
  <c r="Y79" i="2" s="1"/>
  <c r="M68" i="2"/>
  <c r="M68" i="3" s="1"/>
  <c r="Z68" i="2"/>
  <c r="Z68" i="9" s="1"/>
  <c r="Z68" i="3"/>
  <c r="O68" i="2"/>
  <c r="O68" i="8" s="1"/>
  <c r="U68" i="2"/>
  <c r="U79" i="2" s="1"/>
  <c r="U68" i="3"/>
  <c r="F68" i="2"/>
  <c r="F68" i="7" s="1"/>
  <c r="K75" i="2"/>
  <c r="K75" i="7" s="1"/>
  <c r="D76" i="2"/>
  <c r="J75" i="2"/>
  <c r="D68" i="2"/>
  <c r="K68" i="2"/>
  <c r="K68" i="9"/>
  <c r="W68" i="2"/>
  <c r="W79" i="2" s="1"/>
  <c r="I68" i="2"/>
  <c r="I79" i="2" s="1"/>
  <c r="X68" i="2"/>
  <c r="X79" i="2" s="1"/>
  <c r="N68" i="2"/>
  <c r="N68" i="7" s="1"/>
  <c r="S68" i="2"/>
  <c r="S68" i="9" s="1"/>
  <c r="E68" i="2"/>
  <c r="E68" i="7" s="1"/>
  <c r="E68" i="3"/>
  <c r="H68" i="2"/>
  <c r="H68" i="8" s="1"/>
  <c r="H68" i="3"/>
  <c r="N68" i="3" l="1"/>
  <c r="W68" i="8"/>
  <c r="F68" i="3"/>
  <c r="O68" i="3"/>
  <c r="J79" i="2"/>
  <c r="F68" i="9"/>
  <c r="H68" i="9"/>
  <c r="N68" i="9"/>
  <c r="E68" i="8"/>
  <c r="N78" i="7"/>
  <c r="Y78" i="8"/>
  <c r="R69" i="9"/>
  <c r="I75" i="9"/>
  <c r="S74" i="8"/>
  <c r="U71" i="3"/>
  <c r="P76" i="9"/>
  <c r="Y70" i="9"/>
  <c r="T77" i="3"/>
  <c r="C72" i="8"/>
  <c r="S73" i="9"/>
  <c r="U77" i="8"/>
  <c r="Z73" i="8"/>
  <c r="Y69" i="3"/>
  <c r="O74" i="3"/>
  <c r="F78" i="9"/>
  <c r="J78" i="9"/>
  <c r="F77" i="9"/>
  <c r="W77" i="9"/>
  <c r="W77" i="7"/>
  <c r="S76" i="9"/>
  <c r="X77" i="3"/>
  <c r="J74" i="7"/>
  <c r="X76" i="9"/>
  <c r="R77" i="7"/>
  <c r="R77" i="3"/>
  <c r="U75" i="9"/>
  <c r="F74" i="7"/>
  <c r="H69" i="9"/>
  <c r="N76" i="9"/>
  <c r="P77" i="3"/>
  <c r="J73" i="7"/>
  <c r="M78" i="7"/>
  <c r="M78" i="8"/>
  <c r="Y71" i="9"/>
  <c r="C77" i="8"/>
  <c r="Z76" i="7"/>
  <c r="D78" i="8"/>
  <c r="F69" i="7"/>
  <c r="T73" i="3"/>
  <c r="S72" i="7"/>
  <c r="S75" i="8"/>
  <c r="E74" i="8"/>
  <c r="O72" i="3"/>
  <c r="N78" i="8"/>
  <c r="N73" i="9"/>
  <c r="P76" i="8"/>
  <c r="E70" i="3"/>
  <c r="P69" i="3"/>
  <c r="H69" i="8"/>
  <c r="W74" i="9"/>
  <c r="R71" i="3"/>
  <c r="M71" i="8"/>
  <c r="M69" i="3"/>
  <c r="M70" i="3"/>
  <c r="F69" i="9"/>
  <c r="T73" i="8"/>
  <c r="D69" i="9"/>
  <c r="O77" i="9"/>
  <c r="C69" i="8"/>
  <c r="W68" i="3"/>
  <c r="W68" i="7"/>
  <c r="E68" i="9"/>
  <c r="E77" i="9"/>
  <c r="Z75" i="7"/>
  <c r="D71" i="3"/>
  <c r="T72" i="8"/>
  <c r="X78" i="8"/>
  <c r="C72" i="9"/>
  <c r="X72" i="3"/>
  <c r="J77" i="8"/>
  <c r="Z73" i="9"/>
  <c r="Y69" i="8"/>
  <c r="O74" i="9"/>
  <c r="F78" i="8"/>
  <c r="F77" i="8"/>
  <c r="X73" i="3"/>
  <c r="W77" i="3"/>
  <c r="Y76" i="9"/>
  <c r="X76" i="8"/>
  <c r="N72" i="9"/>
  <c r="R77" i="9"/>
  <c r="J76" i="8"/>
  <c r="U72" i="3"/>
  <c r="M78" i="9"/>
  <c r="Y71" i="8"/>
  <c r="Z78" i="9"/>
  <c r="O78" i="3"/>
  <c r="W78" i="7"/>
  <c r="R71" i="8"/>
  <c r="U73" i="8"/>
  <c r="M71" i="7"/>
  <c r="M69" i="7"/>
  <c r="U74" i="3"/>
  <c r="R78" i="3"/>
  <c r="D69" i="3"/>
  <c r="K73" i="9"/>
  <c r="O77" i="7"/>
  <c r="C69" i="3"/>
  <c r="U68" i="8"/>
  <c r="N78" i="9"/>
  <c r="C74" i="3"/>
  <c r="M72" i="3"/>
  <c r="T74" i="7"/>
  <c r="P70" i="9"/>
  <c r="P72" i="3"/>
  <c r="U71" i="8"/>
  <c r="P76" i="3"/>
  <c r="W70" i="8"/>
  <c r="Y70" i="8"/>
  <c r="E73" i="3"/>
  <c r="C72" i="7"/>
  <c r="F71" i="3"/>
  <c r="W76" i="9"/>
  <c r="I71" i="7"/>
  <c r="C71" i="3"/>
  <c r="J70" i="3"/>
  <c r="Z73" i="3"/>
  <c r="Y69" i="7"/>
  <c r="O74" i="8"/>
  <c r="F78" i="3"/>
  <c r="F77" i="7"/>
  <c r="P74" i="3"/>
  <c r="S76" i="7"/>
  <c r="I73" i="8"/>
  <c r="Z74" i="3"/>
  <c r="X76" i="7"/>
  <c r="P78" i="7"/>
  <c r="R72" i="7"/>
  <c r="F74" i="3"/>
  <c r="U70" i="3"/>
  <c r="T71" i="3"/>
  <c r="N76" i="8"/>
  <c r="P77" i="9"/>
  <c r="J73" i="3"/>
  <c r="Y71" i="3"/>
  <c r="Z78" i="8"/>
  <c r="H74" i="3"/>
  <c r="W78" i="8"/>
  <c r="C77" i="3"/>
  <c r="U73" i="7"/>
  <c r="Z76" i="8"/>
  <c r="D78" i="9"/>
  <c r="U74" i="9"/>
  <c r="R78" i="9"/>
  <c r="S72" i="3"/>
  <c r="S75" i="9"/>
  <c r="K73" i="8"/>
  <c r="E74" i="9"/>
  <c r="O72" i="8"/>
  <c r="J68" i="8"/>
  <c r="P68" i="9"/>
  <c r="J68" i="9"/>
  <c r="X68" i="9"/>
  <c r="K77" i="3"/>
  <c r="K77" i="7"/>
  <c r="K77" i="8"/>
  <c r="T70" i="7"/>
  <c r="T70" i="8"/>
  <c r="T70" i="9"/>
  <c r="T70" i="3"/>
  <c r="H76" i="7"/>
  <c r="H76" i="3"/>
  <c r="H76" i="8"/>
  <c r="H76" i="9"/>
  <c r="K79" i="2"/>
  <c r="K68" i="8"/>
  <c r="J75" i="3"/>
  <c r="J75" i="8"/>
  <c r="J75" i="9"/>
  <c r="F73" i="9"/>
  <c r="F73" i="7"/>
  <c r="F73" i="3"/>
  <c r="I68" i="7"/>
  <c r="T79" i="2"/>
  <c r="W68" i="9"/>
  <c r="K68" i="7"/>
  <c r="T68" i="9"/>
  <c r="I76" i="8"/>
  <c r="I76" i="9"/>
  <c r="I76" i="3"/>
  <c r="P73" i="9"/>
  <c r="P73" i="8"/>
  <c r="P73" i="3"/>
  <c r="K71" i="8"/>
  <c r="K71" i="7"/>
  <c r="K71" i="3"/>
  <c r="H72" i="7"/>
  <c r="H72" i="8"/>
  <c r="H72" i="9"/>
  <c r="H72" i="3"/>
  <c r="E71" i="3"/>
  <c r="E71" i="7"/>
  <c r="E71" i="8"/>
  <c r="E71" i="9"/>
  <c r="Y73" i="9"/>
  <c r="Y73" i="8"/>
  <c r="Y73" i="3"/>
  <c r="Y73" i="7"/>
  <c r="R79" i="2"/>
  <c r="S79" i="2"/>
  <c r="S68" i="8"/>
  <c r="N74" i="8"/>
  <c r="N74" i="3"/>
  <c r="N74" i="9"/>
  <c r="K78" i="3"/>
  <c r="K78" i="9"/>
  <c r="K78" i="7"/>
  <c r="M77" i="8"/>
  <c r="M77" i="9"/>
  <c r="M77" i="7"/>
  <c r="M77" i="3"/>
  <c r="W75" i="3"/>
  <c r="W75" i="8"/>
  <c r="W75" i="9"/>
  <c r="W75" i="7"/>
  <c r="X68" i="7"/>
  <c r="Z79" i="2"/>
  <c r="Z68" i="8"/>
  <c r="M68" i="8"/>
  <c r="M79" i="2"/>
  <c r="Y68" i="3"/>
  <c r="Y68" i="8"/>
  <c r="R68" i="8"/>
  <c r="X68" i="8"/>
  <c r="O68" i="7"/>
  <c r="U68" i="7"/>
  <c r="C79" i="2"/>
  <c r="C68" i="3"/>
  <c r="C68" i="9"/>
  <c r="M68" i="9"/>
  <c r="C68" i="7"/>
  <c r="T69" i="3"/>
  <c r="T69" i="7"/>
  <c r="T69" i="9"/>
  <c r="J71" i="3"/>
  <c r="J71" i="8"/>
  <c r="J71" i="9"/>
  <c r="I68" i="9"/>
  <c r="N74" i="7"/>
  <c r="P75" i="3"/>
  <c r="P75" i="8"/>
  <c r="P75" i="7"/>
  <c r="N70" i="9"/>
  <c r="N70" i="3"/>
  <c r="N70" i="7"/>
  <c r="N70" i="8"/>
  <c r="J72" i="3"/>
  <c r="J72" i="9"/>
  <c r="J72" i="7"/>
  <c r="J72" i="8"/>
  <c r="J75" i="7"/>
  <c r="F73" i="8"/>
  <c r="K77" i="9"/>
  <c r="U69" i="9"/>
  <c r="U69" i="3"/>
  <c r="U69" i="7"/>
  <c r="T75" i="8"/>
  <c r="T75" i="7"/>
  <c r="T75" i="9"/>
  <c r="N77" i="7"/>
  <c r="N77" i="9"/>
  <c r="N77" i="8"/>
  <c r="N77" i="3"/>
  <c r="Y75" i="7"/>
  <c r="Y75" i="9"/>
  <c r="Y75" i="3"/>
  <c r="Y75" i="8"/>
  <c r="J71" i="7"/>
  <c r="D68" i="8"/>
  <c r="D68" i="9"/>
  <c r="D68" i="3"/>
  <c r="D79" i="2"/>
  <c r="S68" i="7"/>
  <c r="P68" i="7"/>
  <c r="T78" i="7"/>
  <c r="T78" i="8"/>
  <c r="T78" i="9"/>
  <c r="E69" i="8"/>
  <c r="E69" i="7"/>
  <c r="E69" i="3"/>
  <c r="H79" i="2"/>
  <c r="N79" i="2"/>
  <c r="D76" i="9"/>
  <c r="D76" i="8"/>
  <c r="D76" i="3"/>
  <c r="K68" i="3"/>
  <c r="S68" i="3"/>
  <c r="E79" i="2"/>
  <c r="X68" i="3"/>
  <c r="I68" i="3"/>
  <c r="D68" i="7"/>
  <c r="K75" i="9"/>
  <c r="K75" i="3"/>
  <c r="K75" i="8"/>
  <c r="F79" i="2"/>
  <c r="O79" i="2"/>
  <c r="O68" i="9"/>
  <c r="J68" i="3"/>
  <c r="P68" i="3"/>
  <c r="H68" i="7"/>
  <c r="M68" i="7"/>
  <c r="Z68" i="7"/>
  <c r="R68" i="7"/>
  <c r="P68" i="8"/>
  <c r="N68" i="8"/>
  <c r="Y68" i="9"/>
  <c r="J68" i="7"/>
  <c r="I68" i="8"/>
  <c r="T68" i="7"/>
  <c r="F68" i="8"/>
  <c r="F70" i="8"/>
  <c r="F70" i="7"/>
  <c r="F70" i="9"/>
  <c r="K70" i="7"/>
  <c r="K70" i="9"/>
  <c r="K70" i="8"/>
  <c r="D70" i="7"/>
  <c r="D70" i="9"/>
  <c r="D70" i="3"/>
  <c r="D70" i="8"/>
  <c r="Y72" i="7"/>
  <c r="Y72" i="8"/>
  <c r="Y72" i="9"/>
  <c r="Y72" i="3"/>
  <c r="X69" i="9"/>
  <c r="X69" i="8"/>
  <c r="X69" i="3"/>
  <c r="M76" i="8"/>
  <c r="M76" i="9"/>
  <c r="M76" i="3"/>
  <c r="I76" i="7"/>
  <c r="D76" i="7"/>
  <c r="T69" i="8"/>
  <c r="K70" i="3"/>
  <c r="I74" i="3"/>
  <c r="I74" i="9"/>
  <c r="I74" i="7"/>
  <c r="U69" i="8"/>
  <c r="S77" i="3"/>
  <c r="S77" i="9"/>
  <c r="S77" i="7"/>
  <c r="S77" i="8"/>
  <c r="T76" i="3"/>
  <c r="T76" i="9"/>
  <c r="T76" i="7"/>
  <c r="T76" i="8"/>
  <c r="R73" i="8"/>
  <c r="R73" i="3"/>
  <c r="R73" i="7"/>
  <c r="R73" i="9"/>
  <c r="F76" i="9"/>
  <c r="F76" i="3"/>
  <c r="C74" i="8"/>
  <c r="C74" i="9"/>
  <c r="E77" i="8"/>
  <c r="K72" i="7"/>
  <c r="Y78" i="3"/>
  <c r="C73" i="3"/>
  <c r="Z75" i="3"/>
  <c r="X75" i="9"/>
  <c r="X75" i="7"/>
  <c r="P71" i="7"/>
  <c r="P71" i="3"/>
  <c r="P71" i="8"/>
  <c r="P71" i="9"/>
  <c r="D71" i="7"/>
  <c r="I75" i="3"/>
  <c r="T72" i="7"/>
  <c r="Z71" i="3"/>
  <c r="P70" i="7"/>
  <c r="C76" i="9"/>
  <c r="C76" i="7"/>
  <c r="P72" i="7"/>
  <c r="S74" i="9"/>
  <c r="N73" i="8"/>
  <c r="U71" i="9"/>
  <c r="W70" i="3"/>
  <c r="W70" i="7"/>
  <c r="D74" i="3"/>
  <c r="Y70" i="3"/>
  <c r="X78" i="7"/>
  <c r="E73" i="9"/>
  <c r="S73" i="3"/>
  <c r="F71" i="8"/>
  <c r="E75" i="3"/>
  <c r="X72" i="7"/>
  <c r="U77" i="9"/>
  <c r="W69" i="8"/>
  <c r="W69" i="9"/>
  <c r="E70" i="9"/>
  <c r="W76" i="3"/>
  <c r="W76" i="7"/>
  <c r="K69" i="3"/>
  <c r="H70" i="8"/>
  <c r="Z69" i="8"/>
  <c r="Z69" i="9"/>
  <c r="Z69" i="7"/>
  <c r="I70" i="8"/>
  <c r="I71" i="3"/>
  <c r="S69" i="3"/>
  <c r="P69" i="9"/>
  <c r="M75" i="3"/>
  <c r="M75" i="8"/>
  <c r="M75" i="9"/>
  <c r="M75" i="7"/>
  <c r="X74" i="3"/>
  <c r="E76" i="3"/>
  <c r="E76" i="8"/>
  <c r="E76" i="9"/>
  <c r="E76" i="7"/>
  <c r="O75" i="8"/>
  <c r="P74" i="8"/>
  <c r="F76" i="7"/>
  <c r="H73" i="8"/>
  <c r="H73" i="3"/>
  <c r="H73" i="9"/>
  <c r="H73" i="7"/>
  <c r="N71" i="3"/>
  <c r="N71" i="9"/>
  <c r="N71" i="7"/>
  <c r="N71" i="8"/>
  <c r="D72" i="9"/>
  <c r="D72" i="8"/>
  <c r="D72" i="7"/>
  <c r="D72" i="3"/>
  <c r="D75" i="9"/>
  <c r="D75" i="7"/>
  <c r="D75" i="3"/>
  <c r="D75" i="8"/>
  <c r="E77" i="7"/>
  <c r="K72" i="9"/>
  <c r="Y78" i="7"/>
  <c r="C73" i="8"/>
  <c r="Z75" i="9"/>
  <c r="O71" i="7"/>
  <c r="O71" i="9"/>
  <c r="O71" i="8"/>
  <c r="F72" i="3"/>
  <c r="F72" i="8"/>
  <c r="F72" i="9"/>
  <c r="F72" i="7"/>
  <c r="D71" i="8"/>
  <c r="I75" i="7"/>
  <c r="T72" i="3"/>
  <c r="P70" i="3"/>
  <c r="P72" i="9"/>
  <c r="S74" i="7"/>
  <c r="N73" i="7"/>
  <c r="D74" i="9"/>
  <c r="X78" i="9"/>
  <c r="E73" i="7"/>
  <c r="S73" i="7"/>
  <c r="F71" i="9"/>
  <c r="E75" i="8"/>
  <c r="X72" i="9"/>
  <c r="E70" i="8"/>
  <c r="H70" i="9"/>
  <c r="I70" i="7"/>
  <c r="I71" i="9"/>
  <c r="S69" i="7"/>
  <c r="P69" i="8"/>
  <c r="J77" i="7"/>
  <c r="C70" i="8"/>
  <c r="C70" i="7"/>
  <c r="X74" i="9"/>
  <c r="J78" i="3"/>
  <c r="O75" i="9"/>
  <c r="X75" i="8"/>
  <c r="M74" i="7"/>
  <c r="M74" i="9"/>
  <c r="M74" i="3"/>
  <c r="M74" i="8"/>
  <c r="I69" i="7"/>
  <c r="I69" i="8"/>
  <c r="I69" i="9"/>
  <c r="I69" i="3"/>
  <c r="H75" i="3"/>
  <c r="H75" i="8"/>
  <c r="H75" i="9"/>
  <c r="H75" i="7"/>
  <c r="Z70" i="7"/>
  <c r="Z70" i="8"/>
  <c r="Z70" i="9"/>
  <c r="Z70" i="3"/>
  <c r="Z69" i="3"/>
  <c r="S71" i="7"/>
  <c r="S71" i="8"/>
  <c r="S71" i="3"/>
  <c r="S70" i="3"/>
  <c r="S70" i="8"/>
  <c r="S70" i="7"/>
  <c r="S70" i="9"/>
  <c r="Y74" i="3"/>
  <c r="Y74" i="9"/>
  <c r="Y74" i="8"/>
  <c r="H71" i="7"/>
  <c r="H71" i="8"/>
  <c r="H71" i="9"/>
  <c r="N69" i="7"/>
  <c r="N69" i="8"/>
  <c r="N69" i="9"/>
  <c r="N69" i="3"/>
  <c r="I70" i="3"/>
  <c r="S69" i="8"/>
  <c r="J77" i="3"/>
  <c r="C70" i="9"/>
  <c r="X74" i="8"/>
  <c r="J78" i="7"/>
  <c r="O75" i="7"/>
  <c r="P74" i="7"/>
  <c r="X75" i="3"/>
  <c r="S78" i="8"/>
  <c r="S78" i="9"/>
  <c r="S78" i="3"/>
  <c r="E78" i="9"/>
  <c r="E78" i="3"/>
  <c r="E78" i="7"/>
  <c r="D77" i="8"/>
  <c r="D77" i="3"/>
  <c r="D77" i="9"/>
  <c r="Y74" i="7"/>
  <c r="Z77" i="3"/>
  <c r="Z77" i="8"/>
  <c r="Z77" i="7"/>
  <c r="D73" i="8"/>
  <c r="D73" i="3"/>
  <c r="D73" i="7"/>
  <c r="D73" i="9"/>
  <c r="O76" i="7"/>
  <c r="O76" i="3"/>
  <c r="K74" i="9"/>
  <c r="K74" i="7"/>
  <c r="I78" i="9"/>
  <c r="I78" i="7"/>
  <c r="X73" i="7"/>
  <c r="I73" i="7"/>
  <c r="N75" i="9"/>
  <c r="I72" i="8"/>
  <c r="I72" i="9"/>
  <c r="Z74" i="7"/>
  <c r="J74" i="3"/>
  <c r="Y76" i="7"/>
  <c r="N72" i="8"/>
  <c r="J76" i="3"/>
  <c r="U75" i="3"/>
  <c r="H77" i="8"/>
  <c r="H77" i="3"/>
  <c r="K74" i="3"/>
  <c r="I72" i="3"/>
  <c r="U78" i="8"/>
  <c r="U78" i="3"/>
  <c r="R76" i="9"/>
  <c r="R76" i="8"/>
  <c r="H77" i="7"/>
  <c r="I77" i="3"/>
  <c r="I77" i="8"/>
  <c r="O70" i="8"/>
  <c r="O70" i="3"/>
  <c r="R76" i="3"/>
  <c r="W73" i="7"/>
  <c r="I78" i="8"/>
  <c r="X73" i="9"/>
  <c r="I73" i="9"/>
  <c r="N75" i="8"/>
  <c r="J69" i="7"/>
  <c r="J69" i="9"/>
  <c r="Z74" i="9"/>
  <c r="J74" i="9"/>
  <c r="Y76" i="8"/>
  <c r="N72" i="3"/>
  <c r="J76" i="7"/>
  <c r="U75" i="7"/>
  <c r="K74" i="8"/>
  <c r="U76" i="8"/>
  <c r="U76" i="9"/>
  <c r="J69" i="3"/>
  <c r="R74" i="7"/>
  <c r="R74" i="3"/>
  <c r="R74" i="9"/>
  <c r="Y77" i="7"/>
  <c r="Y77" i="3"/>
  <c r="E72" i="3"/>
  <c r="E72" i="9"/>
  <c r="K76" i="8"/>
  <c r="K76" i="9"/>
  <c r="O69" i="7"/>
  <c r="O69" i="9"/>
  <c r="O73" i="7"/>
  <c r="O73" i="3"/>
  <c r="O78" i="7"/>
  <c r="O78" i="9"/>
  <c r="H78" i="7"/>
  <c r="H78" i="9"/>
  <c r="W71" i="3"/>
  <c r="W71" i="8"/>
  <c r="W71" i="9"/>
  <c r="K76" i="7"/>
  <c r="O69" i="8"/>
  <c r="O79" i="8" s="1"/>
  <c r="O7" i="10" s="1"/>
  <c r="Z72" i="7"/>
  <c r="Z72" i="9"/>
  <c r="E72" i="8"/>
  <c r="I78" i="3"/>
  <c r="W74" i="3"/>
  <c r="W74" i="8"/>
  <c r="U70" i="8"/>
  <c r="U70" i="9"/>
  <c r="R72" i="3"/>
  <c r="R79" i="3" s="1"/>
  <c r="R2" i="10" s="1"/>
  <c r="R72" i="9"/>
  <c r="R79" i="9" s="1"/>
  <c r="R8" i="10" s="1"/>
  <c r="O76" i="9"/>
  <c r="U72" i="8"/>
  <c r="U72" i="9"/>
  <c r="U76" i="3"/>
  <c r="J69" i="8"/>
  <c r="R74" i="8"/>
  <c r="Y77" i="8"/>
  <c r="T71" i="8"/>
  <c r="T71" i="9"/>
  <c r="X71" i="3"/>
  <c r="X71" i="9"/>
  <c r="F75" i="9"/>
  <c r="F75" i="7"/>
  <c r="W72" i="3"/>
  <c r="W72" i="8"/>
  <c r="W73" i="8"/>
  <c r="W73" i="9"/>
  <c r="O73" i="8"/>
  <c r="C75" i="8"/>
  <c r="C75" i="7"/>
  <c r="M70" i="9"/>
  <c r="M70" i="7"/>
  <c r="W71" i="7"/>
  <c r="K76" i="3"/>
  <c r="F75" i="3"/>
  <c r="O69" i="3"/>
  <c r="W72" i="7"/>
  <c r="X71" i="7"/>
  <c r="Z72" i="3"/>
  <c r="E72" i="7"/>
  <c r="C75" i="9"/>
  <c r="H78" i="8"/>
  <c r="H79" i="8" s="1"/>
  <c r="H7" i="10" s="1"/>
  <c r="O70" i="7"/>
  <c r="F74" i="9"/>
  <c r="H69" i="3"/>
  <c r="H79" i="3" s="1"/>
  <c r="H2" i="10" s="1"/>
  <c r="J73" i="9"/>
  <c r="Z78" i="7"/>
  <c r="W78" i="9"/>
  <c r="R71" i="7"/>
  <c r="C77" i="9"/>
  <c r="U73" i="9"/>
  <c r="M71" i="9"/>
  <c r="Z76" i="9"/>
  <c r="M69" i="9"/>
  <c r="D78" i="3"/>
  <c r="U74" i="8"/>
  <c r="F69" i="3"/>
  <c r="R78" i="8"/>
  <c r="T73" i="7"/>
  <c r="S72" i="9"/>
  <c r="D69" i="7"/>
  <c r="S75" i="3"/>
  <c r="K73" i="3"/>
  <c r="O77" i="3"/>
  <c r="E74" i="7"/>
  <c r="C69" i="9"/>
  <c r="O72" i="9"/>
  <c r="N79" i="9" l="1"/>
  <c r="N8" i="10" s="1"/>
  <c r="H79" i="9"/>
  <c r="H8" i="10" s="1"/>
  <c r="T79" i="8"/>
  <c r="T7" i="10" s="1"/>
  <c r="S79" i="9"/>
  <c r="S8" i="10" s="1"/>
  <c r="E79" i="8"/>
  <c r="E7" i="10" s="1"/>
  <c r="Z79" i="9"/>
  <c r="Z8" i="10" s="1"/>
  <c r="F79" i="7"/>
  <c r="F6" i="10" s="1"/>
  <c r="Y79" i="7"/>
  <c r="Y6" i="10" s="1"/>
  <c r="T79" i="3"/>
  <c r="T2" i="10" s="1"/>
  <c r="C79" i="3"/>
  <c r="N79" i="7"/>
  <c r="N6" i="10" s="1"/>
  <c r="K79" i="9"/>
  <c r="K8" i="10" s="1"/>
  <c r="E79" i="7"/>
  <c r="E6" i="10" s="1"/>
  <c r="E79" i="9"/>
  <c r="E8" i="10" s="1"/>
  <c r="U79" i="9"/>
  <c r="U8" i="10" s="1"/>
  <c r="I79" i="8"/>
  <c r="I7" i="10" s="1"/>
  <c r="X79" i="7"/>
  <c r="X6" i="10" s="1"/>
  <c r="S79" i="8"/>
  <c r="S7" i="10" s="1"/>
  <c r="I79" i="7"/>
  <c r="I6" i="10" s="1"/>
  <c r="F79" i="3"/>
  <c r="F2" i="10" s="1"/>
  <c r="M79" i="3"/>
  <c r="M2" i="10" s="1"/>
  <c r="C79" i="8"/>
  <c r="J79" i="7"/>
  <c r="J6" i="10" s="1"/>
  <c r="R79" i="7"/>
  <c r="R6" i="10" s="1"/>
  <c r="P79" i="3"/>
  <c r="P2" i="10" s="1"/>
  <c r="D79" i="7"/>
  <c r="S79" i="3"/>
  <c r="S2" i="10" s="1"/>
  <c r="D79" i="3"/>
  <c r="U79" i="3"/>
  <c r="U2" i="10" s="1"/>
  <c r="C79" i="7"/>
  <c r="R79" i="8"/>
  <c r="R7" i="10" s="1"/>
  <c r="M79" i="8"/>
  <c r="M7" i="10" s="1"/>
  <c r="K79" i="7"/>
  <c r="K6" i="10" s="1"/>
  <c r="J79" i="9"/>
  <c r="J8" i="10" s="1"/>
  <c r="P79" i="8"/>
  <c r="P7" i="10" s="1"/>
  <c r="X79" i="9"/>
  <c r="X8" i="10" s="1"/>
  <c r="O79" i="3"/>
  <c r="O2" i="10" s="1"/>
  <c r="N79" i="3"/>
  <c r="N2" i="10" s="1"/>
  <c r="W79" i="7"/>
  <c r="W6" i="10" s="1"/>
  <c r="U79" i="8"/>
  <c r="U7" i="10" s="1"/>
  <c r="F79" i="8"/>
  <c r="F7" i="10" s="1"/>
  <c r="Y79" i="9"/>
  <c r="Y8" i="10" s="1"/>
  <c r="Z79" i="7"/>
  <c r="Z6" i="10" s="1"/>
  <c r="J79" i="3"/>
  <c r="J2" i="10" s="1"/>
  <c r="I79" i="3"/>
  <c r="I2" i="10" s="1"/>
  <c r="K79" i="3"/>
  <c r="K2" i="10" s="1"/>
  <c r="P79" i="7"/>
  <c r="P6" i="10" s="1"/>
  <c r="D79" i="9"/>
  <c r="I79" i="9"/>
  <c r="I8" i="10" s="1"/>
  <c r="M79" i="9"/>
  <c r="M8" i="10" s="1"/>
  <c r="U79" i="7"/>
  <c r="U6" i="10" s="1"/>
  <c r="Y79" i="8"/>
  <c r="Y7" i="10" s="1"/>
  <c r="Z79" i="8"/>
  <c r="Z7" i="10" s="1"/>
  <c r="W79" i="9"/>
  <c r="W8" i="10" s="1"/>
  <c r="P79" i="9"/>
  <c r="P8" i="10" s="1"/>
  <c r="W79" i="8"/>
  <c r="W7" i="10" s="1"/>
  <c r="H79" i="7"/>
  <c r="H6" i="10" s="1"/>
  <c r="E79" i="3"/>
  <c r="E2" i="10" s="1"/>
  <c r="X79" i="8"/>
  <c r="X7" i="10" s="1"/>
  <c r="T79" i="9"/>
  <c r="T8" i="10" s="1"/>
  <c r="Z79" i="3"/>
  <c r="Z2" i="10" s="1"/>
  <c r="W79" i="3"/>
  <c r="W2" i="10" s="1"/>
  <c r="F79" i="9"/>
  <c r="F8" i="10" s="1"/>
  <c r="T79" i="7"/>
  <c r="T6" i="10" s="1"/>
  <c r="N79" i="8"/>
  <c r="N7" i="10" s="1"/>
  <c r="M79" i="7"/>
  <c r="M6" i="10" s="1"/>
  <c r="O79" i="9"/>
  <c r="O8" i="10" s="1"/>
  <c r="X79" i="3"/>
  <c r="X2" i="10" s="1"/>
  <c r="S79" i="7"/>
  <c r="S6" i="10" s="1"/>
  <c r="D79" i="8"/>
  <c r="C79" i="9"/>
  <c r="O79" i="7"/>
  <c r="O6" i="10" s="1"/>
  <c r="Y79" i="3"/>
  <c r="Y2" i="10" s="1"/>
  <c r="K79" i="8"/>
  <c r="K7" i="10" s="1"/>
  <c r="J79" i="8"/>
  <c r="J7" i="10" s="1"/>
  <c r="W6" i="6"/>
  <c r="W6" i="4" s="1"/>
  <c r="C5" i="6"/>
  <c r="C5" i="4" s="1"/>
  <c r="R8" i="6"/>
  <c r="R8" i="4" s="1"/>
  <c r="W14" i="6"/>
  <c r="W14" i="4" s="1"/>
  <c r="M14" i="6"/>
  <c r="M14" i="4" s="1"/>
  <c r="C14" i="6"/>
  <c r="C14" i="4" s="1"/>
  <c r="R13" i="6"/>
  <c r="R13" i="4" s="1"/>
  <c r="H13" i="6"/>
  <c r="H13" i="4" s="1"/>
  <c r="W12" i="6"/>
  <c r="W12" i="4" s="1"/>
  <c r="M12" i="6"/>
  <c r="M12" i="4" s="1"/>
  <c r="C12" i="6"/>
  <c r="C12" i="4" s="1"/>
  <c r="R11" i="6"/>
  <c r="R11" i="4" s="1"/>
  <c r="H11" i="6"/>
  <c r="H11" i="4" s="1"/>
  <c r="W10" i="6"/>
  <c r="W10" i="4" s="1"/>
  <c r="M10" i="6"/>
  <c r="M10" i="4" s="1"/>
  <c r="C10" i="6"/>
  <c r="C10" i="4" s="1"/>
  <c r="R9" i="6"/>
  <c r="R9" i="4" s="1"/>
  <c r="H9" i="6"/>
  <c r="H9" i="4" s="1"/>
  <c r="H8" i="6"/>
  <c r="H8" i="4" s="1"/>
  <c r="W7" i="6"/>
  <c r="W7" i="4" s="1"/>
  <c r="H7" i="6"/>
  <c r="H7" i="4" s="1"/>
  <c r="M6" i="6"/>
  <c r="M6" i="4" s="1"/>
  <c r="C6" i="6"/>
  <c r="C6" i="4" s="1"/>
  <c r="R5" i="6"/>
  <c r="R5" i="4" s="1"/>
  <c r="W8" i="6"/>
  <c r="W8" i="4" s="1"/>
  <c r="R14" i="6"/>
  <c r="R14" i="4" s="1"/>
  <c r="H14" i="6"/>
  <c r="H14" i="4" s="1"/>
  <c r="M13" i="6"/>
  <c r="M13" i="4"/>
  <c r="H12" i="6"/>
  <c r="H12" i="4" s="1"/>
  <c r="M11" i="6"/>
  <c r="M11" i="4"/>
  <c r="W9" i="6"/>
  <c r="W9" i="4" s="1"/>
  <c r="M9" i="6"/>
  <c r="M9" i="4" s="1"/>
  <c r="C9" i="6"/>
  <c r="C9" i="4" s="1"/>
  <c r="C7" i="6"/>
  <c r="C7" i="4" s="1"/>
  <c r="R6" i="6"/>
  <c r="R6" i="4" s="1"/>
  <c r="W5" i="6"/>
  <c r="W5" i="4"/>
  <c r="T7" i="6"/>
  <c r="T7" i="4" s="1"/>
  <c r="D11" i="6"/>
  <c r="D11" i="4"/>
  <c r="Z8" i="6"/>
  <c r="Z8" i="4" s="1"/>
  <c r="Y7" i="6"/>
  <c r="Y7" i="4" s="1"/>
  <c r="N6" i="6"/>
  <c r="N6" i="4" s="1"/>
  <c r="Z9" i="6"/>
  <c r="Z9" i="4" s="1"/>
  <c r="X5" i="6"/>
  <c r="X5" i="4" s="1"/>
  <c r="D13" i="6"/>
  <c r="D13" i="4"/>
  <c r="M5" i="6"/>
  <c r="M5" i="4" s="1"/>
  <c r="T14" i="6"/>
  <c r="T14" i="4" s="1"/>
  <c r="I8" i="6"/>
  <c r="I8" i="4"/>
  <c r="F14" i="6"/>
  <c r="F14" i="4" s="1"/>
  <c r="R10" i="6"/>
  <c r="R10" i="4" s="1"/>
  <c r="J6" i="6"/>
  <c r="J6" i="4"/>
  <c r="U9" i="6"/>
  <c r="U9" i="4" s="1"/>
  <c r="J7" i="6"/>
  <c r="J7" i="4" s="1"/>
  <c r="F8" i="6"/>
  <c r="F8" i="4" s="1"/>
  <c r="K11" i="6"/>
  <c r="K11" i="4" s="1"/>
  <c r="D9" i="6"/>
  <c r="D9" i="4" s="1"/>
  <c r="U5" i="6"/>
  <c r="U5" i="4" s="1"/>
  <c r="W11" i="6"/>
  <c r="W11" i="4" s="1"/>
  <c r="H10" i="6"/>
  <c r="H10" i="4" s="1"/>
  <c r="E7" i="6"/>
  <c r="E7" i="4" s="1"/>
  <c r="C13" i="6"/>
  <c r="C13" i="4" s="1"/>
  <c r="C8" i="6"/>
  <c r="C8" i="4" s="1"/>
  <c r="H6" i="6"/>
  <c r="H6" i="4" s="1"/>
  <c r="S6" i="6"/>
  <c r="S6" i="4" s="1"/>
  <c r="X6" i="6"/>
  <c r="X6" i="4" s="1"/>
  <c r="Z7" i="6"/>
  <c r="Z7" i="4" s="1"/>
  <c r="N5" i="6"/>
  <c r="N5" i="4" s="1"/>
  <c r="S10" i="6"/>
  <c r="S10" i="4" s="1"/>
  <c r="Y10" i="6"/>
  <c r="Y10" i="4" s="1"/>
  <c r="U6" i="6"/>
  <c r="U6" i="4" s="1"/>
  <c r="I12" i="6"/>
  <c r="I12" i="4" s="1"/>
  <c r="K14" i="6"/>
  <c r="K14" i="4"/>
  <c r="F11" i="6"/>
  <c r="F11" i="4" s="1"/>
  <c r="S7" i="6"/>
  <c r="S7" i="4" s="1"/>
  <c r="Z6" i="6"/>
  <c r="Z6" i="4" s="1"/>
  <c r="P12" i="6"/>
  <c r="P12" i="4" s="1"/>
  <c r="K9" i="6"/>
  <c r="K9" i="4" s="1"/>
  <c r="M7" i="6"/>
  <c r="M7" i="4" s="1"/>
  <c r="M8" i="6"/>
  <c r="M8" i="4" s="1"/>
  <c r="W13" i="6"/>
  <c r="W13" i="4" s="1"/>
  <c r="J10" i="6"/>
  <c r="J10" i="4" s="1"/>
  <c r="K5" i="6"/>
  <c r="K5" i="4" s="1"/>
  <c r="R12" i="6"/>
  <c r="R12" i="4" s="1"/>
  <c r="C11" i="6"/>
  <c r="C11" i="4" s="1"/>
  <c r="F7" i="6"/>
  <c r="F7" i="4" s="1"/>
  <c r="E12" i="6"/>
  <c r="E12" i="4" s="1"/>
  <c r="U14" i="6"/>
  <c r="U14" i="4" s="1"/>
  <c r="D7" i="6"/>
  <c r="D7" i="4" s="1"/>
  <c r="I7" i="6"/>
  <c r="I7" i="4" s="1"/>
  <c r="E10" i="6"/>
  <c r="E10" i="4" s="1"/>
  <c r="J14" i="6"/>
  <c r="J14" i="4" s="1"/>
  <c r="Y9" i="6"/>
  <c r="Y9" i="4" s="1"/>
  <c r="I10" i="6"/>
  <c r="I10" i="4"/>
  <c r="T6" i="6"/>
  <c r="T6" i="4" s="1"/>
  <c r="U10" i="6"/>
  <c r="U10" i="4"/>
  <c r="I14" i="6"/>
  <c r="I14" i="4" s="1"/>
  <c r="X13" i="6"/>
  <c r="X13" i="4" s="1"/>
  <c r="O5" i="6"/>
  <c r="O5" i="4"/>
  <c r="D12" i="6"/>
  <c r="D12" i="4" s="1"/>
  <c r="Y12" i="6"/>
  <c r="Y12" i="4" s="1"/>
  <c r="F10" i="6"/>
  <c r="F10" i="4" s="1"/>
  <c r="O14" i="6"/>
  <c r="O14" i="4" s="1"/>
  <c r="E11" i="6"/>
  <c r="E11" i="4"/>
  <c r="Y8" i="6"/>
  <c r="Y8" i="4" s="1"/>
  <c r="S5" i="6"/>
  <c r="S5" i="4" s="1"/>
  <c r="S9" i="6"/>
  <c r="S9" i="4" s="1"/>
  <c r="F9" i="6"/>
  <c r="F9" i="4" s="1"/>
  <c r="O11" i="6"/>
  <c r="O11" i="4" s="1"/>
  <c r="T11" i="6"/>
  <c r="T11" i="4" s="1"/>
  <c r="E9" i="6"/>
  <c r="E9" i="4" s="1"/>
  <c r="N11" i="6"/>
  <c r="N11" i="4" s="1"/>
  <c r="X7" i="6"/>
  <c r="X7" i="4" s="1"/>
  <c r="T9" i="6"/>
  <c r="T9" i="4" s="1"/>
  <c r="O13" i="6"/>
  <c r="O13" i="4" s="1"/>
  <c r="Y13" i="6"/>
  <c r="Y13" i="4" s="1"/>
  <c r="I6" i="6"/>
  <c r="I6" i="4" s="1"/>
  <c r="P10" i="6"/>
  <c r="P10" i="4" s="1"/>
  <c r="I13" i="6"/>
  <c r="I13" i="4" s="1"/>
  <c r="O7" i="6"/>
  <c r="O7" i="4" s="1"/>
  <c r="N14" i="6"/>
  <c r="N14" i="4" s="1"/>
  <c r="O8" i="6"/>
  <c r="O8" i="4" s="1"/>
  <c r="Z12" i="6"/>
  <c r="Z12" i="4" s="1"/>
  <c r="T12" i="6"/>
  <c r="T12" i="4" s="1"/>
  <c r="F5" i="6"/>
  <c r="F5" i="4" s="1"/>
  <c r="Z14" i="6"/>
  <c r="Z14" i="4" s="1"/>
  <c r="H5" i="6"/>
  <c r="H5" i="4"/>
  <c r="J5" i="6"/>
  <c r="J5" i="4" s="1"/>
  <c r="I11" i="6"/>
  <c r="I11" i="4" s="1"/>
  <c r="O10" i="6"/>
  <c r="O10" i="4"/>
  <c r="P8" i="6"/>
  <c r="P8" i="4" s="1"/>
  <c r="D14" i="6"/>
  <c r="D14" i="4" s="1"/>
  <c r="U7" i="6"/>
  <c r="U7" i="4"/>
  <c r="J12" i="6"/>
  <c r="J12" i="4" s="1"/>
  <c r="X14" i="6"/>
  <c r="X14" i="4" s="1"/>
  <c r="E14" i="6"/>
  <c r="E14" i="4"/>
  <c r="Y6" i="6"/>
  <c r="Y6" i="4"/>
  <c r="S11" i="6"/>
  <c r="S11" i="4"/>
  <c r="F6" i="6"/>
  <c r="F6" i="4" s="1"/>
  <c r="E13" i="6"/>
  <c r="E13" i="4" s="1"/>
  <c r="T5" i="6"/>
  <c r="T5" i="4"/>
  <c r="U11" i="6"/>
  <c r="U11" i="4"/>
  <c r="I5" i="6"/>
  <c r="I5" i="4"/>
  <c r="E8" i="6"/>
  <c r="E8" i="4"/>
  <c r="N12" i="6"/>
  <c r="N12" i="4" s="1"/>
  <c r="S8" i="4"/>
  <c r="K12" i="6"/>
  <c r="K12" i="4" s="1"/>
  <c r="P11" i="6"/>
  <c r="P11" i="4" s="1"/>
  <c r="N10" i="6"/>
  <c r="N10" i="4" s="1"/>
  <c r="K10" i="6"/>
  <c r="K10" i="4" s="1"/>
  <c r="X12" i="6"/>
  <c r="X12" i="4" s="1"/>
  <c r="D10" i="6"/>
  <c r="D10" i="4" s="1"/>
  <c r="E6" i="6"/>
  <c r="E6" i="4" s="1"/>
  <c r="J8" i="6"/>
  <c r="J8" i="4" s="1"/>
  <c r="Y14" i="6"/>
  <c r="Y14" i="4" s="1"/>
  <c r="D5" i="6"/>
  <c r="D5" i="4" s="1"/>
  <c r="D6" i="6"/>
  <c r="D6" i="4"/>
  <c r="S8" i="6"/>
  <c r="J13" i="6"/>
  <c r="J13" i="4" s="1"/>
  <c r="P14" i="6"/>
  <c r="P14" i="4" s="1"/>
  <c r="X11" i="6"/>
  <c r="X11" i="4" s="1"/>
  <c r="N13" i="6"/>
  <c r="N13" i="4" s="1"/>
  <c r="K13" i="6"/>
  <c r="K13" i="4" s="1"/>
  <c r="P7" i="6"/>
  <c r="P7" i="4"/>
  <c r="O12" i="6"/>
  <c r="O12" i="4" s="1"/>
  <c r="F13" i="6"/>
  <c r="F13" i="4" s="1"/>
  <c r="D8" i="6"/>
  <c r="D8" i="4" s="1"/>
  <c r="Y5" i="6"/>
  <c r="Y5" i="4" s="1"/>
  <c r="X8" i="6"/>
  <c r="X8" i="4" s="1"/>
  <c r="E5" i="6"/>
  <c r="E5" i="4" s="1"/>
  <c r="I9" i="6"/>
  <c r="I9" i="4" s="1"/>
  <c r="N9" i="6"/>
  <c r="N9" i="4" s="1"/>
  <c r="P9" i="6"/>
  <c r="P9" i="4"/>
  <c r="S13" i="6"/>
  <c r="S13" i="4" s="1"/>
  <c r="P5" i="6"/>
  <c r="P5" i="4" s="1"/>
  <c r="P13" i="6"/>
  <c r="P13" i="4" s="1"/>
  <c r="U12" i="6"/>
  <c r="U12" i="4" s="1"/>
  <c r="O9" i="6"/>
  <c r="O9" i="4"/>
  <c r="R7" i="6"/>
  <c r="R7" i="4" s="1"/>
  <c r="T10" i="6"/>
  <c r="T10" i="4" s="1"/>
  <c r="Y11" i="6"/>
  <c r="Y11" i="4" s="1"/>
  <c r="Z10" i="6"/>
  <c r="Z10" i="4" s="1"/>
  <c r="T13" i="6"/>
  <c r="T13" i="4" s="1"/>
  <c r="P6" i="6"/>
  <c r="P6" i="4" s="1"/>
  <c r="J9" i="6"/>
  <c r="K6" i="6"/>
  <c r="K6" i="4" s="1"/>
  <c r="S12" i="6"/>
  <c r="S12" i="4"/>
  <c r="U13" i="6"/>
  <c r="U13" i="4" s="1"/>
  <c r="C4" i="6"/>
  <c r="X10" i="6"/>
  <c r="X10" i="4"/>
  <c r="Z11" i="6"/>
  <c r="Z11" i="4"/>
  <c r="S14" i="6"/>
  <c r="S14" i="4"/>
  <c r="J11" i="6"/>
  <c r="J11" i="4"/>
  <c r="D15" i="6"/>
  <c r="O6" i="6"/>
  <c r="O6" i="4" s="1"/>
  <c r="R4" i="6"/>
  <c r="Z13" i="6"/>
  <c r="Z13" i="4" s="1"/>
  <c r="T8" i="6"/>
  <c r="T8" i="4" s="1"/>
  <c r="N7" i="6"/>
  <c r="N7" i="4" s="1"/>
  <c r="N8" i="6"/>
  <c r="N8" i="4" s="1"/>
  <c r="Z5" i="6"/>
  <c r="Z5" i="4" s="1"/>
  <c r="K7" i="6"/>
  <c r="K7" i="4" s="1"/>
  <c r="D4" i="6"/>
  <c r="D4" i="4" s="1"/>
  <c r="T4" i="6"/>
  <c r="T4" i="4" s="1"/>
  <c r="Z4" i="6"/>
  <c r="Z15" i="6" s="1"/>
  <c r="J4" i="6"/>
  <c r="J4" i="4"/>
  <c r="X4" i="6"/>
  <c r="N4" i="6"/>
  <c r="N15" i="6" s="1"/>
  <c r="I4" i="6"/>
  <c r="I4" i="4" s="1"/>
  <c r="U4" i="6"/>
  <c r="U4" i="4" s="1"/>
  <c r="W4" i="6"/>
  <c r="S4" i="6"/>
  <c r="S15" i="6" s="1"/>
  <c r="M4" i="6"/>
  <c r="M15" i="6" s="1"/>
  <c r="M4" i="4"/>
  <c r="E4" i="6"/>
  <c r="E15" i="6" s="1"/>
  <c r="U8" i="6"/>
  <c r="U8" i="4" s="1"/>
  <c r="F12" i="6"/>
  <c r="F12" i="4" s="1"/>
  <c r="X9" i="6"/>
  <c r="X9" i="4" s="1"/>
  <c r="K8" i="6"/>
  <c r="K8" i="4" s="1"/>
  <c r="H4" i="6"/>
  <c r="H4" i="4" s="1"/>
  <c r="H15" i="4" s="1"/>
  <c r="Y4" i="6"/>
  <c r="Y4" i="4" s="1"/>
  <c r="Y15" i="4" s="1"/>
  <c r="O4" i="6"/>
  <c r="O4" i="4" s="1"/>
  <c r="O15" i="4" s="1"/>
  <c r="P4" i="6"/>
  <c r="P4" i="4" s="1"/>
  <c r="F4" i="6"/>
  <c r="F4" i="4" s="1"/>
  <c r="K4" i="6"/>
  <c r="K4" i="4" s="1"/>
  <c r="F15" i="4" l="1"/>
  <c r="S4" i="4"/>
  <c r="S15" i="4" s="1"/>
  <c r="P15" i="4"/>
  <c r="U15" i="6"/>
  <c r="M15" i="4"/>
  <c r="I15" i="4"/>
  <c r="D15" i="4"/>
  <c r="X15" i="6"/>
  <c r="X4" i="4"/>
  <c r="X15" i="4" s="1"/>
  <c r="T15" i="4"/>
  <c r="R4" i="4"/>
  <c r="R15" i="4" s="1"/>
  <c r="R15" i="6"/>
  <c r="I15" i="6"/>
  <c r="K15" i="4"/>
  <c r="K15" i="6"/>
  <c r="W15" i="6"/>
  <c r="W4" i="4"/>
  <c r="W15" i="4" s="1"/>
  <c r="J9" i="4"/>
  <c r="J15" i="4" s="1"/>
  <c r="J15" i="6"/>
  <c r="U15" i="4"/>
  <c r="C15" i="6"/>
  <c r="C4" i="4"/>
  <c r="C15" i="4" s="1"/>
  <c r="O15" i="6"/>
  <c r="E4" i="4"/>
  <c r="E15" i="4" s="1"/>
  <c r="N4" i="4"/>
  <c r="N15" i="4" s="1"/>
  <c r="T15" i="6"/>
  <c r="Z4" i="4"/>
  <c r="Z15" i="4" s="1"/>
  <c r="P15" i="6"/>
  <c r="F15" i="6"/>
  <c r="Y15" i="6"/>
  <c r="H15" i="6"/>
  <c r="R23" i="4"/>
  <c r="R23" i="6"/>
  <c r="R28" i="6"/>
  <c r="R28" i="4" s="1"/>
  <c r="J26" i="6"/>
  <c r="J26" i="4" s="1"/>
  <c r="K23" i="6"/>
  <c r="K23" i="4" s="1"/>
  <c r="C29" i="6"/>
  <c r="C29" i="4" s="1"/>
  <c r="E21" i="6"/>
  <c r="E21" i="4" s="1"/>
  <c r="D27" i="6"/>
  <c r="D27" i="4" s="1"/>
  <c r="D25" i="6"/>
  <c r="D25" i="4" s="1"/>
  <c r="H22" i="6"/>
  <c r="H22" i="4" s="1"/>
  <c r="W29" i="6"/>
  <c r="W29" i="4" s="1"/>
  <c r="W22" i="6"/>
  <c r="W22" i="4" s="1"/>
  <c r="M22" i="6"/>
  <c r="M22" i="4"/>
  <c r="M29" i="6"/>
  <c r="M29" i="4" s="1"/>
  <c r="W28" i="6"/>
  <c r="W28" i="4" s="1"/>
  <c r="R24" i="6"/>
  <c r="R24" i="4" s="1"/>
  <c r="R30" i="6"/>
  <c r="R30" i="4" s="1"/>
  <c r="H27" i="6"/>
  <c r="H27" i="4" s="1"/>
  <c r="M25" i="6"/>
  <c r="M25" i="4" s="1"/>
  <c r="M24" i="6"/>
  <c r="M24" i="4" s="1"/>
  <c r="M21" i="6"/>
  <c r="M21" i="4" s="1"/>
  <c r="H26" i="6"/>
  <c r="H26" i="4" s="1"/>
  <c r="M26" i="6"/>
  <c r="M26" i="4" s="1"/>
  <c r="C21" i="6"/>
  <c r="C21" i="4" s="1"/>
  <c r="T25" i="6"/>
  <c r="T25" i="4" s="1"/>
  <c r="X26" i="6"/>
  <c r="X26" i="4"/>
  <c r="M27" i="6"/>
  <c r="M27" i="4" s="1"/>
  <c r="Z29" i="6"/>
  <c r="Z29" i="4" s="1"/>
  <c r="R26" i="6"/>
  <c r="R26" i="4" s="1"/>
  <c r="K24" i="6"/>
  <c r="K24" i="4" s="1"/>
  <c r="P21" i="6"/>
  <c r="P21" i="4" s="1"/>
  <c r="I30" i="6"/>
  <c r="I30" i="4" s="1"/>
  <c r="X23" i="6"/>
  <c r="X23" i="4" s="1"/>
  <c r="K29" i="6"/>
  <c r="K29" i="4" s="1"/>
  <c r="D22" i="6"/>
  <c r="D22" i="4" s="1"/>
  <c r="R21" i="6"/>
  <c r="R21" i="4" s="1"/>
  <c r="D28" i="6"/>
  <c r="D28" i="4" s="1"/>
  <c r="U28" i="6"/>
  <c r="U28" i="4" s="1"/>
  <c r="J25" i="6"/>
  <c r="J25" i="4" s="1"/>
  <c r="H25" i="6"/>
  <c r="H25" i="4" s="1"/>
  <c r="C24" i="6"/>
  <c r="C24" i="4" s="1"/>
  <c r="C25" i="6"/>
  <c r="C25" i="4" s="1"/>
  <c r="W25" i="6"/>
  <c r="W25" i="4" s="1"/>
  <c r="C28" i="6"/>
  <c r="C28" i="4" s="1"/>
  <c r="W21" i="6"/>
  <c r="W21" i="4" s="1"/>
  <c r="Y30" i="6"/>
  <c r="Y30" i="4" s="1"/>
  <c r="T26" i="6"/>
  <c r="T26" i="4" s="1"/>
  <c r="J24" i="6"/>
  <c r="J24" i="4" s="1"/>
  <c r="F30" i="6"/>
  <c r="F30" i="4"/>
  <c r="X21" i="6"/>
  <c r="X21" i="4" s="1"/>
  <c r="R29" i="6"/>
  <c r="R29" i="4" s="1"/>
  <c r="N22" i="6"/>
  <c r="N22" i="4"/>
  <c r="Y23" i="6"/>
  <c r="Y23" i="4" s="1"/>
  <c r="T30" i="6"/>
  <c r="T30" i="4" s="1"/>
  <c r="C22" i="6"/>
  <c r="C22" i="4" s="1"/>
  <c r="R25" i="6"/>
  <c r="R25" i="4" s="1"/>
  <c r="Y22" i="6"/>
  <c r="Y22" i="4" s="1"/>
  <c r="I28" i="6"/>
  <c r="I28" i="4"/>
  <c r="F28" i="6"/>
  <c r="F28" i="4" s="1"/>
  <c r="N26" i="6"/>
  <c r="N26" i="4" s="1"/>
  <c r="P22" i="6"/>
  <c r="P22" i="4" s="1"/>
  <c r="E30" i="6"/>
  <c r="E30" i="4" s="1"/>
  <c r="Y26" i="6"/>
  <c r="Y26" i="4" s="1"/>
  <c r="P25" i="6"/>
  <c r="P25" i="4" s="1"/>
  <c r="S22" i="6"/>
  <c r="S22" i="4" s="1"/>
  <c r="X30" i="6"/>
  <c r="X30" i="4" s="1"/>
  <c r="N30" i="6"/>
  <c r="N30" i="4" s="1"/>
  <c r="W24" i="6"/>
  <c r="W24" i="4" s="1"/>
  <c r="O25" i="6"/>
  <c r="O25" i="4" s="1"/>
  <c r="Y24" i="6"/>
  <c r="Y24" i="4" s="1"/>
  <c r="T22" i="6"/>
  <c r="T22" i="4" s="1"/>
  <c r="X25" i="6"/>
  <c r="X25" i="4" s="1"/>
  <c r="Y21" i="6"/>
  <c r="Y21" i="4" s="1"/>
  <c r="R22" i="6"/>
  <c r="R22" i="4" s="1"/>
  <c r="J27" i="6"/>
  <c r="J27" i="4" s="1"/>
  <c r="W26" i="6"/>
  <c r="W26" i="4" s="1"/>
  <c r="H24" i="6"/>
  <c r="H24" i="4" s="1"/>
  <c r="I21" i="6"/>
  <c r="I21" i="4" s="1"/>
  <c r="X28" i="6"/>
  <c r="X28" i="4" s="1"/>
  <c r="H29" i="6"/>
  <c r="H29" i="4" s="1"/>
  <c r="M30" i="6"/>
  <c r="M30" i="4" s="1"/>
  <c r="H28" i="6"/>
  <c r="H28" i="4" s="1"/>
  <c r="H23" i="6"/>
  <c r="H23" i="4" s="1"/>
  <c r="S28" i="6"/>
  <c r="S28" i="4" s="1"/>
  <c r="K30" i="6"/>
  <c r="K30" i="4" s="1"/>
  <c r="K25" i="6"/>
  <c r="K25" i="4"/>
  <c r="K21" i="6"/>
  <c r="K21" i="4" s="1"/>
  <c r="N27" i="6"/>
  <c r="N27" i="4" s="1"/>
  <c r="T29" i="6"/>
  <c r="T29" i="4"/>
  <c r="P23" i="6"/>
  <c r="P23" i="4" s="1"/>
  <c r="E29" i="6"/>
  <c r="E29" i="4"/>
  <c r="S30" i="6"/>
  <c r="S30" i="4" s="1"/>
  <c r="Z28" i="6"/>
  <c r="Z28" i="4" s="1"/>
  <c r="S21" i="6"/>
  <c r="S21" i="4" s="1"/>
  <c r="U24" i="6"/>
  <c r="U24" i="4" s="1"/>
  <c r="S23" i="6"/>
  <c r="S23" i="4" s="1"/>
  <c r="T28" i="6"/>
  <c r="T28" i="4"/>
  <c r="I22" i="6"/>
  <c r="I22" i="4" s="1"/>
  <c r="U26" i="6"/>
  <c r="U26" i="4" s="1"/>
  <c r="Z22" i="6"/>
  <c r="Z22" i="4" s="1"/>
  <c r="H21" i="6"/>
  <c r="H21" i="4" s="1"/>
  <c r="S29" i="6"/>
  <c r="S29" i="4"/>
  <c r="U21" i="6"/>
  <c r="U21" i="4" s="1"/>
  <c r="T21" i="6"/>
  <c r="T21" i="4" s="1"/>
  <c r="C23" i="6"/>
  <c r="C23" i="4"/>
  <c r="D21" i="6"/>
  <c r="D21" i="4" s="1"/>
  <c r="C26" i="6"/>
  <c r="C26" i="4" s="1"/>
  <c r="N29" i="6"/>
  <c r="N29" i="4" s="1"/>
  <c r="E26" i="6"/>
  <c r="E26" i="4" s="1"/>
  <c r="E23" i="6"/>
  <c r="E23" i="4" s="1"/>
  <c r="C30" i="6"/>
  <c r="C30" i="4" s="1"/>
  <c r="W23" i="6"/>
  <c r="W23" i="4" s="1"/>
  <c r="N25" i="6"/>
  <c r="N25" i="4" s="1"/>
  <c r="O26" i="6"/>
  <c r="O26" i="4" s="1"/>
  <c r="K28" i="6"/>
  <c r="K28" i="4" s="1"/>
  <c r="E28" i="6"/>
  <c r="E28" i="4" s="1"/>
  <c r="P26" i="6"/>
  <c r="P26" i="4" s="1"/>
  <c r="K22" i="6"/>
  <c r="K22" i="4" s="1"/>
  <c r="M23" i="6"/>
  <c r="M23" i="4" s="1"/>
  <c r="D26" i="6"/>
  <c r="D26" i="4" s="1"/>
  <c r="I25" i="6"/>
  <c r="I25" i="4" s="1"/>
  <c r="J22" i="6"/>
  <c r="J22" i="4" s="1"/>
  <c r="E24" i="6"/>
  <c r="E24" i="4" s="1"/>
  <c r="P30" i="6"/>
  <c r="P30" i="4" s="1"/>
  <c r="C27" i="6"/>
  <c r="C27" i="4" s="1"/>
  <c r="J28" i="6"/>
  <c r="J28" i="4" s="1"/>
  <c r="D30" i="6"/>
  <c r="D30" i="4" s="1"/>
  <c r="Z24" i="6"/>
  <c r="Z24" i="4" s="1"/>
  <c r="C20" i="6"/>
  <c r="F29" i="6"/>
  <c r="F29" i="4" s="1"/>
  <c r="N21" i="6"/>
  <c r="N21" i="4"/>
  <c r="O21" i="6"/>
  <c r="O21" i="4" s="1"/>
  <c r="M28" i="6"/>
  <c r="M28" i="4" s="1"/>
  <c r="O22" i="6"/>
  <c r="O22" i="4" s="1"/>
  <c r="O29" i="6"/>
  <c r="O29" i="4" s="1"/>
  <c r="X22" i="6"/>
  <c r="X22" i="4" s="1"/>
  <c r="H30" i="6"/>
  <c r="H30" i="4" s="1"/>
  <c r="T24" i="6"/>
  <c r="T24" i="4" s="1"/>
  <c r="U23" i="6"/>
  <c r="U23" i="4" s="1"/>
  <c r="U22" i="6"/>
  <c r="U22" i="4" s="1"/>
  <c r="U30" i="6"/>
  <c r="U30" i="4" s="1"/>
  <c r="I26" i="6"/>
  <c r="I26" i="4" s="1"/>
  <c r="J21" i="6"/>
  <c r="J21" i="4" s="1"/>
  <c r="U29" i="6"/>
  <c r="U29" i="4" s="1"/>
  <c r="I24" i="6"/>
  <c r="I24" i="4" s="1"/>
  <c r="K27" i="6"/>
  <c r="K27" i="4" s="1"/>
  <c r="J29" i="6"/>
  <c r="J29" i="4" s="1"/>
  <c r="Z21" i="6"/>
  <c r="Z21" i="4" s="1"/>
  <c r="D23" i="6"/>
  <c r="D23" i="4" s="1"/>
  <c r="T23" i="6"/>
  <c r="T23" i="4" s="1"/>
  <c r="F22" i="6"/>
  <c r="F22" i="4" s="1"/>
  <c r="F27" i="6"/>
  <c r="F27" i="4" s="1"/>
  <c r="S24" i="6"/>
  <c r="S24" i="4" s="1"/>
  <c r="Z25" i="6"/>
  <c r="Z25" i="4" s="1"/>
  <c r="E27" i="6"/>
  <c r="E27" i="4" s="1"/>
  <c r="P28" i="6"/>
  <c r="P28" i="4" s="1"/>
  <c r="U25" i="6"/>
  <c r="U25" i="4" s="1"/>
  <c r="O23" i="6"/>
  <c r="O23" i="4" s="1"/>
  <c r="Y25" i="6"/>
  <c r="Y25" i="4" s="1"/>
  <c r="K26" i="6"/>
  <c r="K26" i="4" s="1"/>
  <c r="W30" i="6"/>
  <c r="W30" i="4" s="1"/>
  <c r="I29" i="6"/>
  <c r="I29" i="4" s="1"/>
  <c r="N28" i="6"/>
  <c r="N28" i="4" s="1"/>
  <c r="I23" i="6"/>
  <c r="I23" i="4" s="1"/>
  <c r="I27" i="6"/>
  <c r="I27" i="4" s="1"/>
  <c r="S20" i="6"/>
  <c r="S20" i="4" s="1"/>
  <c r="F23" i="6"/>
  <c r="F23" i="4" s="1"/>
  <c r="Y28" i="6"/>
  <c r="Y28" i="4" s="1"/>
  <c r="F26" i="6"/>
  <c r="F26" i="4" s="1"/>
  <c r="D29" i="6"/>
  <c r="D29" i="4" s="1"/>
  <c r="X29" i="6"/>
  <c r="X29" i="4" s="1"/>
  <c r="S25" i="6"/>
  <c r="S25" i="4" s="1"/>
  <c r="O28" i="6"/>
  <c r="O28" i="4"/>
  <c r="J30" i="6"/>
  <c r="J30" i="4" s="1"/>
  <c r="F21" i="6"/>
  <c r="F21" i="4" s="1"/>
  <c r="N24" i="6"/>
  <c r="N24" i="4"/>
  <c r="X24" i="6"/>
  <c r="X24" i="4" s="1"/>
  <c r="F24" i="6"/>
  <c r="F24" i="4" s="1"/>
  <c r="S26" i="6"/>
  <c r="S26" i="4" s="1"/>
  <c r="F25" i="6"/>
  <c r="F25" i="4" s="1"/>
  <c r="P29" i="6"/>
  <c r="P29" i="4" s="1"/>
  <c r="Z30" i="6"/>
  <c r="Z30" i="4" s="1"/>
  <c r="Z26" i="6"/>
  <c r="Z26" i="4" s="1"/>
  <c r="O24" i="6"/>
  <c r="O24" i="4" s="1"/>
  <c r="N23" i="6"/>
  <c r="N23" i="4" s="1"/>
  <c r="Z23" i="6"/>
  <c r="Z23" i="4" s="1"/>
  <c r="J23" i="6"/>
  <c r="J23" i="4" s="1"/>
  <c r="Y29" i="6"/>
  <c r="Y29" i="4" s="1"/>
  <c r="E22" i="6"/>
  <c r="E22" i="4" s="1"/>
  <c r="E25" i="6"/>
  <c r="E25" i="4" s="1"/>
  <c r="D24" i="6"/>
  <c r="D24" i="4" s="1"/>
  <c r="O30" i="6"/>
  <c r="O30" i="4" s="1"/>
  <c r="F20" i="6"/>
  <c r="F20" i="4"/>
  <c r="N20" i="6"/>
  <c r="N20" i="4" s="1"/>
  <c r="P24" i="6"/>
  <c r="P24" i="4" s="1"/>
  <c r="D20" i="6"/>
  <c r="D31" i="6" s="1"/>
  <c r="M20" i="6"/>
  <c r="M20" i="4" s="1"/>
  <c r="J20" i="6"/>
  <c r="J31" i="6" s="1"/>
  <c r="H20" i="6"/>
  <c r="H20" i="4" s="1"/>
  <c r="Y20" i="6"/>
  <c r="T20" i="6"/>
  <c r="W20" i="6"/>
  <c r="R20" i="6"/>
  <c r="R20" i="4" s="1"/>
  <c r="U20" i="6"/>
  <c r="U20" i="4" s="1"/>
  <c r="I20" i="6"/>
  <c r="I31" i="6" s="1"/>
  <c r="I20" i="4"/>
  <c r="K20" i="6"/>
  <c r="P20" i="6"/>
  <c r="P31" i="6" s="1"/>
  <c r="O20" i="6"/>
  <c r="O20" i="4" s="1"/>
  <c r="Z20" i="6"/>
  <c r="Z31" i="6" s="1"/>
  <c r="X20" i="6"/>
  <c r="X31" i="6" s="1"/>
  <c r="E20" i="6"/>
  <c r="Z20" i="4" l="1"/>
  <c r="Z31" i="4" s="1"/>
  <c r="Z3" i="10" s="1"/>
  <c r="R31" i="4"/>
  <c r="R3" i="10" s="1"/>
  <c r="M31" i="6"/>
  <c r="C31" i="6"/>
  <c r="H31" i="4"/>
  <c r="H3" i="10" s="1"/>
  <c r="S31" i="6"/>
  <c r="I31" i="4"/>
  <c r="I3" i="10" s="1"/>
  <c r="O31" i="4"/>
  <c r="O3" i="10" s="1"/>
  <c r="F31" i="4"/>
  <c r="F3" i="10" s="1"/>
  <c r="U31" i="4"/>
  <c r="U3" i="10" s="1"/>
  <c r="Y31" i="6"/>
  <c r="R31" i="6"/>
  <c r="E31" i="6"/>
  <c r="E20" i="4"/>
  <c r="E31" i="4" s="1"/>
  <c r="E3" i="10" s="1"/>
  <c r="W31" i="6"/>
  <c r="W20" i="4"/>
  <c r="W31" i="4" s="1"/>
  <c r="W3" i="10" s="1"/>
  <c r="T31" i="6"/>
  <c r="M31" i="4"/>
  <c r="M3" i="10" s="1"/>
  <c r="N31" i="4"/>
  <c r="N3" i="10" s="1"/>
  <c r="K31" i="6"/>
  <c r="S31" i="4"/>
  <c r="S3" i="10" s="1"/>
  <c r="X20" i="4"/>
  <c r="X31" i="4" s="1"/>
  <c r="X3" i="10" s="1"/>
  <c r="K20" i="4"/>
  <c r="K31" i="4" s="1"/>
  <c r="K3" i="10" s="1"/>
  <c r="J20" i="4"/>
  <c r="J31" i="4" s="1"/>
  <c r="J3" i="10" s="1"/>
  <c r="N31" i="6"/>
  <c r="F31" i="6"/>
  <c r="C20" i="4"/>
  <c r="C31" i="4" s="1"/>
  <c r="O31" i="6"/>
  <c r="P20" i="4"/>
  <c r="P31" i="4" s="1"/>
  <c r="P3" i="10" s="1"/>
  <c r="T20" i="4"/>
  <c r="T31" i="4" s="1"/>
  <c r="T3" i="10" s="1"/>
  <c r="D20" i="4"/>
  <c r="D31" i="4" s="1"/>
  <c r="U31" i="6"/>
  <c r="H31" i="6"/>
  <c r="Y20" i="4"/>
  <c r="Y31" i="4" s="1"/>
  <c r="Y3" i="10" s="1"/>
  <c r="W44" i="4"/>
  <c r="H37" i="4"/>
  <c r="M39" i="6"/>
  <c r="M39" i="4" s="1"/>
  <c r="R37" i="6"/>
  <c r="R37" i="4" s="1"/>
  <c r="R42" i="6"/>
  <c r="R42" i="4" s="1"/>
  <c r="R43" i="6"/>
  <c r="R43" i="4" s="1"/>
  <c r="H45" i="6"/>
  <c r="H45" i="4" s="1"/>
  <c r="H37" i="6"/>
  <c r="W46" i="6"/>
  <c r="W46" i="4" s="1"/>
  <c r="W39" i="6"/>
  <c r="W39" i="4" s="1"/>
  <c r="M46" i="6"/>
  <c r="M46" i="4" s="1"/>
  <c r="C46" i="6"/>
  <c r="C46" i="4" s="1"/>
  <c r="R45" i="6"/>
  <c r="R45" i="4" s="1"/>
  <c r="W44" i="6"/>
  <c r="M44" i="6"/>
  <c r="M44" i="4" s="1"/>
  <c r="C44" i="6"/>
  <c r="C44" i="4" s="1"/>
  <c r="H43" i="6"/>
  <c r="H43" i="4" s="1"/>
  <c r="H42" i="6"/>
  <c r="H42" i="4" s="1"/>
  <c r="W41" i="6"/>
  <c r="W41" i="4" s="1"/>
  <c r="M41" i="6"/>
  <c r="M41" i="4" s="1"/>
  <c r="R40" i="6"/>
  <c r="R40" i="4" s="1"/>
  <c r="H40" i="6"/>
  <c r="H40" i="4" s="1"/>
  <c r="W38" i="6"/>
  <c r="W38" i="4" s="1"/>
  <c r="M38" i="6"/>
  <c r="M38" i="4" s="1"/>
  <c r="C38" i="6"/>
  <c r="C38" i="4" s="1"/>
  <c r="W42" i="6"/>
  <c r="W42" i="4" s="1"/>
  <c r="U44" i="6"/>
  <c r="U44" i="4" s="1"/>
  <c r="W40" i="6"/>
  <c r="W40" i="4" s="1"/>
  <c r="D43" i="6"/>
  <c r="D43" i="4" s="1"/>
  <c r="R46" i="6"/>
  <c r="R46" i="4" s="1"/>
  <c r="W45" i="6"/>
  <c r="W45" i="4" s="1"/>
  <c r="M43" i="4"/>
  <c r="C41" i="6"/>
  <c r="C41" i="4" s="1"/>
  <c r="C40" i="4"/>
  <c r="H38" i="6"/>
  <c r="H38" i="4" s="1"/>
  <c r="M37" i="6"/>
  <c r="M37" i="4" s="1"/>
  <c r="I41" i="6"/>
  <c r="I41" i="4" s="1"/>
  <c r="K44" i="6"/>
  <c r="K44" i="4" s="1"/>
  <c r="P44" i="6"/>
  <c r="P44" i="4" s="1"/>
  <c r="Y40" i="6"/>
  <c r="Y40" i="4" s="1"/>
  <c r="C42" i="6"/>
  <c r="C42" i="4" s="1"/>
  <c r="X41" i="6"/>
  <c r="X41" i="4" s="1"/>
  <c r="I46" i="6"/>
  <c r="I46" i="4" s="1"/>
  <c r="U42" i="6"/>
  <c r="U42" i="4" s="1"/>
  <c r="M42" i="6"/>
  <c r="M42" i="4" s="1"/>
  <c r="T46" i="6"/>
  <c r="T46" i="4" s="1"/>
  <c r="I39" i="6"/>
  <c r="I39" i="4"/>
  <c r="Z37" i="6"/>
  <c r="Z37" i="4"/>
  <c r="K37" i="6"/>
  <c r="K37" i="4"/>
  <c r="P39" i="6"/>
  <c r="P39" i="4" s="1"/>
  <c r="P38" i="6"/>
  <c r="P38" i="4" s="1"/>
  <c r="E41" i="6"/>
  <c r="E41" i="4" s="1"/>
  <c r="U40" i="6"/>
  <c r="U40" i="4" s="1"/>
  <c r="F44" i="6"/>
  <c r="F44" i="4" s="1"/>
  <c r="M43" i="6"/>
  <c r="X43" i="6"/>
  <c r="X43" i="4" s="1"/>
  <c r="X39" i="6"/>
  <c r="X39" i="4" s="1"/>
  <c r="Y45" i="6"/>
  <c r="Y45" i="4" s="1"/>
  <c r="Z45" i="6"/>
  <c r="Z45" i="4" s="1"/>
  <c r="H39" i="6"/>
  <c r="H39" i="4" s="1"/>
  <c r="H44" i="6"/>
  <c r="H44" i="4" s="1"/>
  <c r="C45" i="6"/>
  <c r="C45" i="4" s="1"/>
  <c r="C40" i="6"/>
  <c r="F42" i="6"/>
  <c r="F42" i="4" s="1"/>
  <c r="U37" i="6"/>
  <c r="U37" i="4" s="1"/>
  <c r="O39" i="6"/>
  <c r="O39" i="4" s="1"/>
  <c r="E42" i="6"/>
  <c r="E42" i="4" s="1"/>
  <c r="I40" i="6"/>
  <c r="I40" i="4" s="1"/>
  <c r="K41" i="6"/>
  <c r="K41" i="4" s="1"/>
  <c r="S42" i="6"/>
  <c r="S42" i="4" s="1"/>
  <c r="Z46" i="6"/>
  <c r="Z46" i="4" s="1"/>
  <c r="S43" i="6"/>
  <c r="S43" i="4"/>
  <c r="J41" i="6"/>
  <c r="J41" i="4"/>
  <c r="N40" i="6"/>
  <c r="N40" i="4"/>
  <c r="I45" i="6"/>
  <c r="I45" i="4"/>
  <c r="U46" i="6"/>
  <c r="U46" i="4" s="1"/>
  <c r="E43" i="6"/>
  <c r="E43" i="4" s="1"/>
  <c r="O42" i="6"/>
  <c r="O42" i="4" s="1"/>
  <c r="N45" i="6"/>
  <c r="N45" i="4" s="1"/>
  <c r="P43" i="6"/>
  <c r="P43" i="4" s="1"/>
  <c r="J38" i="6"/>
  <c r="J38" i="4" s="1"/>
  <c r="P41" i="6"/>
  <c r="P41" i="4" s="1"/>
  <c r="O43" i="6"/>
  <c r="O43" i="4" s="1"/>
  <c r="U43" i="6"/>
  <c r="U43" i="4" s="1"/>
  <c r="I38" i="6"/>
  <c r="I38" i="4" s="1"/>
  <c r="E46" i="6"/>
  <c r="E46" i="4" s="1"/>
  <c r="J40" i="6"/>
  <c r="J40" i="4"/>
  <c r="J45" i="6"/>
  <c r="J45" i="4"/>
  <c r="J43" i="6"/>
  <c r="J43" i="4"/>
  <c r="T39" i="6"/>
  <c r="T39" i="4" s="1"/>
  <c r="N41" i="4"/>
  <c r="H46" i="6"/>
  <c r="H46" i="4" s="1"/>
  <c r="R44" i="6"/>
  <c r="R44" i="4" s="1"/>
  <c r="C43" i="6"/>
  <c r="C43" i="4" s="1"/>
  <c r="M40" i="6"/>
  <c r="M40" i="4" s="1"/>
  <c r="R38" i="6"/>
  <c r="R38" i="4" s="1"/>
  <c r="C37" i="6"/>
  <c r="C37" i="4" s="1"/>
  <c r="D37" i="6"/>
  <c r="D37" i="4" s="1"/>
  <c r="J44" i="6"/>
  <c r="J44" i="4" s="1"/>
  <c r="U38" i="6"/>
  <c r="U38" i="4" s="1"/>
  <c r="J42" i="6"/>
  <c r="J42" i="4" s="1"/>
  <c r="Y38" i="6"/>
  <c r="Y38" i="4" s="1"/>
  <c r="P37" i="6"/>
  <c r="P37" i="4" s="1"/>
  <c r="P45" i="6"/>
  <c r="P45" i="4" s="1"/>
  <c r="Z43" i="6"/>
  <c r="Z43" i="4" s="1"/>
  <c r="E37" i="6"/>
  <c r="E37" i="4" s="1"/>
  <c r="S38" i="6"/>
  <c r="S38" i="4" s="1"/>
  <c r="P46" i="6"/>
  <c r="P46" i="4" s="1"/>
  <c r="P42" i="6"/>
  <c r="P42" i="4" s="1"/>
  <c r="K42" i="6"/>
  <c r="K42" i="4" s="1"/>
  <c r="N37" i="6"/>
  <c r="N37" i="4" s="1"/>
  <c r="X44" i="6"/>
  <c r="X44" i="4" s="1"/>
  <c r="N42" i="6"/>
  <c r="N42" i="4" s="1"/>
  <c r="F46" i="6"/>
  <c r="F46" i="4" s="1"/>
  <c r="K46" i="6"/>
  <c r="K46" i="4" s="1"/>
  <c r="Z44" i="6"/>
  <c r="Z44" i="4"/>
  <c r="T45" i="6"/>
  <c r="T45" i="4"/>
  <c r="E40" i="6"/>
  <c r="E40" i="4"/>
  <c r="X46" i="6"/>
  <c r="X46" i="4"/>
  <c r="N41" i="6"/>
  <c r="O41" i="6"/>
  <c r="O41" i="4" s="1"/>
  <c r="C36" i="6"/>
  <c r="C36" i="4" s="1"/>
  <c r="T40" i="6"/>
  <c r="T40" i="4" s="1"/>
  <c r="K40" i="6"/>
  <c r="K40" i="4" s="1"/>
  <c r="F37" i="6"/>
  <c r="F37" i="4" s="1"/>
  <c r="S39" i="6"/>
  <c r="S39" i="4" s="1"/>
  <c r="F45" i="6"/>
  <c r="F45" i="4" s="1"/>
  <c r="D42" i="6"/>
  <c r="D42" i="4" s="1"/>
  <c r="I37" i="6"/>
  <c r="I37" i="4" s="1"/>
  <c r="U41" i="6"/>
  <c r="U41" i="4" s="1"/>
  <c r="X45" i="6"/>
  <c r="X45" i="4" s="1"/>
  <c r="O37" i="6"/>
  <c r="O37" i="4"/>
  <c r="H41" i="6"/>
  <c r="H41" i="4" s="1"/>
  <c r="T42" i="4"/>
  <c r="O44" i="6"/>
  <c r="O44" i="4" s="1"/>
  <c r="Z41" i="6"/>
  <c r="Z41" i="4" s="1"/>
  <c r="Z39" i="6"/>
  <c r="Z39" i="4" s="1"/>
  <c r="D40" i="6"/>
  <c r="D40" i="4" s="1"/>
  <c r="S46" i="6"/>
  <c r="S46" i="4" s="1"/>
  <c r="T41" i="6"/>
  <c r="T41" i="4" s="1"/>
  <c r="O40" i="6"/>
  <c r="O40" i="4" s="1"/>
  <c r="S44" i="6"/>
  <c r="S44" i="4" s="1"/>
  <c r="X37" i="6"/>
  <c r="X37" i="4" s="1"/>
  <c r="N46" i="6"/>
  <c r="N46" i="4" s="1"/>
  <c r="X40" i="4"/>
  <c r="F38" i="6"/>
  <c r="F38" i="4" s="1"/>
  <c r="Y39" i="6"/>
  <c r="Y39" i="4" s="1"/>
  <c r="M45" i="6"/>
  <c r="M45" i="4"/>
  <c r="W43" i="6"/>
  <c r="W43" i="4" s="1"/>
  <c r="R41" i="6"/>
  <c r="R41" i="4" s="1"/>
  <c r="R39" i="6"/>
  <c r="R39" i="4" s="1"/>
  <c r="W37" i="6"/>
  <c r="W37" i="4"/>
  <c r="U39" i="6"/>
  <c r="U39" i="4" s="1"/>
  <c r="D44" i="6"/>
  <c r="D44" i="4" s="1"/>
  <c r="I43" i="6"/>
  <c r="I43" i="4" s="1"/>
  <c r="Y43" i="6"/>
  <c r="Y43" i="4" s="1"/>
  <c r="F43" i="6"/>
  <c r="F43" i="4"/>
  <c r="K45" i="6"/>
  <c r="K45" i="4" s="1"/>
  <c r="Z38" i="6"/>
  <c r="Z38" i="4" s="1"/>
  <c r="Y41" i="6"/>
  <c r="Y41" i="4" s="1"/>
  <c r="Y37" i="6"/>
  <c r="Y37" i="4"/>
  <c r="X42" i="6"/>
  <c r="X42" i="4" s="1"/>
  <c r="O45" i="6"/>
  <c r="O45" i="4" s="1"/>
  <c r="D39" i="6"/>
  <c r="D39" i="4" s="1"/>
  <c r="F41" i="6"/>
  <c r="F41" i="4" s="1"/>
  <c r="J46" i="6"/>
  <c r="J46" i="4"/>
  <c r="X40" i="6"/>
  <c r="F40" i="6"/>
  <c r="F40" i="4" s="1"/>
  <c r="N39" i="6"/>
  <c r="N39" i="4" s="1"/>
  <c r="N43" i="6"/>
  <c r="N43" i="4" s="1"/>
  <c r="E45" i="6"/>
  <c r="E45" i="4" s="1"/>
  <c r="O46" i="6"/>
  <c r="O46" i="4" s="1"/>
  <c r="U36" i="6"/>
  <c r="U36" i="4" s="1"/>
  <c r="T37" i="6"/>
  <c r="T37" i="4" s="1"/>
  <c r="E39" i="6"/>
  <c r="E39" i="4"/>
  <c r="J37" i="6"/>
  <c r="J37" i="4" s="1"/>
  <c r="J39" i="6"/>
  <c r="J39" i="4" s="1"/>
  <c r="E38" i="6"/>
  <c r="E38" i="4" s="1"/>
  <c r="I44" i="6"/>
  <c r="I44" i="4" s="1"/>
  <c r="F39" i="6"/>
  <c r="F39" i="4" s="1"/>
  <c r="Y36" i="6"/>
  <c r="Y36" i="4" s="1"/>
  <c r="S41" i="6"/>
  <c r="S41" i="4"/>
  <c r="S37" i="6"/>
  <c r="S37" i="4" s="1"/>
  <c r="K38" i="6"/>
  <c r="K38" i="4" s="1"/>
  <c r="N38" i="6"/>
  <c r="N38" i="4" s="1"/>
  <c r="D46" i="6"/>
  <c r="D46" i="4" s="1"/>
  <c r="T42" i="6"/>
  <c r="K39" i="6"/>
  <c r="K39" i="4" s="1"/>
  <c r="I42" i="6"/>
  <c r="I42" i="4" s="1"/>
  <c r="D38" i="6"/>
  <c r="D38" i="4" s="1"/>
  <c r="E44" i="6"/>
  <c r="E44" i="4" s="1"/>
  <c r="S40" i="6"/>
  <c r="S40" i="4" s="1"/>
  <c r="N44" i="6"/>
  <c r="N44" i="4"/>
  <c r="O38" i="6"/>
  <c r="O38" i="4" s="1"/>
  <c r="T44" i="6"/>
  <c r="T44" i="4" s="1"/>
  <c r="D36" i="6"/>
  <c r="D36" i="4"/>
  <c r="I36" i="6"/>
  <c r="R36" i="6"/>
  <c r="R36" i="4" s="1"/>
  <c r="O36" i="6"/>
  <c r="O36" i="4" s="1"/>
  <c r="J36" i="6"/>
  <c r="J36" i="4" s="1"/>
  <c r="M36" i="6"/>
  <c r="P36" i="6"/>
  <c r="P47" i="6" s="1"/>
  <c r="N36" i="6"/>
  <c r="N36" i="4" s="1"/>
  <c r="T43" i="6"/>
  <c r="T43" i="4" s="1"/>
  <c r="Y46" i="6"/>
  <c r="Y46" i="4" s="1"/>
  <c r="S45" i="6"/>
  <c r="S45" i="4"/>
  <c r="Y42" i="6"/>
  <c r="Y42" i="4" s="1"/>
  <c r="C39" i="6"/>
  <c r="C39" i="4" s="1"/>
  <c r="T38" i="6"/>
  <c r="T38" i="4" s="1"/>
  <c r="P40" i="6"/>
  <c r="P40" i="4" s="1"/>
  <c r="D45" i="6"/>
  <c r="D45" i="4" s="1"/>
  <c r="S36" i="6"/>
  <c r="S36" i="4"/>
  <c r="W36" i="6"/>
  <c r="Z42" i="6"/>
  <c r="Z42" i="4" s="1"/>
  <c r="Z40" i="6"/>
  <c r="Z40" i="4" s="1"/>
  <c r="U45" i="6"/>
  <c r="U45" i="4"/>
  <c r="D41" i="6"/>
  <c r="D41" i="4" s="1"/>
  <c r="Y44" i="6"/>
  <c r="Y44" i="4" s="1"/>
  <c r="X38" i="6"/>
  <c r="X38" i="4" s="1"/>
  <c r="K43" i="6"/>
  <c r="K43" i="4" s="1"/>
  <c r="H36" i="6"/>
  <c r="F36" i="6"/>
  <c r="F36" i="4" s="1"/>
  <c r="Z36" i="6"/>
  <c r="Z36" i="4" s="1"/>
  <c r="Z47" i="4" s="1"/>
  <c r="K36" i="6"/>
  <c r="K36" i="4" s="1"/>
  <c r="T36" i="6"/>
  <c r="T36" i="4" s="1"/>
  <c r="X36" i="6"/>
  <c r="E36" i="6"/>
  <c r="E36" i="4" s="1"/>
  <c r="P36" i="4" l="1"/>
  <c r="P47" i="4" s="1"/>
  <c r="T47" i="4"/>
  <c r="E47" i="4"/>
  <c r="F47" i="6"/>
  <c r="S47" i="4"/>
  <c r="R47" i="4"/>
  <c r="Y47" i="4"/>
  <c r="X47" i="6"/>
  <c r="H47" i="6"/>
  <c r="U47" i="4"/>
  <c r="K47" i="4"/>
  <c r="N47" i="4"/>
  <c r="O47" i="4"/>
  <c r="K47" i="6"/>
  <c r="N47" i="6"/>
  <c r="D47" i="4"/>
  <c r="U47" i="6"/>
  <c r="Y47" i="6"/>
  <c r="J47" i="6"/>
  <c r="S47" i="6"/>
  <c r="M47" i="6"/>
  <c r="M36" i="4"/>
  <c r="M47" i="4" s="1"/>
  <c r="D47" i="6"/>
  <c r="O47" i="6"/>
  <c r="F47" i="4"/>
  <c r="T47" i="6"/>
  <c r="H36" i="4"/>
  <c r="H47" i="4" s="1"/>
  <c r="W47" i="6"/>
  <c r="W36" i="4"/>
  <c r="W47" i="4" s="1"/>
  <c r="J47" i="4"/>
  <c r="R47" i="6"/>
  <c r="C47" i="4"/>
  <c r="X36" i="4"/>
  <c r="X47" i="4" s="1"/>
  <c r="Z47" i="6"/>
  <c r="I47" i="6"/>
  <c r="I36" i="4"/>
  <c r="I47" i="4" s="1"/>
  <c r="C47" i="6"/>
  <c r="E47" i="6"/>
  <c r="H53" i="6"/>
  <c r="H53" i="4" s="1"/>
  <c r="R62" i="6"/>
  <c r="R62" i="4" s="1"/>
  <c r="R58" i="6"/>
  <c r="R58" i="4" s="1"/>
  <c r="H58" i="6"/>
  <c r="H58" i="4" s="1"/>
  <c r="R60" i="6"/>
  <c r="R60" i="4" s="1"/>
  <c r="M59" i="6"/>
  <c r="M59" i="4" s="1"/>
  <c r="W55" i="6"/>
  <c r="W55" i="4" s="1"/>
  <c r="H62" i="6"/>
  <c r="H62" i="4" s="1"/>
  <c r="H59" i="6"/>
  <c r="H59" i="4" s="1"/>
  <c r="R55" i="6"/>
  <c r="R55" i="4" s="1"/>
  <c r="W60" i="6"/>
  <c r="W60" i="4" s="1"/>
  <c r="R59" i="6"/>
  <c r="R59" i="4" s="1"/>
  <c r="W58" i="6"/>
  <c r="W58" i="4" s="1"/>
  <c r="W61" i="6"/>
  <c r="W61" i="4" s="1"/>
  <c r="M57" i="6"/>
  <c r="M57" i="4" s="1"/>
  <c r="C58" i="6"/>
  <c r="C58" i="4" s="1"/>
  <c r="M60" i="6"/>
  <c r="M60" i="4" s="1"/>
  <c r="M61" i="6"/>
  <c r="M61" i="4" s="1"/>
  <c r="C61" i="6"/>
  <c r="C61" i="4" s="1"/>
  <c r="H60" i="6"/>
  <c r="H60" i="4" s="1"/>
  <c r="W59" i="6"/>
  <c r="W59" i="4" s="1"/>
  <c r="C59" i="6"/>
  <c r="C59" i="4" s="1"/>
  <c r="W57" i="6"/>
  <c r="W57" i="4" s="1"/>
  <c r="C57" i="6"/>
  <c r="C57" i="4" s="1"/>
  <c r="R56" i="6"/>
  <c r="R56" i="4" s="1"/>
  <c r="H55" i="6"/>
  <c r="H55" i="4" s="1"/>
  <c r="W54" i="6"/>
  <c r="W54" i="4" s="1"/>
  <c r="M54" i="6"/>
  <c r="M54" i="4" s="1"/>
  <c r="C54" i="6"/>
  <c r="C54" i="4" s="1"/>
  <c r="R53" i="6"/>
  <c r="R53" i="4" s="1"/>
  <c r="M56" i="6"/>
  <c r="M56" i="4"/>
  <c r="M58" i="6"/>
  <c r="M58" i="4" s="1"/>
  <c r="D58" i="6"/>
  <c r="D58" i="4" s="1"/>
  <c r="W62" i="6"/>
  <c r="W62" i="4" s="1"/>
  <c r="H61" i="6"/>
  <c r="H61" i="4" s="1"/>
  <c r="K53" i="6"/>
  <c r="K53" i="4"/>
  <c r="P54" i="6"/>
  <c r="P54" i="4" s="1"/>
  <c r="X53" i="6"/>
  <c r="X53" i="4" s="1"/>
  <c r="E62" i="6"/>
  <c r="E62" i="4" s="1"/>
  <c r="P56" i="6"/>
  <c r="P56" i="4" s="1"/>
  <c r="P55" i="6"/>
  <c r="P55" i="4" s="1"/>
  <c r="T55" i="6"/>
  <c r="T55" i="4" s="1"/>
  <c r="C62" i="6"/>
  <c r="C62" i="4" s="1"/>
  <c r="F60" i="6"/>
  <c r="F60" i="4" s="1"/>
  <c r="U55" i="6"/>
  <c r="U55" i="4" s="1"/>
  <c r="S62" i="6"/>
  <c r="S62" i="4" s="1"/>
  <c r="I60" i="6"/>
  <c r="I60" i="4" s="1"/>
  <c r="J57" i="6"/>
  <c r="J57" i="4" s="1"/>
  <c r="U57" i="6"/>
  <c r="U57" i="4" s="1"/>
  <c r="Z59" i="6"/>
  <c r="Z59" i="4" s="1"/>
  <c r="T58" i="6"/>
  <c r="T58" i="4" s="1"/>
  <c r="Z55" i="6"/>
  <c r="Z55" i="4" s="1"/>
  <c r="U53" i="6"/>
  <c r="U53" i="4" s="1"/>
  <c r="I59" i="6"/>
  <c r="I59" i="4" s="1"/>
  <c r="Z53" i="6"/>
  <c r="Z53" i="4" s="1"/>
  <c r="J62" i="6"/>
  <c r="J62" i="4" s="1"/>
  <c r="T59" i="6"/>
  <c r="T59" i="4" s="1"/>
  <c r="Y61" i="6"/>
  <c r="Y61" i="4" s="1"/>
  <c r="X61" i="6"/>
  <c r="X61" i="4" s="1"/>
  <c r="S58" i="6"/>
  <c r="S58" i="4" s="1"/>
  <c r="D60" i="6"/>
  <c r="D60" i="4" s="1"/>
  <c r="O57" i="6"/>
  <c r="O57" i="4" s="1"/>
  <c r="F54" i="6"/>
  <c r="F54" i="4" s="1"/>
  <c r="Y62" i="6"/>
  <c r="Y62" i="4" s="1"/>
  <c r="N59" i="6"/>
  <c r="N59" i="4" s="1"/>
  <c r="R61" i="6"/>
  <c r="R61" i="4" s="1"/>
  <c r="C60" i="6"/>
  <c r="C60" i="4" s="1"/>
  <c r="H57" i="6"/>
  <c r="H57" i="4" s="1"/>
  <c r="C56" i="6"/>
  <c r="C56" i="4" s="1"/>
  <c r="C55" i="6"/>
  <c r="C55" i="4"/>
  <c r="H54" i="6"/>
  <c r="H54" i="4" s="1"/>
  <c r="M53" i="6"/>
  <c r="M53" i="4" s="1"/>
  <c r="D53" i="6"/>
  <c r="D53" i="4" s="1"/>
  <c r="N58" i="6"/>
  <c r="N58" i="4" s="1"/>
  <c r="O60" i="6"/>
  <c r="O60" i="4" s="1"/>
  <c r="P53" i="6"/>
  <c r="P53" i="4" s="1"/>
  <c r="T60" i="6"/>
  <c r="T60" i="4" s="1"/>
  <c r="S57" i="6"/>
  <c r="S57" i="4" s="1"/>
  <c r="E56" i="6"/>
  <c r="E56" i="4" s="1"/>
  <c r="X59" i="6"/>
  <c r="X59" i="4" s="1"/>
  <c r="S60" i="6"/>
  <c r="S60" i="4" s="1"/>
  <c r="J56" i="6"/>
  <c r="J56" i="4" s="1"/>
  <c r="K55" i="6"/>
  <c r="K55" i="4" s="1"/>
  <c r="D54" i="6"/>
  <c r="D54" i="4" s="1"/>
  <c r="Z57" i="6"/>
  <c r="Z57" i="4" s="1"/>
  <c r="X58" i="6"/>
  <c r="X58" i="4" s="1"/>
  <c r="F55" i="6"/>
  <c r="F55" i="4" s="1"/>
  <c r="X57" i="6"/>
  <c r="X57" i="4" s="1"/>
  <c r="X55" i="6"/>
  <c r="X55" i="4" s="1"/>
  <c r="O53" i="6"/>
  <c r="O53" i="4" s="1"/>
  <c r="Z58" i="6"/>
  <c r="Z58" i="4" s="1"/>
  <c r="N57" i="6"/>
  <c r="N57" i="4" s="1"/>
  <c r="E58" i="6"/>
  <c r="E58" i="4" s="1"/>
  <c r="O54" i="6"/>
  <c r="O54" i="4" s="1"/>
  <c r="H56" i="6"/>
  <c r="H56" i="4" s="1"/>
  <c r="E57" i="6"/>
  <c r="E57" i="4" s="1"/>
  <c r="N56" i="6"/>
  <c r="N56" i="4" s="1"/>
  <c r="T57" i="6"/>
  <c r="T57" i="4" s="1"/>
  <c r="D61" i="6"/>
  <c r="D61" i="4" s="1"/>
  <c r="N62" i="6"/>
  <c r="N62" i="4" s="1"/>
  <c r="I58" i="6"/>
  <c r="I58" i="4" s="1"/>
  <c r="S53" i="6"/>
  <c r="S53" i="4"/>
  <c r="Z60" i="6"/>
  <c r="Z60" i="4" s="1"/>
  <c r="T62" i="6"/>
  <c r="T62" i="4" s="1"/>
  <c r="Y53" i="6"/>
  <c r="Y53" i="4" s="1"/>
  <c r="N60" i="6"/>
  <c r="N60" i="4" s="1"/>
  <c r="D62" i="6"/>
  <c r="D62" i="4"/>
  <c r="Y59" i="6"/>
  <c r="Y59" i="4" s="1"/>
  <c r="D52" i="6"/>
  <c r="D52" i="4" s="1"/>
  <c r="R54" i="6"/>
  <c r="R54" i="4" s="1"/>
  <c r="E61" i="6"/>
  <c r="E61" i="4" s="1"/>
  <c r="J58" i="6"/>
  <c r="J58" i="4" s="1"/>
  <c r="P59" i="6"/>
  <c r="P59" i="4" s="1"/>
  <c r="S59" i="6"/>
  <c r="S59" i="4" s="1"/>
  <c r="Y56" i="6"/>
  <c r="Y56" i="4" s="1"/>
  <c r="P60" i="6"/>
  <c r="P60" i="4" s="1"/>
  <c r="S54" i="6"/>
  <c r="S54" i="4" s="1"/>
  <c r="P57" i="6"/>
  <c r="P57" i="4" s="1"/>
  <c r="X54" i="6"/>
  <c r="X54" i="4" s="1"/>
  <c r="K58" i="6"/>
  <c r="K58" i="4" s="1"/>
  <c r="S61" i="6"/>
  <c r="S61" i="4" s="1"/>
  <c r="P58" i="6"/>
  <c r="P58" i="4" s="1"/>
  <c r="O62" i="6"/>
  <c r="O62" i="4" s="1"/>
  <c r="M62" i="6"/>
  <c r="M62" i="4" s="1"/>
  <c r="K61" i="6"/>
  <c r="K61" i="4" s="1"/>
  <c r="F57" i="6"/>
  <c r="F57" i="4" s="1"/>
  <c r="Y55" i="6"/>
  <c r="Y55" i="4" s="1"/>
  <c r="N54" i="6"/>
  <c r="N54" i="4" s="1"/>
  <c r="Y58" i="6"/>
  <c r="Y58" i="4" s="1"/>
  <c r="U59" i="6"/>
  <c r="U59" i="4" s="1"/>
  <c r="C52" i="6"/>
  <c r="X56" i="6"/>
  <c r="X56" i="4" s="1"/>
  <c r="Z56" i="6"/>
  <c r="Z56" i="4" s="1"/>
  <c r="X62" i="6"/>
  <c r="X62" i="4" s="1"/>
  <c r="R57" i="6"/>
  <c r="R57" i="4" s="1"/>
  <c r="W53" i="6"/>
  <c r="W53" i="4" s="1"/>
  <c r="U62" i="6"/>
  <c r="U62" i="4" s="1"/>
  <c r="J54" i="6"/>
  <c r="J54" i="4" s="1"/>
  <c r="O59" i="6"/>
  <c r="O59" i="4" s="1"/>
  <c r="N55" i="6"/>
  <c r="N55" i="4" s="1"/>
  <c r="Y60" i="6"/>
  <c r="Y60" i="4" s="1"/>
  <c r="Z61" i="6"/>
  <c r="Z61" i="4" s="1"/>
  <c r="Y54" i="6"/>
  <c r="Y54" i="4" s="1"/>
  <c r="J59" i="6"/>
  <c r="J59" i="4" s="1"/>
  <c r="F61" i="6"/>
  <c r="F61" i="4" s="1"/>
  <c r="D56" i="6"/>
  <c r="D56" i="4" s="1"/>
  <c r="Z54" i="6"/>
  <c r="Z54" i="4" s="1"/>
  <c r="F53" i="6"/>
  <c r="F53" i="4" s="1"/>
  <c r="I54" i="6"/>
  <c r="I54" i="4" s="1"/>
  <c r="D57" i="6"/>
  <c r="D57" i="4" s="1"/>
  <c r="F62" i="6"/>
  <c r="F62" i="4" s="1"/>
  <c r="K54" i="6"/>
  <c r="K54" i="4" s="1"/>
  <c r="N61" i="6"/>
  <c r="N61" i="4" s="1"/>
  <c r="O58" i="6"/>
  <c r="O58" i="4" s="1"/>
  <c r="U61" i="6"/>
  <c r="U61" i="4" s="1"/>
  <c r="I57" i="6"/>
  <c r="I57" i="4" s="1"/>
  <c r="N53" i="6"/>
  <c r="N53" i="4" s="1"/>
  <c r="Z52" i="6"/>
  <c r="Z52" i="4"/>
  <c r="R52" i="6"/>
  <c r="T52" i="6"/>
  <c r="I52" i="6"/>
  <c r="W56" i="6"/>
  <c r="W56" i="4" s="1"/>
  <c r="C53" i="6"/>
  <c r="C53" i="4" s="1"/>
  <c r="U60" i="6"/>
  <c r="U60" i="4" s="1"/>
  <c r="X60" i="6"/>
  <c r="X60" i="4" s="1"/>
  <c r="T53" i="6"/>
  <c r="T53" i="4" s="1"/>
  <c r="O61" i="6"/>
  <c r="O61" i="4" s="1"/>
  <c r="I62" i="6"/>
  <c r="I62" i="4" s="1"/>
  <c r="Y57" i="6"/>
  <c r="Y57" i="4" s="1"/>
  <c r="O56" i="6"/>
  <c r="O56" i="4" s="1"/>
  <c r="F59" i="6"/>
  <c r="F59" i="4" s="1"/>
  <c r="I56" i="6"/>
  <c r="I56" i="4" s="1"/>
  <c r="E59" i="6"/>
  <c r="E59" i="4" s="1"/>
  <c r="I61" i="6"/>
  <c r="I61" i="4" s="1"/>
  <c r="T54" i="6"/>
  <c r="T54" i="4" s="1"/>
  <c r="P61" i="6"/>
  <c r="P61" i="4" s="1"/>
  <c r="T56" i="6"/>
  <c r="T56" i="4" s="1"/>
  <c r="K56" i="6"/>
  <c r="K56" i="4"/>
  <c r="U52" i="6"/>
  <c r="U52" i="4" s="1"/>
  <c r="S52" i="6"/>
  <c r="F58" i="6"/>
  <c r="F58" i="4" s="1"/>
  <c r="D59" i="6"/>
  <c r="D59" i="4" s="1"/>
  <c r="U54" i="6"/>
  <c r="U54" i="4" s="1"/>
  <c r="U56" i="6"/>
  <c r="U56" i="4" s="1"/>
  <c r="K62" i="6"/>
  <c r="K62" i="4" s="1"/>
  <c r="J60" i="6"/>
  <c r="J60" i="4" s="1"/>
  <c r="Y52" i="6"/>
  <c r="H52" i="6"/>
  <c r="H52" i="4"/>
  <c r="K52" i="6"/>
  <c r="K52" i="4" s="1"/>
  <c r="U58" i="6"/>
  <c r="U58" i="4" s="1"/>
  <c r="T61" i="6"/>
  <c r="T61" i="4" s="1"/>
  <c r="F56" i="6"/>
  <c r="F56" i="4" s="1"/>
  <c r="E53" i="6"/>
  <c r="E53" i="4" s="1"/>
  <c r="P52" i="6"/>
  <c r="M55" i="6"/>
  <c r="M55" i="4" s="1"/>
  <c r="K60" i="6"/>
  <c r="K60" i="4" s="1"/>
  <c r="I55" i="6"/>
  <c r="I55" i="4" s="1"/>
  <c r="W52" i="6"/>
  <c r="O55" i="6"/>
  <c r="O55" i="4" s="1"/>
  <c r="S56" i="6"/>
  <c r="S56" i="4" s="1"/>
  <c r="J61" i="6"/>
  <c r="J61" i="4" s="1"/>
  <c r="P62" i="6"/>
  <c r="P62" i="4" s="1"/>
  <c r="J55" i="6"/>
  <c r="J55" i="4" s="1"/>
  <c r="I53" i="6"/>
  <c r="I53" i="4" s="1"/>
  <c r="S55" i="6"/>
  <c r="S55" i="4" s="1"/>
  <c r="E60" i="6"/>
  <c r="E60" i="4" s="1"/>
  <c r="F52" i="6"/>
  <c r="N52" i="6"/>
  <c r="X52" i="6"/>
  <c r="J53" i="6"/>
  <c r="J53" i="4" s="1"/>
  <c r="K57" i="6"/>
  <c r="K57" i="4" s="1"/>
  <c r="E54" i="6"/>
  <c r="E54" i="4" s="1"/>
  <c r="J52" i="6"/>
  <c r="J52" i="4"/>
  <c r="E52" i="6"/>
  <c r="K59" i="6"/>
  <c r="K59" i="4" s="1"/>
  <c r="Z62" i="6"/>
  <c r="Z62" i="4" s="1"/>
  <c r="D55" i="6"/>
  <c r="D55" i="4" s="1"/>
  <c r="E55" i="6"/>
  <c r="E55" i="4" s="1"/>
  <c r="O52" i="6"/>
  <c r="M52" i="6"/>
  <c r="M63" i="6" s="1"/>
  <c r="K63" i="4" l="1"/>
  <c r="H63" i="4"/>
  <c r="Z63" i="4"/>
  <c r="F63" i="6"/>
  <c r="E63" i="6"/>
  <c r="E52" i="4"/>
  <c r="E63" i="4" s="1"/>
  <c r="X63" i="6"/>
  <c r="X52" i="4"/>
  <c r="X63" i="4" s="1"/>
  <c r="T63" i="6"/>
  <c r="C52" i="4"/>
  <c r="C63" i="4" s="1"/>
  <c r="C63" i="6"/>
  <c r="D63" i="6"/>
  <c r="M52" i="4"/>
  <c r="M63" i="4" s="1"/>
  <c r="Y63" i="6"/>
  <c r="Y52" i="4"/>
  <c r="Y63" i="4" s="1"/>
  <c r="R63" i="6"/>
  <c r="R52" i="4"/>
  <c r="R63" i="4" s="1"/>
  <c r="U63" i="4"/>
  <c r="J63" i="4"/>
  <c r="S63" i="6"/>
  <c r="S52" i="4"/>
  <c r="S63" i="4" s="1"/>
  <c r="I63" i="6"/>
  <c r="K63" i="6"/>
  <c r="O63" i="6"/>
  <c r="O52" i="4"/>
  <c r="O63" i="4" s="1"/>
  <c r="J63" i="6"/>
  <c r="N63" i="6"/>
  <c r="N52" i="4"/>
  <c r="N63" i="4" s="1"/>
  <c r="F52" i="4"/>
  <c r="F63" i="4" s="1"/>
  <c r="W63" i="6"/>
  <c r="W52" i="4"/>
  <c r="W63" i="4" s="1"/>
  <c r="P63" i="6"/>
  <c r="P52" i="4"/>
  <c r="P63" i="4" s="1"/>
  <c r="D63" i="4"/>
  <c r="U63" i="6"/>
  <c r="I52" i="4"/>
  <c r="I63" i="4" s="1"/>
  <c r="T52" i="4"/>
  <c r="T63" i="4" s="1"/>
  <c r="Z63" i="6"/>
  <c r="H63" i="6"/>
  <c r="M69" i="6"/>
  <c r="M69" i="4" s="1"/>
  <c r="M77" i="6"/>
  <c r="M77" i="4" s="1"/>
  <c r="M73" i="6"/>
  <c r="M73" i="4" s="1"/>
  <c r="R73" i="6"/>
  <c r="R73" i="4" s="1"/>
  <c r="R77" i="6"/>
  <c r="R77" i="4" s="1"/>
  <c r="C73" i="6"/>
  <c r="C73" i="4" s="1"/>
  <c r="W75" i="6"/>
  <c r="W75" i="4" s="1"/>
  <c r="R75" i="6"/>
  <c r="R75" i="4" s="1"/>
  <c r="M72" i="6"/>
  <c r="M72" i="4" s="1"/>
  <c r="R78" i="6"/>
  <c r="R78" i="4" s="1"/>
  <c r="R70" i="6"/>
  <c r="R70" i="4" s="1"/>
  <c r="H74" i="6"/>
  <c r="H74" i="4" s="1"/>
  <c r="C69" i="6"/>
  <c r="C69" i="4" s="1"/>
  <c r="W72" i="6"/>
  <c r="W72" i="4" s="1"/>
  <c r="C72" i="6"/>
  <c r="C72" i="4" s="1"/>
  <c r="C71" i="6"/>
  <c r="C71" i="4" s="1"/>
  <c r="W78" i="6"/>
  <c r="W78" i="4" s="1"/>
  <c r="C78" i="6"/>
  <c r="C78" i="4" s="1"/>
  <c r="H77" i="6"/>
  <c r="H77" i="4" s="1"/>
  <c r="M76" i="6"/>
  <c r="M76" i="4" s="1"/>
  <c r="W74" i="6"/>
  <c r="W74" i="4" s="1"/>
  <c r="C74" i="6"/>
  <c r="C74" i="4" s="1"/>
  <c r="H73" i="6"/>
  <c r="H73" i="4" s="1"/>
  <c r="M71" i="6"/>
  <c r="M71" i="4" s="1"/>
  <c r="M70" i="6"/>
  <c r="M70" i="4" s="1"/>
  <c r="W69" i="6"/>
  <c r="W69" i="4" s="1"/>
  <c r="H69" i="6"/>
  <c r="H69" i="4" s="1"/>
  <c r="I74" i="6"/>
  <c r="I74" i="4"/>
  <c r="C75" i="6"/>
  <c r="C75" i="4" s="1"/>
  <c r="S74" i="6"/>
  <c r="S74" i="4" s="1"/>
  <c r="R71" i="6"/>
  <c r="R71" i="4" s="1"/>
  <c r="U70" i="6"/>
  <c r="U70" i="4"/>
  <c r="M78" i="6"/>
  <c r="M78" i="4" s="1"/>
  <c r="W76" i="6"/>
  <c r="W76" i="4" s="1"/>
  <c r="C76" i="6"/>
  <c r="C76" i="4" s="1"/>
  <c r="H75" i="6"/>
  <c r="H75" i="4" s="1"/>
  <c r="M74" i="6"/>
  <c r="M74" i="4" s="1"/>
  <c r="W70" i="6"/>
  <c r="W70" i="4" s="1"/>
  <c r="O75" i="6"/>
  <c r="O75" i="4" s="1"/>
  <c r="Y70" i="6"/>
  <c r="Y70" i="4" s="1"/>
  <c r="J71" i="6"/>
  <c r="J71" i="4" s="1"/>
  <c r="U71" i="6"/>
  <c r="U71" i="4" s="1"/>
  <c r="W71" i="6"/>
  <c r="W71" i="4" s="1"/>
  <c r="J77" i="6"/>
  <c r="J77" i="4" s="1"/>
  <c r="O77" i="6"/>
  <c r="O77" i="4" s="1"/>
  <c r="K69" i="6"/>
  <c r="K69" i="4" s="1"/>
  <c r="Y69" i="6"/>
  <c r="Y69" i="4" s="1"/>
  <c r="R76" i="6"/>
  <c r="R76" i="4" s="1"/>
  <c r="X69" i="6"/>
  <c r="X69" i="4" s="1"/>
  <c r="D75" i="6"/>
  <c r="D75" i="4" s="1"/>
  <c r="P78" i="6"/>
  <c r="P78" i="4" s="1"/>
  <c r="Y72" i="6"/>
  <c r="Y72" i="4" s="1"/>
  <c r="D69" i="6"/>
  <c r="D69" i="4"/>
  <c r="H72" i="6"/>
  <c r="H72" i="4" s="1"/>
  <c r="C70" i="6"/>
  <c r="C70" i="4" s="1"/>
  <c r="H78" i="6"/>
  <c r="H78" i="4" s="1"/>
  <c r="M75" i="6"/>
  <c r="M75" i="4" s="1"/>
  <c r="F77" i="4"/>
  <c r="C77" i="6"/>
  <c r="C77" i="4" s="1"/>
  <c r="W73" i="6"/>
  <c r="W73" i="4" s="1"/>
  <c r="H70" i="6"/>
  <c r="H70" i="4" s="1"/>
  <c r="K73" i="6"/>
  <c r="K73" i="4" s="1"/>
  <c r="J73" i="6"/>
  <c r="J73" i="4" s="1"/>
  <c r="N71" i="6"/>
  <c r="N71" i="4" s="1"/>
  <c r="Y73" i="6"/>
  <c r="Y73" i="4" s="1"/>
  <c r="J74" i="6"/>
  <c r="J74" i="4" s="1"/>
  <c r="U73" i="6"/>
  <c r="U73" i="4" s="1"/>
  <c r="X74" i="6"/>
  <c r="X74" i="4" s="1"/>
  <c r="F69" i="6"/>
  <c r="F69" i="4" s="1"/>
  <c r="N72" i="6"/>
  <c r="N72" i="4" s="1"/>
  <c r="E76" i="6"/>
  <c r="E76" i="4" s="1"/>
  <c r="R72" i="6"/>
  <c r="R72" i="4" s="1"/>
  <c r="J78" i="6"/>
  <c r="J78" i="4" s="1"/>
  <c r="H71" i="6"/>
  <c r="H71" i="4" s="1"/>
  <c r="I70" i="6"/>
  <c r="I70" i="4" s="1"/>
  <c r="R74" i="6"/>
  <c r="R74" i="4" s="1"/>
  <c r="H76" i="6"/>
  <c r="H76" i="4" s="1"/>
  <c r="W77" i="6"/>
  <c r="W77" i="4" s="1"/>
  <c r="F77" i="6"/>
  <c r="K72" i="6"/>
  <c r="K72" i="4" s="1"/>
  <c r="Y75" i="6"/>
  <c r="Y75" i="4" s="1"/>
  <c r="O69" i="6"/>
  <c r="O69" i="4" s="1"/>
  <c r="N77" i="6"/>
  <c r="N77" i="4"/>
  <c r="S71" i="6"/>
  <c r="S71" i="4" s="1"/>
  <c r="I75" i="6"/>
  <c r="I75" i="4" s="1"/>
  <c r="T77" i="6"/>
  <c r="T77" i="4" s="1"/>
  <c r="P73" i="6"/>
  <c r="P73" i="4" s="1"/>
  <c r="X73" i="6"/>
  <c r="X73" i="4" s="1"/>
  <c r="T76" i="6"/>
  <c r="T76" i="4" s="1"/>
  <c r="E72" i="6"/>
  <c r="E72" i="4" s="1"/>
  <c r="P72" i="6"/>
  <c r="P72" i="4" s="1"/>
  <c r="U77" i="6"/>
  <c r="U77" i="4" s="1"/>
  <c r="F71" i="6"/>
  <c r="F71" i="4" s="1"/>
  <c r="R69" i="6"/>
  <c r="R69" i="4" s="1"/>
  <c r="O76" i="6"/>
  <c r="O76" i="4" s="1"/>
  <c r="O73" i="6"/>
  <c r="O73" i="4" s="1"/>
  <c r="S73" i="6"/>
  <c r="S73" i="4" s="1"/>
  <c r="Z71" i="6"/>
  <c r="Z71" i="4" s="1"/>
  <c r="Z74" i="6"/>
  <c r="Z74" i="4" s="1"/>
  <c r="T75" i="6"/>
  <c r="T75" i="4"/>
  <c r="F73" i="6"/>
  <c r="F73" i="4" s="1"/>
  <c r="Z76" i="6"/>
  <c r="Z76" i="4"/>
  <c r="P74" i="6"/>
  <c r="P74" i="4" s="1"/>
  <c r="E69" i="6"/>
  <c r="E69" i="4" s="1"/>
  <c r="I71" i="6"/>
  <c r="I71" i="4" s="1"/>
  <c r="S78" i="6"/>
  <c r="S78" i="4" s="1"/>
  <c r="K74" i="6"/>
  <c r="K74" i="4" s="1"/>
  <c r="N73" i="6"/>
  <c r="N73" i="4" s="1"/>
  <c r="P76" i="6"/>
  <c r="P76" i="4"/>
  <c r="Z70" i="6"/>
  <c r="Z70" i="4" s="1"/>
  <c r="T71" i="6"/>
  <c r="T71" i="4"/>
  <c r="X72" i="6"/>
  <c r="X72" i="4" s="1"/>
  <c r="Y71" i="6"/>
  <c r="Y71" i="4" s="1"/>
  <c r="P77" i="6"/>
  <c r="P77" i="4" s="1"/>
  <c r="D77" i="6"/>
  <c r="D77" i="4" s="1"/>
  <c r="Y74" i="6"/>
  <c r="Y74" i="4"/>
  <c r="N78" i="6"/>
  <c r="N78" i="4" s="1"/>
  <c r="T73" i="6"/>
  <c r="T73" i="4" s="1"/>
  <c r="J69" i="6"/>
  <c r="J69" i="4" s="1"/>
  <c r="F70" i="6"/>
  <c r="F70" i="4" s="1"/>
  <c r="I76" i="6"/>
  <c r="I76" i="4" s="1"/>
  <c r="F78" i="6"/>
  <c r="F78" i="4" s="1"/>
  <c r="N76" i="6"/>
  <c r="N76" i="4" s="1"/>
  <c r="U76" i="6"/>
  <c r="U76" i="4" s="1"/>
  <c r="Z78" i="6"/>
  <c r="Z78" i="4" s="1"/>
  <c r="K76" i="6"/>
  <c r="K76" i="4" s="1"/>
  <c r="I73" i="6"/>
  <c r="I73" i="4" s="1"/>
  <c r="O72" i="6"/>
  <c r="O72" i="4" s="1"/>
  <c r="D78" i="6"/>
  <c r="D78" i="4" s="1"/>
  <c r="D74" i="6"/>
  <c r="D74" i="4" s="1"/>
  <c r="X77" i="6"/>
  <c r="X77" i="4" s="1"/>
  <c r="D73" i="6"/>
  <c r="D73" i="4" s="1"/>
  <c r="F76" i="6"/>
  <c r="F76" i="4" s="1"/>
  <c r="S69" i="6"/>
  <c r="S69" i="4" s="1"/>
  <c r="E75" i="6"/>
  <c r="E75" i="4"/>
  <c r="F75" i="6"/>
  <c r="F75" i="4" s="1"/>
  <c r="U75" i="6"/>
  <c r="U75" i="4" s="1"/>
  <c r="T69" i="6"/>
  <c r="T69" i="4" s="1"/>
  <c r="S76" i="6"/>
  <c r="S76" i="4" s="1"/>
  <c r="U69" i="6"/>
  <c r="U69" i="4" s="1"/>
  <c r="I69" i="6"/>
  <c r="I69" i="4" s="1"/>
  <c r="P69" i="6"/>
  <c r="P69" i="4" s="1"/>
  <c r="X75" i="6"/>
  <c r="X75" i="4" s="1"/>
  <c r="S75" i="6"/>
  <c r="S75" i="4" s="1"/>
  <c r="O78" i="6"/>
  <c r="O78" i="4"/>
  <c r="E73" i="6"/>
  <c r="E73" i="4" s="1"/>
  <c r="E71" i="6"/>
  <c r="E71" i="4" s="1"/>
  <c r="Z72" i="6"/>
  <c r="Z72" i="4" s="1"/>
  <c r="K70" i="6"/>
  <c r="K70" i="4" s="1"/>
  <c r="F72" i="6"/>
  <c r="F72" i="4" s="1"/>
  <c r="U72" i="6"/>
  <c r="U72" i="4"/>
  <c r="O71" i="6"/>
  <c r="O71" i="4" s="1"/>
  <c r="J76" i="6"/>
  <c r="J76" i="4" s="1"/>
  <c r="S72" i="6"/>
  <c r="S72" i="4" s="1"/>
  <c r="N75" i="6"/>
  <c r="N75" i="4" s="1"/>
  <c r="D70" i="6"/>
  <c r="D70" i="4" s="1"/>
  <c r="D76" i="6"/>
  <c r="D76" i="4" s="1"/>
  <c r="I77" i="6"/>
  <c r="I77" i="4" s="1"/>
  <c r="Y78" i="6"/>
  <c r="Y78" i="4" s="1"/>
  <c r="J75" i="6"/>
  <c r="J75" i="4" s="1"/>
  <c r="T78" i="6"/>
  <c r="T78" i="4"/>
  <c r="K78" i="6"/>
  <c r="K78" i="4" s="1"/>
  <c r="P70" i="6"/>
  <c r="P70" i="4"/>
  <c r="E77" i="6"/>
  <c r="E77" i="4" s="1"/>
  <c r="N70" i="6"/>
  <c r="N70" i="4" s="1"/>
  <c r="X71" i="6"/>
  <c r="X71" i="4" s="1"/>
  <c r="U74" i="6"/>
  <c r="U74" i="4" s="1"/>
  <c r="I78" i="6"/>
  <c r="I78" i="4" s="1"/>
  <c r="Z77" i="6"/>
  <c r="Z77" i="4" s="1"/>
  <c r="X78" i="6"/>
  <c r="X78" i="4" s="1"/>
  <c r="S70" i="6"/>
  <c r="S70" i="4" s="1"/>
  <c r="Z69" i="6"/>
  <c r="Z69" i="4" s="1"/>
  <c r="N74" i="6"/>
  <c r="N74" i="4" s="1"/>
  <c r="J72" i="6"/>
  <c r="J72" i="4" s="1"/>
  <c r="E78" i="6"/>
  <c r="E78" i="4" s="1"/>
  <c r="K71" i="6"/>
  <c r="K71" i="4" s="1"/>
  <c r="D72" i="6"/>
  <c r="D72" i="4" s="1"/>
  <c r="O70" i="6"/>
  <c r="O70" i="4" s="1"/>
  <c r="Z73" i="6"/>
  <c r="Z73" i="4" s="1"/>
  <c r="K75" i="6"/>
  <c r="K75" i="4" s="1"/>
  <c r="C68" i="4"/>
  <c r="C68" i="6"/>
  <c r="C79" i="6" s="1"/>
  <c r="D71" i="6"/>
  <c r="D71" i="4" s="1"/>
  <c r="O74" i="6"/>
  <c r="O74" i="4" s="1"/>
  <c r="T72" i="6"/>
  <c r="T72" i="4" s="1"/>
  <c r="U78" i="6"/>
  <c r="U78" i="4" s="1"/>
  <c r="E70" i="6"/>
  <c r="E70" i="4"/>
  <c r="E74" i="6"/>
  <c r="E74" i="4" s="1"/>
  <c r="K77" i="6"/>
  <c r="K77" i="4" s="1"/>
  <c r="S77" i="6"/>
  <c r="S77" i="4" s="1"/>
  <c r="K68" i="4"/>
  <c r="F68" i="6"/>
  <c r="F68" i="4" s="1"/>
  <c r="X76" i="6"/>
  <c r="X76" i="4" s="1"/>
  <c r="T74" i="6"/>
  <c r="T74" i="4" s="1"/>
  <c r="Y76" i="6"/>
  <c r="Y76" i="4" s="1"/>
  <c r="F74" i="6"/>
  <c r="F74" i="4" s="1"/>
  <c r="N69" i="6"/>
  <c r="N69" i="4" s="1"/>
  <c r="P75" i="6"/>
  <c r="P75" i="4"/>
  <c r="X70" i="6"/>
  <c r="X70" i="4" s="1"/>
  <c r="J70" i="6"/>
  <c r="J70" i="4" s="1"/>
  <c r="U68" i="6"/>
  <c r="U68" i="4"/>
  <c r="M68" i="6"/>
  <c r="M79" i="6" s="1"/>
  <c r="I72" i="6"/>
  <c r="I72" i="4" s="1"/>
  <c r="T70" i="6"/>
  <c r="T70" i="4" s="1"/>
  <c r="P71" i="6"/>
  <c r="P71" i="4" s="1"/>
  <c r="Y77" i="6"/>
  <c r="Y77" i="4" s="1"/>
  <c r="D68" i="6"/>
  <c r="D68" i="4" s="1"/>
  <c r="H68" i="6"/>
  <c r="H68" i="4"/>
  <c r="P68" i="6"/>
  <c r="P68" i="4" s="1"/>
  <c r="T68" i="6"/>
  <c r="S68" i="6"/>
  <c r="N68" i="6"/>
  <c r="Z75" i="6"/>
  <c r="Z75" i="4" s="1"/>
  <c r="W68" i="6"/>
  <c r="Z68" i="6"/>
  <c r="Z68" i="4"/>
  <c r="K68" i="6"/>
  <c r="K79" i="6" s="1"/>
  <c r="X68" i="6"/>
  <c r="I68" i="6"/>
  <c r="I68" i="4" s="1"/>
  <c r="R68" i="6"/>
  <c r="O68" i="6"/>
  <c r="J68" i="6"/>
  <c r="J68" i="4"/>
  <c r="Y68" i="6"/>
  <c r="Y79" i="6" s="1"/>
  <c r="E68" i="6"/>
  <c r="E68" i="4" s="1"/>
  <c r="Y68" i="4" l="1"/>
  <c r="H79" i="4"/>
  <c r="H4" i="10" s="1"/>
  <c r="H9" i="10" s="1"/>
  <c r="I3" i="12" s="1"/>
  <c r="I21" i="12" s="1"/>
  <c r="K79" i="4"/>
  <c r="K4" i="10" s="1"/>
  <c r="K9" i="10" s="1"/>
  <c r="L3" i="12" s="1"/>
  <c r="L27" i="12" s="1"/>
  <c r="C79" i="4"/>
  <c r="P79" i="6"/>
  <c r="I79" i="4"/>
  <c r="I4" i="10" s="1"/>
  <c r="I9" i="10" s="1"/>
  <c r="J3" i="12" s="1"/>
  <c r="J4" i="12" s="1"/>
  <c r="Z79" i="4"/>
  <c r="Z4" i="10" s="1"/>
  <c r="Z9" i="10" s="1"/>
  <c r="AA27" i="12" s="1"/>
  <c r="T79" i="6"/>
  <c r="D79" i="4"/>
  <c r="J25" i="12"/>
  <c r="J27" i="12"/>
  <c r="J19" i="12"/>
  <c r="I25" i="12"/>
  <c r="I27" i="12"/>
  <c r="I4" i="12"/>
  <c r="AA21" i="12"/>
  <c r="R68" i="4"/>
  <c r="R79" i="4" s="1"/>
  <c r="R4" i="10" s="1"/>
  <c r="R9" i="10" s="1"/>
  <c r="S3" i="12" s="1"/>
  <c r="R79" i="6"/>
  <c r="W68" i="4"/>
  <c r="W79" i="4" s="1"/>
  <c r="W4" i="10" s="1"/>
  <c r="W9" i="10" s="1"/>
  <c r="X3" i="12" s="1"/>
  <c r="W79" i="6"/>
  <c r="L4" i="12"/>
  <c r="L21" i="12"/>
  <c r="N68" i="4"/>
  <c r="N79" i="4" s="1"/>
  <c r="N4" i="10" s="1"/>
  <c r="N9" i="10" s="1"/>
  <c r="O3" i="12" s="1"/>
  <c r="N79" i="6"/>
  <c r="P79" i="4"/>
  <c r="P4" i="10" s="1"/>
  <c r="P9" i="10" s="1"/>
  <c r="Q3" i="12" s="1"/>
  <c r="F79" i="4"/>
  <c r="F4" i="10" s="1"/>
  <c r="F9" i="10" s="1"/>
  <c r="G3" i="12" s="1"/>
  <c r="E79" i="4"/>
  <c r="E4" i="10" s="1"/>
  <c r="E9" i="10" s="1"/>
  <c r="F3" i="12" s="1"/>
  <c r="J79" i="4"/>
  <c r="J4" i="10" s="1"/>
  <c r="J9" i="10" s="1"/>
  <c r="K3" i="12" s="1"/>
  <c r="O79" i="6"/>
  <c r="O68" i="4"/>
  <c r="O79" i="4" s="1"/>
  <c r="O4" i="10" s="1"/>
  <c r="O9" i="10" s="1"/>
  <c r="P3" i="12" s="1"/>
  <c r="X79" i="6"/>
  <c r="X68" i="4"/>
  <c r="X79" i="4" s="1"/>
  <c r="X4" i="10" s="1"/>
  <c r="X9" i="10" s="1"/>
  <c r="Y3" i="12" s="1"/>
  <c r="Z79" i="6"/>
  <c r="Y79" i="4"/>
  <c r="Y4" i="10" s="1"/>
  <c r="Y9" i="10" s="1"/>
  <c r="Z3" i="12" s="1"/>
  <c r="S79" i="6"/>
  <c r="S68" i="4"/>
  <c r="S79" i="4" s="1"/>
  <c r="S4" i="10" s="1"/>
  <c r="S9" i="10" s="1"/>
  <c r="T3" i="12" s="1"/>
  <c r="U79" i="4"/>
  <c r="U4" i="10" s="1"/>
  <c r="U9" i="10" s="1"/>
  <c r="V3" i="12" s="1"/>
  <c r="H79" i="6"/>
  <c r="U79" i="6"/>
  <c r="J79" i="6"/>
  <c r="T68" i="4"/>
  <c r="T79" i="4" s="1"/>
  <c r="T4" i="10" s="1"/>
  <c r="T9" i="10" s="1"/>
  <c r="U3" i="12" s="1"/>
  <c r="M68" i="4"/>
  <c r="M79" i="4" s="1"/>
  <c r="M4" i="10" s="1"/>
  <c r="M9" i="10" s="1"/>
  <c r="N3" i="12" s="1"/>
  <c r="D79" i="6"/>
  <c r="E79" i="6"/>
  <c r="I79" i="6"/>
  <c r="F79" i="6"/>
  <c r="L19" i="12" l="1"/>
  <c r="AA19" i="12"/>
  <c r="AA25" i="12"/>
  <c r="I19" i="12"/>
  <c r="J21" i="12"/>
  <c r="L25" i="12"/>
  <c r="Z19" i="12"/>
  <c r="Z25" i="12"/>
  <c r="Z21" i="12"/>
  <c r="Z27" i="12"/>
  <c r="Z4" i="12"/>
  <c r="G19" i="12"/>
  <c r="G4" i="12"/>
  <c r="G21" i="12"/>
  <c r="G25" i="12"/>
  <c r="G27" i="12"/>
  <c r="I5" i="12"/>
  <c r="I9" i="12"/>
  <c r="I8" i="12"/>
  <c r="I6" i="12"/>
  <c r="U21" i="12"/>
  <c r="U19" i="12"/>
  <c r="U25" i="12"/>
  <c r="U27" i="12"/>
  <c r="U4" i="12"/>
  <c r="Q21" i="12"/>
  <c r="Q4" i="12"/>
  <c r="Q27" i="12"/>
  <c r="Q25" i="12"/>
  <c r="Q19" i="12"/>
  <c r="S21" i="12"/>
  <c r="S4" i="12"/>
  <c r="S25" i="12"/>
  <c r="S27" i="12"/>
  <c r="S19" i="12"/>
  <c r="AA6" i="12"/>
  <c r="AA5" i="12"/>
  <c r="AA9" i="12"/>
  <c r="AA8" i="12"/>
  <c r="T21" i="12"/>
  <c r="T27" i="12"/>
  <c r="T25" i="12"/>
  <c r="T4" i="12"/>
  <c r="T19" i="12"/>
  <c r="Y19" i="12"/>
  <c r="Y4" i="12"/>
  <c r="Y25" i="12"/>
  <c r="Y27" i="12"/>
  <c r="Y21" i="12"/>
  <c r="K21" i="12"/>
  <c r="K19" i="12"/>
  <c r="K4" i="12"/>
  <c r="K27" i="12"/>
  <c r="K25" i="12"/>
  <c r="N25" i="12"/>
  <c r="N19" i="12"/>
  <c r="N27" i="12"/>
  <c r="N21" i="12"/>
  <c r="N4" i="12"/>
  <c r="P19" i="12"/>
  <c r="P21" i="12"/>
  <c r="P27" i="12"/>
  <c r="P25" i="12"/>
  <c r="P4" i="12"/>
  <c r="V27" i="12"/>
  <c r="V19" i="12"/>
  <c r="V25" i="12"/>
  <c r="V21" i="12"/>
  <c r="V4" i="12"/>
  <c r="F27" i="12"/>
  <c r="F19" i="12"/>
  <c r="F25" i="12"/>
  <c r="F4" i="12"/>
  <c r="F21" i="12"/>
  <c r="O27" i="12"/>
  <c r="O19" i="12"/>
  <c r="O21" i="12"/>
  <c r="O4" i="12"/>
  <c r="O25" i="12"/>
  <c r="L5" i="12"/>
  <c r="L6" i="12"/>
  <c r="L8" i="12"/>
  <c r="L9" i="12"/>
  <c r="X19" i="12"/>
  <c r="X27" i="12"/>
  <c r="X25" i="12"/>
  <c r="X4" i="12"/>
  <c r="X21" i="12"/>
  <c r="J9" i="12"/>
  <c r="J8" i="12"/>
  <c r="J6" i="12"/>
  <c r="J5" i="12"/>
  <c r="F8" i="12" l="1"/>
  <c r="F9" i="12"/>
  <c r="F6" i="12"/>
  <c r="C14" i="12"/>
  <c r="B7" i="12" s="1"/>
  <c r="G7" i="12" s="1"/>
  <c r="F5" i="12"/>
  <c r="V8" i="12"/>
  <c r="V6" i="12"/>
  <c r="V5" i="12"/>
  <c r="V9" i="12"/>
  <c r="N5" i="12"/>
  <c r="N8" i="12"/>
  <c r="N6" i="12"/>
  <c r="N9" i="12"/>
  <c r="K9" i="12"/>
  <c r="K8" i="12"/>
  <c r="K6" i="12"/>
  <c r="K5" i="12"/>
  <c r="G6" i="12"/>
  <c r="G8" i="12"/>
  <c r="G5" i="12"/>
  <c r="G9" i="12"/>
  <c r="O6" i="12"/>
  <c r="O8" i="12"/>
  <c r="O9" i="12"/>
  <c r="O5" i="12"/>
  <c r="AB25" i="12"/>
  <c r="AC25" i="12" s="1"/>
  <c r="S6" i="12"/>
  <c r="S5" i="12"/>
  <c r="S9" i="12"/>
  <c r="S8" i="12"/>
  <c r="U5" i="12"/>
  <c r="U6" i="12"/>
  <c r="U9" i="12"/>
  <c r="U8" i="12"/>
  <c r="AB19" i="12"/>
  <c r="AC19" i="12" s="1"/>
  <c r="P6" i="12"/>
  <c r="P5" i="12"/>
  <c r="P9" i="12"/>
  <c r="P8" i="12"/>
  <c r="Z5" i="12"/>
  <c r="Z6" i="12"/>
  <c r="Z8" i="12"/>
  <c r="Z9" i="12"/>
  <c r="X8" i="12"/>
  <c r="X6" i="12"/>
  <c r="X5" i="12"/>
  <c r="X9" i="12"/>
  <c r="AB21" i="12"/>
  <c r="AC21" i="12" s="1"/>
  <c r="AB27" i="12"/>
  <c r="AC27" i="12" s="1"/>
  <c r="Y5" i="12"/>
  <c r="Y9" i="12"/>
  <c r="Y8" i="12"/>
  <c r="Y6" i="12"/>
  <c r="T6" i="12"/>
  <c r="T8" i="12"/>
  <c r="T5" i="12"/>
  <c r="T9" i="12"/>
  <c r="Q9" i="12"/>
  <c r="Q8" i="12"/>
  <c r="Q5" i="12"/>
  <c r="Q6" i="12"/>
  <c r="Y7" i="12" l="1"/>
  <c r="P7" i="12"/>
  <c r="S7" i="12"/>
  <c r="N7" i="12"/>
  <c r="V7" i="12"/>
  <c r="U7" i="12"/>
  <c r="AB6" i="12"/>
  <c r="Q7" i="12"/>
  <c r="T7" i="12"/>
  <c r="X7" i="12"/>
  <c r="Z7" i="12"/>
  <c r="K7" i="12"/>
  <c r="F7" i="12"/>
  <c r="O7" i="12"/>
  <c r="AB5" i="12"/>
  <c r="AB9" i="12"/>
  <c r="G24" i="12"/>
  <c r="R23" i="12"/>
  <c r="E24" i="12"/>
  <c r="AA24" i="12"/>
  <c r="L24" i="12"/>
  <c r="H24" i="12"/>
  <c r="M23" i="12"/>
  <c r="H7" i="12"/>
  <c r="W7" i="12"/>
  <c r="C7" i="12"/>
  <c r="U24" i="12"/>
  <c r="D24" i="12"/>
  <c r="R24" i="12"/>
  <c r="I24" i="12"/>
  <c r="Q24" i="12"/>
  <c r="W24" i="12"/>
  <c r="X24" i="12"/>
  <c r="F24" i="12"/>
  <c r="K24" i="12"/>
  <c r="D23" i="12"/>
  <c r="C23" i="12"/>
  <c r="O24" i="12"/>
  <c r="E23" i="12"/>
  <c r="H23" i="12"/>
  <c r="S24" i="12"/>
  <c r="R7" i="12"/>
  <c r="P24" i="12"/>
  <c r="E7" i="12"/>
  <c r="W23" i="12"/>
  <c r="M7" i="12"/>
  <c r="D7" i="12"/>
  <c r="J24" i="12"/>
  <c r="Y24" i="12"/>
  <c r="N24" i="12"/>
  <c r="T24" i="12"/>
  <c r="C24" i="12"/>
  <c r="Z24" i="12"/>
  <c r="M24" i="12"/>
  <c r="V24" i="12"/>
  <c r="AA23" i="12"/>
  <c r="L23" i="12"/>
  <c r="J23" i="12"/>
  <c r="I23" i="12"/>
  <c r="Z23" i="12"/>
  <c r="G23" i="12"/>
  <c r="U23" i="12"/>
  <c r="Q23" i="12"/>
  <c r="AA7" i="12"/>
  <c r="S23" i="12"/>
  <c r="N23" i="12"/>
  <c r="V23" i="12"/>
  <c r="F23" i="12"/>
  <c r="O23" i="12"/>
  <c r="L7" i="12"/>
  <c r="X23" i="12"/>
  <c r="J7" i="12"/>
  <c r="I7" i="12"/>
  <c r="K23" i="12"/>
  <c r="P23" i="12"/>
  <c r="T23" i="12"/>
  <c r="Y23" i="12"/>
  <c r="AB8" i="12"/>
  <c r="AB24" i="12" l="1"/>
  <c r="AB7" i="12"/>
  <c r="AB23" i="12"/>
  <c r="AC23" i="12" l="1"/>
</calcChain>
</file>

<file path=xl/sharedStrings.xml><?xml version="1.0" encoding="utf-8"?>
<sst xmlns="http://schemas.openxmlformats.org/spreadsheetml/2006/main" count="293" uniqueCount="92">
  <si>
    <t>Praca eksploatacyjna - [mln pojkm/rok] w klasach prędkości</t>
  </si>
  <si>
    <t>osobowe</t>
  </si>
  <si>
    <t>[km/h]</t>
  </si>
  <si>
    <t>dostawcze</t>
  </si>
  <si>
    <t>ciężarowe</t>
  </si>
  <si>
    <t>cięż. z przycz.</t>
  </si>
  <si>
    <t>Koszty jednostkowe exploatacji</t>
  </si>
  <si>
    <t>Nawierzchnia zdegradowana</t>
  </si>
  <si>
    <t>Nawierzchnia nowa</t>
  </si>
  <si>
    <t>% Nawierzchni nowej</t>
  </si>
  <si>
    <t>% Nawierzchni zdegradowanej</t>
  </si>
  <si>
    <t>ROK</t>
  </si>
  <si>
    <t>praca</t>
  </si>
  <si>
    <t>commuting</t>
  </si>
  <si>
    <t>pozostałe</t>
  </si>
  <si>
    <t>towary</t>
  </si>
  <si>
    <t>Motywacja p.osobowych i autobusów DROGI MIEJSKIE</t>
  </si>
  <si>
    <t>kategoria drogi</t>
  </si>
  <si>
    <t>dom-praca-dom</t>
  </si>
  <si>
    <t>służbowe</t>
  </si>
  <si>
    <t>inne</t>
  </si>
  <si>
    <t>P.OSOBOWE</t>
  </si>
  <si>
    <t>AUTOBUSY</t>
  </si>
  <si>
    <t>Motywacja</t>
  </si>
  <si>
    <t>Napełnienie p.osobowych</t>
  </si>
  <si>
    <t>Miejski</t>
  </si>
  <si>
    <t>Praca eksploatacyjna - [pojkm/doba] w klasach prędkości</t>
  </si>
  <si>
    <t>autobusy</t>
  </si>
  <si>
    <t>Suma</t>
  </si>
  <si>
    <t>liczba wypadków</t>
  </si>
  <si>
    <t>koszt wypadków</t>
  </si>
  <si>
    <t>liczba zabitych</t>
  </si>
  <si>
    <t>koszt zabitych</t>
  </si>
  <si>
    <t>liczba rannych</t>
  </si>
  <si>
    <t>koszt rannych</t>
  </si>
  <si>
    <t>RAZEM</t>
  </si>
  <si>
    <t>Fhp</t>
  </si>
  <si>
    <t>WR</t>
  </si>
  <si>
    <t>WCR</t>
  </si>
  <si>
    <t>WZ</t>
  </si>
  <si>
    <t>Fldw</t>
  </si>
  <si>
    <t>RAI</t>
  </si>
  <si>
    <t>SDR</t>
  </si>
  <si>
    <t>Średnia odległość przejazdu</t>
  </si>
  <si>
    <t>Autobusy</t>
  </si>
  <si>
    <t>Koszty jednostkowe</t>
  </si>
  <si>
    <t>rok</t>
  </si>
  <si>
    <t>ofiar śmiertelnych</t>
  </si>
  <si>
    <t>Ciężko rannych</t>
  </si>
  <si>
    <t>RANNYCH</t>
  </si>
  <si>
    <t>straty materialne</t>
  </si>
  <si>
    <t>Koszty jednostkowe Zan pow</t>
  </si>
  <si>
    <t>Wzrost kosztów jednostkowych</t>
  </si>
  <si>
    <t>PLN/tCO2</t>
  </si>
  <si>
    <t>Jednostkowe koszty hałasu</t>
  </si>
  <si>
    <t xml:space="preserve">Dzień </t>
  </si>
  <si>
    <t>Noc</t>
  </si>
  <si>
    <t>Udział %</t>
  </si>
  <si>
    <t>Exploatacja</t>
  </si>
  <si>
    <t>Samochody os.</t>
  </si>
  <si>
    <t>Kierowcy zawodowi</t>
  </si>
  <si>
    <t>wypadki</t>
  </si>
  <si>
    <t>Zanieczyszczenia powietrza</t>
  </si>
  <si>
    <t>Zmiany klimatyczne</t>
  </si>
  <si>
    <t>Hałas</t>
  </si>
  <si>
    <t>Koszty infrastruktury</t>
  </si>
  <si>
    <t>Nawierzchnia zdegradowana zamiejski</t>
  </si>
  <si>
    <t>Nawierzchnia nowa zamiejski</t>
  </si>
  <si>
    <t>Nawierzchnia zdegradowana miejski</t>
  </si>
  <si>
    <t>Nawierzchnia nowa miejski</t>
  </si>
  <si>
    <t xml:space="preserve">% nawierzchni miejskiej </t>
  </si>
  <si>
    <t>W0</t>
  </si>
  <si>
    <t>nakłady drogowe</t>
  </si>
  <si>
    <t>oszczędności użytkowników</t>
  </si>
  <si>
    <t>korzyści netto</t>
  </si>
  <si>
    <t>ENPV</t>
  </si>
  <si>
    <t>Roczne zdyskontowane korzyści netto przy stopie dyskontowej r:</t>
  </si>
  <si>
    <t>Koszty Inwestycji</t>
  </si>
  <si>
    <t>ERR</t>
  </si>
  <si>
    <t>BCR</t>
  </si>
  <si>
    <t>suma</t>
  </si>
  <si>
    <t>Czas przejazdu - [mln  h/rok] w klasach prędkości</t>
  </si>
  <si>
    <t>ilosc dni</t>
  </si>
  <si>
    <t>Koszty Ekspolatacji</t>
  </si>
  <si>
    <t>Pas-Godz</t>
  </si>
  <si>
    <t>Koszty czasu</t>
  </si>
  <si>
    <t>Koszty wypadków</t>
  </si>
  <si>
    <t>Ilosc dni</t>
  </si>
  <si>
    <t>Koszty zanieczyszczenia powietrza</t>
  </si>
  <si>
    <t>Koszty zmian klimatycznych</t>
  </si>
  <si>
    <t>Koszty hałasu</t>
  </si>
  <si>
    <t>Praca eksploatacyjna - [mln. pojkm/rok] w klasach prędkości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</si>
</sst>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z_ł_-;\-* #,##0.00\ _z_ł_-;_-* &quot;-&quot;??\ _z_ł_-;_-@_-"/>
    <numFmt numFmtId="164" formatCode="0.000"/>
    <numFmt numFmtId="165" formatCode="#,##0.000"/>
    <numFmt numFmtId="166" formatCode="0.0"/>
    <numFmt numFmtId="167" formatCode="0.00000"/>
    <numFmt numFmtId="168" formatCode="0.000000"/>
    <numFmt numFmtId="169" formatCode="0.0000;0.0000;"/>
    <numFmt numFmtId="170" formatCode="0.00;0.00;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scheme val="minor"/>
    </font>
    <font>
      <sz val="10"/>
      <name val="Calibri"/>
      <family val="2"/>
      <charset val="238"/>
    </font>
    <font>
      <sz val="11"/>
      <color theme="1"/>
      <name val="Calibri"/>
      <family val="2"/>
      <scheme val="minor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88">
    <xf numFmtId="0" fontId="0" fillId="0" borderId="0" xfId="0"/>
    <xf numFmtId="0" fontId="4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2" fontId="0" fillId="0" borderId="1" xfId="0" applyNumberFormat="1" applyBorder="1"/>
    <xf numFmtId="1" fontId="0" fillId="0" borderId="1" xfId="0" applyNumberFormat="1" applyBorder="1"/>
    <xf numFmtId="164" fontId="0" fillId="0" borderId="1" xfId="0" applyNumberFormat="1" applyBorder="1" applyAlignment="1">
      <alignment horizontal="center"/>
    </xf>
    <xf numFmtId="0" fontId="0" fillId="0" borderId="1" xfId="0" applyBorder="1"/>
    <xf numFmtId="9" fontId="0" fillId="0" borderId="0" xfId="0" applyNumberFormat="1"/>
    <xf numFmtId="0" fontId="0" fillId="0" borderId="0" xfId="0" applyFill="1" applyBorder="1" applyAlignment="1"/>
    <xf numFmtId="0" fontId="0" fillId="0" borderId="0" xfId="0" applyFill="1" applyBorder="1"/>
    <xf numFmtId="9" fontId="0" fillId="0" borderId="0" xfId="0" applyNumberFormat="1" applyFill="1" applyBorder="1"/>
    <xf numFmtId="0" fontId="4" fillId="0" borderId="0" xfId="0" applyFont="1" applyFill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0" fontId="0" fillId="0" borderId="0" xfId="0" applyBorder="1"/>
    <xf numFmtId="0" fontId="2" fillId="0" borderId="0" xfId="0" applyFont="1" applyFill="1" applyBorder="1" applyAlignment="1"/>
    <xf numFmtId="164" fontId="2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0" fontId="2" fillId="0" borderId="0" xfId="0" applyFont="1" applyBorder="1" applyAlignment="1">
      <alignment horizontal="right"/>
    </xf>
    <xf numFmtId="0" fontId="0" fillId="3" borderId="1" xfId="0" applyFill="1" applyBorder="1"/>
    <xf numFmtId="9" fontId="0" fillId="3" borderId="1" xfId="0" applyNumberFormat="1" applyFill="1" applyBorder="1"/>
    <xf numFmtId="0" fontId="0" fillId="3" borderId="1" xfId="0" applyFill="1" applyBorder="1" applyAlignment="1">
      <alignment horizontal="center"/>
    </xf>
    <xf numFmtId="0" fontId="0" fillId="2" borderId="1" xfId="0" applyFill="1" applyBorder="1"/>
    <xf numFmtId="3" fontId="6" fillId="0" borderId="1" xfId="1" applyNumberFormat="1" applyFont="1" applyFill="1" applyBorder="1" applyAlignment="1">
      <alignment horizontal="right" vertical="center"/>
    </xf>
    <xf numFmtId="165" fontId="6" fillId="0" borderId="1" xfId="1" applyNumberFormat="1" applyFont="1" applyFill="1" applyBorder="1" applyAlignment="1">
      <alignment horizontal="right" vertical="center"/>
    </xf>
    <xf numFmtId="3" fontId="6" fillId="0" borderId="0" xfId="1" applyNumberFormat="1" applyFont="1" applyFill="1" applyBorder="1" applyAlignment="1">
      <alignment horizontal="right" vertical="center"/>
    </xf>
    <xf numFmtId="166" fontId="0" fillId="0" borderId="1" xfId="0" applyNumberFormat="1" applyBorder="1"/>
    <xf numFmtId="164" fontId="0" fillId="0" borderId="1" xfId="0" applyNumberFormat="1" applyBorder="1"/>
    <xf numFmtId="3" fontId="0" fillId="0" borderId="0" xfId="0" applyNumberFormat="1" applyBorder="1"/>
    <xf numFmtId="0" fontId="0" fillId="0" borderId="0" xfId="0" applyFont="1" applyFill="1" applyBorder="1" applyAlignment="1">
      <alignment vertical="center"/>
    </xf>
    <xf numFmtId="0" fontId="0" fillId="0" borderId="0" xfId="0" applyFont="1" applyFill="1" applyBorder="1"/>
    <xf numFmtId="3" fontId="6" fillId="0" borderId="0" xfId="1" applyNumberFormat="1" applyFont="1" applyFill="1" applyBorder="1" applyAlignment="1">
      <alignment horizontal="right"/>
    </xf>
    <xf numFmtId="3" fontId="0" fillId="0" borderId="0" xfId="0" applyNumberFormat="1" applyFont="1" applyFill="1" applyBorder="1"/>
    <xf numFmtId="0" fontId="0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168" fontId="0" fillId="0" borderId="1" xfId="0" applyNumberFormat="1" applyBorder="1" applyAlignment="1">
      <alignment horizontal="center"/>
    </xf>
    <xf numFmtId="167" fontId="0" fillId="0" borderId="1" xfId="0" applyNumberFormat="1" applyBorder="1" applyAlignment="1">
      <alignment horizontal="center"/>
    </xf>
    <xf numFmtId="9" fontId="0" fillId="0" borderId="1" xfId="0" applyNumberFormat="1" applyBorder="1"/>
    <xf numFmtId="0" fontId="4" fillId="2" borderId="3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0" fillId="0" borderId="0" xfId="0" applyAlignment="1"/>
    <xf numFmtId="9" fontId="0" fillId="4" borderId="0" xfId="0" applyNumberFormat="1" applyFill="1"/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2" fontId="0" fillId="5" borderId="1" xfId="0" applyNumberFormat="1" applyFill="1" applyBorder="1"/>
    <xf numFmtId="3" fontId="0" fillId="0" borderId="1" xfId="0" applyNumberFormat="1" applyBorder="1"/>
    <xf numFmtId="3" fontId="0" fillId="0" borderId="0" xfId="0" applyNumberFormat="1"/>
    <xf numFmtId="10" fontId="0" fillId="0" borderId="1" xfId="0" applyNumberFormat="1" applyBorder="1"/>
    <xf numFmtId="2" fontId="0" fillId="0" borderId="8" xfId="0" applyNumberFormat="1" applyFont="1" applyFill="1" applyBorder="1" applyAlignment="1">
      <alignment horizontal="center" vertical="center"/>
    </xf>
    <xf numFmtId="2" fontId="0" fillId="0" borderId="9" xfId="0" applyNumberFormat="1" applyFont="1" applyFill="1" applyBorder="1" applyAlignment="1">
      <alignment horizontal="center" vertical="center"/>
    </xf>
    <xf numFmtId="2" fontId="0" fillId="0" borderId="4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/>
    </xf>
    <xf numFmtId="1" fontId="0" fillId="0" borderId="0" xfId="0" applyNumberFormat="1"/>
    <xf numFmtId="1" fontId="0" fillId="0" borderId="0" xfId="0" applyNumberFormat="1" applyFill="1" applyBorder="1"/>
    <xf numFmtId="1" fontId="0" fillId="4" borderId="0" xfId="0" applyNumberFormat="1" applyFill="1"/>
    <xf numFmtId="0" fontId="5" fillId="2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169" fontId="0" fillId="0" borderId="1" xfId="0" applyNumberFormat="1" applyFill="1" applyBorder="1"/>
    <xf numFmtId="170" fontId="8" fillId="0" borderId="1" xfId="0" applyNumberFormat="1" applyFont="1" applyFill="1" applyBorder="1" applyAlignment="1">
      <alignment horizontal="center"/>
    </xf>
    <xf numFmtId="170" fontId="0" fillId="0" borderId="1" xfId="0" applyNumberFormat="1" applyFill="1" applyBorder="1" applyAlignment="1">
      <alignment horizontal="center"/>
    </xf>
    <xf numFmtId="170" fontId="0" fillId="0" borderId="1" xfId="0" applyNumberFormat="1" applyFill="1" applyBorder="1"/>
    <xf numFmtId="0" fontId="1" fillId="0" borderId="1" xfId="0" applyFont="1" applyFill="1" applyBorder="1" applyAlignment="1"/>
    <xf numFmtId="0" fontId="1" fillId="0" borderId="1" xfId="0" applyFont="1" applyFill="1" applyBorder="1" applyAlignment="1">
      <alignment horizontal="right"/>
    </xf>
    <xf numFmtId="0" fontId="1" fillId="0" borderId="1" xfId="0" applyFont="1" applyBorder="1" applyAlignment="1">
      <alignment horizontal="right"/>
    </xf>
    <xf numFmtId="164" fontId="1" fillId="0" borderId="1" xfId="0" applyNumberFormat="1" applyFont="1" applyFill="1" applyBorder="1" applyAlignment="1">
      <alignment horizontal="right"/>
    </xf>
    <xf numFmtId="0" fontId="1" fillId="0" borderId="0" xfId="0" applyFont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164" fontId="1" fillId="0" borderId="0" xfId="0" applyNumberFormat="1" applyFont="1" applyFill="1" applyBorder="1" applyAlignment="1">
      <alignment horizontal="right"/>
    </xf>
    <xf numFmtId="0" fontId="0" fillId="0" borderId="1" xfId="0" applyFill="1" applyBorder="1"/>
    <xf numFmtId="2" fontId="7" fillId="0" borderId="1" xfId="0" applyNumberFormat="1" applyFont="1" applyFill="1" applyBorder="1"/>
    <xf numFmtId="0" fontId="0" fillId="0" borderId="0" xfId="0" applyFill="1"/>
    <xf numFmtId="1" fontId="0" fillId="0" borderId="1" xfId="0" applyNumberFormat="1" applyFill="1" applyBorder="1"/>
    <xf numFmtId="0" fontId="5" fillId="2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1" xfId="0" applyFill="1" applyBorder="1" applyAlignment="1">
      <alignment horizontal="center" vertical="center"/>
    </xf>
    <xf numFmtId="0" fontId="0" fillId="0" borderId="2" xfId="0" applyFill="1" applyBorder="1" applyAlignment="1">
      <alignment horizontal="center"/>
    </xf>
    <xf numFmtId="0" fontId="0" fillId="2" borderId="3" xfId="0" applyFont="1" applyFill="1" applyBorder="1" applyAlignment="1">
      <alignment horizontal="center" vertical="center"/>
    </xf>
    <xf numFmtId="0" fontId="0" fillId="2" borderId="6" xfId="0" applyFont="1" applyFill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 wrapText="1"/>
    </xf>
    <xf numFmtId="167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4"/>
  <sheetViews>
    <sheetView topLeftCell="A46" workbookViewId="0">
      <selection activeCell="S77" sqref="S77"/>
    </sheetView>
  </sheetViews>
  <sheetFormatPr defaultRowHeight="15" x14ac:dyDescent="0.25"/>
  <cols>
    <col min="1" max="1" width="12" customWidth="1"/>
  </cols>
  <sheetData>
    <row r="1" spans="1:26" x14ac:dyDescent="0.25">
      <c r="A1" t="s">
        <v>0</v>
      </c>
    </row>
    <row r="2" spans="1:26" x14ac:dyDescent="0.25">
      <c r="A2" s="1" t="s">
        <v>1</v>
      </c>
      <c r="B2" s="1">
        <v>2020</v>
      </c>
      <c r="C2" s="1">
        <f>B2+1</f>
        <v>2021</v>
      </c>
      <c r="D2" s="1">
        <f t="shared" ref="D2:Z2" si="0">C2+1</f>
        <v>2022</v>
      </c>
      <c r="E2" s="1">
        <f t="shared" si="0"/>
        <v>2023</v>
      </c>
      <c r="F2" s="1">
        <f t="shared" si="0"/>
        <v>2024</v>
      </c>
      <c r="G2" s="1">
        <f t="shared" si="0"/>
        <v>2025</v>
      </c>
      <c r="H2" s="1">
        <f t="shared" si="0"/>
        <v>2026</v>
      </c>
      <c r="I2" s="1">
        <f t="shared" si="0"/>
        <v>2027</v>
      </c>
      <c r="J2" s="1">
        <f t="shared" si="0"/>
        <v>2028</v>
      </c>
      <c r="K2" s="1">
        <f t="shared" si="0"/>
        <v>2029</v>
      </c>
      <c r="L2" s="1">
        <f t="shared" si="0"/>
        <v>2030</v>
      </c>
      <c r="M2" s="1">
        <f t="shared" si="0"/>
        <v>2031</v>
      </c>
      <c r="N2" s="1">
        <f t="shared" si="0"/>
        <v>2032</v>
      </c>
      <c r="O2" s="1">
        <f t="shared" si="0"/>
        <v>2033</v>
      </c>
      <c r="P2" s="1">
        <f t="shared" si="0"/>
        <v>2034</v>
      </c>
      <c r="Q2" s="1">
        <f t="shared" si="0"/>
        <v>2035</v>
      </c>
      <c r="R2" s="1">
        <f t="shared" si="0"/>
        <v>2036</v>
      </c>
      <c r="S2" s="1">
        <f t="shared" si="0"/>
        <v>2037</v>
      </c>
      <c r="T2" s="1">
        <f t="shared" si="0"/>
        <v>2038</v>
      </c>
      <c r="U2" s="1">
        <f t="shared" si="0"/>
        <v>2039</v>
      </c>
      <c r="V2" s="1">
        <f t="shared" si="0"/>
        <v>2040</v>
      </c>
      <c r="W2" s="1">
        <f t="shared" si="0"/>
        <v>2041</v>
      </c>
      <c r="X2" s="1">
        <f t="shared" si="0"/>
        <v>2042</v>
      </c>
      <c r="Y2" s="1">
        <f t="shared" si="0"/>
        <v>2043</v>
      </c>
      <c r="Z2" s="1">
        <f t="shared" si="0"/>
        <v>2044</v>
      </c>
    </row>
    <row r="3" spans="1:26" x14ac:dyDescent="0.25">
      <c r="A3" s="55" t="s">
        <v>2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</row>
    <row r="4" spans="1:26" x14ac:dyDescent="0.25">
      <c r="A4" s="38">
        <v>10</v>
      </c>
      <c r="B4" s="4">
        <v>0</v>
      </c>
      <c r="C4" s="4">
        <v>0</v>
      </c>
      <c r="D4" s="4">
        <v>0</v>
      </c>
      <c r="E4" s="4">
        <v>0</v>
      </c>
      <c r="F4" s="4">
        <v>0</v>
      </c>
      <c r="G4" s="4">
        <v>0</v>
      </c>
      <c r="H4" s="4">
        <v>0</v>
      </c>
      <c r="I4" s="4">
        <v>0</v>
      </c>
      <c r="J4" s="4">
        <v>0</v>
      </c>
      <c r="K4" s="4">
        <v>0</v>
      </c>
      <c r="L4" s="4">
        <v>0</v>
      </c>
      <c r="M4" s="4">
        <v>0</v>
      </c>
      <c r="N4" s="4">
        <v>0</v>
      </c>
      <c r="O4" s="4">
        <v>0</v>
      </c>
      <c r="P4" s="4">
        <v>0</v>
      </c>
      <c r="Q4" s="4">
        <v>0</v>
      </c>
      <c r="R4" s="4">
        <v>0</v>
      </c>
      <c r="S4" s="4">
        <v>0</v>
      </c>
      <c r="T4" s="4">
        <v>0</v>
      </c>
      <c r="U4" s="4">
        <v>0</v>
      </c>
      <c r="V4" s="4">
        <v>0</v>
      </c>
      <c r="W4" s="4">
        <v>0</v>
      </c>
      <c r="X4" s="4">
        <v>0</v>
      </c>
      <c r="Y4" s="4">
        <v>0</v>
      </c>
      <c r="Z4" s="4">
        <v>0</v>
      </c>
    </row>
    <row r="5" spans="1:26" x14ac:dyDescent="0.25">
      <c r="A5" s="38">
        <v>20</v>
      </c>
      <c r="B5" s="4">
        <v>0</v>
      </c>
      <c r="C5" s="4">
        <v>0</v>
      </c>
      <c r="D5" s="4">
        <v>0</v>
      </c>
      <c r="E5" s="4">
        <v>0</v>
      </c>
      <c r="F5" s="4">
        <v>0</v>
      </c>
      <c r="G5" s="4">
        <v>0</v>
      </c>
      <c r="H5" s="4">
        <v>0</v>
      </c>
      <c r="I5" s="4">
        <v>0</v>
      </c>
      <c r="J5" s="4">
        <v>0</v>
      </c>
      <c r="K5" s="4">
        <v>0</v>
      </c>
      <c r="L5" s="4">
        <v>0</v>
      </c>
      <c r="M5" s="4">
        <v>0</v>
      </c>
      <c r="N5" s="4">
        <v>0</v>
      </c>
      <c r="O5" s="4">
        <v>0</v>
      </c>
      <c r="P5" s="4">
        <v>0</v>
      </c>
      <c r="Q5" s="4">
        <v>0</v>
      </c>
      <c r="R5" s="4">
        <v>0</v>
      </c>
      <c r="S5" s="4">
        <v>0</v>
      </c>
      <c r="T5" s="4">
        <v>0</v>
      </c>
      <c r="U5" s="4">
        <v>0</v>
      </c>
      <c r="V5" s="4">
        <v>0</v>
      </c>
      <c r="W5" s="4">
        <v>0</v>
      </c>
      <c r="X5" s="4">
        <v>0</v>
      </c>
      <c r="Y5" s="4">
        <v>0</v>
      </c>
      <c r="Z5" s="4">
        <v>0</v>
      </c>
    </row>
    <row r="6" spans="1:26" x14ac:dyDescent="0.25">
      <c r="A6" s="38">
        <v>30</v>
      </c>
      <c r="B6" s="4">
        <v>0</v>
      </c>
      <c r="C6" s="4">
        <v>0</v>
      </c>
      <c r="D6" s="4">
        <v>0</v>
      </c>
      <c r="E6" s="4">
        <v>0</v>
      </c>
      <c r="F6" s="4">
        <v>0</v>
      </c>
      <c r="G6" s="4">
        <v>0</v>
      </c>
      <c r="H6" s="4">
        <v>0</v>
      </c>
      <c r="I6" s="4">
        <v>0</v>
      </c>
      <c r="J6" s="4">
        <v>0</v>
      </c>
      <c r="K6" s="4">
        <v>0</v>
      </c>
      <c r="L6" s="4">
        <v>0</v>
      </c>
      <c r="M6" s="4">
        <v>0</v>
      </c>
      <c r="N6" s="4">
        <v>0</v>
      </c>
      <c r="O6" s="4">
        <v>0</v>
      </c>
      <c r="P6" s="4">
        <v>0</v>
      </c>
      <c r="Q6" s="4">
        <v>0</v>
      </c>
      <c r="R6" s="4">
        <v>0</v>
      </c>
      <c r="S6" s="4">
        <v>0</v>
      </c>
      <c r="T6" s="4">
        <v>0</v>
      </c>
      <c r="U6" s="4">
        <v>0</v>
      </c>
      <c r="V6" s="4">
        <v>0</v>
      </c>
      <c r="W6" s="4">
        <v>0</v>
      </c>
      <c r="X6" s="4">
        <v>0</v>
      </c>
      <c r="Y6" s="4">
        <v>0</v>
      </c>
      <c r="Z6" s="4">
        <v>0</v>
      </c>
    </row>
    <row r="7" spans="1:26" x14ac:dyDescent="0.25">
      <c r="A7" s="38">
        <v>40</v>
      </c>
      <c r="B7" s="4">
        <v>12.563999999999997</v>
      </c>
      <c r="C7" s="4">
        <v>12.612679999999997</v>
      </c>
      <c r="D7" s="4">
        <v>12.661359999999998</v>
      </c>
      <c r="E7" s="4">
        <v>12.710039999999998</v>
      </c>
      <c r="F7" s="4">
        <v>12.758719999999999</v>
      </c>
      <c r="G7" s="4">
        <v>12.807399999999999</v>
      </c>
      <c r="H7" s="4">
        <v>12.901340000000001</v>
      </c>
      <c r="I7" s="4">
        <v>12.995280000000001</v>
      </c>
      <c r="J7" s="4">
        <v>13.089220000000003</v>
      </c>
      <c r="K7" s="4">
        <v>13.183160000000003</v>
      </c>
      <c r="L7" s="4">
        <v>13.033700000000001</v>
      </c>
      <c r="M7" s="4">
        <v>13.775420000000002</v>
      </c>
      <c r="N7" s="4">
        <v>14.517140000000003</v>
      </c>
      <c r="O7" s="4">
        <v>15.258860000000004</v>
      </c>
      <c r="P7" s="4">
        <v>16.000580000000006</v>
      </c>
      <c r="Q7" s="4">
        <v>16.272600000000001</v>
      </c>
      <c r="R7" s="4">
        <v>17.32508</v>
      </c>
      <c r="S7" s="4">
        <v>18.377559999999999</v>
      </c>
      <c r="T7" s="4">
        <v>19.430039999999998</v>
      </c>
      <c r="U7" s="4">
        <v>20.482519999999997</v>
      </c>
      <c r="V7" s="4">
        <v>17.826399999999992</v>
      </c>
      <c r="W7" s="4">
        <v>20.489959999999993</v>
      </c>
      <c r="X7" s="4">
        <v>23.153519999999993</v>
      </c>
      <c r="Y7" s="4">
        <v>25.81707999999999</v>
      </c>
      <c r="Z7" s="4">
        <v>28.48063999999999</v>
      </c>
    </row>
    <row r="8" spans="1:26" x14ac:dyDescent="0.25">
      <c r="A8" s="38">
        <v>50</v>
      </c>
      <c r="B8" s="4">
        <v>23.268100000000004</v>
      </c>
      <c r="C8" s="4">
        <v>23.871160000000003</v>
      </c>
      <c r="D8" s="4">
        <v>24.474220000000003</v>
      </c>
      <c r="E8" s="4">
        <v>25.077280000000002</v>
      </c>
      <c r="F8" s="4">
        <v>25.680340000000001</v>
      </c>
      <c r="G8" s="4">
        <v>26.2834</v>
      </c>
      <c r="H8" s="4">
        <v>28.67578</v>
      </c>
      <c r="I8" s="4">
        <v>31.068159999999999</v>
      </c>
      <c r="J8" s="4">
        <v>33.460540000000002</v>
      </c>
      <c r="K8" s="4">
        <v>35.852919999999997</v>
      </c>
      <c r="L8" s="4">
        <v>35.230000000000004</v>
      </c>
      <c r="M8" s="4">
        <v>37.452440000000003</v>
      </c>
      <c r="N8" s="4">
        <v>39.674880000000002</v>
      </c>
      <c r="O8" s="4">
        <v>41.897320000000001</v>
      </c>
      <c r="P8" s="4">
        <v>44.119759999999999</v>
      </c>
      <c r="Q8" s="4">
        <v>34.380299999999998</v>
      </c>
      <c r="R8" s="4">
        <v>36.519739999999999</v>
      </c>
      <c r="S8" s="4">
        <v>38.659179999999999</v>
      </c>
      <c r="T8" s="4">
        <v>40.79862</v>
      </c>
      <c r="U8" s="4">
        <v>42.938059999999993</v>
      </c>
      <c r="V8" s="4">
        <v>33.965299999999999</v>
      </c>
      <c r="W8" s="4">
        <v>37.488279999999996</v>
      </c>
      <c r="X8" s="4">
        <v>41.011259999999993</v>
      </c>
      <c r="Y8" s="4">
        <v>44.534239999999997</v>
      </c>
      <c r="Z8" s="4">
        <v>48.057219999999994</v>
      </c>
    </row>
    <row r="9" spans="1:26" x14ac:dyDescent="0.25">
      <c r="A9" s="38">
        <v>60</v>
      </c>
      <c r="B9" s="4">
        <v>7.0924999999999994</v>
      </c>
      <c r="C9" s="4">
        <v>9.0162800000000001</v>
      </c>
      <c r="D9" s="4">
        <v>10.940059999999999</v>
      </c>
      <c r="E9" s="4">
        <v>12.86384</v>
      </c>
      <c r="F9" s="4">
        <v>14.78762</v>
      </c>
      <c r="G9" s="4">
        <v>16.711400000000001</v>
      </c>
      <c r="H9" s="4">
        <v>19.185940000000002</v>
      </c>
      <c r="I9" s="4">
        <v>21.66048</v>
      </c>
      <c r="J9" s="4">
        <v>24.135020000000001</v>
      </c>
      <c r="K9" s="4">
        <v>26.609560000000002</v>
      </c>
      <c r="L9" s="4">
        <v>19.465199999999999</v>
      </c>
      <c r="M9" s="4">
        <v>23.198080000000001</v>
      </c>
      <c r="N9" s="4">
        <v>26.930959999999999</v>
      </c>
      <c r="O9" s="4">
        <v>30.66384</v>
      </c>
      <c r="P9" s="4">
        <v>34.396720000000002</v>
      </c>
      <c r="Q9" s="4">
        <v>25.756900000000002</v>
      </c>
      <c r="R9" s="4">
        <v>30.060380000000002</v>
      </c>
      <c r="S9" s="4">
        <v>34.363860000000003</v>
      </c>
      <c r="T9" s="4">
        <v>38.667340000000003</v>
      </c>
      <c r="U9" s="4">
        <v>42.970820000000003</v>
      </c>
      <c r="V9" s="4">
        <v>28.6099</v>
      </c>
      <c r="W9" s="4">
        <v>31.4465</v>
      </c>
      <c r="X9" s="4">
        <v>34.283099999999997</v>
      </c>
      <c r="Y9" s="4">
        <v>37.119700000000002</v>
      </c>
      <c r="Z9" s="4">
        <v>39.956299999999999</v>
      </c>
    </row>
    <row r="10" spans="1:26" x14ac:dyDescent="0.25">
      <c r="A10" s="1">
        <v>70</v>
      </c>
      <c r="B10" s="4">
        <v>19.807600000000001</v>
      </c>
      <c r="C10" s="4">
        <v>19.533180000000002</v>
      </c>
      <c r="D10" s="4">
        <v>19.258759999999999</v>
      </c>
      <c r="E10" s="4">
        <v>18.98434</v>
      </c>
      <c r="F10" s="4">
        <v>18.709919999999997</v>
      </c>
      <c r="G10" s="4">
        <v>18.435499999999998</v>
      </c>
      <c r="H10" s="4">
        <v>16.640739999999997</v>
      </c>
      <c r="I10" s="4">
        <v>14.845979999999997</v>
      </c>
      <c r="J10" s="4">
        <v>13.051219999999997</v>
      </c>
      <c r="K10" s="4">
        <v>11.256459999999997</v>
      </c>
      <c r="L10" s="4">
        <v>10.8338</v>
      </c>
      <c r="M10" s="4">
        <v>11.702500000000001</v>
      </c>
      <c r="N10" s="4">
        <v>12.571199999999999</v>
      </c>
      <c r="O10" s="4">
        <v>13.4399</v>
      </c>
      <c r="P10" s="4">
        <v>14.308599999999998</v>
      </c>
      <c r="Q10" s="4">
        <v>24.1511</v>
      </c>
      <c r="R10" s="4">
        <v>25.08032</v>
      </c>
      <c r="S10" s="4">
        <v>26.009539999999998</v>
      </c>
      <c r="T10" s="4">
        <v>26.938759999999998</v>
      </c>
      <c r="U10" s="4">
        <v>27.867979999999996</v>
      </c>
      <c r="V10" s="4">
        <v>24.453699999999998</v>
      </c>
      <c r="W10" s="4">
        <v>24.430359999999997</v>
      </c>
      <c r="X10" s="4">
        <v>24.407019999999996</v>
      </c>
      <c r="Y10" s="4">
        <v>24.383679999999998</v>
      </c>
      <c r="Z10" s="4">
        <v>24.360339999999997</v>
      </c>
    </row>
    <row r="11" spans="1:26" x14ac:dyDescent="0.25">
      <c r="A11" s="1">
        <v>80</v>
      </c>
      <c r="B11" s="4">
        <v>30.791021000000001</v>
      </c>
      <c r="C11" s="4">
        <v>29.914334199999999</v>
      </c>
      <c r="D11" s="4">
        <v>29.037647400000001</v>
      </c>
      <c r="E11" s="4">
        <v>28.160960599999999</v>
      </c>
      <c r="F11" s="4">
        <v>27.284273800000001</v>
      </c>
      <c r="G11" s="4">
        <v>26.407586999999999</v>
      </c>
      <c r="H11" s="4">
        <v>25.860152200000002</v>
      </c>
      <c r="I11" s="4">
        <v>25.3127174</v>
      </c>
      <c r="J11" s="4">
        <v>24.765282600000003</v>
      </c>
      <c r="K11" s="4">
        <v>24.217847800000001</v>
      </c>
      <c r="L11" s="4">
        <v>28.053847000000005</v>
      </c>
      <c r="M11" s="4">
        <v>24.203505800000006</v>
      </c>
      <c r="N11" s="4">
        <v>20.353164600000007</v>
      </c>
      <c r="O11" s="4">
        <v>16.502823400000004</v>
      </c>
      <c r="P11" s="4">
        <v>12.652482200000005</v>
      </c>
      <c r="Q11" s="4">
        <v>11.539315</v>
      </c>
      <c r="R11" s="4">
        <v>7.8160226000000002</v>
      </c>
      <c r="S11" s="4">
        <v>4.092730200000001</v>
      </c>
      <c r="T11" s="4">
        <v>0.36943780000000181</v>
      </c>
      <c r="U11" s="4">
        <v>-3.3538545999999982</v>
      </c>
      <c r="V11" s="4">
        <v>12.174559</v>
      </c>
      <c r="W11" s="4">
        <v>8.6206925999999999</v>
      </c>
      <c r="X11" s="4">
        <v>5.0668261999999995</v>
      </c>
      <c r="Y11" s="4">
        <v>1.5129597999999991</v>
      </c>
      <c r="Z11" s="4">
        <v>-2.0409066000000013</v>
      </c>
    </row>
    <row r="12" spans="1:26" x14ac:dyDescent="0.25">
      <c r="A12" s="1">
        <v>90</v>
      </c>
      <c r="B12" s="4">
        <v>21.589699999999997</v>
      </c>
      <c r="C12" s="4">
        <v>21.863639999999997</v>
      </c>
      <c r="D12" s="4">
        <v>22.137579999999996</v>
      </c>
      <c r="E12" s="4">
        <v>22.411519999999999</v>
      </c>
      <c r="F12" s="4">
        <v>22.685459999999999</v>
      </c>
      <c r="G12" s="4">
        <v>22.959399999999999</v>
      </c>
      <c r="H12" s="4">
        <v>23.361619999999998</v>
      </c>
      <c r="I12" s="4">
        <v>23.763840000000002</v>
      </c>
      <c r="J12" s="4">
        <v>24.166060000000002</v>
      </c>
      <c r="K12" s="4">
        <v>24.568280000000005</v>
      </c>
      <c r="L12" s="4">
        <v>23.600800000000003</v>
      </c>
      <c r="M12" s="4">
        <v>24.230000000000004</v>
      </c>
      <c r="N12" s="4">
        <v>24.859200000000005</v>
      </c>
      <c r="O12" s="4">
        <v>25.488400000000006</v>
      </c>
      <c r="P12" s="4">
        <v>26.117600000000007</v>
      </c>
      <c r="Q12" s="4">
        <v>24.735700000000001</v>
      </c>
      <c r="R12" s="4">
        <v>26.166840000000001</v>
      </c>
      <c r="S12" s="4">
        <v>27.597980000000003</v>
      </c>
      <c r="T12" s="4">
        <v>29.029120000000002</v>
      </c>
      <c r="U12" s="4">
        <v>30.460260000000005</v>
      </c>
      <c r="V12" s="4">
        <v>28.7454</v>
      </c>
      <c r="W12" s="4">
        <v>30.598580000000002</v>
      </c>
      <c r="X12" s="4">
        <v>32.45176</v>
      </c>
      <c r="Y12" s="4">
        <v>34.304940000000002</v>
      </c>
      <c r="Z12" s="4">
        <v>36.158120000000004</v>
      </c>
    </row>
    <row r="13" spans="1:26" x14ac:dyDescent="0.25">
      <c r="A13" s="1">
        <v>100</v>
      </c>
      <c r="B13" s="4">
        <v>0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  <c r="O13" s="4">
        <v>0</v>
      </c>
      <c r="P13" s="4">
        <v>0</v>
      </c>
      <c r="Q13" s="4">
        <v>0</v>
      </c>
      <c r="R13" s="4">
        <v>0</v>
      </c>
      <c r="S13" s="4">
        <v>0</v>
      </c>
      <c r="T13" s="4">
        <v>0</v>
      </c>
      <c r="U13" s="4">
        <v>0</v>
      </c>
      <c r="V13" s="4">
        <v>0</v>
      </c>
      <c r="W13" s="4">
        <v>0</v>
      </c>
      <c r="X13" s="4">
        <v>0</v>
      </c>
      <c r="Y13" s="4">
        <v>0</v>
      </c>
      <c r="Z13" s="4">
        <v>0</v>
      </c>
    </row>
    <row r="14" spans="1:26" x14ac:dyDescent="0.25">
      <c r="A14" s="1">
        <v>110</v>
      </c>
      <c r="B14" s="4">
        <v>0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0</v>
      </c>
      <c r="I14" s="4">
        <v>0</v>
      </c>
      <c r="J14" s="4">
        <v>0</v>
      </c>
      <c r="K14" s="4">
        <v>0</v>
      </c>
      <c r="L14" s="4">
        <v>0</v>
      </c>
      <c r="M14" s="4">
        <v>0</v>
      </c>
      <c r="N14" s="4">
        <v>0</v>
      </c>
      <c r="O14" s="4">
        <v>0</v>
      </c>
      <c r="P14" s="4">
        <v>0</v>
      </c>
      <c r="Q14" s="4">
        <v>0</v>
      </c>
      <c r="R14" s="4">
        <v>0</v>
      </c>
      <c r="S14" s="4">
        <v>0</v>
      </c>
      <c r="T14" s="4">
        <v>0</v>
      </c>
      <c r="U14" s="4">
        <v>0</v>
      </c>
      <c r="V14" s="4">
        <v>0</v>
      </c>
      <c r="W14" s="4">
        <v>0</v>
      </c>
      <c r="X14" s="4">
        <v>0</v>
      </c>
      <c r="Y14" s="4">
        <v>0</v>
      </c>
      <c r="Z14" s="4">
        <v>0</v>
      </c>
    </row>
    <row r="16" spans="1:26" x14ac:dyDescent="0.25">
      <c r="A16" t="s">
        <v>91</v>
      </c>
    </row>
    <row r="17" spans="1:26" x14ac:dyDescent="0.25">
      <c r="A17" s="1" t="s">
        <v>3</v>
      </c>
      <c r="B17" s="1">
        <v>2020</v>
      </c>
      <c r="C17" s="1">
        <f>B17+1</f>
        <v>2021</v>
      </c>
      <c r="D17" s="1">
        <f t="shared" ref="D17:Z17" si="1">C17+1</f>
        <v>2022</v>
      </c>
      <c r="E17" s="1">
        <f t="shared" si="1"/>
        <v>2023</v>
      </c>
      <c r="F17" s="1">
        <f t="shared" si="1"/>
        <v>2024</v>
      </c>
      <c r="G17" s="1">
        <f t="shared" si="1"/>
        <v>2025</v>
      </c>
      <c r="H17" s="1">
        <f t="shared" si="1"/>
        <v>2026</v>
      </c>
      <c r="I17" s="1">
        <f t="shared" si="1"/>
        <v>2027</v>
      </c>
      <c r="J17" s="1">
        <f t="shared" si="1"/>
        <v>2028</v>
      </c>
      <c r="K17" s="1">
        <f t="shared" si="1"/>
        <v>2029</v>
      </c>
      <c r="L17" s="1">
        <f t="shared" si="1"/>
        <v>2030</v>
      </c>
      <c r="M17" s="1">
        <f t="shared" si="1"/>
        <v>2031</v>
      </c>
      <c r="N17" s="1">
        <f t="shared" si="1"/>
        <v>2032</v>
      </c>
      <c r="O17" s="1">
        <f t="shared" si="1"/>
        <v>2033</v>
      </c>
      <c r="P17" s="1">
        <f t="shared" si="1"/>
        <v>2034</v>
      </c>
      <c r="Q17" s="1">
        <f t="shared" si="1"/>
        <v>2035</v>
      </c>
      <c r="R17" s="1">
        <f t="shared" si="1"/>
        <v>2036</v>
      </c>
      <c r="S17" s="1">
        <f t="shared" si="1"/>
        <v>2037</v>
      </c>
      <c r="T17" s="1">
        <f t="shared" si="1"/>
        <v>2038</v>
      </c>
      <c r="U17" s="1">
        <f t="shared" si="1"/>
        <v>2039</v>
      </c>
      <c r="V17" s="1">
        <f t="shared" si="1"/>
        <v>2040</v>
      </c>
      <c r="W17" s="1">
        <f t="shared" si="1"/>
        <v>2041</v>
      </c>
      <c r="X17" s="1">
        <f t="shared" si="1"/>
        <v>2042</v>
      </c>
      <c r="Y17" s="1">
        <f t="shared" si="1"/>
        <v>2043</v>
      </c>
      <c r="Z17" s="1">
        <f t="shared" si="1"/>
        <v>2044</v>
      </c>
    </row>
    <row r="18" spans="1:26" x14ac:dyDescent="0.25">
      <c r="A18" s="55" t="s">
        <v>2</v>
      </c>
      <c r="B18" s="72"/>
      <c r="C18" s="72"/>
      <c r="D18" s="72"/>
      <c r="E18" s="72"/>
      <c r="F18" s="72"/>
      <c r="G18" s="72"/>
      <c r="H18" s="72"/>
      <c r="I18" s="72"/>
      <c r="J18" s="72"/>
      <c r="K18" s="72"/>
      <c r="L18" s="72"/>
      <c r="M18" s="72"/>
      <c r="N18" s="72"/>
      <c r="O18" s="72"/>
      <c r="P18" s="72"/>
      <c r="Q18" s="72"/>
      <c r="R18" s="72"/>
      <c r="S18" s="72"/>
      <c r="T18" s="72"/>
      <c r="U18" s="72"/>
      <c r="V18" s="72"/>
      <c r="W18" s="72"/>
      <c r="X18" s="72"/>
      <c r="Y18" s="72"/>
      <c r="Z18" s="72"/>
    </row>
    <row r="19" spans="1:26" x14ac:dyDescent="0.25">
      <c r="A19" s="1">
        <v>10</v>
      </c>
      <c r="B19" s="4">
        <v>0</v>
      </c>
      <c r="C19" s="4">
        <v>0</v>
      </c>
      <c r="D19" s="4">
        <v>0</v>
      </c>
      <c r="E19" s="4">
        <v>0</v>
      </c>
      <c r="F19" s="4">
        <v>0</v>
      </c>
      <c r="G19" s="4">
        <v>0</v>
      </c>
      <c r="H19" s="4">
        <v>0</v>
      </c>
      <c r="I19" s="4">
        <v>0</v>
      </c>
      <c r="J19" s="4">
        <v>0</v>
      </c>
      <c r="K19" s="4">
        <v>0</v>
      </c>
      <c r="L19" s="4">
        <v>0</v>
      </c>
      <c r="M19" s="4">
        <v>0</v>
      </c>
      <c r="N19" s="4">
        <v>0</v>
      </c>
      <c r="O19" s="4">
        <v>0</v>
      </c>
      <c r="P19" s="4">
        <v>0</v>
      </c>
      <c r="Q19" s="4">
        <v>0</v>
      </c>
      <c r="R19" s="4">
        <v>0</v>
      </c>
      <c r="S19" s="4">
        <v>0</v>
      </c>
      <c r="T19" s="4">
        <v>0</v>
      </c>
      <c r="U19" s="4">
        <v>0</v>
      </c>
      <c r="V19" s="4">
        <v>0</v>
      </c>
      <c r="W19" s="4">
        <v>0</v>
      </c>
      <c r="X19" s="4">
        <v>0</v>
      </c>
      <c r="Y19" s="4">
        <v>0</v>
      </c>
      <c r="Z19" s="4">
        <v>0</v>
      </c>
    </row>
    <row r="20" spans="1:26" x14ac:dyDescent="0.25">
      <c r="A20" s="1">
        <v>20</v>
      </c>
      <c r="B20" s="4">
        <v>0</v>
      </c>
      <c r="C20" s="4">
        <v>0</v>
      </c>
      <c r="D20" s="4">
        <v>0</v>
      </c>
      <c r="E20" s="4">
        <v>0</v>
      </c>
      <c r="F20" s="4">
        <v>0</v>
      </c>
      <c r="G20" s="4">
        <v>0</v>
      </c>
      <c r="H20" s="4">
        <v>0</v>
      </c>
      <c r="I20" s="4">
        <v>0</v>
      </c>
      <c r="J20" s="4">
        <v>0</v>
      </c>
      <c r="K20" s="4">
        <v>0</v>
      </c>
      <c r="L20" s="4">
        <v>0</v>
      </c>
      <c r="M20" s="4">
        <v>0</v>
      </c>
      <c r="N20" s="4">
        <v>0</v>
      </c>
      <c r="O20" s="4">
        <v>0</v>
      </c>
      <c r="P20" s="4">
        <v>0</v>
      </c>
      <c r="Q20" s="4">
        <v>0</v>
      </c>
      <c r="R20" s="4">
        <v>0</v>
      </c>
      <c r="S20" s="4">
        <v>0</v>
      </c>
      <c r="T20" s="4">
        <v>0</v>
      </c>
      <c r="U20" s="4">
        <v>0</v>
      </c>
      <c r="V20" s="4">
        <v>0</v>
      </c>
      <c r="W20" s="4">
        <v>0</v>
      </c>
      <c r="X20" s="4">
        <v>0</v>
      </c>
      <c r="Y20" s="4">
        <v>0</v>
      </c>
      <c r="Z20" s="4">
        <v>0</v>
      </c>
    </row>
    <row r="21" spans="1:26" x14ac:dyDescent="0.25">
      <c r="A21" s="1">
        <v>30</v>
      </c>
      <c r="B21" s="4">
        <v>0</v>
      </c>
      <c r="C21" s="4">
        <v>5.4E-6</v>
      </c>
      <c r="D21" s="4">
        <v>1.08E-5</v>
      </c>
      <c r="E21" s="4">
        <v>1.6200000000000001E-5</v>
      </c>
      <c r="F21" s="4">
        <v>2.16E-5</v>
      </c>
      <c r="G21" s="4">
        <v>2.6999999999999999E-5</v>
      </c>
      <c r="H21" s="4">
        <v>3.8000000000000002E-5</v>
      </c>
      <c r="I21" s="4">
        <v>4.8999999999999998E-5</v>
      </c>
      <c r="J21" s="4">
        <v>6.0000000000000002E-5</v>
      </c>
      <c r="K21" s="4">
        <v>7.0999999999999991E-5</v>
      </c>
      <c r="L21" s="4">
        <v>5.4999999999999995E-5</v>
      </c>
      <c r="M21" s="4">
        <v>6.0399999999999998E-5</v>
      </c>
      <c r="N21" s="4">
        <v>6.58E-5</v>
      </c>
      <c r="O21" s="4">
        <v>7.1199999999999996E-5</v>
      </c>
      <c r="P21" s="4">
        <v>7.6599999999999992E-5</v>
      </c>
      <c r="Q21" s="4">
        <v>2.6999999999999999E-5</v>
      </c>
      <c r="R21" s="4">
        <v>3.2400000000000001E-5</v>
      </c>
      <c r="S21" s="4">
        <v>3.7799999999999997E-5</v>
      </c>
      <c r="T21" s="4">
        <v>4.32E-5</v>
      </c>
      <c r="U21" s="4">
        <v>4.8600000000000002E-5</v>
      </c>
      <c r="V21" s="4">
        <v>2.6999999999999999E-5</v>
      </c>
      <c r="W21" s="4">
        <v>3.26E-5</v>
      </c>
      <c r="X21" s="4">
        <v>3.82E-5</v>
      </c>
      <c r="Y21" s="4">
        <v>4.3799999999999994E-5</v>
      </c>
      <c r="Z21" s="4">
        <v>4.9399999999999995E-5</v>
      </c>
    </row>
    <row r="22" spans="1:26" x14ac:dyDescent="0.25">
      <c r="A22" s="1">
        <v>40</v>
      </c>
      <c r="B22" s="4">
        <v>1.9354000000000003E-2</v>
      </c>
      <c r="C22" s="4">
        <v>2.1904200000000002E-2</v>
      </c>
      <c r="D22" s="4">
        <v>2.4454400000000001E-2</v>
      </c>
      <c r="E22" s="4">
        <v>2.7004600000000004E-2</v>
      </c>
      <c r="F22" s="4">
        <v>2.9554800000000003E-2</v>
      </c>
      <c r="G22" s="4">
        <v>3.2105000000000002E-2</v>
      </c>
      <c r="H22" s="4">
        <v>3.5286200000000004E-2</v>
      </c>
      <c r="I22" s="4">
        <v>3.8467399999999999E-2</v>
      </c>
      <c r="J22" s="4">
        <v>4.1648600000000001E-2</v>
      </c>
      <c r="K22" s="4">
        <v>4.4829800000000003E-2</v>
      </c>
      <c r="L22" s="4">
        <v>3.526E-2</v>
      </c>
      <c r="M22" s="4">
        <v>3.8751599999999997E-2</v>
      </c>
      <c r="N22" s="4">
        <v>4.2243199999999995E-2</v>
      </c>
      <c r="O22" s="4">
        <v>4.5734799999999992E-2</v>
      </c>
      <c r="P22" s="4">
        <v>4.9226399999999997E-2</v>
      </c>
      <c r="Q22" s="4">
        <v>3.6811999999999998E-2</v>
      </c>
      <c r="R22" s="4">
        <v>4.1107999999999999E-2</v>
      </c>
      <c r="S22" s="4">
        <v>4.5404E-2</v>
      </c>
      <c r="T22" s="4">
        <v>4.9699999999999994E-2</v>
      </c>
      <c r="U22" s="4">
        <v>5.3995999999999995E-2</v>
      </c>
      <c r="V22" s="4">
        <v>4.0834000000000002E-2</v>
      </c>
      <c r="W22" s="4">
        <v>9.7259399999999996E-2</v>
      </c>
      <c r="X22" s="4">
        <v>0.15368480000000001</v>
      </c>
      <c r="Y22" s="4">
        <v>0.2101102</v>
      </c>
      <c r="Z22" s="4">
        <v>0.26653559999999998</v>
      </c>
    </row>
    <row r="23" spans="1:26" x14ac:dyDescent="0.25">
      <c r="A23" s="1">
        <v>50</v>
      </c>
      <c r="B23" s="4">
        <v>0.24629600000000001</v>
      </c>
      <c r="C23" s="4">
        <v>0.2448804</v>
      </c>
      <c r="D23" s="4">
        <v>0.24346480000000001</v>
      </c>
      <c r="E23" s="4">
        <v>0.24204919999999999</v>
      </c>
      <c r="F23" s="4">
        <v>0.2406336</v>
      </c>
      <c r="G23" s="4">
        <v>0.23921799999999999</v>
      </c>
      <c r="H23" s="4">
        <v>0.275003</v>
      </c>
      <c r="I23" s="4">
        <v>0.31078799999999995</v>
      </c>
      <c r="J23" s="4">
        <v>0.34657299999999996</v>
      </c>
      <c r="K23" s="4">
        <v>0.38235799999999998</v>
      </c>
      <c r="L23" s="4">
        <v>0.42522100000000002</v>
      </c>
      <c r="M23" s="4">
        <v>0.48934960000000005</v>
      </c>
      <c r="N23" s="4">
        <v>0.55347820000000003</v>
      </c>
      <c r="O23" s="4">
        <v>0.61760680000000001</v>
      </c>
      <c r="P23" s="4">
        <v>0.68173539999999999</v>
      </c>
      <c r="Q23" s="4">
        <v>0.56693900000000008</v>
      </c>
      <c r="R23" s="4">
        <v>0.61296040000000007</v>
      </c>
      <c r="S23" s="4">
        <v>0.65898180000000006</v>
      </c>
      <c r="T23" s="4">
        <v>0.70500320000000016</v>
      </c>
      <c r="U23" s="4">
        <v>0.75102460000000004</v>
      </c>
      <c r="V23" s="4">
        <v>0.47640300000000002</v>
      </c>
      <c r="W23" s="4">
        <v>0.58119140000000002</v>
      </c>
      <c r="X23" s="4">
        <v>0.68597979999999992</v>
      </c>
      <c r="Y23" s="4">
        <v>0.79076819999999992</v>
      </c>
      <c r="Z23" s="4">
        <v>0.89555659999999992</v>
      </c>
    </row>
    <row r="24" spans="1:26" x14ac:dyDescent="0.25">
      <c r="A24" s="1">
        <v>60</v>
      </c>
      <c r="B24" s="4">
        <v>0.44176300000000002</v>
      </c>
      <c r="C24" s="4">
        <v>0.52821980000000002</v>
      </c>
      <c r="D24" s="4">
        <v>0.61467660000000002</v>
      </c>
      <c r="E24" s="4">
        <v>0.70113340000000002</v>
      </c>
      <c r="F24" s="4">
        <v>0.78759020000000002</v>
      </c>
      <c r="G24" s="4">
        <v>0.87404700000000002</v>
      </c>
      <c r="H24" s="4">
        <v>0.98874719999999994</v>
      </c>
      <c r="I24" s="4">
        <v>1.1034473999999999</v>
      </c>
      <c r="J24" s="4">
        <v>1.2181476</v>
      </c>
      <c r="K24" s="4">
        <v>1.3328477999999997</v>
      </c>
      <c r="L24" s="4">
        <v>1.0152639999999997</v>
      </c>
      <c r="M24" s="4">
        <v>1.2105393999999998</v>
      </c>
      <c r="N24" s="4">
        <v>1.4058147999999999</v>
      </c>
      <c r="O24" s="4">
        <v>1.6010901999999998</v>
      </c>
      <c r="P24" s="4">
        <v>1.7963655999999999</v>
      </c>
      <c r="Q24" s="4">
        <v>1.4181400000000002</v>
      </c>
      <c r="R24" s="4">
        <v>1.6120362000000001</v>
      </c>
      <c r="S24" s="4">
        <v>1.8059324000000001</v>
      </c>
      <c r="T24" s="4">
        <v>1.9998286000000003</v>
      </c>
      <c r="U24" s="4">
        <v>2.1937248</v>
      </c>
      <c r="V24" s="4">
        <v>1.4112439999999999</v>
      </c>
      <c r="W24" s="4">
        <v>1.5547785999999999</v>
      </c>
      <c r="X24" s="4">
        <v>1.6983131999999999</v>
      </c>
      <c r="Y24" s="4">
        <v>1.8418478</v>
      </c>
      <c r="Z24" s="4">
        <v>1.9853823999999998</v>
      </c>
    </row>
    <row r="25" spans="1:26" x14ac:dyDescent="0.25">
      <c r="A25" s="1">
        <v>70</v>
      </c>
      <c r="B25" s="4">
        <v>0.781254</v>
      </c>
      <c r="C25" s="4">
        <v>0.77340739999999997</v>
      </c>
      <c r="D25" s="4">
        <v>0.76556079999999993</v>
      </c>
      <c r="E25" s="4">
        <v>0.7577142</v>
      </c>
      <c r="F25" s="4">
        <v>0.74986759999999997</v>
      </c>
      <c r="G25" s="4">
        <v>0.74202099999999993</v>
      </c>
      <c r="H25" s="4">
        <v>0.66094399999999998</v>
      </c>
      <c r="I25" s="4">
        <v>0.57986699999999991</v>
      </c>
      <c r="J25" s="4">
        <v>0.49878999999999996</v>
      </c>
      <c r="K25" s="4">
        <v>0.41771299999999995</v>
      </c>
      <c r="L25" s="4">
        <v>0.37586900000000001</v>
      </c>
      <c r="M25" s="4">
        <v>0.39766899999999999</v>
      </c>
      <c r="N25" s="4">
        <v>0.41946899999999998</v>
      </c>
      <c r="O25" s="4">
        <v>0.44126899999999991</v>
      </c>
      <c r="P25" s="4">
        <v>0.4630689999999999</v>
      </c>
      <c r="Q25" s="4">
        <v>0.89025399999999988</v>
      </c>
      <c r="R25" s="4">
        <v>0.90004879999999987</v>
      </c>
      <c r="S25" s="4">
        <v>0.90984359999999986</v>
      </c>
      <c r="T25" s="4">
        <v>0.91963839999999997</v>
      </c>
      <c r="U25" s="4">
        <v>0.92943319999999996</v>
      </c>
      <c r="V25" s="4">
        <v>0.83022800000000008</v>
      </c>
      <c r="W25" s="4">
        <v>0.81682280000000007</v>
      </c>
      <c r="X25" s="4">
        <v>0.80341760000000007</v>
      </c>
      <c r="Y25" s="4">
        <v>0.79001240000000006</v>
      </c>
      <c r="Z25" s="4">
        <v>0.77660720000000005</v>
      </c>
    </row>
    <row r="26" spans="1:26" x14ac:dyDescent="0.25">
      <c r="A26" s="1">
        <v>80</v>
      </c>
      <c r="B26" s="4">
        <v>1.05837</v>
      </c>
      <c r="C26" s="4">
        <v>0.97856620000000005</v>
      </c>
      <c r="D26" s="4">
        <v>0.89876240000000007</v>
      </c>
      <c r="E26" s="4">
        <v>0.81895859999999998</v>
      </c>
      <c r="F26" s="4">
        <v>0.7391548</v>
      </c>
      <c r="G26" s="4">
        <v>0.65935100000000002</v>
      </c>
      <c r="H26" s="4">
        <v>0.57085200000000003</v>
      </c>
      <c r="I26" s="4">
        <v>0.48235299999999998</v>
      </c>
      <c r="J26" s="4">
        <v>0.39385399999999993</v>
      </c>
      <c r="K26" s="4">
        <v>0.30535499999999993</v>
      </c>
      <c r="L26" s="4">
        <v>0.61587499999999995</v>
      </c>
      <c r="M26" s="4">
        <v>0.40420099999999992</v>
      </c>
      <c r="N26" s="4">
        <v>0.19252699999999995</v>
      </c>
      <c r="O26" s="4">
        <v>-1.9147000000000025E-2</v>
      </c>
      <c r="P26" s="4">
        <v>-0.23082100000000005</v>
      </c>
      <c r="Q26" s="4">
        <v>0</v>
      </c>
      <c r="R26" s="4">
        <v>-0.211674</v>
      </c>
      <c r="S26" s="4">
        <v>-0.423348</v>
      </c>
      <c r="T26" s="4">
        <v>-0.63502199999999998</v>
      </c>
      <c r="U26" s="4">
        <v>-0.846696</v>
      </c>
      <c r="V26" s="4">
        <v>0</v>
      </c>
      <c r="W26" s="4">
        <v>-0.211674</v>
      </c>
      <c r="X26" s="4">
        <v>-0.423348</v>
      </c>
      <c r="Y26" s="4">
        <v>-0.63502199999999998</v>
      </c>
      <c r="Z26" s="4">
        <v>-0.846696</v>
      </c>
    </row>
    <row r="27" spans="1:26" x14ac:dyDescent="0.25">
      <c r="A27" s="1">
        <v>90</v>
      </c>
      <c r="B27" s="4">
        <v>0.39105599999999996</v>
      </c>
      <c r="C27" s="4">
        <v>0.3862408</v>
      </c>
      <c r="D27" s="4">
        <v>0.38142559999999998</v>
      </c>
      <c r="E27" s="4">
        <v>0.37661040000000001</v>
      </c>
      <c r="F27" s="4">
        <v>0.37179519999999999</v>
      </c>
      <c r="G27" s="4">
        <v>0.36698000000000003</v>
      </c>
      <c r="H27" s="4">
        <v>0.35985580000000006</v>
      </c>
      <c r="I27" s="4">
        <v>0.35273160000000003</v>
      </c>
      <c r="J27" s="4">
        <v>0.34560740000000006</v>
      </c>
      <c r="K27" s="4">
        <v>0.33848320000000004</v>
      </c>
      <c r="L27" s="4">
        <v>0.355435</v>
      </c>
      <c r="M27" s="4">
        <v>0.38354779999999999</v>
      </c>
      <c r="N27" s="4">
        <v>0.41166059999999999</v>
      </c>
      <c r="O27" s="4">
        <v>0.43977339999999998</v>
      </c>
      <c r="P27" s="4">
        <v>0.46788620000000003</v>
      </c>
      <c r="Q27" s="4">
        <v>0.53161999999999998</v>
      </c>
      <c r="R27" s="4">
        <v>0.55418919999999994</v>
      </c>
      <c r="S27" s="4">
        <v>0.5767584</v>
      </c>
      <c r="T27" s="4">
        <v>0.59932759999999996</v>
      </c>
      <c r="U27" s="4">
        <v>0.62189680000000003</v>
      </c>
      <c r="V27" s="4">
        <v>0.50390199999999996</v>
      </c>
      <c r="W27" s="4">
        <v>0.56607579999999991</v>
      </c>
      <c r="X27" s="4">
        <v>0.62824959999999996</v>
      </c>
      <c r="Y27" s="4">
        <v>0.69042339999999991</v>
      </c>
      <c r="Z27" s="4">
        <v>0.75259719999999986</v>
      </c>
    </row>
    <row r="28" spans="1:26" x14ac:dyDescent="0.25">
      <c r="A28" s="1">
        <v>100</v>
      </c>
      <c r="B28" s="4">
        <v>0</v>
      </c>
      <c r="C28" s="4">
        <v>0</v>
      </c>
      <c r="D28" s="4">
        <v>0</v>
      </c>
      <c r="E28" s="4">
        <v>0</v>
      </c>
      <c r="F28" s="4">
        <v>0</v>
      </c>
      <c r="G28" s="4">
        <v>0</v>
      </c>
      <c r="H28" s="4">
        <v>0</v>
      </c>
      <c r="I28" s="4">
        <v>0</v>
      </c>
      <c r="J28" s="4">
        <v>0</v>
      </c>
      <c r="K28" s="4">
        <v>0</v>
      </c>
      <c r="L28" s="4">
        <v>0</v>
      </c>
      <c r="M28" s="4">
        <v>0</v>
      </c>
      <c r="N28" s="4">
        <v>0</v>
      </c>
      <c r="O28" s="4">
        <v>0</v>
      </c>
      <c r="P28" s="4">
        <v>0</v>
      </c>
      <c r="Q28" s="4">
        <v>0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</row>
    <row r="29" spans="1:26" x14ac:dyDescent="0.25">
      <c r="A29" s="1">
        <v>110</v>
      </c>
      <c r="B29" s="4">
        <v>0</v>
      </c>
      <c r="C29" s="4">
        <v>0</v>
      </c>
      <c r="D29" s="4">
        <v>0</v>
      </c>
      <c r="E29" s="4">
        <v>0</v>
      </c>
      <c r="F29" s="4">
        <v>0</v>
      </c>
      <c r="G29" s="4">
        <v>0</v>
      </c>
      <c r="H29" s="4">
        <v>0</v>
      </c>
      <c r="I29" s="4">
        <v>0</v>
      </c>
      <c r="J29" s="4">
        <v>0</v>
      </c>
      <c r="K29" s="4">
        <v>0</v>
      </c>
      <c r="L29" s="4">
        <v>0</v>
      </c>
      <c r="M29" s="4">
        <v>0</v>
      </c>
      <c r="N29" s="4">
        <v>0</v>
      </c>
      <c r="O29" s="4">
        <v>0</v>
      </c>
      <c r="P29" s="4">
        <v>0</v>
      </c>
      <c r="Q29" s="4">
        <v>0</v>
      </c>
      <c r="R29" s="4">
        <v>0</v>
      </c>
      <c r="S29" s="4">
        <v>0</v>
      </c>
      <c r="T29" s="4">
        <v>0</v>
      </c>
      <c r="U29" s="4">
        <v>0</v>
      </c>
      <c r="V29" s="4">
        <v>0</v>
      </c>
      <c r="W29" s="4">
        <v>0</v>
      </c>
      <c r="X29" s="4">
        <v>0</v>
      </c>
      <c r="Y29" s="4">
        <v>0</v>
      </c>
      <c r="Z29" s="4">
        <v>0</v>
      </c>
    </row>
    <row r="31" spans="1:26" x14ac:dyDescent="0.25">
      <c r="A31" t="s">
        <v>91</v>
      </c>
    </row>
    <row r="32" spans="1:26" x14ac:dyDescent="0.25">
      <c r="A32" s="1" t="s">
        <v>4</v>
      </c>
      <c r="B32" s="1">
        <v>2020</v>
      </c>
      <c r="C32" s="1">
        <f>B32+1</f>
        <v>2021</v>
      </c>
      <c r="D32" s="1">
        <f t="shared" ref="D32:Z32" si="2">C32+1</f>
        <v>2022</v>
      </c>
      <c r="E32" s="1">
        <f t="shared" si="2"/>
        <v>2023</v>
      </c>
      <c r="F32" s="1">
        <f t="shared" si="2"/>
        <v>2024</v>
      </c>
      <c r="G32" s="1">
        <f t="shared" si="2"/>
        <v>2025</v>
      </c>
      <c r="H32" s="1">
        <f t="shared" si="2"/>
        <v>2026</v>
      </c>
      <c r="I32" s="1">
        <f t="shared" si="2"/>
        <v>2027</v>
      </c>
      <c r="J32" s="1">
        <f t="shared" si="2"/>
        <v>2028</v>
      </c>
      <c r="K32" s="1">
        <f t="shared" si="2"/>
        <v>2029</v>
      </c>
      <c r="L32" s="1">
        <f t="shared" si="2"/>
        <v>2030</v>
      </c>
      <c r="M32" s="1">
        <f t="shared" si="2"/>
        <v>2031</v>
      </c>
      <c r="N32" s="1">
        <f t="shared" si="2"/>
        <v>2032</v>
      </c>
      <c r="O32" s="1">
        <f t="shared" si="2"/>
        <v>2033</v>
      </c>
      <c r="P32" s="1">
        <f t="shared" si="2"/>
        <v>2034</v>
      </c>
      <c r="Q32" s="1">
        <f t="shared" si="2"/>
        <v>2035</v>
      </c>
      <c r="R32" s="1">
        <f t="shared" si="2"/>
        <v>2036</v>
      </c>
      <c r="S32" s="1">
        <f t="shared" si="2"/>
        <v>2037</v>
      </c>
      <c r="T32" s="1">
        <f t="shared" si="2"/>
        <v>2038</v>
      </c>
      <c r="U32" s="1">
        <f t="shared" si="2"/>
        <v>2039</v>
      </c>
      <c r="V32" s="1">
        <f t="shared" si="2"/>
        <v>2040</v>
      </c>
      <c r="W32" s="1">
        <f t="shared" si="2"/>
        <v>2041</v>
      </c>
      <c r="X32" s="1">
        <f t="shared" si="2"/>
        <v>2042</v>
      </c>
      <c r="Y32" s="1">
        <f t="shared" si="2"/>
        <v>2043</v>
      </c>
      <c r="Z32" s="1">
        <f t="shared" si="2"/>
        <v>2044</v>
      </c>
    </row>
    <row r="33" spans="1:26" x14ac:dyDescent="0.25">
      <c r="A33" s="55" t="s">
        <v>2</v>
      </c>
      <c r="B33" s="72"/>
      <c r="C33" s="72"/>
      <c r="D33" s="72"/>
      <c r="E33" s="72"/>
      <c r="F33" s="72"/>
      <c r="G33" s="72"/>
      <c r="H33" s="72"/>
      <c r="I33" s="72"/>
      <c r="J33" s="72"/>
      <c r="K33" s="72"/>
      <c r="L33" s="72"/>
      <c r="M33" s="72"/>
      <c r="N33" s="72"/>
      <c r="O33" s="72"/>
      <c r="P33" s="72"/>
      <c r="Q33" s="72"/>
      <c r="R33" s="72"/>
      <c r="S33" s="72"/>
      <c r="T33" s="72"/>
      <c r="U33" s="72"/>
      <c r="V33" s="72"/>
      <c r="W33" s="72"/>
      <c r="X33" s="72"/>
      <c r="Y33" s="72"/>
      <c r="Z33" s="72"/>
    </row>
    <row r="34" spans="1:26" x14ac:dyDescent="0.25">
      <c r="A34" s="1">
        <v>10</v>
      </c>
      <c r="B34" s="4">
        <v>0</v>
      </c>
      <c r="C34" s="4">
        <v>0</v>
      </c>
      <c r="D34" s="4">
        <v>0</v>
      </c>
      <c r="E34" s="4">
        <v>0</v>
      </c>
      <c r="F34" s="4">
        <v>0</v>
      </c>
      <c r="G34" s="4">
        <v>0</v>
      </c>
      <c r="H34" s="4">
        <v>0</v>
      </c>
      <c r="I34" s="4">
        <v>0</v>
      </c>
      <c r="J34" s="4">
        <v>0</v>
      </c>
      <c r="K34" s="4">
        <v>0</v>
      </c>
      <c r="L34" s="4">
        <v>0</v>
      </c>
      <c r="M34" s="4">
        <v>0</v>
      </c>
      <c r="N34" s="4">
        <v>0</v>
      </c>
      <c r="O34" s="4">
        <v>0</v>
      </c>
      <c r="P34" s="4">
        <v>0</v>
      </c>
      <c r="Q34" s="4">
        <v>0</v>
      </c>
      <c r="R34" s="4">
        <v>0</v>
      </c>
      <c r="S34" s="4">
        <v>0</v>
      </c>
      <c r="T34" s="4">
        <v>0</v>
      </c>
      <c r="U34" s="4">
        <v>0</v>
      </c>
      <c r="V34" s="4">
        <v>0</v>
      </c>
      <c r="W34" s="4">
        <v>0</v>
      </c>
      <c r="X34" s="4">
        <v>0</v>
      </c>
      <c r="Y34" s="4">
        <v>0</v>
      </c>
      <c r="Z34" s="4">
        <v>0</v>
      </c>
    </row>
    <row r="35" spans="1:26" x14ac:dyDescent="0.25">
      <c r="A35" s="1">
        <v>20</v>
      </c>
      <c r="B35" s="4">
        <v>0</v>
      </c>
      <c r="C35" s="4">
        <v>0</v>
      </c>
      <c r="D35" s="4">
        <v>0</v>
      </c>
      <c r="E35" s="4">
        <v>0</v>
      </c>
      <c r="F35" s="4">
        <v>0</v>
      </c>
      <c r="G35" s="4">
        <v>0</v>
      </c>
      <c r="H35" s="4">
        <v>3.6000000000000003E-6</v>
      </c>
      <c r="I35" s="4">
        <v>7.2000000000000005E-6</v>
      </c>
      <c r="J35" s="4">
        <v>1.0800000000000002E-5</v>
      </c>
      <c r="K35" s="4">
        <v>1.4400000000000001E-5</v>
      </c>
      <c r="L35" s="4">
        <v>1.8E-5</v>
      </c>
      <c r="M35" s="4">
        <v>1.8E-5</v>
      </c>
      <c r="N35" s="4">
        <v>1.8E-5</v>
      </c>
      <c r="O35" s="4">
        <v>1.8E-5</v>
      </c>
      <c r="P35" s="4">
        <v>1.8E-5</v>
      </c>
      <c r="Q35" s="4">
        <v>0</v>
      </c>
      <c r="R35" s="4">
        <v>1.1E-5</v>
      </c>
      <c r="S35" s="4">
        <v>2.1999999999999999E-5</v>
      </c>
      <c r="T35" s="4">
        <v>3.3000000000000003E-5</v>
      </c>
      <c r="U35" s="4">
        <v>4.3999999999999999E-5</v>
      </c>
      <c r="V35" s="4">
        <v>5.4999999999999995E-5</v>
      </c>
      <c r="W35" s="4">
        <v>6.2399999999999999E-5</v>
      </c>
      <c r="X35" s="4">
        <v>6.9800000000000003E-5</v>
      </c>
      <c r="Y35" s="4">
        <v>7.7200000000000006E-5</v>
      </c>
      <c r="Z35" s="4">
        <v>8.4599999999999996E-5</v>
      </c>
    </row>
    <row r="36" spans="1:26" x14ac:dyDescent="0.25">
      <c r="A36" s="1">
        <v>30</v>
      </c>
      <c r="B36" s="4">
        <v>0.16926599999999997</v>
      </c>
      <c r="C36" s="4">
        <v>0.17146639999999996</v>
      </c>
      <c r="D36" s="4">
        <v>0.17366679999999998</v>
      </c>
      <c r="E36" s="4">
        <v>0.17586719999999997</v>
      </c>
      <c r="F36" s="4">
        <v>0.17806759999999999</v>
      </c>
      <c r="G36" s="4">
        <v>0.18026799999999998</v>
      </c>
      <c r="H36" s="4">
        <v>0.18059459999999999</v>
      </c>
      <c r="I36" s="4">
        <v>0.1809212</v>
      </c>
      <c r="J36" s="4">
        <v>0.18124779999999999</v>
      </c>
      <c r="K36" s="4">
        <v>0.1815744</v>
      </c>
      <c r="L36" s="4">
        <v>0.170899</v>
      </c>
      <c r="M36" s="4">
        <v>0.17153180000000001</v>
      </c>
      <c r="N36" s="4">
        <v>0.1721646</v>
      </c>
      <c r="O36" s="4">
        <v>0.17279740000000002</v>
      </c>
      <c r="P36" s="4">
        <v>0.17343020000000001</v>
      </c>
      <c r="Q36" s="4">
        <v>0.17243</v>
      </c>
      <c r="R36" s="4">
        <v>0.1773556</v>
      </c>
      <c r="S36" s="4">
        <v>0.1822812</v>
      </c>
      <c r="T36" s="4">
        <v>0.18720680000000003</v>
      </c>
      <c r="U36" s="4">
        <v>0.19213240000000004</v>
      </c>
      <c r="V36" s="4">
        <v>0.19389400000000001</v>
      </c>
      <c r="W36" s="4">
        <v>0.19625280000000001</v>
      </c>
      <c r="X36" s="4">
        <v>0.19861160000000003</v>
      </c>
      <c r="Y36" s="4">
        <v>0.20097040000000002</v>
      </c>
      <c r="Z36" s="4">
        <v>0.20332920000000004</v>
      </c>
    </row>
    <row r="37" spans="1:26" x14ac:dyDescent="0.25">
      <c r="A37" s="1">
        <v>40</v>
      </c>
      <c r="B37" s="4">
        <v>0.54940699999999998</v>
      </c>
      <c r="C37" s="4">
        <v>0.54959040000000003</v>
      </c>
      <c r="D37" s="4">
        <v>0.54977379999999998</v>
      </c>
      <c r="E37" s="4">
        <v>0.54995720000000003</v>
      </c>
      <c r="F37" s="4">
        <v>0.55014059999999998</v>
      </c>
      <c r="G37" s="4">
        <v>0.55032400000000004</v>
      </c>
      <c r="H37" s="4">
        <v>0.56240760000000001</v>
      </c>
      <c r="I37" s="4">
        <v>0.57449120000000009</v>
      </c>
      <c r="J37" s="4">
        <v>0.58657480000000006</v>
      </c>
      <c r="K37" s="4">
        <v>0.59865840000000015</v>
      </c>
      <c r="L37" s="4">
        <v>0.60982500000000006</v>
      </c>
      <c r="M37" s="4">
        <v>0.62736200000000009</v>
      </c>
      <c r="N37" s="4">
        <v>0.64489900000000011</v>
      </c>
      <c r="O37" s="4">
        <v>0.66243600000000002</v>
      </c>
      <c r="P37" s="4">
        <v>0.67997300000000005</v>
      </c>
      <c r="Q37" s="4">
        <v>0.63709199999999999</v>
      </c>
      <c r="R37" s="4">
        <v>0.65494540000000001</v>
      </c>
      <c r="S37" s="4">
        <v>0.67279880000000003</v>
      </c>
      <c r="T37" s="4">
        <v>0.69065220000000005</v>
      </c>
      <c r="U37" s="4">
        <v>0.70850560000000007</v>
      </c>
      <c r="V37" s="4">
        <v>0.63867400000000007</v>
      </c>
      <c r="W37" s="4">
        <v>0.69486280000000011</v>
      </c>
      <c r="X37" s="4">
        <v>0.75105160000000004</v>
      </c>
      <c r="Y37" s="4">
        <v>0.80724040000000008</v>
      </c>
      <c r="Z37" s="4">
        <v>0.86342920000000012</v>
      </c>
    </row>
    <row r="38" spans="1:26" x14ac:dyDescent="0.25">
      <c r="A38" s="1">
        <v>50</v>
      </c>
      <c r="B38" s="4">
        <v>0.18897600000000001</v>
      </c>
      <c r="C38" s="4">
        <v>0.18926580000000001</v>
      </c>
      <c r="D38" s="4">
        <v>0.18955560000000002</v>
      </c>
      <c r="E38" s="4">
        <v>0.1898454</v>
      </c>
      <c r="F38" s="4">
        <v>0.1901352</v>
      </c>
      <c r="G38" s="4">
        <v>0.19042500000000001</v>
      </c>
      <c r="H38" s="4">
        <v>0.23315240000000001</v>
      </c>
      <c r="I38" s="4">
        <v>0.27587980000000001</v>
      </c>
      <c r="J38" s="4">
        <v>0.31860719999999998</v>
      </c>
      <c r="K38" s="4">
        <v>0.36133460000000001</v>
      </c>
      <c r="L38" s="4">
        <v>0.402613</v>
      </c>
      <c r="M38" s="4">
        <v>0.44894899999999999</v>
      </c>
      <c r="N38" s="4">
        <v>0.49528499999999998</v>
      </c>
      <c r="O38" s="4">
        <v>0.54162100000000002</v>
      </c>
      <c r="P38" s="4">
        <v>0.58795699999999995</v>
      </c>
      <c r="Q38" s="4">
        <v>0.42065599999999997</v>
      </c>
      <c r="R38" s="4">
        <v>0.46813640000000001</v>
      </c>
      <c r="S38" s="4">
        <v>0.51561679999999999</v>
      </c>
      <c r="T38" s="4">
        <v>0.56309719999999996</v>
      </c>
      <c r="U38" s="4">
        <v>0.61057760000000005</v>
      </c>
      <c r="V38" s="4">
        <v>0.42637800000000003</v>
      </c>
      <c r="W38" s="4">
        <v>0.51884540000000001</v>
      </c>
      <c r="X38" s="4">
        <v>0.6113128000000001</v>
      </c>
      <c r="Y38" s="4">
        <v>0.70378020000000008</v>
      </c>
      <c r="Z38" s="4">
        <v>0.79624760000000006</v>
      </c>
    </row>
    <row r="39" spans="1:26" x14ac:dyDescent="0.25">
      <c r="A39" s="1">
        <v>60</v>
      </c>
      <c r="B39" s="4">
        <v>0.193853</v>
      </c>
      <c r="C39" s="4">
        <v>0.25142979999999998</v>
      </c>
      <c r="D39" s="4">
        <v>0.30900660000000002</v>
      </c>
      <c r="E39" s="4">
        <v>0.3665834</v>
      </c>
      <c r="F39" s="4">
        <v>0.42416019999999999</v>
      </c>
      <c r="G39" s="4">
        <v>0.48173700000000003</v>
      </c>
      <c r="H39" s="4">
        <v>0.57054820000000006</v>
      </c>
      <c r="I39" s="4">
        <v>0.65935940000000004</v>
      </c>
      <c r="J39" s="4">
        <v>0.74817060000000013</v>
      </c>
      <c r="K39" s="4">
        <v>0.8369818</v>
      </c>
      <c r="L39" s="4">
        <v>0.63790900000000006</v>
      </c>
      <c r="M39" s="4">
        <v>0.76876920000000004</v>
      </c>
      <c r="N39" s="4">
        <v>0.89962940000000002</v>
      </c>
      <c r="O39" s="4">
        <v>1.0304896000000001</v>
      </c>
      <c r="P39" s="4">
        <v>1.1613498</v>
      </c>
      <c r="Q39" s="4">
        <v>0.84815399999999996</v>
      </c>
      <c r="R39" s="4">
        <v>0.97332960000000002</v>
      </c>
      <c r="S39" s="4">
        <v>1.0985052</v>
      </c>
      <c r="T39" s="4">
        <v>1.2236807999999999</v>
      </c>
      <c r="U39" s="4">
        <v>1.3488563999999998</v>
      </c>
      <c r="V39" s="4">
        <v>0.81973099999999999</v>
      </c>
      <c r="W39" s="4">
        <v>0.87707099999999993</v>
      </c>
      <c r="X39" s="4">
        <v>0.93441099999999999</v>
      </c>
      <c r="Y39" s="4">
        <v>0.99175100000000005</v>
      </c>
      <c r="Z39" s="4">
        <v>1.049091</v>
      </c>
    </row>
    <row r="40" spans="1:26" x14ac:dyDescent="0.25">
      <c r="A40" s="1">
        <v>70</v>
      </c>
      <c r="B40" s="4">
        <v>1.3648169999999999</v>
      </c>
      <c r="C40" s="4">
        <v>1.3215033999999999</v>
      </c>
      <c r="D40" s="4">
        <v>1.2781897999999998</v>
      </c>
      <c r="E40" s="4">
        <v>1.2348762</v>
      </c>
      <c r="F40" s="4">
        <v>1.1915625999999999</v>
      </c>
      <c r="G40" s="4">
        <v>1.1482489999999999</v>
      </c>
      <c r="H40" s="4">
        <v>1.0359189999999998</v>
      </c>
      <c r="I40" s="4">
        <v>0.92358899999999977</v>
      </c>
      <c r="J40" s="4">
        <v>0.81125899999999984</v>
      </c>
      <c r="K40" s="4">
        <v>0.6989289999999998</v>
      </c>
      <c r="L40" s="4">
        <v>0.80316699999999985</v>
      </c>
      <c r="M40" s="4">
        <v>0.65924419999999984</v>
      </c>
      <c r="N40" s="4">
        <v>0.51532139999999993</v>
      </c>
      <c r="O40" s="4">
        <v>0.37139859999999991</v>
      </c>
      <c r="P40" s="4">
        <v>0.22747579999999989</v>
      </c>
      <c r="Q40" s="4">
        <v>0.64520299999999997</v>
      </c>
      <c r="R40" s="4">
        <v>0.49449779999999999</v>
      </c>
      <c r="S40" s="4">
        <v>0.3437926</v>
      </c>
      <c r="T40" s="4">
        <v>0.19308740000000002</v>
      </c>
      <c r="U40" s="4">
        <v>4.2382200000000037E-2</v>
      </c>
      <c r="V40" s="4">
        <v>0.61129100000000003</v>
      </c>
      <c r="W40" s="4">
        <v>0.44687900000000003</v>
      </c>
      <c r="X40" s="4">
        <v>0.28246700000000002</v>
      </c>
      <c r="Y40" s="4">
        <v>0.11805500000000002</v>
      </c>
      <c r="Z40" s="4">
        <v>-4.6356999999999982E-2</v>
      </c>
    </row>
    <row r="41" spans="1:26" x14ac:dyDescent="0.25">
      <c r="A41" s="1">
        <v>80</v>
      </c>
      <c r="B41" s="4">
        <v>1.244413</v>
      </c>
      <c r="C41" s="4">
        <v>1.2513044</v>
      </c>
      <c r="D41" s="4">
        <v>1.2581958</v>
      </c>
      <c r="E41" s="4">
        <v>1.2650872</v>
      </c>
      <c r="F41" s="4">
        <v>1.2719786</v>
      </c>
      <c r="G41" s="4">
        <v>1.27887</v>
      </c>
      <c r="H41" s="4">
        <v>1.2933805999999999</v>
      </c>
      <c r="I41" s="4">
        <v>1.3078912</v>
      </c>
      <c r="J41" s="4">
        <v>1.3224018</v>
      </c>
      <c r="K41" s="4">
        <v>1.3369124000000001</v>
      </c>
      <c r="L41" s="4">
        <v>1.3169660000000001</v>
      </c>
      <c r="M41" s="4">
        <v>1.3414752000000001</v>
      </c>
      <c r="N41" s="4">
        <v>1.3659844000000001</v>
      </c>
      <c r="O41" s="4">
        <v>1.3904936000000001</v>
      </c>
      <c r="P41" s="4">
        <v>1.4150028000000001</v>
      </c>
      <c r="Q41" s="4">
        <v>1.366959</v>
      </c>
      <c r="R41" s="4">
        <v>1.3987194000000001</v>
      </c>
      <c r="S41" s="4">
        <v>1.4304798000000001</v>
      </c>
      <c r="T41" s="4">
        <v>1.4622402000000003</v>
      </c>
      <c r="U41" s="4">
        <v>1.4940006000000003</v>
      </c>
      <c r="V41" s="4">
        <v>1.4032150000000003</v>
      </c>
      <c r="W41" s="4">
        <v>1.4454852000000002</v>
      </c>
      <c r="X41" s="4">
        <v>1.4877554000000004</v>
      </c>
      <c r="Y41" s="4">
        <v>1.5300256000000003</v>
      </c>
      <c r="Z41" s="4">
        <v>1.5722958000000005</v>
      </c>
    </row>
    <row r="42" spans="1:26" x14ac:dyDescent="0.25">
      <c r="A42" s="1">
        <v>90</v>
      </c>
      <c r="B42" s="4">
        <v>0</v>
      </c>
      <c r="C42" s="4">
        <v>0</v>
      </c>
      <c r="D42" s="4">
        <v>0</v>
      </c>
      <c r="E42" s="4">
        <v>0</v>
      </c>
      <c r="F42" s="4">
        <v>0</v>
      </c>
      <c r="G42" s="4">
        <v>0</v>
      </c>
      <c r="H42" s="4">
        <v>0</v>
      </c>
      <c r="I42" s="4">
        <v>0</v>
      </c>
      <c r="J42" s="4">
        <v>0</v>
      </c>
      <c r="K42" s="4">
        <v>0</v>
      </c>
      <c r="L42" s="4">
        <v>0</v>
      </c>
      <c r="M42" s="4">
        <v>0</v>
      </c>
      <c r="N42" s="4">
        <v>0</v>
      </c>
      <c r="O42" s="4">
        <v>0</v>
      </c>
      <c r="P42" s="4">
        <v>0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0</v>
      </c>
      <c r="Z42" s="4">
        <v>0</v>
      </c>
    </row>
    <row r="43" spans="1:26" x14ac:dyDescent="0.25">
      <c r="A43" s="1">
        <v>100</v>
      </c>
      <c r="B43" s="4">
        <v>0</v>
      </c>
      <c r="C43" s="4">
        <v>0</v>
      </c>
      <c r="D43" s="4">
        <v>0</v>
      </c>
      <c r="E43" s="4">
        <v>0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4">
        <v>0</v>
      </c>
      <c r="L43" s="4">
        <v>0</v>
      </c>
      <c r="M43" s="4">
        <v>0</v>
      </c>
      <c r="N43" s="4">
        <v>0</v>
      </c>
      <c r="O43" s="4">
        <v>0</v>
      </c>
      <c r="P43" s="4">
        <v>0</v>
      </c>
      <c r="Q43" s="4">
        <v>0</v>
      </c>
      <c r="R43" s="4">
        <v>0</v>
      </c>
      <c r="S43" s="4">
        <v>0</v>
      </c>
      <c r="T43" s="4">
        <v>0</v>
      </c>
      <c r="U43" s="4">
        <v>0</v>
      </c>
      <c r="V43" s="4">
        <v>0</v>
      </c>
      <c r="W43" s="4">
        <v>0</v>
      </c>
      <c r="X43" s="4">
        <v>0</v>
      </c>
      <c r="Y43" s="4">
        <v>0</v>
      </c>
      <c r="Z43" s="4">
        <v>0</v>
      </c>
    </row>
    <row r="44" spans="1:26" x14ac:dyDescent="0.25">
      <c r="A44" s="1">
        <v>110</v>
      </c>
      <c r="B44" s="4">
        <v>0</v>
      </c>
      <c r="C44" s="4">
        <v>0</v>
      </c>
      <c r="D44" s="4">
        <v>0</v>
      </c>
      <c r="E44" s="4">
        <v>0</v>
      </c>
      <c r="F44" s="4">
        <v>0</v>
      </c>
      <c r="G44" s="4">
        <v>0</v>
      </c>
      <c r="H44" s="4">
        <v>0</v>
      </c>
      <c r="I44" s="4">
        <v>0</v>
      </c>
      <c r="J44" s="4">
        <v>0</v>
      </c>
      <c r="K44" s="4">
        <v>0</v>
      </c>
      <c r="L44" s="4">
        <v>0</v>
      </c>
      <c r="M44" s="4">
        <v>0</v>
      </c>
      <c r="N44" s="4">
        <v>0</v>
      </c>
      <c r="O44" s="4">
        <v>0</v>
      </c>
      <c r="P44" s="4">
        <v>0</v>
      </c>
      <c r="Q44" s="4">
        <v>0</v>
      </c>
      <c r="R44" s="4">
        <v>0</v>
      </c>
      <c r="S44" s="4">
        <v>0</v>
      </c>
      <c r="T44" s="4">
        <v>0</v>
      </c>
      <c r="U44" s="4">
        <v>0</v>
      </c>
      <c r="V44" s="4">
        <v>0</v>
      </c>
      <c r="W44" s="4">
        <v>0</v>
      </c>
      <c r="X44" s="4">
        <v>0</v>
      </c>
      <c r="Y44" s="4">
        <v>0</v>
      </c>
      <c r="Z44" s="4">
        <v>0</v>
      </c>
    </row>
    <row r="46" spans="1:26" x14ac:dyDescent="0.25">
      <c r="A46" t="s">
        <v>91</v>
      </c>
    </row>
    <row r="47" spans="1:26" x14ac:dyDescent="0.25">
      <c r="A47" s="1" t="s">
        <v>5</v>
      </c>
      <c r="B47" s="1">
        <v>2020</v>
      </c>
      <c r="C47" s="1">
        <f>B47+1</f>
        <v>2021</v>
      </c>
      <c r="D47" s="1">
        <f t="shared" ref="D47:Z47" si="3">C47+1</f>
        <v>2022</v>
      </c>
      <c r="E47" s="1">
        <f t="shared" si="3"/>
        <v>2023</v>
      </c>
      <c r="F47" s="1">
        <f t="shared" si="3"/>
        <v>2024</v>
      </c>
      <c r="G47" s="1">
        <f t="shared" si="3"/>
        <v>2025</v>
      </c>
      <c r="H47" s="1">
        <f t="shared" si="3"/>
        <v>2026</v>
      </c>
      <c r="I47" s="1">
        <f t="shared" si="3"/>
        <v>2027</v>
      </c>
      <c r="J47" s="1">
        <f t="shared" si="3"/>
        <v>2028</v>
      </c>
      <c r="K47" s="1">
        <f t="shared" si="3"/>
        <v>2029</v>
      </c>
      <c r="L47" s="1">
        <f t="shared" si="3"/>
        <v>2030</v>
      </c>
      <c r="M47" s="1">
        <f t="shared" si="3"/>
        <v>2031</v>
      </c>
      <c r="N47" s="1">
        <f t="shared" si="3"/>
        <v>2032</v>
      </c>
      <c r="O47" s="1">
        <f t="shared" si="3"/>
        <v>2033</v>
      </c>
      <c r="P47" s="1">
        <f t="shared" si="3"/>
        <v>2034</v>
      </c>
      <c r="Q47" s="1">
        <f t="shared" si="3"/>
        <v>2035</v>
      </c>
      <c r="R47" s="1">
        <f t="shared" si="3"/>
        <v>2036</v>
      </c>
      <c r="S47" s="1">
        <f t="shared" si="3"/>
        <v>2037</v>
      </c>
      <c r="T47" s="1">
        <f t="shared" si="3"/>
        <v>2038</v>
      </c>
      <c r="U47" s="1">
        <f t="shared" si="3"/>
        <v>2039</v>
      </c>
      <c r="V47" s="1">
        <f t="shared" si="3"/>
        <v>2040</v>
      </c>
      <c r="W47" s="1">
        <f t="shared" si="3"/>
        <v>2041</v>
      </c>
      <c r="X47" s="1">
        <f t="shared" si="3"/>
        <v>2042</v>
      </c>
      <c r="Y47" s="1">
        <f t="shared" si="3"/>
        <v>2043</v>
      </c>
      <c r="Z47" s="1">
        <f t="shared" si="3"/>
        <v>2044</v>
      </c>
    </row>
    <row r="48" spans="1:26" x14ac:dyDescent="0.25">
      <c r="A48" s="55" t="s">
        <v>2</v>
      </c>
      <c r="B48" s="72"/>
      <c r="C48" s="72"/>
      <c r="D48" s="72"/>
      <c r="E48" s="72"/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  <c r="R48" s="72"/>
      <c r="S48" s="72"/>
      <c r="T48" s="72"/>
      <c r="U48" s="72"/>
      <c r="V48" s="72"/>
      <c r="W48" s="72"/>
      <c r="X48" s="72"/>
      <c r="Y48" s="72"/>
      <c r="Z48" s="72"/>
    </row>
    <row r="49" spans="1:26" x14ac:dyDescent="0.25">
      <c r="A49" s="38">
        <v>10</v>
      </c>
      <c r="B49" s="57">
        <v>0</v>
      </c>
      <c r="C49" s="56">
        <v>0</v>
      </c>
      <c r="D49" s="56">
        <v>0</v>
      </c>
      <c r="E49" s="56">
        <v>0</v>
      </c>
      <c r="F49" s="56">
        <v>0</v>
      </c>
      <c r="G49" s="58">
        <v>0</v>
      </c>
      <c r="H49" s="56">
        <v>0</v>
      </c>
      <c r="I49" s="56">
        <v>0</v>
      </c>
      <c r="J49" s="56">
        <v>0</v>
      </c>
      <c r="K49" s="56">
        <v>0</v>
      </c>
      <c r="L49" s="59">
        <v>0</v>
      </c>
      <c r="M49" s="56">
        <v>0</v>
      </c>
      <c r="N49" s="56">
        <v>0</v>
      </c>
      <c r="O49" s="56">
        <v>0</v>
      </c>
      <c r="P49" s="56">
        <v>0</v>
      </c>
      <c r="Q49" s="60">
        <v>0</v>
      </c>
      <c r="R49" s="56">
        <v>0</v>
      </c>
      <c r="S49" s="56">
        <v>0</v>
      </c>
      <c r="T49" s="56">
        <v>0</v>
      </c>
      <c r="U49" s="56">
        <v>0</v>
      </c>
      <c r="V49" s="59">
        <v>0</v>
      </c>
      <c r="W49" s="56">
        <v>0</v>
      </c>
      <c r="X49" s="56">
        <v>0</v>
      </c>
      <c r="Y49" s="56">
        <v>0</v>
      </c>
      <c r="Z49" s="56">
        <v>0</v>
      </c>
    </row>
    <row r="50" spans="1:26" x14ac:dyDescent="0.25">
      <c r="A50" s="38">
        <v>20</v>
      </c>
      <c r="B50" s="57">
        <v>0</v>
      </c>
      <c r="C50" s="56">
        <v>0</v>
      </c>
      <c r="D50" s="56">
        <v>0</v>
      </c>
      <c r="E50" s="56">
        <v>0</v>
      </c>
      <c r="F50" s="56">
        <v>0</v>
      </c>
      <c r="G50" s="58">
        <v>0</v>
      </c>
      <c r="H50" s="56">
        <v>0</v>
      </c>
      <c r="I50" s="56">
        <v>0</v>
      </c>
      <c r="J50" s="56">
        <v>0</v>
      </c>
      <c r="K50" s="56">
        <v>0</v>
      </c>
      <c r="L50" s="59">
        <v>0</v>
      </c>
      <c r="M50" s="56">
        <v>0</v>
      </c>
      <c r="N50" s="56">
        <v>0</v>
      </c>
      <c r="O50" s="56">
        <v>0</v>
      </c>
      <c r="P50" s="56">
        <v>0</v>
      </c>
      <c r="Q50" s="60">
        <v>0</v>
      </c>
      <c r="R50" s="56">
        <v>4.0000000000000007E-6</v>
      </c>
      <c r="S50" s="56">
        <v>8.0000000000000013E-6</v>
      </c>
      <c r="T50" s="56">
        <v>1.2000000000000002E-5</v>
      </c>
      <c r="U50" s="56">
        <v>1.6000000000000003E-5</v>
      </c>
      <c r="V50" s="59">
        <v>2.0000000000000002E-5</v>
      </c>
      <c r="W50" s="56">
        <v>2.0000000000000002E-5</v>
      </c>
      <c r="X50" s="56">
        <v>2.0000000000000002E-5</v>
      </c>
      <c r="Y50" s="56">
        <v>2.0000000000000002E-5</v>
      </c>
      <c r="Z50" s="56">
        <v>2.0000000000000002E-5</v>
      </c>
    </row>
    <row r="51" spans="1:26" x14ac:dyDescent="0.25">
      <c r="A51" s="38">
        <v>30</v>
      </c>
      <c r="B51" s="57">
        <v>0.58857999999999999</v>
      </c>
      <c r="C51" s="56">
        <v>0.61350300000000002</v>
      </c>
      <c r="D51" s="56">
        <v>0.63842600000000005</v>
      </c>
      <c r="E51" s="56">
        <v>0.66334899999999997</v>
      </c>
      <c r="F51" s="56">
        <v>0.68827199999999999</v>
      </c>
      <c r="G51" s="58">
        <v>0.71319500000000002</v>
      </c>
      <c r="H51" s="56">
        <v>0.63682860000000008</v>
      </c>
      <c r="I51" s="56">
        <v>0.56046220000000002</v>
      </c>
      <c r="J51" s="56">
        <v>0.48409580000000002</v>
      </c>
      <c r="K51" s="56">
        <v>0.40772940000000002</v>
      </c>
      <c r="L51" s="59">
        <v>0.20674799999999999</v>
      </c>
      <c r="M51" s="56">
        <v>0.1352698</v>
      </c>
      <c r="N51" s="56">
        <v>6.3791599999999976E-2</v>
      </c>
      <c r="O51" s="56">
        <v>-7.6866000000000434E-3</v>
      </c>
      <c r="P51" s="56">
        <v>-7.9164800000000035E-2</v>
      </c>
      <c r="Q51" s="60">
        <v>0.23118900000000001</v>
      </c>
      <c r="R51" s="56">
        <v>0.16468740000000001</v>
      </c>
      <c r="S51" s="56">
        <v>9.8185800000000018E-2</v>
      </c>
      <c r="T51" s="56">
        <v>3.1684200000000023E-2</v>
      </c>
      <c r="U51" s="56">
        <v>-3.4817399999999971E-2</v>
      </c>
      <c r="V51" s="59">
        <v>0.25607200000000002</v>
      </c>
      <c r="W51" s="56">
        <v>0.19141500000000003</v>
      </c>
      <c r="X51" s="56">
        <v>0.12675800000000004</v>
      </c>
      <c r="Y51" s="56">
        <v>6.2101000000000045E-2</v>
      </c>
      <c r="Z51" s="56">
        <v>-2.5559999999999472E-3</v>
      </c>
    </row>
    <row r="52" spans="1:26" x14ac:dyDescent="0.25">
      <c r="A52" s="38">
        <v>40</v>
      </c>
      <c r="B52" s="57">
        <v>0.22973500000000002</v>
      </c>
      <c r="C52" s="56">
        <v>0.23404820000000001</v>
      </c>
      <c r="D52" s="56">
        <v>0.2383614</v>
      </c>
      <c r="E52" s="56">
        <v>0.24267459999999996</v>
      </c>
      <c r="F52" s="56">
        <v>0.24698779999999995</v>
      </c>
      <c r="G52" s="58">
        <v>0.25130099999999994</v>
      </c>
      <c r="H52" s="56">
        <v>0.25963599999999992</v>
      </c>
      <c r="I52" s="56">
        <v>0.26797099999999996</v>
      </c>
      <c r="J52" s="56">
        <v>0.27630599999999994</v>
      </c>
      <c r="K52" s="56">
        <v>0.28464099999999998</v>
      </c>
      <c r="L52" s="59">
        <v>0.27141000000000004</v>
      </c>
      <c r="M52" s="56">
        <v>0.28311180000000002</v>
      </c>
      <c r="N52" s="56">
        <v>0.29481360000000001</v>
      </c>
      <c r="O52" s="56">
        <v>0.30651539999999999</v>
      </c>
      <c r="P52" s="56">
        <v>0.31821719999999998</v>
      </c>
      <c r="Q52" s="60">
        <v>0.28824399999999994</v>
      </c>
      <c r="R52" s="56">
        <v>0.30219579999999996</v>
      </c>
      <c r="S52" s="56">
        <v>0.31614759999999997</v>
      </c>
      <c r="T52" s="56">
        <v>0.33009939999999999</v>
      </c>
      <c r="U52" s="56">
        <v>0.3440512</v>
      </c>
      <c r="V52" s="59">
        <v>0.29949400000000009</v>
      </c>
      <c r="W52" s="56">
        <v>0.57397380000000009</v>
      </c>
      <c r="X52" s="56">
        <v>0.84845360000000003</v>
      </c>
      <c r="Y52" s="56">
        <v>1.1229334000000002</v>
      </c>
      <c r="Z52" s="56">
        <v>1.3974132000000001</v>
      </c>
    </row>
    <row r="53" spans="1:26" x14ac:dyDescent="0.25">
      <c r="A53" s="38">
        <v>50</v>
      </c>
      <c r="B53" s="57">
        <v>0.87526300000000012</v>
      </c>
      <c r="C53" s="56">
        <v>0.90869860000000013</v>
      </c>
      <c r="D53" s="56">
        <v>0.94213420000000003</v>
      </c>
      <c r="E53" s="56">
        <v>0.97556980000000004</v>
      </c>
      <c r="F53" s="56">
        <v>1.0090053999999999</v>
      </c>
      <c r="G53" s="58">
        <v>1.042441</v>
      </c>
      <c r="H53" s="56">
        <v>1.3216876</v>
      </c>
      <c r="I53" s="56">
        <v>1.6009341999999998</v>
      </c>
      <c r="J53" s="56">
        <v>1.8801807999999998</v>
      </c>
      <c r="K53" s="56">
        <v>2.1594273999999998</v>
      </c>
      <c r="L53" s="59">
        <v>2.271496</v>
      </c>
      <c r="M53" s="56">
        <v>2.6152363999999997</v>
      </c>
      <c r="N53" s="56">
        <v>2.9589767999999999</v>
      </c>
      <c r="O53" s="56">
        <v>3.3027172</v>
      </c>
      <c r="P53" s="56">
        <v>3.6464575999999997</v>
      </c>
      <c r="Q53" s="60">
        <v>2.5939649999999999</v>
      </c>
      <c r="R53" s="56">
        <v>2.9309505999999996</v>
      </c>
      <c r="S53" s="56">
        <v>3.2679361999999994</v>
      </c>
      <c r="T53" s="56">
        <v>3.6049217999999996</v>
      </c>
      <c r="U53" s="56">
        <v>3.9419073999999994</v>
      </c>
      <c r="V53" s="59">
        <v>2.5601909999999997</v>
      </c>
      <c r="W53" s="56">
        <v>3.2329515999999998</v>
      </c>
      <c r="X53" s="56">
        <v>3.9057121999999995</v>
      </c>
      <c r="Y53" s="56">
        <v>4.5784727999999992</v>
      </c>
      <c r="Z53" s="56">
        <v>5.2512333999999994</v>
      </c>
    </row>
    <row r="54" spans="1:26" x14ac:dyDescent="0.25">
      <c r="A54" s="38">
        <v>60</v>
      </c>
      <c r="B54" s="57">
        <v>0.78081</v>
      </c>
      <c r="C54" s="56">
        <v>1.2203438000000002</v>
      </c>
      <c r="D54" s="56">
        <v>1.6598776000000002</v>
      </c>
      <c r="E54" s="56">
        <v>2.0994114000000001</v>
      </c>
      <c r="F54" s="56">
        <v>2.5389452000000006</v>
      </c>
      <c r="G54" s="58">
        <v>2.9784790000000001</v>
      </c>
      <c r="H54" s="56">
        <v>3.6259252000000002</v>
      </c>
      <c r="I54" s="56">
        <v>4.2733714000000003</v>
      </c>
      <c r="J54" s="56">
        <v>4.9208176000000003</v>
      </c>
      <c r="K54" s="56">
        <v>5.5682638000000004</v>
      </c>
      <c r="L54" s="59">
        <v>4.0180410000000002</v>
      </c>
      <c r="M54" s="56">
        <v>5.0911336000000009</v>
      </c>
      <c r="N54" s="56">
        <v>6.1642262000000008</v>
      </c>
      <c r="O54" s="56">
        <v>7.2373188000000006</v>
      </c>
      <c r="P54" s="56">
        <v>8.3104114000000013</v>
      </c>
      <c r="Q54" s="60">
        <v>6.1462730000000008</v>
      </c>
      <c r="R54" s="56">
        <v>7.1773498000000009</v>
      </c>
      <c r="S54" s="56">
        <v>8.208426600000001</v>
      </c>
      <c r="T54" s="56">
        <v>9.2395034000000003</v>
      </c>
      <c r="U54" s="56">
        <v>10.270580200000001</v>
      </c>
      <c r="V54" s="59">
        <v>5.9361939999999995</v>
      </c>
      <c r="W54" s="56">
        <v>6.6346862</v>
      </c>
      <c r="X54" s="56">
        <v>7.3331783999999995</v>
      </c>
      <c r="Y54" s="56">
        <v>8.0316706</v>
      </c>
      <c r="Z54" s="56">
        <v>8.7301628000000004</v>
      </c>
    </row>
    <row r="55" spans="1:26" x14ac:dyDescent="0.25">
      <c r="A55" s="38">
        <v>70</v>
      </c>
      <c r="B55" s="57">
        <v>5.9634720000000003</v>
      </c>
      <c r="C55" s="56">
        <v>5.9018902000000004</v>
      </c>
      <c r="D55" s="56">
        <v>5.8403084000000005</v>
      </c>
      <c r="E55" s="56">
        <v>5.7787265999999997</v>
      </c>
      <c r="F55" s="56">
        <v>5.7171447999999998</v>
      </c>
      <c r="G55" s="58">
        <v>5.6555629999999999</v>
      </c>
      <c r="H55" s="56">
        <v>5.4120661999999999</v>
      </c>
      <c r="I55" s="56">
        <v>5.1685694</v>
      </c>
      <c r="J55" s="56">
        <v>4.9250726</v>
      </c>
      <c r="K55" s="56">
        <v>4.6815757999999992</v>
      </c>
      <c r="L55" s="59">
        <v>4.7459879999999997</v>
      </c>
      <c r="M55" s="56">
        <v>4.3275405999999998</v>
      </c>
      <c r="N55" s="56">
        <v>3.9090931999999996</v>
      </c>
      <c r="O55" s="56">
        <v>3.4906457999999994</v>
      </c>
      <c r="P55" s="56">
        <v>3.0721983999999996</v>
      </c>
      <c r="Q55" s="60">
        <v>3.871235</v>
      </c>
      <c r="R55" s="56">
        <v>3.4214912000000002</v>
      </c>
      <c r="S55" s="56">
        <v>2.9717473999999999</v>
      </c>
      <c r="T55" s="56">
        <v>2.5220036000000001</v>
      </c>
      <c r="U55" s="56">
        <v>2.0722598000000003</v>
      </c>
      <c r="V55" s="59">
        <v>3.7147530000000004</v>
      </c>
      <c r="W55" s="56">
        <v>3.1466786000000004</v>
      </c>
      <c r="X55" s="56">
        <v>2.5786042</v>
      </c>
      <c r="Y55" s="56">
        <v>2.0105298</v>
      </c>
      <c r="Z55" s="56">
        <v>1.4424554000000001</v>
      </c>
    </row>
    <row r="56" spans="1:26" x14ac:dyDescent="0.25">
      <c r="A56" s="1">
        <v>80</v>
      </c>
      <c r="B56" s="57">
        <v>1.7665329999999999</v>
      </c>
      <c r="C56" s="56">
        <v>1.8026806</v>
      </c>
      <c r="D56" s="56">
        <v>1.8388282</v>
      </c>
      <c r="E56" s="56">
        <v>1.8749758000000001</v>
      </c>
      <c r="F56" s="56">
        <v>1.9111234000000001</v>
      </c>
      <c r="G56" s="58">
        <v>1.9472710000000002</v>
      </c>
      <c r="H56" s="56">
        <v>2.1306412000000003</v>
      </c>
      <c r="I56" s="56">
        <v>2.3140114000000001</v>
      </c>
      <c r="J56" s="56">
        <v>2.4973816000000002</v>
      </c>
      <c r="K56" s="56">
        <v>2.6807518000000004</v>
      </c>
      <c r="L56" s="59">
        <v>2.6833839999999998</v>
      </c>
      <c r="M56" s="56">
        <v>2.9242415999999998</v>
      </c>
      <c r="N56" s="56">
        <v>3.1650991999999998</v>
      </c>
      <c r="O56" s="56">
        <v>3.4059567999999998</v>
      </c>
      <c r="P56" s="56">
        <v>3.6468143999999998</v>
      </c>
      <c r="Q56" s="60">
        <v>2.9708209999999999</v>
      </c>
      <c r="R56" s="56">
        <v>3.2415159999999998</v>
      </c>
      <c r="S56" s="56">
        <v>3.5122110000000002</v>
      </c>
      <c r="T56" s="56">
        <v>3.7829060000000001</v>
      </c>
      <c r="U56" s="56">
        <v>4.0536010000000005</v>
      </c>
      <c r="V56" s="59">
        <v>3.1200080000000003</v>
      </c>
      <c r="W56" s="56">
        <v>3.4214764000000004</v>
      </c>
      <c r="X56" s="56">
        <v>3.7229448000000001</v>
      </c>
      <c r="Y56" s="56">
        <v>4.0244131999999997</v>
      </c>
      <c r="Z56" s="56">
        <v>4.3258815999999998</v>
      </c>
    </row>
    <row r="57" spans="1:26" x14ac:dyDescent="0.25">
      <c r="A57" s="1">
        <v>90</v>
      </c>
      <c r="B57" s="57">
        <v>0</v>
      </c>
      <c r="C57" s="56">
        <v>0</v>
      </c>
      <c r="D57" s="56">
        <v>0</v>
      </c>
      <c r="E57" s="56">
        <v>0</v>
      </c>
      <c r="F57" s="56">
        <v>0</v>
      </c>
      <c r="G57" s="58">
        <v>0</v>
      </c>
      <c r="H57" s="56">
        <v>0</v>
      </c>
      <c r="I57" s="56">
        <v>0</v>
      </c>
      <c r="J57" s="56">
        <v>0</v>
      </c>
      <c r="K57" s="56">
        <v>0</v>
      </c>
      <c r="L57" s="59">
        <v>0</v>
      </c>
      <c r="M57" s="56">
        <v>0</v>
      </c>
      <c r="N57" s="56">
        <v>0</v>
      </c>
      <c r="O57" s="56">
        <v>0</v>
      </c>
      <c r="P57" s="56">
        <v>0</v>
      </c>
      <c r="Q57" s="60">
        <v>0</v>
      </c>
      <c r="R57" s="56">
        <v>0</v>
      </c>
      <c r="S57" s="56">
        <v>0</v>
      </c>
      <c r="T57" s="56">
        <v>0</v>
      </c>
      <c r="U57" s="56">
        <v>0</v>
      </c>
      <c r="V57" s="59">
        <v>0</v>
      </c>
      <c r="W57" s="56">
        <v>0</v>
      </c>
      <c r="X57" s="56">
        <v>0</v>
      </c>
      <c r="Y57" s="56">
        <v>0</v>
      </c>
      <c r="Z57" s="56">
        <v>0</v>
      </c>
    </row>
    <row r="58" spans="1:26" x14ac:dyDescent="0.25">
      <c r="A58" s="1">
        <v>100</v>
      </c>
      <c r="B58" s="57">
        <v>0</v>
      </c>
      <c r="C58" s="56">
        <v>0</v>
      </c>
      <c r="D58" s="56">
        <v>0</v>
      </c>
      <c r="E58" s="56">
        <v>0</v>
      </c>
      <c r="F58" s="56">
        <v>0</v>
      </c>
      <c r="G58" s="58">
        <v>0</v>
      </c>
      <c r="H58" s="56">
        <v>0</v>
      </c>
      <c r="I58" s="56">
        <v>0</v>
      </c>
      <c r="J58" s="56">
        <v>0</v>
      </c>
      <c r="K58" s="56">
        <v>0</v>
      </c>
      <c r="L58" s="59">
        <v>0</v>
      </c>
      <c r="M58" s="56">
        <v>0</v>
      </c>
      <c r="N58" s="56">
        <v>0</v>
      </c>
      <c r="O58" s="56">
        <v>0</v>
      </c>
      <c r="P58" s="56">
        <v>0</v>
      </c>
      <c r="Q58" s="60">
        <v>0</v>
      </c>
      <c r="R58" s="56">
        <v>0</v>
      </c>
      <c r="S58" s="56">
        <v>0</v>
      </c>
      <c r="T58" s="56">
        <v>0</v>
      </c>
      <c r="U58" s="56">
        <v>0</v>
      </c>
      <c r="V58" s="59">
        <v>0</v>
      </c>
      <c r="W58" s="56">
        <v>0</v>
      </c>
      <c r="X58" s="56">
        <v>0</v>
      </c>
      <c r="Y58" s="56">
        <v>0</v>
      </c>
      <c r="Z58" s="56">
        <v>0</v>
      </c>
    </row>
    <row r="59" spans="1:26" x14ac:dyDescent="0.25">
      <c r="A59" s="1">
        <v>110</v>
      </c>
      <c r="B59" s="57">
        <v>0</v>
      </c>
      <c r="C59" s="56">
        <v>0</v>
      </c>
      <c r="D59" s="56">
        <v>0</v>
      </c>
      <c r="E59" s="56">
        <v>0</v>
      </c>
      <c r="F59" s="56">
        <v>0</v>
      </c>
      <c r="G59" s="58">
        <v>0</v>
      </c>
      <c r="H59" s="56">
        <v>0</v>
      </c>
      <c r="I59" s="56">
        <v>0</v>
      </c>
      <c r="J59" s="56">
        <v>0</v>
      </c>
      <c r="K59" s="56">
        <v>0</v>
      </c>
      <c r="L59" s="59">
        <v>0</v>
      </c>
      <c r="M59" s="56">
        <v>0</v>
      </c>
      <c r="N59" s="56">
        <v>0</v>
      </c>
      <c r="O59" s="56">
        <v>0</v>
      </c>
      <c r="P59" s="56">
        <v>0</v>
      </c>
      <c r="Q59" s="60">
        <v>0</v>
      </c>
      <c r="R59" s="56">
        <v>0</v>
      </c>
      <c r="S59" s="56">
        <v>0</v>
      </c>
      <c r="T59" s="56">
        <v>0</v>
      </c>
      <c r="U59" s="56">
        <v>0</v>
      </c>
      <c r="V59" s="59">
        <v>0</v>
      </c>
      <c r="W59" s="56">
        <v>0</v>
      </c>
      <c r="X59" s="56">
        <v>0</v>
      </c>
      <c r="Y59" s="56">
        <v>0</v>
      </c>
      <c r="Z59" s="56">
        <v>0</v>
      </c>
    </row>
    <row r="61" spans="1:26" x14ac:dyDescent="0.25">
      <c r="A61" t="s">
        <v>91</v>
      </c>
    </row>
    <row r="62" spans="1:26" x14ac:dyDescent="0.25">
      <c r="A62" s="1" t="s">
        <v>44</v>
      </c>
      <c r="B62" s="1">
        <v>2020</v>
      </c>
      <c r="C62" s="1">
        <f>B62+1</f>
        <v>2021</v>
      </c>
      <c r="D62" s="1">
        <f t="shared" ref="D62:Z62" si="4">C62+1</f>
        <v>2022</v>
      </c>
      <c r="E62" s="1">
        <f t="shared" si="4"/>
        <v>2023</v>
      </c>
      <c r="F62" s="1">
        <f t="shared" si="4"/>
        <v>2024</v>
      </c>
      <c r="G62" s="1">
        <f t="shared" si="4"/>
        <v>2025</v>
      </c>
      <c r="H62" s="1">
        <f t="shared" si="4"/>
        <v>2026</v>
      </c>
      <c r="I62" s="1">
        <f t="shared" si="4"/>
        <v>2027</v>
      </c>
      <c r="J62" s="1">
        <f t="shared" si="4"/>
        <v>2028</v>
      </c>
      <c r="K62" s="1">
        <f t="shared" si="4"/>
        <v>2029</v>
      </c>
      <c r="L62" s="1">
        <f t="shared" si="4"/>
        <v>2030</v>
      </c>
      <c r="M62" s="1">
        <f t="shared" si="4"/>
        <v>2031</v>
      </c>
      <c r="N62" s="1">
        <f t="shared" si="4"/>
        <v>2032</v>
      </c>
      <c r="O62" s="1">
        <f t="shared" si="4"/>
        <v>2033</v>
      </c>
      <c r="P62" s="1">
        <f t="shared" si="4"/>
        <v>2034</v>
      </c>
      <c r="Q62" s="1">
        <f t="shared" si="4"/>
        <v>2035</v>
      </c>
      <c r="R62" s="1">
        <f t="shared" si="4"/>
        <v>2036</v>
      </c>
      <c r="S62" s="1">
        <f t="shared" si="4"/>
        <v>2037</v>
      </c>
      <c r="T62" s="1">
        <f t="shared" si="4"/>
        <v>2038</v>
      </c>
      <c r="U62" s="1">
        <f t="shared" si="4"/>
        <v>2039</v>
      </c>
      <c r="V62" s="1">
        <f t="shared" si="4"/>
        <v>2040</v>
      </c>
      <c r="W62" s="1">
        <f t="shared" si="4"/>
        <v>2041</v>
      </c>
      <c r="X62" s="1">
        <f t="shared" si="4"/>
        <v>2042</v>
      </c>
      <c r="Y62" s="1">
        <f t="shared" si="4"/>
        <v>2043</v>
      </c>
      <c r="Z62" s="1">
        <f t="shared" si="4"/>
        <v>2044</v>
      </c>
    </row>
    <row r="63" spans="1:26" x14ac:dyDescent="0.25">
      <c r="A63" s="55" t="s">
        <v>2</v>
      </c>
      <c r="B63" s="72"/>
      <c r="C63" s="72"/>
      <c r="D63" s="72"/>
      <c r="E63" s="72"/>
      <c r="F63" s="72"/>
      <c r="G63" s="72"/>
      <c r="H63" s="72"/>
      <c r="I63" s="72"/>
      <c r="J63" s="72"/>
      <c r="K63" s="72"/>
      <c r="L63" s="72"/>
      <c r="M63" s="72"/>
      <c r="N63" s="72"/>
      <c r="O63" s="72"/>
      <c r="P63" s="72"/>
      <c r="Q63" s="72"/>
      <c r="R63" s="72"/>
      <c r="S63" s="72"/>
      <c r="T63" s="72"/>
      <c r="U63" s="72"/>
      <c r="V63" s="72"/>
      <c r="W63" s="72"/>
      <c r="X63" s="72"/>
      <c r="Y63" s="72"/>
      <c r="Z63" s="72"/>
    </row>
    <row r="64" spans="1:26" x14ac:dyDescent="0.25">
      <c r="A64" s="1">
        <v>10</v>
      </c>
      <c r="B64" s="4">
        <v>0</v>
      </c>
      <c r="C64" s="4">
        <v>0</v>
      </c>
      <c r="D64" s="4">
        <v>0</v>
      </c>
      <c r="E64" s="4">
        <v>0</v>
      </c>
      <c r="F64" s="4">
        <v>0</v>
      </c>
      <c r="G64" s="4">
        <v>0</v>
      </c>
      <c r="H64" s="4">
        <v>0</v>
      </c>
      <c r="I64" s="4">
        <v>0</v>
      </c>
      <c r="J64" s="4">
        <v>0</v>
      </c>
      <c r="K64" s="4">
        <v>0</v>
      </c>
      <c r="L64" s="4">
        <v>0</v>
      </c>
      <c r="M64" s="4">
        <v>0</v>
      </c>
      <c r="N64" s="4">
        <v>0</v>
      </c>
      <c r="O64" s="4">
        <v>0</v>
      </c>
      <c r="P64" s="4">
        <v>0</v>
      </c>
      <c r="Q64" s="4">
        <v>0</v>
      </c>
      <c r="R64" s="4">
        <v>0</v>
      </c>
      <c r="S64" s="4">
        <v>0</v>
      </c>
      <c r="T64" s="4">
        <v>0</v>
      </c>
      <c r="U64" s="4">
        <v>0</v>
      </c>
      <c r="V64" s="4">
        <v>0</v>
      </c>
      <c r="W64" s="4">
        <v>0</v>
      </c>
      <c r="X64" s="4">
        <v>0</v>
      </c>
      <c r="Y64" s="4">
        <v>0</v>
      </c>
      <c r="Z64" s="4">
        <v>0</v>
      </c>
    </row>
    <row r="65" spans="1:26" x14ac:dyDescent="0.25">
      <c r="A65" s="1">
        <v>20</v>
      </c>
      <c r="B65" s="4">
        <v>0</v>
      </c>
      <c r="C65" s="4">
        <v>0</v>
      </c>
      <c r="D65" s="4">
        <v>0</v>
      </c>
      <c r="E65" s="4">
        <v>0</v>
      </c>
      <c r="F65" s="4">
        <v>0</v>
      </c>
      <c r="G65" s="4">
        <v>0</v>
      </c>
      <c r="H65" s="4">
        <v>0</v>
      </c>
      <c r="I65" s="4">
        <v>0</v>
      </c>
      <c r="J65" s="4">
        <v>0</v>
      </c>
      <c r="K65" s="4">
        <v>0</v>
      </c>
      <c r="L65" s="4">
        <v>0</v>
      </c>
      <c r="M65" s="4">
        <v>0</v>
      </c>
      <c r="N65" s="4">
        <v>0</v>
      </c>
      <c r="O65" s="4">
        <v>0</v>
      </c>
      <c r="P65" s="4">
        <v>0</v>
      </c>
      <c r="Q65" s="4">
        <v>0</v>
      </c>
      <c r="R65" s="4">
        <v>0</v>
      </c>
      <c r="S65" s="4">
        <v>0</v>
      </c>
      <c r="T65" s="4">
        <v>0</v>
      </c>
      <c r="U65" s="4">
        <v>0</v>
      </c>
      <c r="V65" s="4">
        <v>0</v>
      </c>
      <c r="W65" s="4">
        <v>0</v>
      </c>
      <c r="X65" s="4">
        <v>0</v>
      </c>
      <c r="Y65" s="4">
        <v>0</v>
      </c>
      <c r="Z65" s="4">
        <v>0</v>
      </c>
    </row>
    <row r="66" spans="1:26" x14ac:dyDescent="0.25">
      <c r="A66" s="1">
        <v>30</v>
      </c>
      <c r="B66" s="4">
        <v>0</v>
      </c>
      <c r="C66" s="4">
        <v>0</v>
      </c>
      <c r="D66" s="4">
        <v>0</v>
      </c>
      <c r="E66" s="4">
        <v>0</v>
      </c>
      <c r="F66" s="4">
        <v>0</v>
      </c>
      <c r="G66" s="4">
        <v>0</v>
      </c>
      <c r="H66" s="4">
        <v>0</v>
      </c>
      <c r="I66" s="4">
        <v>0</v>
      </c>
      <c r="J66" s="4">
        <v>0</v>
      </c>
      <c r="K66" s="4">
        <v>0</v>
      </c>
      <c r="L66" s="4">
        <v>0</v>
      </c>
      <c r="M66" s="4">
        <v>0</v>
      </c>
      <c r="N66" s="4">
        <v>0</v>
      </c>
      <c r="O66" s="4">
        <v>0</v>
      </c>
      <c r="P66" s="4">
        <v>0</v>
      </c>
      <c r="Q66" s="4">
        <v>0</v>
      </c>
      <c r="R66" s="4">
        <v>0</v>
      </c>
      <c r="S66" s="4">
        <v>0</v>
      </c>
      <c r="T66" s="4">
        <v>0</v>
      </c>
      <c r="U66" s="4">
        <v>0</v>
      </c>
      <c r="V66" s="4">
        <v>0</v>
      </c>
      <c r="W66" s="4">
        <v>0</v>
      </c>
      <c r="X66" s="4">
        <v>0</v>
      </c>
      <c r="Y66" s="4">
        <v>0</v>
      </c>
      <c r="Z66" s="4">
        <v>0</v>
      </c>
    </row>
    <row r="67" spans="1:26" x14ac:dyDescent="0.25">
      <c r="A67" s="1">
        <v>40</v>
      </c>
      <c r="B67" s="4">
        <v>6.2819999999999987E-2</v>
      </c>
      <c r="C67" s="4">
        <v>6.3063399999999992E-2</v>
      </c>
      <c r="D67" s="4">
        <v>6.3306799999999996E-2</v>
      </c>
      <c r="E67" s="4">
        <v>6.3550199999999987E-2</v>
      </c>
      <c r="F67" s="4">
        <v>6.3793599999999992E-2</v>
      </c>
      <c r="G67" s="4">
        <v>6.4036999999999997E-2</v>
      </c>
      <c r="H67" s="4">
        <v>6.45067E-2</v>
      </c>
      <c r="I67" s="4">
        <v>6.4976400000000004E-2</v>
      </c>
      <c r="J67" s="4">
        <v>6.5446100000000007E-2</v>
      </c>
      <c r="K67" s="4">
        <v>6.591580000000001E-2</v>
      </c>
      <c r="L67" s="4">
        <v>6.5168500000000004E-2</v>
      </c>
      <c r="M67" s="4">
        <v>6.8877100000000011E-2</v>
      </c>
      <c r="N67" s="4">
        <v>7.2585700000000017E-2</v>
      </c>
      <c r="O67" s="4">
        <v>7.6294300000000009E-2</v>
      </c>
      <c r="P67" s="4">
        <v>8.0002900000000016E-2</v>
      </c>
      <c r="Q67" s="4">
        <v>8.1363000000000005E-2</v>
      </c>
      <c r="R67" s="4">
        <v>8.6625400000000005E-2</v>
      </c>
      <c r="S67" s="4">
        <v>9.1887799999999992E-2</v>
      </c>
      <c r="T67" s="4">
        <v>9.7150199999999992E-2</v>
      </c>
      <c r="U67" s="4">
        <v>0.10241259999999999</v>
      </c>
      <c r="V67" s="4">
        <v>8.9131999999999961E-2</v>
      </c>
      <c r="W67" s="4">
        <v>0.10244979999999995</v>
      </c>
      <c r="X67" s="4">
        <v>0.11576759999999996</v>
      </c>
      <c r="Y67" s="4">
        <v>0.12908539999999996</v>
      </c>
      <c r="Z67" s="4">
        <v>0.14240319999999995</v>
      </c>
    </row>
    <row r="68" spans="1:26" x14ac:dyDescent="0.25">
      <c r="A68" s="1">
        <v>50</v>
      </c>
      <c r="B68" s="4">
        <v>0.11634050000000003</v>
      </c>
      <c r="C68" s="4">
        <v>0.11935580000000003</v>
      </c>
      <c r="D68" s="4">
        <v>0.12237110000000002</v>
      </c>
      <c r="E68" s="4">
        <v>0.12538640000000001</v>
      </c>
      <c r="F68" s="4">
        <v>0.12840170000000001</v>
      </c>
      <c r="G68" s="4">
        <v>0.13141700000000001</v>
      </c>
      <c r="H68" s="4">
        <v>0.1433789</v>
      </c>
      <c r="I68" s="4">
        <v>0.1553408</v>
      </c>
      <c r="J68" s="4">
        <v>0.16730270000000003</v>
      </c>
      <c r="K68" s="4">
        <v>0.1792646</v>
      </c>
      <c r="L68" s="4">
        <v>0.17615000000000003</v>
      </c>
      <c r="M68" s="4">
        <v>0.18726220000000002</v>
      </c>
      <c r="N68" s="4">
        <v>0.19837440000000001</v>
      </c>
      <c r="O68" s="4">
        <v>0.20948660000000002</v>
      </c>
      <c r="P68" s="4">
        <v>0.22059879999999998</v>
      </c>
      <c r="Q68" s="4">
        <v>0.17190149999999998</v>
      </c>
      <c r="R68" s="4">
        <v>0.18259869999999997</v>
      </c>
      <c r="S68" s="4">
        <v>0.19329589999999996</v>
      </c>
      <c r="T68" s="4">
        <v>0.20399309999999998</v>
      </c>
      <c r="U68" s="4">
        <v>0.21469029999999995</v>
      </c>
      <c r="V68" s="4">
        <v>0.16982649999999999</v>
      </c>
      <c r="W68" s="4">
        <v>0.18744139999999998</v>
      </c>
      <c r="X68" s="4">
        <v>0.20505629999999997</v>
      </c>
      <c r="Y68" s="4">
        <v>0.22267119999999996</v>
      </c>
      <c r="Z68" s="4">
        <v>0.24028609999999995</v>
      </c>
    </row>
    <row r="69" spans="1:26" x14ac:dyDescent="0.25">
      <c r="A69" s="1">
        <v>60</v>
      </c>
      <c r="B69" s="4">
        <v>3.5462500000000001E-2</v>
      </c>
      <c r="C69" s="4">
        <v>4.5081400000000001E-2</v>
      </c>
      <c r="D69" s="4">
        <v>5.4700300000000007E-2</v>
      </c>
      <c r="E69" s="4">
        <v>6.4319200000000007E-2</v>
      </c>
      <c r="F69" s="4">
        <v>7.3938100000000007E-2</v>
      </c>
      <c r="G69" s="4">
        <v>8.3557000000000006E-2</v>
      </c>
      <c r="H69" s="4">
        <v>9.5929700000000007E-2</v>
      </c>
      <c r="I69" s="4">
        <v>0.10830240000000001</v>
      </c>
      <c r="J69" s="4">
        <v>0.12067510000000001</v>
      </c>
      <c r="K69" s="4">
        <v>0.13304779999999999</v>
      </c>
      <c r="L69" s="4">
        <v>9.7325999999999996E-2</v>
      </c>
      <c r="M69" s="4">
        <v>0.11599039999999999</v>
      </c>
      <c r="N69" s="4">
        <v>0.13465480000000002</v>
      </c>
      <c r="O69" s="4">
        <v>0.15331920000000002</v>
      </c>
      <c r="P69" s="4">
        <v>0.17198360000000001</v>
      </c>
      <c r="Q69" s="4">
        <v>0.12878450000000002</v>
      </c>
      <c r="R69" s="4">
        <v>0.15030190000000002</v>
      </c>
      <c r="S69" s="4">
        <v>0.17181930000000001</v>
      </c>
      <c r="T69" s="4">
        <v>0.19333670000000003</v>
      </c>
      <c r="U69" s="4">
        <v>0.21485410000000002</v>
      </c>
      <c r="V69" s="4">
        <v>0.1430495</v>
      </c>
      <c r="W69" s="4">
        <v>0.1572325</v>
      </c>
      <c r="X69" s="4">
        <v>0.1714155</v>
      </c>
      <c r="Y69" s="4">
        <v>0.1855985</v>
      </c>
      <c r="Z69" s="4">
        <v>0.1997815</v>
      </c>
    </row>
    <row r="70" spans="1:26" x14ac:dyDescent="0.25">
      <c r="A70" s="1">
        <v>70</v>
      </c>
      <c r="B70" s="4">
        <v>9.9038000000000001E-2</v>
      </c>
      <c r="C70" s="4">
        <v>9.76659E-2</v>
      </c>
      <c r="D70" s="4">
        <v>9.6293799999999999E-2</v>
      </c>
      <c r="E70" s="4">
        <v>9.4921699999999998E-2</v>
      </c>
      <c r="F70" s="4">
        <v>9.3549599999999997E-2</v>
      </c>
      <c r="G70" s="4">
        <v>9.2177499999999996E-2</v>
      </c>
      <c r="H70" s="4">
        <v>8.3203699999999992E-2</v>
      </c>
      <c r="I70" s="4">
        <v>7.4229899999999988E-2</v>
      </c>
      <c r="J70" s="4">
        <v>6.5256099999999997E-2</v>
      </c>
      <c r="K70" s="4">
        <v>5.6282299999999993E-2</v>
      </c>
      <c r="L70" s="4">
        <v>5.4169000000000002E-2</v>
      </c>
      <c r="M70" s="4">
        <v>5.8512500000000002E-2</v>
      </c>
      <c r="N70" s="4">
        <v>6.2855999999999995E-2</v>
      </c>
      <c r="O70" s="4">
        <v>6.7199499999999995E-2</v>
      </c>
      <c r="P70" s="4">
        <v>7.1542999999999995E-2</v>
      </c>
      <c r="Q70" s="4">
        <v>0.1207555</v>
      </c>
      <c r="R70" s="4">
        <v>0.1254016</v>
      </c>
      <c r="S70" s="4">
        <v>0.13004769999999999</v>
      </c>
      <c r="T70" s="4">
        <v>0.1346938</v>
      </c>
      <c r="U70" s="4">
        <v>0.13933989999999999</v>
      </c>
      <c r="V70" s="4">
        <v>0.12226849999999999</v>
      </c>
      <c r="W70" s="4">
        <v>0.12215179999999999</v>
      </c>
      <c r="X70" s="4">
        <v>0.12203509999999999</v>
      </c>
      <c r="Y70" s="4">
        <v>0.12191839999999998</v>
      </c>
      <c r="Z70" s="4">
        <v>0.12180169999999998</v>
      </c>
    </row>
    <row r="71" spans="1:26" x14ac:dyDescent="0.25">
      <c r="A71" s="1">
        <v>80</v>
      </c>
      <c r="B71" s="4">
        <v>0.15395510500000001</v>
      </c>
      <c r="C71" s="4">
        <v>0.14957167100000002</v>
      </c>
      <c r="D71" s="4">
        <v>0.145188237</v>
      </c>
      <c r="E71" s="4">
        <v>0.14080480300000001</v>
      </c>
      <c r="F71" s="4">
        <v>0.13642136899999999</v>
      </c>
      <c r="G71" s="4">
        <v>0.132037935</v>
      </c>
      <c r="H71" s="4">
        <v>0.12930076099999999</v>
      </c>
      <c r="I71" s="4">
        <v>0.12656358700000001</v>
      </c>
      <c r="J71" s="4">
        <v>0.123826413</v>
      </c>
      <c r="K71" s="4">
        <v>0.121089239</v>
      </c>
      <c r="L71" s="4">
        <v>0.14026923500000002</v>
      </c>
      <c r="M71" s="4">
        <v>0.12101752900000001</v>
      </c>
      <c r="N71" s="4">
        <v>0.10176582300000002</v>
      </c>
      <c r="O71" s="4">
        <v>8.2514117000000026E-2</v>
      </c>
      <c r="P71" s="4">
        <v>6.3262411000000018E-2</v>
      </c>
      <c r="Q71" s="4">
        <v>5.7696575E-2</v>
      </c>
      <c r="R71" s="4">
        <v>3.9080113E-2</v>
      </c>
      <c r="S71" s="4">
        <v>2.0463650999999999E-2</v>
      </c>
      <c r="T71" s="4">
        <v>1.8471889999999991E-3</v>
      </c>
      <c r="U71" s="4">
        <v>-1.6769273000000001E-2</v>
      </c>
      <c r="V71" s="4">
        <v>6.0872795E-2</v>
      </c>
      <c r="W71" s="4">
        <v>4.3103462999999995E-2</v>
      </c>
      <c r="X71" s="4">
        <v>2.5334130999999989E-2</v>
      </c>
      <c r="Y71" s="4">
        <v>7.5647989999999832E-3</v>
      </c>
      <c r="Z71" s="4">
        <v>-1.0204533000000023E-2</v>
      </c>
    </row>
    <row r="72" spans="1:26" x14ac:dyDescent="0.25">
      <c r="A72" s="1">
        <v>90</v>
      </c>
      <c r="B72" s="7">
        <v>0</v>
      </c>
      <c r="C72" s="7">
        <v>0</v>
      </c>
      <c r="D72" s="7">
        <v>0</v>
      </c>
      <c r="E72" s="7">
        <v>0</v>
      </c>
      <c r="F72" s="7">
        <v>0</v>
      </c>
      <c r="G72" s="7">
        <v>0</v>
      </c>
      <c r="H72" s="7">
        <v>0</v>
      </c>
      <c r="I72" s="7">
        <v>0</v>
      </c>
      <c r="J72" s="7">
        <v>0</v>
      </c>
      <c r="K72" s="7">
        <v>0</v>
      </c>
      <c r="L72" s="7">
        <v>0</v>
      </c>
      <c r="M72" s="7">
        <v>0</v>
      </c>
      <c r="N72" s="7">
        <v>0</v>
      </c>
      <c r="O72" s="7">
        <v>0</v>
      </c>
      <c r="P72" s="7">
        <v>0</v>
      </c>
      <c r="Q72" s="7">
        <v>0</v>
      </c>
      <c r="R72" s="7">
        <v>0</v>
      </c>
      <c r="S72" s="7">
        <v>0</v>
      </c>
      <c r="T72" s="7">
        <v>0</v>
      </c>
      <c r="U72" s="7">
        <v>0</v>
      </c>
      <c r="V72" s="7">
        <v>0</v>
      </c>
      <c r="W72" s="7">
        <v>0</v>
      </c>
      <c r="X72" s="7">
        <v>0</v>
      </c>
      <c r="Y72" s="7">
        <v>0</v>
      </c>
      <c r="Z72" s="7">
        <v>0</v>
      </c>
    </row>
    <row r="73" spans="1:26" x14ac:dyDescent="0.25">
      <c r="A73" s="1">
        <v>100</v>
      </c>
      <c r="B73" s="7">
        <v>0</v>
      </c>
      <c r="C73" s="7">
        <v>0</v>
      </c>
      <c r="D73" s="7">
        <v>0</v>
      </c>
      <c r="E73" s="7">
        <v>0</v>
      </c>
      <c r="F73" s="7">
        <v>0</v>
      </c>
      <c r="G73" s="7">
        <v>0</v>
      </c>
      <c r="H73" s="7">
        <v>0</v>
      </c>
      <c r="I73" s="7">
        <v>0</v>
      </c>
      <c r="J73" s="7">
        <v>0</v>
      </c>
      <c r="K73" s="7">
        <v>0</v>
      </c>
      <c r="L73" s="7">
        <v>0</v>
      </c>
      <c r="M73" s="7">
        <v>0</v>
      </c>
      <c r="N73" s="7">
        <v>0</v>
      </c>
      <c r="O73" s="7">
        <v>0</v>
      </c>
      <c r="P73" s="7">
        <v>0</v>
      </c>
      <c r="Q73" s="7">
        <v>0</v>
      </c>
      <c r="R73" s="7">
        <v>0</v>
      </c>
      <c r="S73" s="7">
        <v>0</v>
      </c>
      <c r="T73" s="7">
        <v>0</v>
      </c>
      <c r="U73" s="7">
        <v>0</v>
      </c>
      <c r="V73" s="7">
        <v>0</v>
      </c>
      <c r="W73" s="7">
        <v>0</v>
      </c>
      <c r="X73" s="7">
        <v>0</v>
      </c>
      <c r="Y73" s="7">
        <v>0</v>
      </c>
      <c r="Z73" s="7">
        <v>0</v>
      </c>
    </row>
    <row r="74" spans="1:26" x14ac:dyDescent="0.25">
      <c r="A74" s="1">
        <v>110</v>
      </c>
      <c r="B74" s="7">
        <v>0</v>
      </c>
      <c r="C74" s="7">
        <v>0</v>
      </c>
      <c r="D74" s="7">
        <v>0</v>
      </c>
      <c r="E74" s="7">
        <v>0</v>
      </c>
      <c r="F74" s="7">
        <v>0</v>
      </c>
      <c r="G74" s="7">
        <v>0</v>
      </c>
      <c r="H74" s="7">
        <v>0</v>
      </c>
      <c r="I74" s="7">
        <v>0</v>
      </c>
      <c r="J74" s="7">
        <v>0</v>
      </c>
      <c r="K74" s="7">
        <v>0</v>
      </c>
      <c r="L74" s="7">
        <v>0</v>
      </c>
      <c r="M74" s="7">
        <v>0</v>
      </c>
      <c r="N74" s="7">
        <v>0</v>
      </c>
      <c r="O74" s="7">
        <v>0</v>
      </c>
      <c r="P74" s="7">
        <v>0</v>
      </c>
      <c r="Q74" s="7">
        <v>0</v>
      </c>
      <c r="R74" s="7">
        <v>0</v>
      </c>
      <c r="S74" s="7">
        <v>0</v>
      </c>
      <c r="T74" s="7">
        <v>0</v>
      </c>
      <c r="U74" s="7">
        <v>0</v>
      </c>
      <c r="V74" s="7">
        <v>0</v>
      </c>
      <c r="W74" s="7">
        <v>0</v>
      </c>
      <c r="X74" s="7">
        <v>0</v>
      </c>
      <c r="Y74" s="7">
        <v>0</v>
      </c>
      <c r="Z74" s="7">
        <v>0</v>
      </c>
    </row>
  </sheetData>
  <mergeCells count="5">
    <mergeCell ref="B3:Z3"/>
    <mergeCell ref="B18:Z18"/>
    <mergeCell ref="B33:Z33"/>
    <mergeCell ref="B48:Z48"/>
    <mergeCell ref="B63:Z63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6"/>
  <sheetViews>
    <sheetView topLeftCell="G7" workbookViewId="0">
      <selection activeCell="AB25" sqref="AB25"/>
    </sheetView>
  </sheetViews>
  <sheetFormatPr defaultRowHeight="15" x14ac:dyDescent="0.25"/>
  <cols>
    <col min="1" max="1" width="28.42578125" customWidth="1"/>
    <col min="2" max="26" width="11.140625" customWidth="1"/>
  </cols>
  <sheetData>
    <row r="1" spans="1:26" x14ac:dyDescent="0.25">
      <c r="A1" t="s">
        <v>90</v>
      </c>
    </row>
    <row r="2" spans="1:26" x14ac:dyDescent="0.25">
      <c r="A2" s="1" t="s">
        <v>1</v>
      </c>
      <c r="B2" s="1">
        <v>2020</v>
      </c>
      <c r="C2" s="1">
        <f>B2+1</f>
        <v>2021</v>
      </c>
      <c r="D2" s="1">
        <f t="shared" ref="D2:Z2" si="0">C2+1</f>
        <v>2022</v>
      </c>
      <c r="E2" s="1">
        <f t="shared" si="0"/>
        <v>2023</v>
      </c>
      <c r="F2" s="1">
        <f t="shared" si="0"/>
        <v>2024</v>
      </c>
      <c r="G2" s="1">
        <f t="shared" si="0"/>
        <v>2025</v>
      </c>
      <c r="H2" s="1">
        <f t="shared" si="0"/>
        <v>2026</v>
      </c>
      <c r="I2" s="1">
        <f t="shared" si="0"/>
        <v>2027</v>
      </c>
      <c r="J2" s="1">
        <f t="shared" si="0"/>
        <v>2028</v>
      </c>
      <c r="K2" s="1">
        <f t="shared" si="0"/>
        <v>2029</v>
      </c>
      <c r="L2" s="1">
        <f t="shared" si="0"/>
        <v>2030</v>
      </c>
      <c r="M2" s="1">
        <f t="shared" si="0"/>
        <v>2031</v>
      </c>
      <c r="N2" s="1">
        <f t="shared" si="0"/>
        <v>2032</v>
      </c>
      <c r="O2" s="1">
        <f t="shared" si="0"/>
        <v>2033</v>
      </c>
      <c r="P2" s="1">
        <f t="shared" si="0"/>
        <v>2034</v>
      </c>
      <c r="Q2" s="1">
        <f t="shared" si="0"/>
        <v>2035</v>
      </c>
      <c r="R2" s="1">
        <f t="shared" si="0"/>
        <v>2036</v>
      </c>
      <c r="S2" s="1">
        <f t="shared" si="0"/>
        <v>2037</v>
      </c>
      <c r="T2" s="1">
        <f t="shared" si="0"/>
        <v>2038</v>
      </c>
      <c r="U2" s="1">
        <f t="shared" si="0"/>
        <v>2039</v>
      </c>
      <c r="V2" s="1">
        <f t="shared" si="0"/>
        <v>2040</v>
      </c>
      <c r="W2" s="1">
        <f t="shared" si="0"/>
        <v>2041</v>
      </c>
      <c r="X2" s="1">
        <f t="shared" si="0"/>
        <v>2042</v>
      </c>
      <c r="Y2" s="1">
        <f t="shared" si="0"/>
        <v>2043</v>
      </c>
      <c r="Z2" s="1">
        <f t="shared" si="0"/>
        <v>2044</v>
      </c>
    </row>
    <row r="3" spans="1:26" x14ac:dyDescent="0.25">
      <c r="A3" s="3" t="s">
        <v>2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</row>
    <row r="4" spans="1:26" x14ac:dyDescent="0.25">
      <c r="A4" s="1">
        <v>10</v>
      </c>
      <c r="B4" s="5">
        <f>'Praca eksploatacyjna'!B4*$M$85*$I$85*B$82</f>
        <v>0</v>
      </c>
      <c r="C4" s="5">
        <f>'Praca eksploatacyjna'!C4*$M$85*$I$85*C$82</f>
        <v>0</v>
      </c>
      <c r="D4" s="5">
        <f>'Praca eksploatacyjna'!D4*$M$85*$I$85*D$82</f>
        <v>0</v>
      </c>
      <c r="E4" s="5">
        <f>'Praca eksploatacyjna'!E4*$M$85*$I$85*E$82</f>
        <v>0</v>
      </c>
      <c r="F4" s="5">
        <f>'Praca eksploatacyjna'!F4*$M$85*$I$85*F$82</f>
        <v>0</v>
      </c>
      <c r="G4" s="5">
        <f>'Praca eksploatacyjna'!G4*$M$85*$I$85*G$82</f>
        <v>0</v>
      </c>
      <c r="H4" s="5">
        <f>'Praca eksploatacyjna'!H4*$M$85*$I$85*H$82</f>
        <v>0</v>
      </c>
      <c r="I4" s="5">
        <f>'Praca eksploatacyjna'!I4*$M$85*$I$85*I$82</f>
        <v>0</v>
      </c>
      <c r="J4" s="5">
        <f>'Praca eksploatacyjna'!J4*$M$85*$I$85*J$82</f>
        <v>0</v>
      </c>
      <c r="K4" s="5">
        <f>'Praca eksploatacyjna'!K4*$M$85*$I$85*K$82</f>
        <v>0</v>
      </c>
      <c r="L4" s="5">
        <f>'Praca eksploatacyjna'!L4*$M$85*$I$85*L$82</f>
        <v>0</v>
      </c>
      <c r="M4" s="5">
        <f>'Praca eksploatacyjna'!M4*$M$85*$I$85*M$82</f>
        <v>0</v>
      </c>
      <c r="N4" s="5">
        <f>'Praca eksploatacyjna'!N4*$M$85*$I$85*N$82</f>
        <v>0</v>
      </c>
      <c r="O4" s="5">
        <f>'Praca eksploatacyjna'!O4*$M$85*$I$85*O$82</f>
        <v>0</v>
      </c>
      <c r="P4" s="5">
        <f>'Praca eksploatacyjna'!P4*$M$85*$I$85*P$82</f>
        <v>0</v>
      </c>
      <c r="Q4" s="5">
        <f>'Praca eksploatacyjna'!Q4*$M$85*$I$85*Q$82</f>
        <v>0</v>
      </c>
      <c r="R4" s="5">
        <f>'Praca eksploatacyjna'!R4*$M$85*$I$85*R$82</f>
        <v>0</v>
      </c>
      <c r="S4" s="5">
        <f>'Praca eksploatacyjna'!S4*$M$85*$I$85*S$82</f>
        <v>0</v>
      </c>
      <c r="T4" s="5">
        <f>'Praca eksploatacyjna'!T4*$M$85*$I$85*T$82</f>
        <v>0</v>
      </c>
      <c r="U4" s="5">
        <f>'Praca eksploatacyjna'!U4*$M$85*$I$85*U$82</f>
        <v>0</v>
      </c>
      <c r="V4" s="5">
        <f>'Praca eksploatacyjna'!V4*$M$85*$I$85*V$82</f>
        <v>0</v>
      </c>
      <c r="W4" s="5">
        <f>'Praca eksploatacyjna'!W4*$M$85*$I$85*W$82</f>
        <v>0</v>
      </c>
      <c r="X4" s="5">
        <f>'Praca eksploatacyjna'!X4*$M$85*$I$85*X$82</f>
        <v>0</v>
      </c>
      <c r="Y4" s="5">
        <f>'Praca eksploatacyjna'!Y4*$M$85*$I$85*Y$82</f>
        <v>0</v>
      </c>
      <c r="Z4" s="5">
        <f>'Praca eksploatacyjna'!Z4*$M$85*$I$85*Z$82</f>
        <v>0</v>
      </c>
    </row>
    <row r="5" spans="1:26" x14ac:dyDescent="0.25">
      <c r="A5" s="1">
        <v>20</v>
      </c>
      <c r="B5" s="5">
        <f>'Praca eksploatacyjna'!B5*$M$85*$I$85*B$82</f>
        <v>0</v>
      </c>
      <c r="C5" s="5">
        <f>'Praca eksploatacyjna'!C5*$M$85*$I$85*C$82</f>
        <v>0</v>
      </c>
      <c r="D5" s="5">
        <f>'Praca eksploatacyjna'!D5*$M$85*$I$85*D$82</f>
        <v>0</v>
      </c>
      <c r="E5" s="5">
        <f>'Praca eksploatacyjna'!E5*$M$85*$I$85*E$82</f>
        <v>0</v>
      </c>
      <c r="F5" s="5">
        <f>'Praca eksploatacyjna'!F5*$M$85*$I$85*F$82</f>
        <v>0</v>
      </c>
      <c r="G5" s="5">
        <f>'Praca eksploatacyjna'!G5*$M$85*$I$85*G$82</f>
        <v>0</v>
      </c>
      <c r="H5" s="5">
        <f>'Praca eksploatacyjna'!H5*$M$85*$I$85*H$82</f>
        <v>0</v>
      </c>
      <c r="I5" s="5">
        <f>'Praca eksploatacyjna'!I5*$M$85*$I$85*I$82</f>
        <v>0</v>
      </c>
      <c r="J5" s="5">
        <f>'Praca eksploatacyjna'!J5*$M$85*$I$85*J$82</f>
        <v>0</v>
      </c>
      <c r="K5" s="5">
        <f>'Praca eksploatacyjna'!K5*$M$85*$I$85*K$82</f>
        <v>0</v>
      </c>
      <c r="L5" s="5">
        <f>'Praca eksploatacyjna'!L5*$M$85*$I$85*L$82</f>
        <v>0</v>
      </c>
      <c r="M5" s="5">
        <f>'Praca eksploatacyjna'!M5*$M$85*$I$85*M$82</f>
        <v>0</v>
      </c>
      <c r="N5" s="5">
        <f>'Praca eksploatacyjna'!N5*$M$85*$I$85*N$82</f>
        <v>0</v>
      </c>
      <c r="O5" s="5">
        <f>'Praca eksploatacyjna'!O5*$M$85*$I$85*O$82</f>
        <v>0</v>
      </c>
      <c r="P5" s="5">
        <f>'Praca eksploatacyjna'!P5*$M$85*$I$85*P$82</f>
        <v>0</v>
      </c>
      <c r="Q5" s="5">
        <f>'Praca eksploatacyjna'!Q5*$M$85*$I$85*Q$82</f>
        <v>0</v>
      </c>
      <c r="R5" s="5">
        <f>'Praca eksploatacyjna'!R5*$M$85*$I$85*R$82</f>
        <v>0</v>
      </c>
      <c r="S5" s="5">
        <f>'Praca eksploatacyjna'!S5*$M$85*$I$85*S$82</f>
        <v>0</v>
      </c>
      <c r="T5" s="5">
        <f>'Praca eksploatacyjna'!T5*$M$85*$I$85*T$82</f>
        <v>0</v>
      </c>
      <c r="U5" s="5">
        <f>'Praca eksploatacyjna'!U5*$M$85*$I$85*U$82</f>
        <v>0</v>
      </c>
      <c r="V5" s="5">
        <f>'Praca eksploatacyjna'!V5*$M$85*$I$85*V$82</f>
        <v>0</v>
      </c>
      <c r="W5" s="5">
        <f>'Praca eksploatacyjna'!W5*$M$85*$I$85*W$82</f>
        <v>0</v>
      </c>
      <c r="X5" s="5">
        <f>'Praca eksploatacyjna'!X5*$M$85*$I$85*X$82</f>
        <v>0</v>
      </c>
      <c r="Y5" s="5">
        <f>'Praca eksploatacyjna'!Y5*$M$85*$I$85*Y$82</f>
        <v>0</v>
      </c>
      <c r="Z5" s="5">
        <f>'Praca eksploatacyjna'!Z5*$M$85*$I$85*Z$82</f>
        <v>0</v>
      </c>
    </row>
    <row r="6" spans="1:26" x14ac:dyDescent="0.25">
      <c r="A6" s="1">
        <v>30</v>
      </c>
      <c r="B6" s="5">
        <f>'Praca eksploatacyjna'!B6*$M$85*$I$85*B$82</f>
        <v>0</v>
      </c>
      <c r="C6" s="5">
        <f>'Praca eksploatacyjna'!C6*$M$85*$I$85*C$82</f>
        <v>0</v>
      </c>
      <c r="D6" s="5">
        <f>'Praca eksploatacyjna'!D6*$M$85*$I$85*D$82</f>
        <v>0</v>
      </c>
      <c r="E6" s="5">
        <f>'Praca eksploatacyjna'!E6*$M$85*$I$85*E$82</f>
        <v>0</v>
      </c>
      <c r="F6" s="5">
        <f>'Praca eksploatacyjna'!F6*$M$85*$I$85*F$82</f>
        <v>0</v>
      </c>
      <c r="G6" s="5">
        <f>'Praca eksploatacyjna'!G6*$M$85*$I$85*G$82</f>
        <v>0</v>
      </c>
      <c r="H6" s="5">
        <f>'Praca eksploatacyjna'!H6*$M$85*$I$85*H$82</f>
        <v>0</v>
      </c>
      <c r="I6" s="5">
        <f>'Praca eksploatacyjna'!I6*$M$85*$I$85*I$82</f>
        <v>0</v>
      </c>
      <c r="J6" s="5">
        <f>'Praca eksploatacyjna'!J6*$M$85*$I$85*J$82</f>
        <v>0</v>
      </c>
      <c r="K6" s="5">
        <f>'Praca eksploatacyjna'!K6*$M$85*$I$85*K$82</f>
        <v>0</v>
      </c>
      <c r="L6" s="5">
        <f>'Praca eksploatacyjna'!L6*$M$85*$I$85*L$82</f>
        <v>0</v>
      </c>
      <c r="M6" s="5">
        <f>'Praca eksploatacyjna'!M6*$M$85*$I$85*M$82</f>
        <v>0</v>
      </c>
      <c r="N6" s="5">
        <f>'Praca eksploatacyjna'!N6*$M$85*$I$85*N$82</f>
        <v>0</v>
      </c>
      <c r="O6" s="5">
        <f>'Praca eksploatacyjna'!O6*$M$85*$I$85*O$82</f>
        <v>0</v>
      </c>
      <c r="P6" s="5">
        <f>'Praca eksploatacyjna'!P6*$M$85*$I$85*P$82</f>
        <v>0</v>
      </c>
      <c r="Q6" s="5">
        <f>'Praca eksploatacyjna'!Q6*$M$85*$I$85*Q$82</f>
        <v>0</v>
      </c>
      <c r="R6" s="5">
        <f>'Praca eksploatacyjna'!R6*$M$85*$I$85*R$82</f>
        <v>0</v>
      </c>
      <c r="S6" s="5">
        <f>'Praca eksploatacyjna'!S6*$M$85*$I$85*S$82</f>
        <v>0</v>
      </c>
      <c r="T6" s="5">
        <f>'Praca eksploatacyjna'!T6*$M$85*$I$85*T$82</f>
        <v>0</v>
      </c>
      <c r="U6" s="5">
        <f>'Praca eksploatacyjna'!U6*$M$85*$I$85*U$82</f>
        <v>0</v>
      </c>
      <c r="V6" s="5">
        <f>'Praca eksploatacyjna'!V6*$M$85*$I$85*V$82</f>
        <v>0</v>
      </c>
      <c r="W6" s="5">
        <f>'Praca eksploatacyjna'!W6*$M$85*$I$85*W$82</f>
        <v>0</v>
      </c>
      <c r="X6" s="5">
        <f>'Praca eksploatacyjna'!X6*$M$85*$I$85*X$82</f>
        <v>0</v>
      </c>
      <c r="Y6" s="5">
        <f>'Praca eksploatacyjna'!Y6*$M$85*$I$85*Y$82</f>
        <v>0</v>
      </c>
      <c r="Z6" s="5">
        <f>'Praca eksploatacyjna'!Z6*$M$85*$I$85*Z$82</f>
        <v>0</v>
      </c>
    </row>
    <row r="7" spans="1:26" x14ac:dyDescent="0.25">
      <c r="A7" s="1">
        <v>40</v>
      </c>
      <c r="B7" s="5">
        <f>'Praca eksploatacyjna'!B7*$M$85*$I$85*B$82</f>
        <v>508583.83561643807</v>
      </c>
      <c r="C7" s="5">
        <f>'Praca eksploatacyjna'!C7*$M$85*$I$85*C$82</f>
        <v>615579.24238751037</v>
      </c>
      <c r="D7" s="5">
        <f>'Praca eksploatacyjna'!D7*$M$85*$I$85*D$82</f>
        <v>633280.42432109092</v>
      </c>
      <c r="E7" s="5">
        <f>'Praca eksploatacyjna'!E7*$M$85*$I$85*E$82</f>
        <v>650972.40682850417</v>
      </c>
      <c r="F7" s="5">
        <f>'Praca eksploatacyjna'!F7*$M$85*$I$85*F$82</f>
        <v>668626.06244454288</v>
      </c>
      <c r="G7" s="5">
        <f>'Praca eksploatacyjna'!G7*$M$85*$I$85*G$82</f>
        <v>686211.52656633651</v>
      </c>
      <c r="H7" s="5">
        <f>'Praca eksploatacyjna'!H7*$M$85*$I$85*H$82</f>
        <v>706728.64876502112</v>
      </c>
      <c r="I7" s="5">
        <f>'Praca eksploatacyjna'!I7*$M$85*$I$85*I$82</f>
        <v>727251.1248364218</v>
      </c>
      <c r="J7" s="5">
        <f>'Praca eksploatacyjna'!J7*$M$85*$I$85*J$82</f>
        <v>747744.43394606351</v>
      </c>
      <c r="K7" s="5">
        <f>'Praca eksploatacyjna'!K7*$M$85*$I$85*K$82</f>
        <v>768775.62678801699</v>
      </c>
      <c r="L7" s="5">
        <f>'Praca eksploatacyjna'!L7*$M$85*$I$85*L$82</f>
        <v>775869.11615377583</v>
      </c>
      <c r="M7" s="5">
        <f>'Praca eksploatacyjna'!M7*$M$85*$I$85*M$82</f>
        <v>836422.61206318904</v>
      </c>
      <c r="N7" s="5">
        <f>'Praca eksploatacyjna'!N7*$M$85*$I$85*N$82</f>
        <v>899087.90016251756</v>
      </c>
      <c r="O7" s="5">
        <f>'Praca eksploatacyjna'!O7*$M$85*$I$85*O$82</f>
        <v>963925.23074099363</v>
      </c>
      <c r="P7" s="5">
        <f>'Praca eksploatacyjna'!P7*$M$85*$I$85*P$82</f>
        <v>1030996.4193825441</v>
      </c>
      <c r="Q7" s="5">
        <f>'Praca eksploatacyjna'!Q7*$M$85*$I$85*Q$82</f>
        <v>1069494.4921199901</v>
      </c>
      <c r="R7" s="5">
        <f>'Praca eksploatacyjna'!R7*$M$85*$I$85*R$82</f>
        <v>1160529.7202746046</v>
      </c>
      <c r="S7" s="5">
        <f>'Praca eksploatacyjna'!S7*$M$85*$I$85*S$82</f>
        <v>1254666.4427407815</v>
      </c>
      <c r="T7" s="5">
        <f>'Praca eksploatacyjna'!T7*$M$85*$I$85*T$82</f>
        <v>1350928.9808779152</v>
      </c>
      <c r="U7" s="5">
        <f>'Praca eksploatacyjna'!U7*$M$85*$I$85*U$82</f>
        <v>1449169.9160224656</v>
      </c>
      <c r="V7" s="5">
        <f>'Praca eksploatacyjna'!V7*$M$85*$I$85*V$82</f>
        <v>1282434.2462993513</v>
      </c>
      <c r="W7" s="5">
        <f>'Praca eksploatacyjna'!W7*$M$85*$I$85*W$82</f>
        <v>1498815.2657283668</v>
      </c>
      <c r="X7" s="5">
        <f>'Praca eksploatacyjna'!X7*$M$85*$I$85*X$82</f>
        <v>1722104.7331685214</v>
      </c>
      <c r="Y7" s="5">
        <f>'Praca eksploatacyjna'!Y7*$M$85*$I$85*Y$82</f>
        <v>1950937.5298107513</v>
      </c>
      <c r="Z7" s="5">
        <f>'Praca eksploatacyjna'!Z7*$M$85*$I$85*Z$82</f>
        <v>2186652.1171338409</v>
      </c>
    </row>
    <row r="8" spans="1:26" x14ac:dyDescent="0.25">
      <c r="A8" s="1">
        <v>50</v>
      </c>
      <c r="B8" s="5">
        <f>'Praca eksploatacyjna'!B8*$M$85*$I$85*B$82</f>
        <v>941879.93835616438</v>
      </c>
      <c r="C8" s="5">
        <f>'Praca eksploatacyjna'!C8*$M$85*$I$85*C$82</f>
        <v>1165064.8861075556</v>
      </c>
      <c r="D8" s="5">
        <f>'Praca eksploatacyjna'!D8*$M$85*$I$85*D$82</f>
        <v>1224121.613043759</v>
      </c>
      <c r="E8" s="5">
        <f>'Praca eksploatacyjna'!E8*$M$85*$I$85*E$82</f>
        <v>1284387.5643438033</v>
      </c>
      <c r="F8" s="5">
        <f>'Praca eksploatacyjna'!F8*$M$85*$I$85*F$82</f>
        <v>1345788.967579592</v>
      </c>
      <c r="G8" s="5">
        <f>'Praca eksploatacyjna'!G8*$M$85*$I$85*G$82</f>
        <v>1408246.1730994307</v>
      </c>
      <c r="H8" s="5">
        <f>'Praca eksploatacyjna'!H8*$M$85*$I$85*H$82</f>
        <v>1570844.2108868549</v>
      </c>
      <c r="I8" s="5">
        <f>'Praca eksploatacyjna'!I8*$M$85*$I$85*I$82</f>
        <v>1738658.5211398234</v>
      </c>
      <c r="J8" s="5">
        <f>'Praca eksploatacyjna'!J8*$M$85*$I$85*J$82</f>
        <v>1911491.482443539</v>
      </c>
      <c r="K8" s="5">
        <f>'Praca eksploatacyjna'!K8*$M$85*$I$85*K$82</f>
        <v>2090762.0817149025</v>
      </c>
      <c r="L8" s="5">
        <f>'Praca eksploatacyjna'!L8*$M$85*$I$85*L$82</f>
        <v>2097168.7979696882</v>
      </c>
      <c r="M8" s="5">
        <f>'Praca eksploatacyjna'!M8*$M$85*$I$85*M$82</f>
        <v>2274055.3604129571</v>
      </c>
      <c r="N8" s="5">
        <f>'Praca eksploatacyjna'!N8*$M$85*$I$85*N$82</f>
        <v>2457178.51783477</v>
      </c>
      <c r="O8" s="5">
        <f>'Praca eksploatacyjna'!O8*$M$85*$I$85*O$82</f>
        <v>2646716.9794092895</v>
      </c>
      <c r="P8" s="5">
        <f>'Praca eksploatacyjna'!P8*$M$85*$I$85*P$82</f>
        <v>2842854.1080396571</v>
      </c>
      <c r="Q8" s="5">
        <f>'Praca eksploatacyjna'!Q8*$M$85*$I$85*Q$82</f>
        <v>2259598.4346344708</v>
      </c>
      <c r="R8" s="5">
        <f>'Praca eksploatacyjna'!R8*$M$85*$I$85*R$82</f>
        <v>2446294.2535735066</v>
      </c>
      <c r="S8" s="5">
        <f>'Praca eksploatacyjna'!S8*$M$85*$I$85*S$82</f>
        <v>2639326.2135928581</v>
      </c>
      <c r="T8" s="5">
        <f>'Praca eksploatacyjna'!T8*$M$85*$I$85*T$82</f>
        <v>2836640.4875041596</v>
      </c>
      <c r="U8" s="5">
        <f>'Praca eksploatacyjna'!U8*$M$85*$I$85*U$82</f>
        <v>3037934.043485254</v>
      </c>
      <c r="V8" s="5">
        <f>'Praca eksploatacyjna'!V8*$M$85*$I$85*V$82</f>
        <v>2443469.4557415615</v>
      </c>
      <c r="W8" s="5">
        <f>'Praca eksploatacyjna'!W8*$M$85*$I$85*W$82</f>
        <v>2742221.378172501</v>
      </c>
      <c r="X8" s="5">
        <f>'Praca eksploatacyjna'!X8*$M$85*$I$85*X$82</f>
        <v>3050321.7203779328</v>
      </c>
      <c r="Y8" s="5">
        <f>'Praca eksploatacyjna'!Y8*$M$85*$I$85*Y$82</f>
        <v>3365350.3873249483</v>
      </c>
      <c r="Z8" s="5">
        <f>'Praca eksploatacyjna'!Z8*$M$85*$I$85*Z$82</f>
        <v>3689679.0892538498</v>
      </c>
    </row>
    <row r="9" spans="1:26" x14ac:dyDescent="0.25">
      <c r="A9" s="1">
        <v>60</v>
      </c>
      <c r="B9" s="5">
        <f>'Praca eksploatacyjna'!B9*$M$85*$I$85*B$82</f>
        <v>287100.51369863003</v>
      </c>
      <c r="C9" s="5">
        <f>'Praca eksploatacyjna'!C9*$M$85*$I$85*C$82</f>
        <v>440051.98035260249</v>
      </c>
      <c r="D9" s="5">
        <f>'Praca eksploatacyjna'!D9*$M$85*$I$85*D$82</f>
        <v>547186.54543415504</v>
      </c>
      <c r="E9" s="5">
        <f>'Praca eksploatacyjna'!E9*$M$85*$I$85*E$82</f>
        <v>658849.60911663435</v>
      </c>
      <c r="F9" s="5">
        <f>'Praca eksploatacyjna'!F9*$M$85*$I$85*F$82</f>
        <v>774951.41624913574</v>
      </c>
      <c r="G9" s="5">
        <f>'Praca eksploatacyjna'!G9*$M$85*$I$85*G$82</f>
        <v>895385.11368901387</v>
      </c>
      <c r="H9" s="5">
        <f>'Praca eksploatacyjna'!H9*$M$85*$I$85*H$82</f>
        <v>1050995.7455184322</v>
      </c>
      <c r="I9" s="5">
        <f>'Praca eksploatacyjna'!I9*$M$85*$I$85*I$82</f>
        <v>1212179.2254185225</v>
      </c>
      <c r="J9" s="5">
        <f>'Praca eksploatacyjna'!J9*$M$85*$I$85*J$82</f>
        <v>1378754.9501174951</v>
      </c>
      <c r="K9" s="5">
        <f>'Praca eksploatacyjna'!K9*$M$85*$I$85*K$82</f>
        <v>1551735.7877438606</v>
      </c>
      <c r="L9" s="5">
        <f>'Praca eksploatacyjna'!L9*$M$85*$I$85*L$82</f>
        <v>1158722.9658313815</v>
      </c>
      <c r="M9" s="5">
        <f>'Praca eksploatacyjna'!M9*$M$85*$I$85*M$82</f>
        <v>1408552.2378592321</v>
      </c>
      <c r="N9" s="5">
        <f>'Praca eksploatacyjna'!N9*$M$85*$I$85*N$82</f>
        <v>1667911.1915818644</v>
      </c>
      <c r="O9" s="5">
        <f>'Praca eksploatacyjna'!O9*$M$85*$I$85*O$82</f>
        <v>1937081.0825582584</v>
      </c>
      <c r="P9" s="5">
        <f>'Praca eksploatacyjna'!P9*$M$85*$I$85*P$82</f>
        <v>2216350.6046970757</v>
      </c>
      <c r="Q9" s="5">
        <f>'Praca eksploatacyjna'!Q9*$M$85*$I$85*Q$82</f>
        <v>1692837.2038939917</v>
      </c>
      <c r="R9" s="5">
        <f>'Praca eksploatacyjna'!R9*$M$85*$I$85*R$82</f>
        <v>2013610.5803117978</v>
      </c>
      <c r="S9" s="5">
        <f>'Praca eksploatacyjna'!S9*$M$85*$I$85*S$82</f>
        <v>2346077.6068772045</v>
      </c>
      <c r="T9" s="5">
        <f>'Praca eksploatacyjna'!T9*$M$85*$I$85*T$82</f>
        <v>2688457.163210155</v>
      </c>
      <c r="U9" s="5">
        <f>'Praca eksploatacyjna'!U9*$M$85*$I$85*U$82</f>
        <v>3040251.864068313</v>
      </c>
      <c r="V9" s="5">
        <f>'Praca eksploatacyjna'!V9*$M$85*$I$85*V$82</f>
        <v>2058201.0693802347</v>
      </c>
      <c r="W9" s="5">
        <f>'Praca eksploatacyjna'!W9*$M$85*$I$85*W$82</f>
        <v>2300272.6337058297</v>
      </c>
      <c r="X9" s="5">
        <f>'Praca eksploatacyjna'!X9*$M$85*$I$85*X$82</f>
        <v>2549896.8959229421</v>
      </c>
      <c r="Y9" s="5">
        <f>'Praca eksploatacyjna'!Y9*$M$85*$I$85*Y$82</f>
        <v>2805050.603140098</v>
      </c>
      <c r="Z9" s="5">
        <f>'Praca eksploatacyjna'!Z9*$M$85*$I$85*Z$82</f>
        <v>3067716.4553828463</v>
      </c>
    </row>
    <row r="10" spans="1:26" x14ac:dyDescent="0.25">
      <c r="A10" s="1">
        <v>70</v>
      </c>
      <c r="B10" s="5">
        <f>'Praca eksploatacyjna'!B10*$M$85*$I$85*B$82</f>
        <v>801800.79452054785</v>
      </c>
      <c r="C10" s="5">
        <f>'Praca eksploatacyjna'!C10*$M$85*$I$85*C$82</f>
        <v>953343.7894102498</v>
      </c>
      <c r="D10" s="5">
        <f>'Praca eksploatacyjna'!D10*$M$85*$I$85*D$82</f>
        <v>963261.11134175572</v>
      </c>
      <c r="E10" s="5">
        <f>'Praca eksploatacyjna'!E10*$M$85*$I$85*E$82</f>
        <v>972324.35947098897</v>
      </c>
      <c r="F10" s="5">
        <f>'Praca eksploatacyjna'!F10*$M$85*$I$85*F$82</f>
        <v>980501.1896375498</v>
      </c>
      <c r="G10" s="5">
        <f>'Praca eksploatacyjna'!G10*$M$85*$I$85*G$82</f>
        <v>987761.18478486605</v>
      </c>
      <c r="H10" s="5">
        <f>'Praca eksploatacyjna'!H10*$M$85*$I$85*H$82</f>
        <v>911571.02244030719</v>
      </c>
      <c r="I10" s="5">
        <f>'Praca eksploatacyjna'!I10*$M$85*$I$85*I$82</f>
        <v>830821.31776298909</v>
      </c>
      <c r="J10" s="5">
        <f>'Praca eksploatacyjna'!J10*$M$85*$I$85*J$82</f>
        <v>745573.61792418035</v>
      </c>
      <c r="K10" s="5">
        <f>'Praca eksploatacyjna'!K10*$M$85*$I$85*K$82</f>
        <v>656420.16723716015</v>
      </c>
      <c r="L10" s="5">
        <f>'Praca eksploatacyjna'!L10*$M$85*$I$85*L$82</f>
        <v>644913.63393255766</v>
      </c>
      <c r="M10" s="5">
        <f>'Praca eksploatacyjna'!M10*$M$85*$I$85*M$82</f>
        <v>710558.05323318427</v>
      </c>
      <c r="N10" s="5">
        <f>'Praca eksploatacyjna'!N10*$M$85*$I$85*N$82</f>
        <v>778570.28385226266</v>
      </c>
      <c r="O10" s="5">
        <f>'Praca eksploatacyjna'!O10*$M$85*$I$85*O$82</f>
        <v>849018.78047481109</v>
      </c>
      <c r="P10" s="5">
        <f>'Praca eksploatacyjna'!P10*$M$85*$I$85*P$82</f>
        <v>921973.78884872061</v>
      </c>
      <c r="Q10" s="5">
        <f>'Praca eksploatacyjna'!Q10*$M$85*$I$85*Q$82</f>
        <v>1587298.1839803772</v>
      </c>
      <c r="R10" s="5">
        <f>'Praca eksploatacyjna'!R10*$M$85*$I$85*R$82</f>
        <v>1680018.6062054299</v>
      </c>
      <c r="S10" s="5">
        <f>'Praca eksploatacyjna'!S10*$M$85*$I$85*S$82</f>
        <v>1775714.3510413817</v>
      </c>
      <c r="T10" s="5">
        <f>'Praca eksploatacyjna'!T10*$M$85*$I$85*T$82</f>
        <v>1872994.1674291326</v>
      </c>
      <c r="U10" s="5">
        <f>'Praca eksploatacyjna'!U10*$M$85*$I$85*U$82</f>
        <v>1971702.614537457</v>
      </c>
      <c r="V10" s="5">
        <f>'Praca eksploatacyjna'!V10*$M$85*$I$85*V$82</f>
        <v>1759203.3348702178</v>
      </c>
      <c r="W10" s="5">
        <f>'Praca eksploatacyjna'!W10*$M$85*$I$85*W$82</f>
        <v>1787050.6587245495</v>
      </c>
      <c r="X10" s="5">
        <f>'Praca eksploatacyjna'!X10*$M$85*$I$85*X$82</f>
        <v>1815337.1351111527</v>
      </c>
      <c r="Y10" s="5">
        <f>'Praca eksploatacyjna'!Y10*$M$85*$I$85*Y$82</f>
        <v>1842618.7789980832</v>
      </c>
      <c r="Z10" s="5">
        <f>'Praca eksploatacyjna'!Z10*$M$85*$I$85*Z$82</f>
        <v>1870308.7091828063</v>
      </c>
    </row>
    <row r="11" spans="1:26" x14ac:dyDescent="0.25">
      <c r="A11" s="1">
        <v>80</v>
      </c>
      <c r="B11" s="5">
        <f>'Praca eksploatacyjna'!B11*$M$85*$I$85*B$82</f>
        <v>1246403.6582876712</v>
      </c>
      <c r="C11" s="5">
        <f>'Praca eksploatacyjna'!C11*$M$85*$I$85*C$82</f>
        <v>1460010.3374828182</v>
      </c>
      <c r="D11" s="5">
        <f>'Praca eksploatacyjna'!D11*$M$85*$I$85*D$82</f>
        <v>1452369.5453535975</v>
      </c>
      <c r="E11" s="5">
        <f>'Praca eksploatacyjna'!E11*$M$85*$I$85*E$82</f>
        <v>1442324.9887793176</v>
      </c>
      <c r="F11" s="5">
        <f>'Praca eksploatacyjna'!F11*$M$85*$I$85*F$82</f>
        <v>1429843.7897808561</v>
      </c>
      <c r="G11" s="5">
        <f>'Praca eksploatacyjna'!G11*$M$85*$I$85*G$82</f>
        <v>1414900.0256260713</v>
      </c>
      <c r="H11" s="5">
        <f>'Praca eksploatacyjna'!H11*$M$85*$I$85*H$82</f>
        <v>1416605.5945478366</v>
      </c>
      <c r="I11" s="5">
        <f>'Praca eksploatacyjna'!I11*$M$85*$I$85*I$82</f>
        <v>1416568.3387981222</v>
      </c>
      <c r="J11" s="5">
        <f>'Praca eksploatacyjna'!J11*$M$85*$I$85*J$82</f>
        <v>1414759.7961720636</v>
      </c>
      <c r="K11" s="5">
        <f>'Praca eksploatacyjna'!K11*$M$85*$I$85*K$82</f>
        <v>1412263.1540466629</v>
      </c>
      <c r="L11" s="5">
        <f>'Praca eksploatacyjna'!L11*$M$85*$I$85*L$82</f>
        <v>1669987.3003524139</v>
      </c>
      <c r="M11" s="5">
        <f>'Praca eksploatacyjna'!M11*$M$85*$I$85*M$82</f>
        <v>1469600.1677134018</v>
      </c>
      <c r="N11" s="5">
        <f>'Praca eksploatacyjna'!N11*$M$85*$I$85*N$82</f>
        <v>1260529.5548486882</v>
      </c>
      <c r="O11" s="5">
        <f>'Praca eksploatacyjna'!O11*$M$85*$I$85*O$82</f>
        <v>1042508.2774023006</v>
      </c>
      <c r="P11" s="5">
        <f>'Praca eksploatacyjna'!P11*$M$85*$I$85*P$82</f>
        <v>815261.93703611835</v>
      </c>
      <c r="Q11" s="5">
        <f>'Praca eksploatacyjna'!Q11*$M$85*$I$85*Q$82</f>
        <v>758405.77629497333</v>
      </c>
      <c r="R11" s="5">
        <f>'Praca eksploatacyjna'!R11*$M$85*$I$85*R$82</f>
        <v>523560.44079669408</v>
      </c>
      <c r="S11" s="5">
        <f>'Praca eksploatacyjna'!S11*$M$85*$I$85*S$82</f>
        <v>279417.46570990753</v>
      </c>
      <c r="T11" s="5">
        <f>'Praca eksploatacyjna'!T11*$M$85*$I$85*T$82</f>
        <v>25686.217354765166</v>
      </c>
      <c r="U11" s="5">
        <f>'Praca eksploatacyjna'!U11*$M$85*$I$85*U$82</f>
        <v>-237290.39146714166</v>
      </c>
      <c r="V11" s="5">
        <f>'Praca eksploatacyjna'!V11*$M$85*$I$85*V$82</f>
        <v>875839.84400619252</v>
      </c>
      <c r="W11" s="5">
        <f>'Praca eksploatacyjna'!W11*$M$85*$I$85*W$82</f>
        <v>630593.01580049796</v>
      </c>
      <c r="X11" s="5">
        <f>'Praca eksploatacyjna'!X11*$M$85*$I$85*X$82</f>
        <v>376858.69712951971</v>
      </c>
      <c r="Y11" s="5">
        <f>'Praca eksploatacyjna'!Y11*$M$85*$I$85*Y$82</f>
        <v>114330.90244578269</v>
      </c>
      <c r="Z11" s="5">
        <f>'Praca eksploatacyjna'!Z11*$M$85*$I$85*Z$82</f>
        <v>-156694.25749429903</v>
      </c>
    </row>
    <row r="12" spans="1:26" x14ac:dyDescent="0.25">
      <c r="A12" s="1">
        <v>90</v>
      </c>
      <c r="B12" s="5">
        <f>'Praca eksploatacyjna'!B12*$M$85*$I$85*B$82</f>
        <v>873939.22602739697</v>
      </c>
      <c r="C12" s="5">
        <f>'Praca eksploatacyjna'!C12*$M$85*$I$85*C$82</f>
        <v>1067085.1038029399</v>
      </c>
      <c r="D12" s="5">
        <f>'Praca eksploatacyjna'!D12*$M$85*$I$85*D$82</f>
        <v>1107250.4103699832</v>
      </c>
      <c r="E12" s="5">
        <f>'Praca eksploatacyjna'!E12*$M$85*$I$85*E$82</f>
        <v>1147854.8545154193</v>
      </c>
      <c r="F12" s="5">
        <f>'Praca eksploatacyjna'!F12*$M$85*$I$85*F$82</f>
        <v>1188841.0275124134</v>
      </c>
      <c r="G12" s="5">
        <f>'Praca eksploatacyjna'!G12*$M$85*$I$85*G$82</f>
        <v>1230148.5799652657</v>
      </c>
      <c r="H12" s="5">
        <f>'Praca eksploatacyjna'!H12*$M$85*$I$85*H$82</f>
        <v>1279737.3091137735</v>
      </c>
      <c r="I12" s="5">
        <f>'Praca eksploatacyjna'!I12*$M$85*$I$85*I$82</f>
        <v>1329888.957408594</v>
      </c>
      <c r="J12" s="5">
        <f>'Praca eksploatacyjna'!J12*$M$85*$I$85*J$82</f>
        <v>1380528.164046949</v>
      </c>
      <c r="K12" s="5">
        <f>'Praca eksploatacyjna'!K12*$M$85*$I$85*K$82</f>
        <v>1432698.5985229267</v>
      </c>
      <c r="L12" s="5">
        <f>'Praca eksploatacyjna'!L12*$M$85*$I$85*L$82</f>
        <v>1404906.6524871706</v>
      </c>
      <c r="M12" s="5">
        <f>'Praca eksploatacyjna'!M12*$M$85*$I$85*M$82</f>
        <v>1471208.8553591161</v>
      </c>
      <c r="N12" s="5">
        <f>'Praca eksploatacyjna'!N12*$M$85*$I$85*N$82</f>
        <v>1539601.1836849444</v>
      </c>
      <c r="O12" s="5">
        <f>'Praca eksploatacyjna'!O12*$M$85*$I$85*O$82</f>
        <v>1610140.7216016629</v>
      </c>
      <c r="P12" s="5">
        <f>'Praca eksploatacyjna'!P12*$M$85*$I$85*P$82</f>
        <v>1682886.0005615752</v>
      </c>
      <c r="Q12" s="5">
        <f>'Praca eksploatacyjna'!Q12*$M$85*$I$85*Q$82</f>
        <v>1625720.2234880989</v>
      </c>
      <c r="R12" s="5">
        <f>'Praca eksploatacyjna'!R12*$M$85*$I$85*R$82</f>
        <v>1752799.7276589973</v>
      </c>
      <c r="S12" s="5">
        <f>'Praca eksploatacyjna'!S12*$M$85*$I$85*S$82</f>
        <v>1884159.7792868714</v>
      </c>
      <c r="T12" s="5">
        <f>'Praca eksploatacyjna'!T12*$M$85*$I$85*T$82</f>
        <v>2018332.4119447363</v>
      </c>
      <c r="U12" s="5">
        <f>'Praca eksploatacyjna'!U12*$M$85*$I$85*U$82</f>
        <v>2155110.4271458047</v>
      </c>
      <c r="V12" s="5">
        <f>'Praca eksploatacyjna'!V12*$M$85*$I$85*V$82</f>
        <v>2067948.9624138011</v>
      </c>
      <c r="W12" s="5">
        <f>'Praca eksploatacyjna'!W12*$M$85*$I$85*W$82</f>
        <v>2238248.333018254</v>
      </c>
      <c r="X12" s="5">
        <f>'Praca eksploatacyjna'!X12*$M$85*$I$85*X$82</f>
        <v>2413686.1045598648</v>
      </c>
      <c r="Y12" s="5">
        <f>'Praca eksploatacyjna'!Y12*$M$85*$I$85*Y$82</f>
        <v>2592345.6449724776</v>
      </c>
      <c r="Z12" s="5">
        <f>'Praca eksploatacyjna'!Z12*$M$85*$I$85*Z$82</f>
        <v>2776104.3870355273</v>
      </c>
    </row>
    <row r="13" spans="1:26" x14ac:dyDescent="0.25">
      <c r="A13" s="1">
        <v>100</v>
      </c>
      <c r="B13" s="5">
        <f>'Praca eksploatacyjna'!B13*$M$85*$I$85*B$82</f>
        <v>0</v>
      </c>
      <c r="C13" s="5">
        <f>'Praca eksploatacyjna'!C13*$M$85*$I$85*C$82</f>
        <v>0</v>
      </c>
      <c r="D13" s="5">
        <f>'Praca eksploatacyjna'!D13*$M$85*$I$85*D$82</f>
        <v>0</v>
      </c>
      <c r="E13" s="5">
        <f>'Praca eksploatacyjna'!E13*$M$85*$I$85*E$82</f>
        <v>0</v>
      </c>
      <c r="F13" s="5">
        <f>'Praca eksploatacyjna'!F13*$M$85*$I$85*F$82</f>
        <v>0</v>
      </c>
      <c r="G13" s="5">
        <f>'Praca eksploatacyjna'!G13*$M$85*$I$85*G$82</f>
        <v>0</v>
      </c>
      <c r="H13" s="5">
        <f>'Praca eksploatacyjna'!H13*$M$85*$I$85*H$82</f>
        <v>0</v>
      </c>
      <c r="I13" s="5">
        <f>'Praca eksploatacyjna'!I13*$M$85*$I$85*I$82</f>
        <v>0</v>
      </c>
      <c r="J13" s="5">
        <f>'Praca eksploatacyjna'!J13*$M$85*$I$85*J$82</f>
        <v>0</v>
      </c>
      <c r="K13" s="5">
        <f>'Praca eksploatacyjna'!K13*$M$85*$I$85*K$82</f>
        <v>0</v>
      </c>
      <c r="L13" s="5">
        <f>'Praca eksploatacyjna'!L13*$M$85*$I$85*L$82</f>
        <v>0</v>
      </c>
      <c r="M13" s="5">
        <f>'Praca eksploatacyjna'!M13*$M$85*$I$85*M$82</f>
        <v>0</v>
      </c>
      <c r="N13" s="5">
        <f>'Praca eksploatacyjna'!N13*$M$85*$I$85*N$82</f>
        <v>0</v>
      </c>
      <c r="O13" s="5">
        <f>'Praca eksploatacyjna'!O13*$M$85*$I$85*O$82</f>
        <v>0</v>
      </c>
      <c r="P13" s="5">
        <f>'Praca eksploatacyjna'!P13*$M$85*$I$85*P$82</f>
        <v>0</v>
      </c>
      <c r="Q13" s="5">
        <f>'Praca eksploatacyjna'!Q13*$M$85*$I$85*Q$82</f>
        <v>0</v>
      </c>
      <c r="R13" s="5">
        <f>'Praca eksploatacyjna'!R13*$M$85*$I$85*R$82</f>
        <v>0</v>
      </c>
      <c r="S13" s="5">
        <f>'Praca eksploatacyjna'!S13*$M$85*$I$85*S$82</f>
        <v>0</v>
      </c>
      <c r="T13" s="5">
        <f>'Praca eksploatacyjna'!T13*$M$85*$I$85*T$82</f>
        <v>0</v>
      </c>
      <c r="U13" s="5">
        <f>'Praca eksploatacyjna'!U13*$M$85*$I$85*U$82</f>
        <v>0</v>
      </c>
      <c r="V13" s="5">
        <f>'Praca eksploatacyjna'!V13*$M$85*$I$85*V$82</f>
        <v>0</v>
      </c>
      <c r="W13" s="5">
        <f>'Praca eksploatacyjna'!W13*$M$85*$I$85*W$82</f>
        <v>0</v>
      </c>
      <c r="X13" s="5">
        <f>'Praca eksploatacyjna'!X13*$M$85*$I$85*X$82</f>
        <v>0</v>
      </c>
      <c r="Y13" s="5">
        <f>'Praca eksploatacyjna'!Y13*$M$85*$I$85*Y$82</f>
        <v>0</v>
      </c>
      <c r="Z13" s="5">
        <f>'Praca eksploatacyjna'!Z13*$M$85*$I$85*Z$82</f>
        <v>0</v>
      </c>
    </row>
    <row r="14" spans="1:26" x14ac:dyDescent="0.25">
      <c r="A14" s="1">
        <v>110</v>
      </c>
      <c r="B14" s="5">
        <f>'Praca eksploatacyjna'!B14*$M$85*$I$85*B$82</f>
        <v>0</v>
      </c>
      <c r="C14" s="5">
        <f>'Praca eksploatacyjna'!C14*$M$85*$I$85*C$82</f>
        <v>0</v>
      </c>
      <c r="D14" s="5">
        <f>'Praca eksploatacyjna'!D14*$M$85*$I$85*D$82</f>
        <v>0</v>
      </c>
      <c r="E14" s="5">
        <f>'Praca eksploatacyjna'!E14*$M$85*$I$85*E$82</f>
        <v>0</v>
      </c>
      <c r="F14" s="5">
        <f>'Praca eksploatacyjna'!F14*$M$85*$I$85*F$82</f>
        <v>0</v>
      </c>
      <c r="G14" s="5">
        <f>'Praca eksploatacyjna'!G14*$M$85*$I$85*G$82</f>
        <v>0</v>
      </c>
      <c r="H14" s="5">
        <f>'Praca eksploatacyjna'!H14*$M$85*$I$85*H$82</f>
        <v>0</v>
      </c>
      <c r="I14" s="5">
        <f>'Praca eksploatacyjna'!I14*$M$85*$I$85*I$82</f>
        <v>0</v>
      </c>
      <c r="J14" s="5">
        <f>'Praca eksploatacyjna'!J14*$M$85*$I$85*J$82</f>
        <v>0</v>
      </c>
      <c r="K14" s="5">
        <f>'Praca eksploatacyjna'!K14*$M$85*$I$85*K$82</f>
        <v>0</v>
      </c>
      <c r="L14" s="5">
        <f>'Praca eksploatacyjna'!L14*$M$85*$I$85*L$82</f>
        <v>0</v>
      </c>
      <c r="M14" s="5">
        <f>'Praca eksploatacyjna'!M14*$M$85*$I$85*M$82</f>
        <v>0</v>
      </c>
      <c r="N14" s="5">
        <f>'Praca eksploatacyjna'!N14*$M$85*$I$85*N$82</f>
        <v>0</v>
      </c>
      <c r="O14" s="5">
        <f>'Praca eksploatacyjna'!O14*$M$85*$I$85*O$82</f>
        <v>0</v>
      </c>
      <c r="P14" s="5">
        <f>'Praca eksploatacyjna'!P14*$M$85*$I$85*P$82</f>
        <v>0</v>
      </c>
      <c r="Q14" s="5">
        <f>'Praca eksploatacyjna'!Q14*$M$85*$I$85*Q$82</f>
        <v>0</v>
      </c>
      <c r="R14" s="5">
        <f>'Praca eksploatacyjna'!R14*$M$85*$I$85*R$82</f>
        <v>0</v>
      </c>
      <c r="S14" s="5">
        <f>'Praca eksploatacyjna'!S14*$M$85*$I$85*S$82</f>
        <v>0</v>
      </c>
      <c r="T14" s="5">
        <f>'Praca eksploatacyjna'!T14*$M$85*$I$85*T$82</f>
        <v>0</v>
      </c>
      <c r="U14" s="5">
        <f>'Praca eksploatacyjna'!U14*$M$85*$I$85*U$82</f>
        <v>0</v>
      </c>
      <c r="V14" s="5">
        <f>'Praca eksploatacyjna'!V14*$M$85*$I$85*V$82</f>
        <v>0</v>
      </c>
      <c r="W14" s="5">
        <f>'Praca eksploatacyjna'!W14*$M$85*$I$85*W$82</f>
        <v>0</v>
      </c>
      <c r="X14" s="5">
        <f>'Praca eksploatacyjna'!X14*$M$85*$I$85*X$82</f>
        <v>0</v>
      </c>
      <c r="Y14" s="5">
        <f>'Praca eksploatacyjna'!Y14*$M$85*$I$85*Y$82</f>
        <v>0</v>
      </c>
      <c r="Z14" s="5">
        <f>'Praca eksploatacyjna'!Z14*$M$85*$I$85*Z$82</f>
        <v>0</v>
      </c>
    </row>
    <row r="15" spans="1:26" x14ac:dyDescent="0.25">
      <c r="A15" s="1" t="s">
        <v>28</v>
      </c>
      <c r="B15" s="5">
        <f>SUM(B4:B14)</f>
        <v>4659707.9665068481</v>
      </c>
      <c r="C15" s="5">
        <f t="shared" ref="C15:Z15" si="1">SUM(C4:C14)</f>
        <v>5701135.339543676</v>
      </c>
      <c r="D15" s="5">
        <f t="shared" si="1"/>
        <v>5927469.6498643411</v>
      </c>
      <c r="E15" s="5">
        <f t="shared" si="1"/>
        <v>6156713.7830546675</v>
      </c>
      <c r="F15" s="5">
        <f t="shared" si="1"/>
        <v>6388552.4532040907</v>
      </c>
      <c r="G15" s="5">
        <f t="shared" si="1"/>
        <v>6622652.603730984</v>
      </c>
      <c r="H15" s="5">
        <f t="shared" si="1"/>
        <v>6936482.531272226</v>
      </c>
      <c r="I15" s="5">
        <f t="shared" si="1"/>
        <v>7255367.4853644734</v>
      </c>
      <c r="J15" s="5">
        <f t="shared" si="1"/>
        <v>7578852.4446502905</v>
      </c>
      <c r="K15" s="5">
        <f t="shared" si="1"/>
        <v>7912655.4160535298</v>
      </c>
      <c r="L15" s="5">
        <f t="shared" si="1"/>
        <v>7751568.4667269886</v>
      </c>
      <c r="M15" s="5">
        <f t="shared" si="1"/>
        <v>8170397.2866410799</v>
      </c>
      <c r="N15" s="5">
        <f t="shared" si="1"/>
        <v>8602878.6319650467</v>
      </c>
      <c r="O15" s="5">
        <f t="shared" si="1"/>
        <v>9049391.0721873157</v>
      </c>
      <c r="P15" s="5">
        <f t="shared" si="1"/>
        <v>9510322.8585656919</v>
      </c>
      <c r="Q15" s="5">
        <f t="shared" si="1"/>
        <v>8993354.3144119028</v>
      </c>
      <c r="R15" s="5">
        <f t="shared" si="1"/>
        <v>9576813.3288210295</v>
      </c>
      <c r="S15" s="5">
        <f t="shared" si="1"/>
        <v>10179361.859249005</v>
      </c>
      <c r="T15" s="5">
        <f t="shared" si="1"/>
        <v>10793039.428320862</v>
      </c>
      <c r="U15" s="5">
        <f t="shared" si="1"/>
        <v>11416878.473792154</v>
      </c>
      <c r="V15" s="5">
        <f t="shared" si="1"/>
        <v>10487096.912711358</v>
      </c>
      <c r="W15" s="5">
        <f t="shared" si="1"/>
        <v>11197201.285149999</v>
      </c>
      <c r="X15" s="5">
        <f t="shared" si="1"/>
        <v>11928205.286269933</v>
      </c>
      <c r="Y15" s="5">
        <f t="shared" si="1"/>
        <v>12670633.846692139</v>
      </c>
      <c r="Z15" s="5">
        <f t="shared" si="1"/>
        <v>13433766.500494573</v>
      </c>
    </row>
    <row r="17" spans="1:26" x14ac:dyDescent="0.25">
      <c r="A17" t="s">
        <v>90</v>
      </c>
    </row>
    <row r="18" spans="1:26" x14ac:dyDescent="0.25">
      <c r="A18" s="1" t="s">
        <v>3</v>
      </c>
      <c r="B18" s="1">
        <v>2020</v>
      </c>
      <c r="C18" s="1">
        <f>B18+1</f>
        <v>2021</v>
      </c>
      <c r="D18" s="1">
        <f t="shared" ref="D18:Z18" si="2">C18+1</f>
        <v>2022</v>
      </c>
      <c r="E18" s="1">
        <f t="shared" si="2"/>
        <v>2023</v>
      </c>
      <c r="F18" s="1">
        <f t="shared" si="2"/>
        <v>2024</v>
      </c>
      <c r="G18" s="1">
        <f t="shared" si="2"/>
        <v>2025</v>
      </c>
      <c r="H18" s="1">
        <f t="shared" si="2"/>
        <v>2026</v>
      </c>
      <c r="I18" s="1">
        <f t="shared" si="2"/>
        <v>2027</v>
      </c>
      <c r="J18" s="1">
        <f t="shared" si="2"/>
        <v>2028</v>
      </c>
      <c r="K18" s="1">
        <f t="shared" si="2"/>
        <v>2029</v>
      </c>
      <c r="L18" s="1">
        <f t="shared" si="2"/>
        <v>2030</v>
      </c>
      <c r="M18" s="1">
        <f t="shared" si="2"/>
        <v>2031</v>
      </c>
      <c r="N18" s="1">
        <f t="shared" si="2"/>
        <v>2032</v>
      </c>
      <c r="O18" s="1">
        <f t="shared" si="2"/>
        <v>2033</v>
      </c>
      <c r="P18" s="1">
        <f t="shared" si="2"/>
        <v>2034</v>
      </c>
      <c r="Q18" s="1">
        <f t="shared" si="2"/>
        <v>2035</v>
      </c>
      <c r="R18" s="1">
        <f t="shared" si="2"/>
        <v>2036</v>
      </c>
      <c r="S18" s="1">
        <f t="shared" si="2"/>
        <v>2037</v>
      </c>
      <c r="T18" s="1">
        <f t="shared" si="2"/>
        <v>2038</v>
      </c>
      <c r="U18" s="1">
        <f t="shared" si="2"/>
        <v>2039</v>
      </c>
      <c r="V18" s="1">
        <f t="shared" si="2"/>
        <v>2040</v>
      </c>
      <c r="W18" s="1">
        <f t="shared" si="2"/>
        <v>2041</v>
      </c>
      <c r="X18" s="1">
        <f t="shared" si="2"/>
        <v>2042</v>
      </c>
      <c r="Y18" s="1">
        <f t="shared" si="2"/>
        <v>2043</v>
      </c>
      <c r="Z18" s="1">
        <f t="shared" si="2"/>
        <v>2044</v>
      </c>
    </row>
    <row r="19" spans="1:26" x14ac:dyDescent="0.25">
      <c r="A19" s="3" t="s">
        <v>2</v>
      </c>
      <c r="B19" s="72"/>
      <c r="C19" s="72"/>
      <c r="D19" s="72"/>
      <c r="E19" s="72"/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2"/>
      <c r="Z19" s="72"/>
    </row>
    <row r="20" spans="1:26" x14ac:dyDescent="0.25">
      <c r="A20" s="1">
        <v>10</v>
      </c>
      <c r="B20" s="5">
        <f>'Praca eksploatacyjna'!B20*$M$85*$I$85*B$82</f>
        <v>0</v>
      </c>
      <c r="C20" s="5">
        <f>'Praca eksploatacyjna'!C20*$M$85*$I$85*C$82</f>
        <v>0</v>
      </c>
      <c r="D20" s="5">
        <f>'Praca eksploatacyjna'!D20*$M$85*$I$85*D$82</f>
        <v>0</v>
      </c>
      <c r="E20" s="5">
        <f>'Praca eksploatacyjna'!E20*$M$85*$I$85*E$82</f>
        <v>0</v>
      </c>
      <c r="F20" s="5">
        <f>'Praca eksploatacyjna'!F20*$M$85*$I$85*F$82</f>
        <v>0</v>
      </c>
      <c r="G20" s="5">
        <f>'Praca eksploatacyjna'!G20*$M$85*$I$85*G$82</f>
        <v>0</v>
      </c>
      <c r="H20" s="5">
        <f>'Praca eksploatacyjna'!H20*$M$85*$I$85*H$82</f>
        <v>0</v>
      </c>
      <c r="I20" s="5">
        <f>'Praca eksploatacyjna'!I20*$M$85*$I$85*I$82</f>
        <v>0</v>
      </c>
      <c r="J20" s="5">
        <f>'Praca eksploatacyjna'!J20*$M$85*$I$85*J$82</f>
        <v>0</v>
      </c>
      <c r="K20" s="5">
        <f>'Praca eksploatacyjna'!K20*$M$85*$I$85*K$82</f>
        <v>0</v>
      </c>
      <c r="L20" s="5">
        <f>'Praca eksploatacyjna'!L20*$M$85*$I$85*L$82</f>
        <v>0</v>
      </c>
      <c r="M20" s="5">
        <f>'Praca eksploatacyjna'!M20*$M$85*$I$85*M$82</f>
        <v>0</v>
      </c>
      <c r="N20" s="5">
        <f>'Praca eksploatacyjna'!N20*$M$85*$I$85*N$82</f>
        <v>0</v>
      </c>
      <c r="O20" s="5">
        <f>'Praca eksploatacyjna'!O20*$M$85*$I$85*O$82</f>
        <v>0</v>
      </c>
      <c r="P20" s="5">
        <f>'Praca eksploatacyjna'!P20*$M$85*$I$85*P$82</f>
        <v>0</v>
      </c>
      <c r="Q20" s="5">
        <f>'Praca eksploatacyjna'!Q20*$M$85*$I$85*Q$82</f>
        <v>0</v>
      </c>
      <c r="R20" s="5">
        <f>'Praca eksploatacyjna'!R20*$M$85*$I$85*R$82</f>
        <v>0</v>
      </c>
      <c r="S20" s="5">
        <f>'Praca eksploatacyjna'!S20*$M$85*$I$85*S$82</f>
        <v>0</v>
      </c>
      <c r="T20" s="5">
        <f>'Praca eksploatacyjna'!T20*$M$85*$I$85*T$82</f>
        <v>0</v>
      </c>
      <c r="U20" s="5">
        <f>'Praca eksploatacyjna'!U20*$M$85*$I$85*U$82</f>
        <v>0</v>
      </c>
      <c r="V20" s="5">
        <f>'Praca eksploatacyjna'!V20*$M$85*$I$85*V$82</f>
        <v>0</v>
      </c>
      <c r="W20" s="5">
        <f>'Praca eksploatacyjna'!W20*$M$85*$I$85*W$82</f>
        <v>0</v>
      </c>
      <c r="X20" s="5">
        <f>'Praca eksploatacyjna'!X20*$M$85*$I$85*X$82</f>
        <v>0</v>
      </c>
      <c r="Y20" s="5">
        <f>'Praca eksploatacyjna'!Y20*$M$85*$I$85*Y$82</f>
        <v>0</v>
      </c>
      <c r="Z20" s="5">
        <f>'Praca eksploatacyjna'!Z20*$M$85*$I$85*Z$82</f>
        <v>0</v>
      </c>
    </row>
    <row r="21" spans="1:26" x14ac:dyDescent="0.25">
      <c r="A21" s="1">
        <v>20</v>
      </c>
      <c r="B21" s="5">
        <f>'Praca eksploatacyjna'!B21*$M$85*$I$85*B$82</f>
        <v>0</v>
      </c>
      <c r="C21" s="5">
        <f>'Praca eksploatacyjna'!C21*$M$85*$I$85*C$82</f>
        <v>0</v>
      </c>
      <c r="D21" s="5">
        <f>'Praca eksploatacyjna'!D21*$M$85*$I$85*D$82</f>
        <v>0</v>
      </c>
      <c r="E21" s="5">
        <f>'Praca eksploatacyjna'!E21*$M$85*$I$85*E$82</f>
        <v>0</v>
      </c>
      <c r="F21" s="5">
        <f>'Praca eksploatacyjna'!F21*$M$85*$I$85*F$82</f>
        <v>0</v>
      </c>
      <c r="G21" s="5">
        <f>'Praca eksploatacyjna'!G21*$M$85*$I$85*G$82</f>
        <v>0</v>
      </c>
      <c r="H21" s="5">
        <f>'Praca eksploatacyjna'!H21*$M$85*$I$85*H$82</f>
        <v>0</v>
      </c>
      <c r="I21" s="5">
        <f>'Praca eksploatacyjna'!I21*$M$85*$I$85*I$82</f>
        <v>0</v>
      </c>
      <c r="J21" s="5">
        <f>'Praca eksploatacyjna'!J21*$M$85*$I$85*J$82</f>
        <v>0</v>
      </c>
      <c r="K21" s="5">
        <f>'Praca eksploatacyjna'!K21*$M$85*$I$85*K$82</f>
        <v>0</v>
      </c>
      <c r="L21" s="5">
        <f>'Praca eksploatacyjna'!L21*$M$85*$I$85*L$82</f>
        <v>0</v>
      </c>
      <c r="M21" s="5">
        <f>'Praca eksploatacyjna'!M21*$M$85*$I$85*M$82</f>
        <v>0</v>
      </c>
      <c r="N21" s="5">
        <f>'Praca eksploatacyjna'!N21*$M$85*$I$85*N$82</f>
        <v>0</v>
      </c>
      <c r="O21" s="5">
        <f>'Praca eksploatacyjna'!O21*$M$85*$I$85*O$82</f>
        <v>0</v>
      </c>
      <c r="P21" s="5">
        <f>'Praca eksploatacyjna'!P21*$M$85*$I$85*P$82</f>
        <v>0</v>
      </c>
      <c r="Q21" s="5">
        <f>'Praca eksploatacyjna'!Q21*$M$85*$I$85*Q$82</f>
        <v>0</v>
      </c>
      <c r="R21" s="5">
        <f>'Praca eksploatacyjna'!R21*$M$85*$I$85*R$82</f>
        <v>0</v>
      </c>
      <c r="S21" s="5">
        <f>'Praca eksploatacyjna'!S21*$M$85*$I$85*S$82</f>
        <v>0</v>
      </c>
      <c r="T21" s="5">
        <f>'Praca eksploatacyjna'!T21*$M$85*$I$85*T$82</f>
        <v>0</v>
      </c>
      <c r="U21" s="5">
        <f>'Praca eksploatacyjna'!U21*$M$85*$I$85*U$82</f>
        <v>0</v>
      </c>
      <c r="V21" s="5">
        <f>'Praca eksploatacyjna'!V21*$M$85*$I$85*V$82</f>
        <v>0</v>
      </c>
      <c r="W21" s="5">
        <f>'Praca eksploatacyjna'!W21*$M$85*$I$85*W$82</f>
        <v>0</v>
      </c>
      <c r="X21" s="5">
        <f>'Praca eksploatacyjna'!X21*$M$85*$I$85*X$82</f>
        <v>0</v>
      </c>
      <c r="Y21" s="5">
        <f>'Praca eksploatacyjna'!Y21*$M$85*$I$85*Y$82</f>
        <v>0</v>
      </c>
      <c r="Z21" s="5">
        <f>'Praca eksploatacyjna'!Z21*$M$85*$I$85*Z$82</f>
        <v>0</v>
      </c>
    </row>
    <row r="22" spans="1:26" x14ac:dyDescent="0.25">
      <c r="A22" s="1">
        <v>30</v>
      </c>
      <c r="B22" s="5">
        <f>'Praca eksploatacyjna'!B22*$M$85*$I$85*B$82</f>
        <v>0</v>
      </c>
      <c r="C22" s="5">
        <f>'Praca eksploatacyjna'!C22*$M$85*$I$85*C$82</f>
        <v>0.26355444749986173</v>
      </c>
      <c r="D22" s="5">
        <f>'Praca eksploatacyjna'!D22*$M$85*$I$85*D$82</f>
        <v>0.54018119559571653</v>
      </c>
      <c r="E22" s="5">
        <f>'Praca eksploatacyjna'!E22*$M$85*$I$85*E$82</f>
        <v>0.82971831643502048</v>
      </c>
      <c r="F22" s="5">
        <f>'Praca eksploatacyjna'!F22*$M$85*$I$85*F$82</f>
        <v>1.1319570418350844</v>
      </c>
      <c r="G22" s="5">
        <f>'Praca eksploatacyjna'!G22*$M$85*$I$85*G$82</f>
        <v>1.4466410994652377</v>
      </c>
      <c r="H22" s="5">
        <f>'Praca eksploatacyjna'!H22*$M$85*$I$85*H$82</f>
        <v>2.0816200993905127</v>
      </c>
      <c r="I22" s="5">
        <f>'Praca eksploatacyjna'!I22*$M$85*$I$85*I$82</f>
        <v>2.7421729364034224</v>
      </c>
      <c r="J22" s="5">
        <f>'Praca eksploatacyjna'!J22*$M$85*$I$85*J$82</f>
        <v>3.4276042450783017</v>
      </c>
      <c r="K22" s="5">
        <f>'Praca eksploatacyjna'!K22*$M$85*$I$85*K$82</f>
        <v>4.1403631224948496</v>
      </c>
      <c r="L22" s="5">
        <f>'Praca eksploatacyjna'!L22*$M$85*$I$85*L$82</f>
        <v>3.2740358753429697</v>
      </c>
      <c r="M22" s="5">
        <f>'Praca eksploatacyjna'!M22*$M$85*$I$85*M$82</f>
        <v>3.6673964037841769</v>
      </c>
      <c r="N22" s="5">
        <f>'Praca eksploatacyjna'!N22*$M$85*$I$85*N$82</f>
        <v>4.0751817390128933</v>
      </c>
      <c r="O22" s="5">
        <f>'Praca eksploatacyjna'!O22*$M$85*$I$85*O$82</f>
        <v>4.4978115290892466</v>
      </c>
      <c r="P22" s="5">
        <f>'Praca eksploatacyjna'!P22*$M$85*$I$85*P$82</f>
        <v>4.9357164380730474</v>
      </c>
      <c r="Q22" s="5">
        <f>'Praca eksploatacyjna'!Q22*$M$85*$I$85*Q$82</f>
        <v>1.7745382598502839</v>
      </c>
      <c r="R22" s="5">
        <f>'Praca eksploatacyjna'!R22*$M$85*$I$85*R$82</f>
        <v>2.170331273327291</v>
      </c>
      <c r="S22" s="5">
        <f>'Praca eksploatacyjna'!S22*$M$85*$I$85*S$82</f>
        <v>2.580668572737705</v>
      </c>
      <c r="T22" s="5">
        <f>'Praca eksploatacyjna'!T22*$M$85*$I$85*T$82</f>
        <v>3.0036032851155183</v>
      </c>
      <c r="U22" s="5">
        <f>'Praca eksploatacyjna'!U22*$M$85*$I$85*U$82</f>
        <v>3.4385250408002457</v>
      </c>
      <c r="V22" s="5">
        <f>'Praca eksploatacyjna'!V22*$M$85*$I$85*V$82</f>
        <v>1.942384589714272</v>
      </c>
      <c r="W22" s="5">
        <f>'Praca eksploatacyjna'!W22*$M$85*$I$85*W$82</f>
        <v>2.3846497339548138</v>
      </c>
      <c r="X22" s="5">
        <f>'Praca eksploatacyjna'!X22*$M$85*$I$85*X$82</f>
        <v>2.8412267684152366</v>
      </c>
      <c r="Y22" s="5">
        <f>'Praca eksploatacyjna'!Y22*$M$85*$I$85*Y$82</f>
        <v>3.3098655543427427</v>
      </c>
      <c r="Z22" s="5">
        <f>'Praca eksploatacyjna'!Z22*$M$85*$I$85*Z$82</f>
        <v>3.7927734273672131</v>
      </c>
    </row>
    <row r="23" spans="1:26" x14ac:dyDescent="0.25">
      <c r="A23" s="1">
        <v>40</v>
      </c>
      <c r="B23" s="5">
        <f>'Praca eksploatacyjna'!B23*$M$85*$I$85*B$82</f>
        <v>783.43931506849322</v>
      </c>
      <c r="C23" s="5">
        <f>'Praca eksploatacyjna'!C23*$M$85*$I$85*C$82</f>
        <v>1069.0646905419392</v>
      </c>
      <c r="D23" s="5">
        <f>'Praca eksploatacyjna'!D23*$M$85*$I$85*D$82</f>
        <v>1223.1302805162861</v>
      </c>
      <c r="E23" s="5">
        <f>'Praca eksploatacyjna'!E23*$M$85*$I$85*E$82</f>
        <v>1383.099459753158</v>
      </c>
      <c r="F23" s="5">
        <f>'Praca eksploatacyjna'!F23*$M$85*$I$85*F$82</f>
        <v>1548.8316657420162</v>
      </c>
      <c r="G23" s="5">
        <f>'Praca eksploatacyjna'!G23*$M$85*$I$85*G$82</f>
        <v>1720.1634258641282</v>
      </c>
      <c r="H23" s="5">
        <f>'Praca eksploatacyjna'!H23*$M$85*$I$85*H$82</f>
        <v>1932.9595566082505</v>
      </c>
      <c r="I23" s="5">
        <f>'Praca eksploatacyjna'!I23*$M$85*$I$85*I$82</f>
        <v>2152.7400655878569</v>
      </c>
      <c r="J23" s="5">
        <f>'Praca eksploatacyjna'!J23*$M$85*$I$85*J$82</f>
        <v>2379.2486360261364</v>
      </c>
      <c r="K23" s="5">
        <f>'Praca eksploatacyjna'!K23*$M$85*$I$85*K$82</f>
        <v>2614.2486015326713</v>
      </c>
      <c r="L23" s="5">
        <f>'Praca eksploatacyjna'!L23*$M$85*$I$85*L$82</f>
        <v>2098.9546357198751</v>
      </c>
      <c r="M23" s="5">
        <f>'Praca eksploatacyjna'!M23*$M$85*$I$85*M$82</f>
        <v>2352.9383854450807</v>
      </c>
      <c r="N23" s="5">
        <f>'Praca eksploatacyjna'!N23*$M$85*$I$85*N$82</f>
        <v>2616.2419033050073</v>
      </c>
      <c r="O23" s="5">
        <f>'Praca eksploatacyjna'!O23*$M$85*$I$85*O$82</f>
        <v>2889.1363865251519</v>
      </c>
      <c r="P23" s="5">
        <f>'Praca eksploatacyjna'!P23*$M$85*$I$85*P$82</f>
        <v>3171.9001523127808</v>
      </c>
      <c r="Q23" s="5">
        <f>'Praca eksploatacyjna'!Q23*$M$85*$I$85*Q$82</f>
        <v>2419.4186082077276</v>
      </c>
      <c r="R23" s="5">
        <f>'Praca eksploatacyjna'!R23*$M$85*$I$85*R$82</f>
        <v>2753.6412958005649</v>
      </c>
      <c r="S23" s="5">
        <f>'Praca eksploatacyjna'!S23*$M$85*$I$85*S$82</f>
        <v>3099.8062401212374</v>
      </c>
      <c r="T23" s="5">
        <f>'Praca eksploatacyjna'!T23*$M$85*$I$85*T$82</f>
        <v>3455.5343349592877</v>
      </c>
      <c r="U23" s="5">
        <f>'Praca eksploatacyjna'!U23*$M$85*$I$85*U$82</f>
        <v>3820.3003724907421</v>
      </c>
      <c r="V23" s="5">
        <f>'Praca eksploatacyjna'!V23*$M$85*$I$85*V$82</f>
        <v>2937.6049013478728</v>
      </c>
      <c r="W23" s="5">
        <f>'Praca eksploatacyjna'!W23*$M$85*$I$85*W$82</f>
        <v>7114.4049795891033</v>
      </c>
      <c r="X23" s="5">
        <f>'Praca eksploatacyjna'!X23*$M$85*$I$85*X$82</f>
        <v>11430.716430851884</v>
      </c>
      <c r="Y23" s="5">
        <f>'Praca eksploatacyjna'!Y23*$M$85*$I$85*Y$82</f>
        <v>15877.545972512886</v>
      </c>
      <c r="Z23" s="5">
        <f>'Praca eksploatacyjna'!Z23*$M$85*$I$85*Z$82</f>
        <v>20463.747796100746</v>
      </c>
    </row>
    <row r="24" spans="1:26" x14ac:dyDescent="0.25">
      <c r="A24" s="1">
        <v>50</v>
      </c>
      <c r="B24" s="5">
        <f>'Praca eksploatacyjna'!B24*$M$85*$I$85*B$82</f>
        <v>9969.9271232876708</v>
      </c>
      <c r="C24" s="5">
        <f>'Praca eksploatacyjna'!C24*$M$85*$I$85*C$82</f>
        <v>11951.725652878731</v>
      </c>
      <c r="D24" s="5">
        <f>'Praca eksploatacyjna'!D24*$M$85*$I$85*D$82</f>
        <v>12177.324699025186</v>
      </c>
      <c r="E24" s="5">
        <f>'Praca eksploatacyjna'!E24*$M$85*$I$85*E$82</f>
        <v>12397.077451755778</v>
      </c>
      <c r="F24" s="5">
        <f>'Praca eksploatacyjna'!F24*$M$85*$I$85*F$82</f>
        <v>12610.504538061434</v>
      </c>
      <c r="G24" s="5">
        <f>'Praca eksploatacyjna'!G24*$M$85*$I$85*G$82</f>
        <v>12817.132982662046</v>
      </c>
      <c r="H24" s="5">
        <f>'Praca eksploatacyjna'!H24*$M$85*$I$85*H$82</f>
        <v>15064.52032086024</v>
      </c>
      <c r="I24" s="5">
        <f>'Praca eksploatacyjna'!I24*$M$85*$I$85*I$82</f>
        <v>17392.539644060133</v>
      </c>
      <c r="J24" s="5">
        <f>'Praca eksploatacyjna'!J24*$M$85*$I$85*J$82</f>
        <v>19798.5847671587</v>
      </c>
      <c r="K24" s="5">
        <f>'Praca eksploatacyjna'!K24*$M$85*$I$85*K$82</f>
        <v>22297.196659026566</v>
      </c>
      <c r="L24" s="5">
        <f>'Praca eksploatacyjna'!L24*$M$85*$I$85*L$82</f>
        <v>25312.5237990766</v>
      </c>
      <c r="M24" s="5">
        <f>'Praca eksploatacyjna'!M24*$M$85*$I$85*M$82</f>
        <v>29712.565616444124</v>
      </c>
      <c r="N24" s="5">
        <f>'Praca eksploatacyjna'!N24*$M$85*$I$85*N$82</f>
        <v>34278.484096986722</v>
      </c>
      <c r="O24" s="5">
        <f>'Praca eksploatacyjna'!O24*$M$85*$I$85*O$82</f>
        <v>39015.154290504448</v>
      </c>
      <c r="P24" s="5">
        <f>'Praca eksploatacyjna'!P24*$M$85*$I$85*P$82</f>
        <v>43927.579898124081</v>
      </c>
      <c r="Q24" s="5">
        <f>'Praca eksploatacyjna'!Q24*$M$85*$I$85*Q$82</f>
        <v>37261.294314861487</v>
      </c>
      <c r="R24" s="5">
        <f>'Praca eksploatacyjna'!R24*$M$85*$I$85*R$82</f>
        <v>41059.479179975497</v>
      </c>
      <c r="S24" s="5">
        <f>'Praca eksploatacyjna'!S24*$M$85*$I$85*S$82</f>
        <v>44989.778340373647</v>
      </c>
      <c r="T24" s="5">
        <f>'Praca eksploatacyjna'!T24*$M$85*$I$85*T$82</f>
        <v>49017.359433725767</v>
      </c>
      <c r="U24" s="5">
        <f>'Praca eksploatacyjna'!U24*$M$85*$I$85*U$82</f>
        <v>53136.150069073839</v>
      </c>
      <c r="V24" s="5">
        <f>'Praca eksploatacyjna'!V24*$M$85*$I$85*V$82</f>
        <v>34272.512803468453</v>
      </c>
      <c r="W24" s="5">
        <f>'Praca eksploatacyjna'!W24*$M$85*$I$85*W$82</f>
        <v>42513.433048675637</v>
      </c>
      <c r="X24" s="5">
        <f>'Praca eksploatacyjna'!X24*$M$85*$I$85*X$82</f>
        <v>51021.575140108107</v>
      </c>
      <c r="Y24" s="5">
        <f>'Praca eksploatacyjna'!Y24*$M$85*$I$85*Y$82</f>
        <v>59756.539421224035</v>
      </c>
      <c r="Z24" s="5">
        <f>'Praca eksploatacyjna'!Z24*$M$85*$I$85*Z$82</f>
        <v>68757.961036099776</v>
      </c>
    </row>
    <row r="25" spans="1:26" x14ac:dyDescent="0.25">
      <c r="A25" s="1">
        <v>60</v>
      </c>
      <c r="B25" s="5">
        <f>'Praca eksploatacyjna'!B25*$M$85*$I$85*B$82</f>
        <v>17882.324178082188</v>
      </c>
      <c r="C25" s="5">
        <f>'Praca eksploatacyjna'!C25*$M$85*$I$85*C$82</f>
        <v>25780.495842127308</v>
      </c>
      <c r="D25" s="5">
        <f>'Praca eksploatacyjna'!D25*$M$85*$I$85*D$82</f>
        <v>30744.142656732405</v>
      </c>
      <c r="E25" s="5">
        <f>'Praca eksploatacyjna'!E25*$M$85*$I$85*E$82</f>
        <v>35910.075570639623</v>
      </c>
      <c r="F25" s="5">
        <f>'Praca eksploatacyjna'!F25*$M$85*$I$85*F$82</f>
        <v>41273.994118995492</v>
      </c>
      <c r="G25" s="5">
        <f>'Praca eksploatacyjna'!G25*$M$85*$I$85*G$82</f>
        <v>46830.82640978862</v>
      </c>
      <c r="H25" s="5">
        <f>'Praca eksploatacyjna'!H25*$M$85*$I$85*H$82</f>
        <v>54163.053808844503</v>
      </c>
      <c r="I25" s="5">
        <f>'Praca eksploatacyjna'!I25*$M$85*$I$85*I$82</f>
        <v>61751.910143361645</v>
      </c>
      <c r="J25" s="5">
        <f>'Praca eksploatacyjna'!J25*$M$85*$I$85*J$82</f>
        <v>69588.798081532426</v>
      </c>
      <c r="K25" s="5">
        <f>'Praca eksploatacyjna'!K25*$M$85*$I$85*K$82</f>
        <v>77724.984211526607</v>
      </c>
      <c r="L25" s="5">
        <f>'Praca eksploatacyjna'!L25*$M$85*$I$85*L$82</f>
        <v>60436.559253530977</v>
      </c>
      <c r="M25" s="5">
        <f>'Praca eksploatacyjna'!M25*$M$85*$I$85*M$82</f>
        <v>73502.116592699575</v>
      </c>
      <c r="N25" s="5">
        <f>'Praca eksploatacyjna'!N25*$M$85*$I$85*N$82</f>
        <v>87066.121601733466</v>
      </c>
      <c r="O25" s="5">
        <f>'Praca eksploatacyjna'!O25*$M$85*$I$85*O$82</f>
        <v>101143.28596449166</v>
      </c>
      <c r="P25" s="5">
        <f>'Praca eksploatacyjna'!P25*$M$85*$I$85*P$82</f>
        <v>115748.71045311949</v>
      </c>
      <c r="Q25" s="5">
        <f>'Praca eksploatacyjna'!Q25*$M$85*$I$85*Q$82</f>
        <v>93205.321771262286</v>
      </c>
      <c r="R25" s="5">
        <f>'Praca eksploatacyjna'!R25*$M$85*$I$85*R$82</f>
        <v>107983.10427764471</v>
      </c>
      <c r="S25" s="5">
        <f>'Praca eksploatacyjna'!S25*$M$85*$I$85*S$82</f>
        <v>123293.99442245445</v>
      </c>
      <c r="T25" s="5">
        <f>'Praca eksploatacyjna'!T25*$M$85*$I$85*T$82</f>
        <v>139043.79057009186</v>
      </c>
      <c r="U25" s="5">
        <f>'Praca eksploatacyjna'!U25*$M$85*$I$85*U$82</f>
        <v>155209.41681943438</v>
      </c>
      <c r="V25" s="5">
        <f>'Praca eksploatacyjna'!V25*$M$85*$I$85*V$82</f>
        <v>101525.13325654549</v>
      </c>
      <c r="W25" s="5">
        <f>'Praca eksploatacyjna'!W25*$M$85*$I$85*W$82</f>
        <v>113730.13419781097</v>
      </c>
      <c r="X25" s="5">
        <f>'Praca eksploatacyjna'!X25*$M$85*$I$85*X$82</f>
        <v>126316.56871709265</v>
      </c>
      <c r="Y25" s="5">
        <f>'Praca eksploatacyjna'!Y25*$M$85*$I$85*Y$82</f>
        <v>139184.21437356077</v>
      </c>
      <c r="Z25" s="5">
        <f>'Praca eksploatacyjna'!Z25*$M$85*$I$85*Z$82</f>
        <v>152431.28764944422</v>
      </c>
    </row>
    <row r="26" spans="1:26" x14ac:dyDescent="0.25">
      <c r="A26" s="1">
        <v>70</v>
      </c>
      <c r="B26" s="5">
        <f>'Praca eksploatacyjna'!B26*$M$85*$I$85*B$82</f>
        <v>31624.733835616436</v>
      </c>
      <c r="C26" s="5">
        <f>'Praca eksploatacyjna'!C26*$M$85*$I$85*C$82</f>
        <v>37747.214814686027</v>
      </c>
      <c r="D26" s="5">
        <f>'Praca eksploatacyjna'!D26*$M$85*$I$85*D$82</f>
        <v>38290.884096779002</v>
      </c>
      <c r="E26" s="5">
        <f>'Praca eksploatacyjna'!E26*$M$85*$I$85*E$82</f>
        <v>38807.984590302985</v>
      </c>
      <c r="F26" s="5">
        <f>'Praca eksploatacyjna'!F26*$M$85*$I$85*F$82</f>
        <v>39297.125475183988</v>
      </c>
      <c r="G26" s="5">
        <f>'Praca eksploatacyjna'!G26*$M$85*$I$85*G$82</f>
        <v>39756.965750603515</v>
      </c>
      <c r="H26" s="5">
        <f>'Praca eksploatacyjna'!H26*$M$85*$I$85*H$82</f>
        <v>36206.166183462185</v>
      </c>
      <c r="I26" s="5">
        <f>'Praca eksploatacyjna'!I26*$M$85*$I$85*I$82</f>
        <v>32450.930492111078</v>
      </c>
      <c r="J26" s="5">
        <f>'Praca eksploatacyjna'!J26*$M$85*$I$85*J$82</f>
        <v>28494.2453567101</v>
      </c>
      <c r="K26" s="5">
        <f>'Praca eksploatacyjna'!K26*$M$85*$I$85*K$82</f>
        <v>24358.922549108323</v>
      </c>
      <c r="L26" s="5">
        <f>'Praca eksploatacyjna'!L26*$M$85*$I$85*L$82</f>
        <v>22374.701644168854</v>
      </c>
      <c r="M26" s="5">
        <f>'Praca eksploatacyjna'!M26*$M$85*$I$85*M$82</f>
        <v>24145.858617490889</v>
      </c>
      <c r="N26" s="5">
        <f>'Praca eksploatacyjna'!N26*$M$85*$I$85*N$82</f>
        <v>25978.911989088145</v>
      </c>
      <c r="O26" s="5">
        <f>'Praca eksploatacyjna'!O26*$M$85*$I$85*O$82</f>
        <v>27875.629152102276</v>
      </c>
      <c r="P26" s="5">
        <f>'Praca eksploatacyjna'!P26*$M$85*$I$85*P$82</f>
        <v>29837.82343684135</v>
      </c>
      <c r="Q26" s="5">
        <f>'Praca eksploatacyjna'!Q26*$M$85*$I$85*Q$82</f>
        <v>58510.732740176085</v>
      </c>
      <c r="R26" s="5">
        <f>'Praca eksploatacyjna'!R26*$M$85*$I$85*R$82</f>
        <v>60290.248708663588</v>
      </c>
      <c r="S26" s="5">
        <f>'Praca eksploatacyjna'!S26*$M$85*$I$85*S$82</f>
        <v>62116.528693823668</v>
      </c>
      <c r="T26" s="5">
        <f>'Praca eksploatacyjna'!T26*$M$85*$I$85*T$82</f>
        <v>63940.484244406915</v>
      </c>
      <c r="U26" s="5">
        <f>'Praca eksploatacyjna'!U26*$M$85*$I$85*U$82</f>
        <v>65758.833990763436</v>
      </c>
      <c r="V26" s="5">
        <f>'Praca eksploatacyjna'!V26*$M$85*$I$85*V$82</f>
        <v>59726.743449974099</v>
      </c>
      <c r="W26" s="5">
        <f>'Praca eksploatacyjna'!W26*$M$85*$I$85*W$82</f>
        <v>59749.578917430248</v>
      </c>
      <c r="X26" s="5">
        <f>'Praca eksploatacyjna'!X26*$M$85*$I$85*X$82</f>
        <v>59756.324380521612</v>
      </c>
      <c r="Y26" s="5">
        <f>'Praca eksploatacyjna'!Y26*$M$85*$I$85*Y$82</f>
        <v>59699.425348484947</v>
      </c>
      <c r="Z26" s="5">
        <f>'Praca eksploatacyjna'!Z26*$M$85*$I$85*Z$82</f>
        <v>59625.407928381697</v>
      </c>
    </row>
    <row r="27" spans="1:26" x14ac:dyDescent="0.25">
      <c r="A27" s="1">
        <v>80</v>
      </c>
      <c r="B27" s="5">
        <f>'Praca eksploatacyjna'!B27*$M$85*$I$85*B$82</f>
        <v>42842.237671232877</v>
      </c>
      <c r="C27" s="5">
        <f>'Praca eksploatacyjna'!C27*$M$85*$I$85*C$82</f>
        <v>47760.272996859108</v>
      </c>
      <c r="D27" s="5">
        <f>'Praca eksploatacyjna'!D27*$M$85*$I$85*D$82</f>
        <v>44953.198869303305</v>
      </c>
      <c r="E27" s="5">
        <f>'Praca eksploatacyjna'!E27*$M$85*$I$85*E$82</f>
        <v>41944.750050739596</v>
      </c>
      <c r="F27" s="5">
        <f>'Praca eksploatacyjna'!F27*$M$85*$I$85*F$82</f>
        <v>38735.716706768682</v>
      </c>
      <c r="G27" s="5">
        <f>'Praca eksploatacyjna'!G27*$M$85*$I$85*G$82</f>
        <v>35327.565021240887</v>
      </c>
      <c r="H27" s="5">
        <f>'Praca eksploatacyjna'!H27*$M$85*$I$85*H$82</f>
        <v>31270.97360466508</v>
      </c>
      <c r="I27" s="5">
        <f>'Praca eksploatacyjna'!I27*$M$85*$I$85*I$82</f>
        <v>26993.782497816326</v>
      </c>
      <c r="J27" s="5">
        <f>'Praca eksploatacyjna'!J27*$M$85*$I$85*J$82</f>
        <v>22499.594039017822</v>
      </c>
      <c r="K27" s="5">
        <f>'Praca eksploatacyjna'!K27*$M$85*$I$85*K$82</f>
        <v>17806.768750273448</v>
      </c>
      <c r="L27" s="5">
        <f>'Praca eksploatacyjna'!L27*$M$85*$I$85*L$82</f>
        <v>36661.760813215486</v>
      </c>
      <c r="M27" s="5">
        <f>'Praca eksploatacyjna'!M27*$M$85*$I$85*M$82</f>
        <v>24542.47175175443</v>
      </c>
      <c r="N27" s="5">
        <f>'Praca eksploatacyjna'!N27*$M$85*$I$85*N$82</f>
        <v>11923.746423509652</v>
      </c>
      <c r="O27" s="5">
        <f>'Praca eksploatacyjna'!O27*$M$85*$I$85*O$82</f>
        <v>-1209.5449065656167</v>
      </c>
      <c r="P27" s="5">
        <f>'Praca eksploatacyjna'!P27*$M$85*$I$85*P$82</f>
        <v>-14872.937388413307</v>
      </c>
      <c r="Q27" s="5">
        <f>'Praca eksploatacyjna'!Q27*$M$85*$I$85*Q$82</f>
        <v>0</v>
      </c>
      <c r="R27" s="5">
        <f>'Praca eksploatacyjna'!R27*$M$85*$I$85*R$82</f>
        <v>-14179.095739206205</v>
      </c>
      <c r="S27" s="5">
        <f>'Praca eksploatacyjna'!S27*$M$85*$I$85*S$82</f>
        <v>-28902.668754797931</v>
      </c>
      <c r="T27" s="5">
        <f>'Praca eksploatacyjna'!T27*$M$85*$I$85*T$82</f>
        <v>-44151.716789829319</v>
      </c>
      <c r="U27" s="5">
        <f>'Praca eksploatacyjna'!U27*$M$85*$I$85*U$82</f>
        <v>-59905.049340440426</v>
      </c>
      <c r="V27" s="5">
        <f>'Praca eksploatacyjna'!V27*$M$85*$I$85*V$82</f>
        <v>0</v>
      </c>
      <c r="W27" s="5">
        <f>'Praca eksploatacyjna'!W27*$M$85*$I$85*W$82</f>
        <v>-15483.691649851264</v>
      </c>
      <c r="X27" s="5">
        <f>'Praca eksploatacyjna'!X27*$M$85*$I$85*X$82</f>
        <v>-31487.635339137523</v>
      </c>
      <c r="Y27" s="5">
        <f>'Praca eksploatacyjna'!Y27*$M$85*$I$85*Y$82</f>
        <v>-47987.156256845592</v>
      </c>
      <c r="Z27" s="5">
        <f>'Praca eksploatacyjna'!Z27*$M$85*$I$85*Z$82</f>
        <v>-65006.601009273494</v>
      </c>
    </row>
    <row r="28" spans="1:26" x14ac:dyDescent="0.25">
      <c r="A28" s="1">
        <v>90</v>
      </c>
      <c r="B28" s="5">
        <f>'Praca eksploatacyjna'!B28*$M$85*$I$85*B$82</f>
        <v>15829.732602739721</v>
      </c>
      <c r="C28" s="5">
        <f>'Praca eksploatacyjna'!C28*$M$85*$I$85*C$82</f>
        <v>18851.014934426774</v>
      </c>
      <c r="D28" s="5">
        <f>'Praca eksploatacyjna'!D28*$M$85*$I$85*D$82</f>
        <v>19077.679318408656</v>
      </c>
      <c r="E28" s="5">
        <f>'Praca eksploatacyjna'!E28*$M$85*$I$85*E$82</f>
        <v>19288.922656785166</v>
      </c>
      <c r="F28" s="5">
        <f>'Praca eksploatacyjna'!F28*$M$85*$I$85*F$82</f>
        <v>19484.083090763132</v>
      </c>
      <c r="G28" s="5">
        <f>'Praca eksploatacyjna'!G28*$M$85*$I$85*G$82</f>
        <v>19662.531506731593</v>
      </c>
      <c r="H28" s="5">
        <f>'Praca eksploatacyjna'!H28*$M$85*$I$85*H$82</f>
        <v>19712.712267427702</v>
      </c>
      <c r="I28" s="5">
        <f>'Praca eksploatacyjna'!I28*$M$85*$I$85*I$82</f>
        <v>19739.817292536274</v>
      </c>
      <c r="J28" s="5">
        <f>'Praca eksploatacyjna'!J28*$M$85*$I$85*J$82</f>
        <v>19743.423189507914</v>
      </c>
      <c r="K28" s="5">
        <f>'Praca eksploatacyjna'!K28*$M$85*$I$85*K$82</f>
        <v>19738.63885724013</v>
      </c>
      <c r="L28" s="5">
        <f>'Praca eksploatacyjna'!L28*$M$85*$I$85*L$82</f>
        <v>21158.308024591428</v>
      </c>
      <c r="M28" s="5">
        <f>'Praca eksploatacyjna'!M28*$M$85*$I$85*M$82</f>
        <v>23288.440768200868</v>
      </c>
      <c r="N28" s="5">
        <f>'Praca eksploatacyjna'!N28*$M$85*$I$85*N$82</f>
        <v>25495.315498344855</v>
      </c>
      <c r="O28" s="5">
        <f>'Praca eksploatacyjna'!O28*$M$85*$I$85*O$82</f>
        <v>27781.149841387312</v>
      </c>
      <c r="P28" s="5">
        <f>'Praca eksploatacyjna'!P28*$M$85*$I$85*P$82</f>
        <v>30148.21943195214</v>
      </c>
      <c r="Q28" s="5">
        <f>'Praca eksploatacyjna'!Q28*$M$85*$I$85*Q$82</f>
        <v>34940.001100059555</v>
      </c>
      <c r="R28" s="5">
        <f>'Praca eksploatacyjna'!R28*$M$85*$I$85*R$82</f>
        <v>37122.659015439283</v>
      </c>
      <c r="S28" s="5">
        <f>'Praca eksploatacyjna'!S28*$M$85*$I$85*S$82</f>
        <v>39376.250712764086</v>
      </c>
      <c r="T28" s="5">
        <f>'Praca eksploatacyjna'!T28*$M$85*$I$85*T$82</f>
        <v>41669.961764361091</v>
      </c>
      <c r="U28" s="5">
        <f>'Praca eksploatacyjna'!U28*$M$85*$I$85*U$82</f>
        <v>44000.158839373296</v>
      </c>
      <c r="V28" s="5">
        <f>'Praca eksploatacyjna'!V28*$M$85*$I$85*V$82</f>
        <v>36250.795538007449</v>
      </c>
      <c r="W28" s="5">
        <f>'Praca eksploatacyjna'!W28*$M$85*$I$85*W$82</f>
        <v>41407.745578780923</v>
      </c>
      <c r="X28" s="5">
        <f>'Praca eksploatacyjna'!X28*$M$85*$I$85*X$82</f>
        <v>46727.737716391748</v>
      </c>
      <c r="Y28" s="5">
        <f>'Praca eksploatacyjna'!Y28*$M$85*$I$85*Y$82</f>
        <v>52173.713003931523</v>
      </c>
      <c r="Z28" s="5">
        <f>'Praca eksploatacyjna'!Z28*$M$85*$I$85*Z$82</f>
        <v>57781.997199817168</v>
      </c>
    </row>
    <row r="29" spans="1:26" x14ac:dyDescent="0.25">
      <c r="A29" s="1">
        <v>100</v>
      </c>
      <c r="B29" s="5">
        <f>'Praca eksploatacyjna'!B29*$M$85*$I$85*B$82</f>
        <v>0</v>
      </c>
      <c r="C29" s="5">
        <f>'Praca eksploatacyjna'!C29*$M$85*$I$85*C$82</f>
        <v>0</v>
      </c>
      <c r="D29" s="5">
        <f>'Praca eksploatacyjna'!D29*$M$85*$I$85*D$82</f>
        <v>0</v>
      </c>
      <c r="E29" s="5">
        <f>'Praca eksploatacyjna'!E29*$M$85*$I$85*E$82</f>
        <v>0</v>
      </c>
      <c r="F29" s="5">
        <f>'Praca eksploatacyjna'!F29*$M$85*$I$85*F$82</f>
        <v>0</v>
      </c>
      <c r="G29" s="5">
        <f>'Praca eksploatacyjna'!G29*$M$85*$I$85*G$82</f>
        <v>0</v>
      </c>
      <c r="H29" s="5">
        <f>'Praca eksploatacyjna'!H29*$M$85*$I$85*H$82</f>
        <v>0</v>
      </c>
      <c r="I29" s="5">
        <f>'Praca eksploatacyjna'!I29*$M$85*$I$85*I$82</f>
        <v>0</v>
      </c>
      <c r="J29" s="5">
        <f>'Praca eksploatacyjna'!J29*$M$85*$I$85*J$82</f>
        <v>0</v>
      </c>
      <c r="K29" s="5">
        <f>'Praca eksploatacyjna'!K29*$M$85*$I$85*K$82</f>
        <v>0</v>
      </c>
      <c r="L29" s="5">
        <f>'Praca eksploatacyjna'!L29*$M$85*$I$85*L$82</f>
        <v>0</v>
      </c>
      <c r="M29" s="5">
        <f>'Praca eksploatacyjna'!M29*$M$85*$I$85*M$82</f>
        <v>0</v>
      </c>
      <c r="N29" s="5">
        <f>'Praca eksploatacyjna'!N29*$M$85*$I$85*N$82</f>
        <v>0</v>
      </c>
      <c r="O29" s="5">
        <f>'Praca eksploatacyjna'!O29*$M$85*$I$85*O$82</f>
        <v>0</v>
      </c>
      <c r="P29" s="5">
        <f>'Praca eksploatacyjna'!P29*$M$85*$I$85*P$82</f>
        <v>0</v>
      </c>
      <c r="Q29" s="5">
        <f>'Praca eksploatacyjna'!Q29*$M$85*$I$85*Q$82</f>
        <v>0</v>
      </c>
      <c r="R29" s="5">
        <f>'Praca eksploatacyjna'!R29*$M$85*$I$85*R$82</f>
        <v>0</v>
      </c>
      <c r="S29" s="5">
        <f>'Praca eksploatacyjna'!S29*$M$85*$I$85*S$82</f>
        <v>0</v>
      </c>
      <c r="T29" s="5">
        <f>'Praca eksploatacyjna'!T29*$M$85*$I$85*T$82</f>
        <v>0</v>
      </c>
      <c r="U29" s="5">
        <f>'Praca eksploatacyjna'!U29*$M$85*$I$85*U$82</f>
        <v>0</v>
      </c>
      <c r="V29" s="5">
        <f>'Praca eksploatacyjna'!V29*$M$85*$I$85*V$82</f>
        <v>0</v>
      </c>
      <c r="W29" s="5">
        <f>'Praca eksploatacyjna'!W29*$M$85*$I$85*W$82</f>
        <v>0</v>
      </c>
      <c r="X29" s="5">
        <f>'Praca eksploatacyjna'!X29*$M$85*$I$85*X$82</f>
        <v>0</v>
      </c>
      <c r="Y29" s="5">
        <f>'Praca eksploatacyjna'!Y29*$M$85*$I$85*Y$82</f>
        <v>0</v>
      </c>
      <c r="Z29" s="5">
        <f>'Praca eksploatacyjna'!Z29*$M$85*$I$85*Z$82</f>
        <v>0</v>
      </c>
    </row>
    <row r="30" spans="1:26" x14ac:dyDescent="0.25">
      <c r="A30" s="1">
        <v>110</v>
      </c>
      <c r="B30" s="5">
        <f>'Praca eksploatacyjna'!B30*$M$85*$I$85*B$82</f>
        <v>0</v>
      </c>
      <c r="C30" s="5">
        <f>'Praca eksploatacyjna'!C30*$M$85*$I$85*C$82</f>
        <v>0</v>
      </c>
      <c r="D30" s="5">
        <f>'Praca eksploatacyjna'!D30*$M$85*$I$85*D$82</f>
        <v>0</v>
      </c>
      <c r="E30" s="5">
        <f>'Praca eksploatacyjna'!E30*$M$85*$I$85*E$82</f>
        <v>0</v>
      </c>
      <c r="F30" s="5">
        <f>'Praca eksploatacyjna'!F30*$M$85*$I$85*F$82</f>
        <v>0</v>
      </c>
      <c r="G30" s="5">
        <f>'Praca eksploatacyjna'!G30*$M$85*$I$85*G$82</f>
        <v>0</v>
      </c>
      <c r="H30" s="5">
        <f>'Praca eksploatacyjna'!H30*$M$85*$I$85*H$82</f>
        <v>0</v>
      </c>
      <c r="I30" s="5">
        <f>'Praca eksploatacyjna'!I30*$M$85*$I$85*I$82</f>
        <v>0</v>
      </c>
      <c r="J30" s="5">
        <f>'Praca eksploatacyjna'!J30*$M$85*$I$85*J$82</f>
        <v>0</v>
      </c>
      <c r="K30" s="5">
        <f>'Praca eksploatacyjna'!K30*$M$85*$I$85*K$82</f>
        <v>0</v>
      </c>
      <c r="L30" s="5">
        <f>'Praca eksploatacyjna'!L30*$M$85*$I$85*L$82</f>
        <v>0</v>
      </c>
      <c r="M30" s="5">
        <f>'Praca eksploatacyjna'!M30*$M$85*$I$85*M$82</f>
        <v>0</v>
      </c>
      <c r="N30" s="5">
        <f>'Praca eksploatacyjna'!N30*$M$85*$I$85*N$82</f>
        <v>0</v>
      </c>
      <c r="O30" s="5">
        <f>'Praca eksploatacyjna'!O30*$M$85*$I$85*O$82</f>
        <v>0</v>
      </c>
      <c r="P30" s="5">
        <f>'Praca eksploatacyjna'!P30*$M$85*$I$85*P$82</f>
        <v>0</v>
      </c>
      <c r="Q30" s="5">
        <f>'Praca eksploatacyjna'!Q30*$M$85*$I$85*Q$82</f>
        <v>0</v>
      </c>
      <c r="R30" s="5">
        <f>'Praca eksploatacyjna'!R30*$M$85*$I$85*R$82</f>
        <v>0</v>
      </c>
      <c r="S30" s="5">
        <f>'Praca eksploatacyjna'!S30*$M$85*$I$85*S$82</f>
        <v>0</v>
      </c>
      <c r="T30" s="5">
        <f>'Praca eksploatacyjna'!T30*$M$85*$I$85*T$82</f>
        <v>0</v>
      </c>
      <c r="U30" s="5">
        <f>'Praca eksploatacyjna'!U30*$M$85*$I$85*U$82</f>
        <v>0</v>
      </c>
      <c r="V30" s="5">
        <f>'Praca eksploatacyjna'!V30*$M$85*$I$85*V$82</f>
        <v>0</v>
      </c>
      <c r="W30" s="5">
        <f>'Praca eksploatacyjna'!W30*$M$85*$I$85*W$82</f>
        <v>0</v>
      </c>
      <c r="X30" s="5">
        <f>'Praca eksploatacyjna'!X30*$M$85*$I$85*X$82</f>
        <v>0</v>
      </c>
      <c r="Y30" s="5">
        <f>'Praca eksploatacyjna'!Y30*$M$85*$I$85*Y$82</f>
        <v>0</v>
      </c>
      <c r="Z30" s="5">
        <f>'Praca eksploatacyjna'!Z30*$M$85*$I$85*Z$82</f>
        <v>0</v>
      </c>
    </row>
    <row r="31" spans="1:26" x14ac:dyDescent="0.25">
      <c r="A31" s="1" t="s">
        <v>28</v>
      </c>
      <c r="B31" s="5">
        <f>SUM(B20:B30)</f>
        <v>118932.3947260274</v>
      </c>
      <c r="C31" s="5">
        <f t="shared" ref="C31:Z31" si="3">SUM(C20:C30)</f>
        <v>143160.0524859674</v>
      </c>
      <c r="D31" s="5">
        <f t="shared" si="3"/>
        <v>146466.90010196043</v>
      </c>
      <c r="E31" s="5">
        <f t="shared" si="3"/>
        <v>149732.73949829274</v>
      </c>
      <c r="F31" s="5">
        <f t="shared" si="3"/>
        <v>152951.38755255658</v>
      </c>
      <c r="G31" s="5">
        <f t="shared" si="3"/>
        <v>156116.63173799025</v>
      </c>
      <c r="H31" s="5">
        <f t="shared" si="3"/>
        <v>158352.46736196734</v>
      </c>
      <c r="I31" s="5">
        <f t="shared" si="3"/>
        <v>160484.46230840968</v>
      </c>
      <c r="J31" s="5">
        <f t="shared" si="3"/>
        <v>162507.32167419817</v>
      </c>
      <c r="K31" s="5">
        <f t="shared" si="3"/>
        <v>164544.89999183023</v>
      </c>
      <c r="L31" s="5">
        <f t="shared" si="3"/>
        <v>168046.08220617854</v>
      </c>
      <c r="M31" s="5">
        <f t="shared" si="3"/>
        <v>177548.05912843876</v>
      </c>
      <c r="N31" s="5">
        <f t="shared" si="3"/>
        <v>187362.89669470687</v>
      </c>
      <c r="O31" s="5">
        <f t="shared" si="3"/>
        <v>197499.30853997433</v>
      </c>
      <c r="P31" s="5">
        <f t="shared" si="3"/>
        <v>207966.2317003746</v>
      </c>
      <c r="Q31" s="5">
        <f t="shared" si="3"/>
        <v>226338.54307282699</v>
      </c>
      <c r="R31" s="5">
        <f t="shared" si="3"/>
        <v>235032.20706959075</v>
      </c>
      <c r="S31" s="5">
        <f t="shared" si="3"/>
        <v>243976.27032331191</v>
      </c>
      <c r="T31" s="5">
        <f t="shared" si="3"/>
        <v>252978.41716100075</v>
      </c>
      <c r="U31" s="5">
        <f t="shared" si="3"/>
        <v>262023.24927573607</v>
      </c>
      <c r="V31" s="5">
        <f t="shared" si="3"/>
        <v>234714.73233393309</v>
      </c>
      <c r="W31" s="5">
        <f t="shared" si="3"/>
        <v>249033.98972216956</v>
      </c>
      <c r="X31" s="5">
        <f t="shared" si="3"/>
        <v>263768.12827259692</v>
      </c>
      <c r="Y31" s="5">
        <f t="shared" si="3"/>
        <v>278707.59172842291</v>
      </c>
      <c r="Z31" s="5">
        <f t="shared" si="3"/>
        <v>294057.59337399749</v>
      </c>
    </row>
    <row r="33" spans="1:26" x14ac:dyDescent="0.25">
      <c r="A33" t="s">
        <v>90</v>
      </c>
    </row>
    <row r="34" spans="1:26" x14ac:dyDescent="0.25">
      <c r="A34" s="1" t="s">
        <v>4</v>
      </c>
      <c r="B34" s="1">
        <v>2020</v>
      </c>
      <c r="C34" s="1">
        <f>B34+1</f>
        <v>2021</v>
      </c>
      <c r="D34" s="1">
        <f t="shared" ref="D34:Z34" si="4">C34+1</f>
        <v>2022</v>
      </c>
      <c r="E34" s="1">
        <f t="shared" si="4"/>
        <v>2023</v>
      </c>
      <c r="F34" s="1">
        <f t="shared" si="4"/>
        <v>2024</v>
      </c>
      <c r="G34" s="1">
        <f t="shared" si="4"/>
        <v>2025</v>
      </c>
      <c r="H34" s="1">
        <f t="shared" si="4"/>
        <v>2026</v>
      </c>
      <c r="I34" s="1">
        <f t="shared" si="4"/>
        <v>2027</v>
      </c>
      <c r="J34" s="1">
        <f t="shared" si="4"/>
        <v>2028</v>
      </c>
      <c r="K34" s="1">
        <f t="shared" si="4"/>
        <v>2029</v>
      </c>
      <c r="L34" s="1">
        <f t="shared" si="4"/>
        <v>2030</v>
      </c>
      <c r="M34" s="1">
        <f t="shared" si="4"/>
        <v>2031</v>
      </c>
      <c r="N34" s="1">
        <f t="shared" si="4"/>
        <v>2032</v>
      </c>
      <c r="O34" s="1">
        <f t="shared" si="4"/>
        <v>2033</v>
      </c>
      <c r="P34" s="1">
        <f t="shared" si="4"/>
        <v>2034</v>
      </c>
      <c r="Q34" s="1">
        <f t="shared" si="4"/>
        <v>2035</v>
      </c>
      <c r="R34" s="1">
        <f t="shared" si="4"/>
        <v>2036</v>
      </c>
      <c r="S34" s="1">
        <f t="shared" si="4"/>
        <v>2037</v>
      </c>
      <c r="T34" s="1">
        <f t="shared" si="4"/>
        <v>2038</v>
      </c>
      <c r="U34" s="1">
        <f t="shared" si="4"/>
        <v>2039</v>
      </c>
      <c r="V34" s="1">
        <f t="shared" si="4"/>
        <v>2040</v>
      </c>
      <c r="W34" s="1">
        <f t="shared" si="4"/>
        <v>2041</v>
      </c>
      <c r="X34" s="1">
        <f t="shared" si="4"/>
        <v>2042</v>
      </c>
      <c r="Y34" s="1">
        <f t="shared" si="4"/>
        <v>2043</v>
      </c>
      <c r="Z34" s="1">
        <f t="shared" si="4"/>
        <v>2044</v>
      </c>
    </row>
    <row r="35" spans="1:26" x14ac:dyDescent="0.25">
      <c r="A35" s="3" t="s">
        <v>2</v>
      </c>
      <c r="B35" s="72"/>
      <c r="C35" s="72"/>
      <c r="D35" s="72"/>
      <c r="E35" s="72"/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  <c r="R35" s="72"/>
      <c r="S35" s="72"/>
      <c r="T35" s="72"/>
      <c r="U35" s="72"/>
      <c r="V35" s="72"/>
      <c r="W35" s="72"/>
      <c r="X35" s="72"/>
      <c r="Y35" s="72"/>
      <c r="Z35" s="72"/>
    </row>
    <row r="36" spans="1:26" x14ac:dyDescent="0.25">
      <c r="A36" s="1">
        <v>10</v>
      </c>
      <c r="B36" s="5">
        <f>'Praca eksploatacyjna'!B36*$M$85*$J$85*B$82</f>
        <v>0</v>
      </c>
      <c r="C36" s="5">
        <f>'Praca eksploatacyjna'!C36*$M$85*$J$85*C$82</f>
        <v>0</v>
      </c>
      <c r="D36" s="5">
        <f>'Praca eksploatacyjna'!D36*$M$85*$J$85*D$82</f>
        <v>0</v>
      </c>
      <c r="E36" s="5">
        <f>'Praca eksploatacyjna'!E36*$M$85*$J$85*E$82</f>
        <v>0</v>
      </c>
      <c r="F36" s="5">
        <f>'Praca eksploatacyjna'!F36*$M$85*$J$85*F$82</f>
        <v>0</v>
      </c>
      <c r="G36" s="5">
        <f>'Praca eksploatacyjna'!G36*$M$85*$J$85*G$82</f>
        <v>0</v>
      </c>
      <c r="H36" s="5">
        <f>'Praca eksploatacyjna'!H36*$M$85*$J$85*H$82</f>
        <v>0</v>
      </c>
      <c r="I36" s="5">
        <f>'Praca eksploatacyjna'!I36*$M$85*$J$85*I$82</f>
        <v>0</v>
      </c>
      <c r="J36" s="5">
        <f>'Praca eksploatacyjna'!J36*$M$85*$J$85*J$82</f>
        <v>0</v>
      </c>
      <c r="K36" s="5">
        <f>'Praca eksploatacyjna'!K36*$M$85*$J$85*K$82</f>
        <v>0</v>
      </c>
      <c r="L36" s="5">
        <f>'Praca eksploatacyjna'!L36*$M$85*$J$85*L$82</f>
        <v>0</v>
      </c>
      <c r="M36" s="5">
        <f>'Praca eksploatacyjna'!M36*$M$85*$J$85*M$82</f>
        <v>0</v>
      </c>
      <c r="N36" s="5">
        <f>'Praca eksploatacyjna'!N36*$M$85*$J$85*N$82</f>
        <v>0</v>
      </c>
      <c r="O36" s="5">
        <f>'Praca eksploatacyjna'!O36*$M$85*$J$85*O$82</f>
        <v>0</v>
      </c>
      <c r="P36" s="5">
        <f>'Praca eksploatacyjna'!P36*$M$85*$J$85*P$82</f>
        <v>0</v>
      </c>
      <c r="Q36" s="5">
        <f>'Praca eksploatacyjna'!Q36*$M$85*$J$85*Q$82</f>
        <v>0</v>
      </c>
      <c r="R36" s="5">
        <f>'Praca eksploatacyjna'!R36*$M$85*$J$85*R$82</f>
        <v>0</v>
      </c>
      <c r="S36" s="5">
        <f>'Praca eksploatacyjna'!S36*$M$85*$J$85*S$82</f>
        <v>0</v>
      </c>
      <c r="T36" s="5">
        <f>'Praca eksploatacyjna'!T36*$M$85*$J$85*T$82</f>
        <v>0</v>
      </c>
      <c r="U36" s="5">
        <f>'Praca eksploatacyjna'!U36*$M$85*$J$85*U$82</f>
        <v>0</v>
      </c>
      <c r="V36" s="5">
        <f>'Praca eksploatacyjna'!V36*$M$85*$J$85*V$82</f>
        <v>0</v>
      </c>
      <c r="W36" s="5">
        <f>'Praca eksploatacyjna'!W36*$M$85*$J$85*W$82</f>
        <v>0</v>
      </c>
      <c r="X36" s="5">
        <f>'Praca eksploatacyjna'!X36*$M$85*$J$85*X$82</f>
        <v>0</v>
      </c>
      <c r="Y36" s="5">
        <f>'Praca eksploatacyjna'!Y36*$M$85*$J$85*Y$82</f>
        <v>0</v>
      </c>
      <c r="Z36" s="5">
        <f>'Praca eksploatacyjna'!Z36*$M$85*$J$85*Z$82</f>
        <v>0</v>
      </c>
    </row>
    <row r="37" spans="1:26" x14ac:dyDescent="0.25">
      <c r="A37" s="1">
        <v>20</v>
      </c>
      <c r="B37" s="5">
        <f>'Praca eksploatacyjna'!B37*$M$85*$J$85*B$82</f>
        <v>0</v>
      </c>
      <c r="C37" s="5">
        <f>'Praca eksploatacyjna'!C37*$M$85*$J$85*C$82</f>
        <v>0</v>
      </c>
      <c r="D37" s="5">
        <f>'Praca eksploatacyjna'!D37*$M$85*$J$85*D$82</f>
        <v>0</v>
      </c>
      <c r="E37" s="5">
        <f>'Praca eksploatacyjna'!E37*$M$85*$J$85*E$82</f>
        <v>0</v>
      </c>
      <c r="F37" s="5">
        <f>'Praca eksploatacyjna'!F37*$M$85*$J$85*F$82</f>
        <v>0</v>
      </c>
      <c r="G37" s="5">
        <f>'Praca eksploatacyjna'!G37*$M$85*$J$85*G$82</f>
        <v>0</v>
      </c>
      <c r="H37" s="5">
        <f>'Praca eksploatacyjna'!H37*$M$85*$J$85*H$82</f>
        <v>1.2144693316176933</v>
      </c>
      <c r="I37" s="5">
        <f>'Praca eksploatacyjna'!I37*$M$85*$J$85*I$82</f>
        <v>2.481403738361271</v>
      </c>
      <c r="J37" s="5">
        <f>'Praca eksploatacyjna'!J37*$M$85*$J$85*J$82</f>
        <v>3.7995254041787794</v>
      </c>
      <c r="K37" s="5">
        <f>'Praca eksploatacyjna'!K37*$M$85*$J$85*K$82</f>
        <v>5.1714073767809285</v>
      </c>
      <c r="L37" s="5">
        <f>'Praca eksploatacyjna'!L37*$M$85*$J$85*L$82</f>
        <v>6.5987158127724639</v>
      </c>
      <c r="M37" s="5">
        <f>'Praca eksploatacyjna'!M37*$M$85*$J$85*M$82</f>
        <v>6.7306901290279129</v>
      </c>
      <c r="N37" s="5">
        <f>'Praca eksploatacyjna'!N37*$M$85*$J$85*N$82</f>
        <v>6.8653039316084712</v>
      </c>
      <c r="O37" s="5">
        <f>'Praca eksploatacyjna'!O37*$M$85*$J$85*O$82</f>
        <v>7.002610010240641</v>
      </c>
      <c r="P37" s="5">
        <f>'Praca eksploatacyjna'!P37*$M$85*$J$85*P$82</f>
        <v>7.1426622104454545</v>
      </c>
      <c r="Q37" s="5">
        <f>'Praca eksploatacyjna'!Q37*$M$85*$J$85*Q$82</f>
        <v>0</v>
      </c>
      <c r="R37" s="5">
        <f>'Praca eksploatacyjna'!R37*$M$85*$J$85*R$82</f>
        <v>4.5377428258456121</v>
      </c>
      <c r="S37" s="5">
        <f>'Praca eksploatacyjna'!S37*$M$85*$J$85*S$82</f>
        <v>9.2497349762036976</v>
      </c>
      <c r="T37" s="5">
        <f>'Praca eksploatacyjna'!T37*$M$85*$J$85*T$82</f>
        <v>14.129895149648767</v>
      </c>
      <c r="U37" s="5">
        <f>'Praca eksploatacyjna'!U37*$M$85*$J$85*U$82</f>
        <v>19.171441739043448</v>
      </c>
      <c r="V37" s="5">
        <f>'Praca eksploatacyjna'!V37*$M$85*$J$85*V$82</f>
        <v>24.366902450324215</v>
      </c>
      <c r="W37" s="5">
        <f>'Praca eksploatacyjna'!W37*$M$85*$J$85*W$82</f>
        <v>28.109800437762818</v>
      </c>
      <c r="X37" s="5">
        <f>'Praca eksploatacyjna'!X37*$M$85*$J$85*X$82</f>
        <v>31.971582483031767</v>
      </c>
      <c r="Y37" s="5">
        <f>'Praca eksploatacyjna'!Y37*$M$85*$J$85*Y$82</f>
        <v>35.926897799041456</v>
      </c>
      <c r="Z37" s="5">
        <f>'Praca eksploatacyjna'!Z37*$M$85*$J$85*Z$82</f>
        <v>40.000598480047799</v>
      </c>
    </row>
    <row r="38" spans="1:26" x14ac:dyDescent="0.25">
      <c r="A38" s="1">
        <v>30</v>
      </c>
      <c r="B38" s="5">
        <f>'Praca eksploatacyjna'!B38*$M$85*$J$85*B$82</f>
        <v>42195.926958904107</v>
      </c>
      <c r="C38" s="5">
        <f>'Praca eksploatacyjna'!C38*$M$85*$J$85*C$82</f>
        <v>51537.315704765904</v>
      </c>
      <c r="D38" s="5">
        <f>'Praca eksploatacyjna'!D38*$M$85*$J$85*D$82</f>
        <v>53493.212969844491</v>
      </c>
      <c r="E38" s="5">
        <f>'Praca eksploatacyjna'!E38*$M$85*$J$85*E$82</f>
        <v>55471.088440775566</v>
      </c>
      <c r="F38" s="5">
        <f>'Praca eksploatacyjna'!F38*$M$85*$J$85*F$82</f>
        <v>57468.157742200368</v>
      </c>
      <c r="G38" s="5">
        <f>'Praca eksploatacyjna'!G38*$M$85*$J$85*G$82</f>
        <v>59481.491662335451</v>
      </c>
      <c r="H38" s="5">
        <f>'Praca eksploatacyjna'!H38*$M$85*$J$85*H$82</f>
        <v>60924.05643215686</v>
      </c>
      <c r="I38" s="5">
        <f>'Praca eksploatacyjna'!I38*$M$85*$J$85*I$82</f>
        <v>62352.57528177878</v>
      </c>
      <c r="J38" s="5">
        <f>'Praca eksploatacyjna'!J38*$M$85*$J$85*J$82</f>
        <v>63764.409310325405</v>
      </c>
      <c r="K38" s="5">
        <f>'Praca eksploatacyjna'!K38*$M$85*$J$85*K$82</f>
        <v>65207.999416289647</v>
      </c>
      <c r="L38" s="5">
        <f>'Praca eksploatacyjna'!L38*$M$85*$J$85*L$82</f>
        <v>62650.774093722299</v>
      </c>
      <c r="M38" s="5">
        <f>'Praca eksploatacyjna'!M38*$M$85*$J$85*M$82</f>
        <v>64140.410726355025</v>
      </c>
      <c r="N38" s="5">
        <f>'Praca eksploatacyjna'!N38*$M$85*$J$85*N$82</f>
        <v>65664.572514655563</v>
      </c>
      <c r="O38" s="5">
        <f>'Praca eksploatacyjna'!O38*$M$85*$J$85*O$82</f>
        <v>67224.044610197598</v>
      </c>
      <c r="P38" s="5">
        <f>'Praca eksploatacyjna'!P38*$M$85*$J$85*P$82</f>
        <v>68819.629760555414</v>
      </c>
      <c r="Q38" s="5">
        <f>'Praca eksploatacyjna'!Q38*$M$85*$J$85*Q$82</f>
        <v>69791.190547002901</v>
      </c>
      <c r="R38" s="5">
        <f>'Praca eksploatacyjna'!R38*$M$85*$J$85*R$82</f>
        <v>73163.100138504014</v>
      </c>
      <c r="S38" s="5">
        <f>'Praca eksploatacyjna'!S38*$M$85*$J$85*S$82</f>
        <v>76638.763233835503</v>
      </c>
      <c r="T38" s="5">
        <f>'Praca eksploatacyjna'!T38*$M$85*$J$85*T$82</f>
        <v>80157.95319094749</v>
      </c>
      <c r="U38" s="5">
        <f>'Praca eksploatacyjna'!U38*$M$85*$J$85*U$82</f>
        <v>83714.888926877073</v>
      </c>
      <c r="V38" s="5">
        <f>'Praca eksploatacyjna'!V38*$M$85*$J$85*V$82</f>
        <v>85901.748794602987</v>
      </c>
      <c r="W38" s="5">
        <f>'Praca eksploatacyjna'!W38*$M$85*$J$85*W$82</f>
        <v>88407.484669105441</v>
      </c>
      <c r="X38" s="5">
        <f>'Praca eksploatacyjna'!X38*$M$85*$J$85*X$82</f>
        <v>90973.168359411386</v>
      </c>
      <c r="Y38" s="5">
        <f>'Praca eksploatacyjna'!Y38*$M$85*$J$85*Y$82</f>
        <v>93526.464008192794</v>
      </c>
      <c r="Z38" s="5">
        <f>'Praca eksploatacyjna'!Z38*$M$85*$J$85*Z$82</f>
        <v>96138.175986635164</v>
      </c>
    </row>
    <row r="39" spans="1:26" x14ac:dyDescent="0.25">
      <c r="A39" s="1">
        <v>40</v>
      </c>
      <c r="B39" s="5">
        <f>'Praca eksploatacyjna'!B39*$M$85*$J$85*B$82</f>
        <v>136960.3915890411</v>
      </c>
      <c r="C39" s="5">
        <f>'Praca eksploatacyjna'!C39*$M$85*$J$85*C$82</f>
        <v>165189.29628841911</v>
      </c>
      <c r="D39" s="5">
        <f>'Praca eksploatacyjna'!D39*$M$85*$J$85*D$82</f>
        <v>169342.48209007535</v>
      </c>
      <c r="E39" s="5">
        <f>'Praca eksploatacyjna'!E39*$M$85*$J$85*E$82</f>
        <v>173464.54870402953</v>
      </c>
      <c r="F39" s="5">
        <f>'Praca eksploatacyjna'!F39*$M$85*$J$85*F$82</f>
        <v>177548.11532917133</v>
      </c>
      <c r="G39" s="5">
        <f>'Praca eksploatacyjna'!G39*$M$85*$J$85*G$82</f>
        <v>181585.70804348576</v>
      </c>
      <c r="H39" s="5">
        <f>'Praca eksploatacyjna'!H39*$M$85*$J$85*H$82</f>
        <v>189729.66168575306</v>
      </c>
      <c r="I39" s="5">
        <f>'Praca eksploatacyjna'!I39*$M$85*$J$85*I$82</f>
        <v>197992.30712995178</v>
      </c>
      <c r="J39" s="5">
        <f>'Praca eksploatacyjna'!J39*$M$85*$J$85*J$82</f>
        <v>206361.65315287837</v>
      </c>
      <c r="K39" s="5">
        <f>'Praca eksploatacyjna'!K39*$M$85*$J$85*K$82</f>
        <v>214993.50457860198</v>
      </c>
      <c r="L39" s="5">
        <f>'Praca eksploatacyjna'!L39*$M$85*$J$85*L$82</f>
        <v>223558.9928068872</v>
      </c>
      <c r="M39" s="5">
        <f>'Praca eksploatacyjna'!M39*$M$85*$J$85*M$82</f>
        <v>234587.73448484507</v>
      </c>
      <c r="N39" s="5">
        <f>'Praca eksploatacyjna'!N39*$M$85*$J$85*N$82</f>
        <v>245968.2022327985</v>
      </c>
      <c r="O39" s="5">
        <f>'Praca eksploatacyjna'!O39*$M$85*$J$85*O$82</f>
        <v>257710.05359687607</v>
      </c>
      <c r="P39" s="5">
        <f>'Praca eksploatacyjna'!P39*$M$85*$J$85*P$82</f>
        <v>269823.19173462375</v>
      </c>
      <c r="Q39" s="5">
        <f>'Praca eksploatacyjna'!Q39*$M$85*$J$85*Q$82</f>
        <v>257863.53400203658</v>
      </c>
      <c r="R39" s="5">
        <f>'Praca eksploatacyjna'!R39*$M$85*$J$85*R$82</f>
        <v>270179.43547005311</v>
      </c>
      <c r="S39" s="5">
        <f>'Praca eksploatacyjna'!S39*$M$85*$J$85*S$82</f>
        <v>282873.2087412671</v>
      </c>
      <c r="T39" s="5">
        <f>'Praca eksploatacyjna'!T39*$M$85*$J$85*T$82</f>
        <v>295722.52032952278</v>
      </c>
      <c r="U39" s="5">
        <f>'Praca eksploatacyjna'!U39*$M$85*$J$85*U$82</f>
        <v>308706.22345877322</v>
      </c>
      <c r="V39" s="5">
        <f>'Praca eksploatacyjna'!V39*$M$85*$J$85*V$82</f>
        <v>282954.67373742501</v>
      </c>
      <c r="W39" s="5">
        <f>'Praca eksploatacyjna'!W39*$M$85*$J$85*W$82</f>
        <v>313020.10640424839</v>
      </c>
      <c r="X39" s="5">
        <f>'Praca eksploatacyjna'!X39*$M$85*$J$85*X$82</f>
        <v>344015.87648156151</v>
      </c>
      <c r="Y39" s="5">
        <f>'Praca eksploatacyjna'!Y39*$M$85*$J$85*Y$82</f>
        <v>375668.95531162369</v>
      </c>
      <c r="Z39" s="5">
        <f>'Praca eksploatacyjna'!Z39*$M$85*$J$85*Z$82</f>
        <v>408246.86459986866</v>
      </c>
    </row>
    <row r="40" spans="1:26" x14ac:dyDescent="0.25">
      <c r="A40" s="1">
        <v>50</v>
      </c>
      <c r="B40" s="5">
        <f>'Praca eksploatacyjna'!B40*$M$85*$J$85*B$82</f>
        <v>47109.386958904106</v>
      </c>
      <c r="C40" s="5">
        <f>'Praca eksploatacyjna'!C40*$M$85*$J$85*C$82</f>
        <v>56887.246053542192</v>
      </c>
      <c r="D40" s="5">
        <f>'Praca eksploatacyjna'!D40*$M$85*$J$85*D$82</f>
        <v>58387.314561140403</v>
      </c>
      <c r="E40" s="5">
        <f>'Praca eksploatacyjna'!E40*$M$85*$J$85*E$82</f>
        <v>59880.017271409422</v>
      </c>
      <c r="F40" s="5">
        <f>'Praca eksploatacyjna'!F40*$M$85*$J$85*F$82</f>
        <v>61362.761479038381</v>
      </c>
      <c r="G40" s="5">
        <f>'Praca eksploatacyjna'!G40*$M$85*$J$85*G$82</f>
        <v>62832.910165976376</v>
      </c>
      <c r="H40" s="5">
        <f>'Praca eksploatacyjna'!H40*$M$85*$J$85*H$82</f>
        <v>78654.566498072527</v>
      </c>
      <c r="I40" s="5">
        <f>'Praca eksploatacyjna'!I40*$M$85*$J$85*I$82</f>
        <v>95079.050980327767</v>
      </c>
      <c r="J40" s="5">
        <f>'Praca eksploatacyjna'!J40*$M$85*$J$85*J$82</f>
        <v>112088.53244021005</v>
      </c>
      <c r="K40" s="5">
        <f>'Praca eksploatacyjna'!K40*$M$85*$J$85*K$82</f>
        <v>129764.47332820734</v>
      </c>
      <c r="L40" s="5">
        <f>'Praca eksploatacyjna'!L40*$M$85*$J$85*L$82</f>
        <v>147596.04275154223</v>
      </c>
      <c r="M40" s="5">
        <f>'Praca eksploatacyjna'!M40*$M$85*$J$85*M$82</f>
        <v>167874.25570760851</v>
      </c>
      <c r="N40" s="5">
        <f>'Praca eksploatacyjna'!N40*$M$85*$J$85*N$82</f>
        <v>188904.55876481676</v>
      </c>
      <c r="O40" s="5">
        <f>'Praca eksploatacyjna'!O40*$M$85*$J$85*O$82</f>
        <v>210708.92424203036</v>
      </c>
      <c r="P40" s="5">
        <f>'Praca eksploatacyjna'!P40*$M$85*$J$85*P$82</f>
        <v>233309.90251482659</v>
      </c>
      <c r="Q40" s="5">
        <f>'Praca eksploatacyjna'!Q40*$M$85*$J$85*Q$82</f>
        <v>170260.87717183813</v>
      </c>
      <c r="R40" s="5">
        <f>'Praca eksploatacyjna'!R40*$M$85*$J$85*R$82</f>
        <v>193116.59914701746</v>
      </c>
      <c r="S40" s="5">
        <f>'Praca eksploatacyjna'!S40*$M$85*$J$85*S$82</f>
        <v>216787.21587628298</v>
      </c>
      <c r="T40" s="5">
        <f>'Praca eksploatacyjna'!T40*$M$85*$J$85*T$82</f>
        <v>241106.19378972123</v>
      </c>
      <c r="U40" s="5">
        <f>'Praca eksploatacyjna'!U40*$M$85*$J$85*U$82</f>
        <v>266037.56558102224</v>
      </c>
      <c r="V40" s="5">
        <f>'Praca eksploatacyjna'!V40*$M$85*$J$85*V$82</f>
        <v>188900.2024175335</v>
      </c>
      <c r="W40" s="5">
        <f>'Praca eksploatacyjna'!W40*$M$85*$J$85*W$82</f>
        <v>233728.21557774398</v>
      </c>
      <c r="X40" s="5">
        <f>'Praca eksploatacyjna'!X40*$M$85*$J$85*X$82</f>
        <v>280009.13478700723</v>
      </c>
      <c r="Y40" s="5">
        <f>'Praca eksploatacyjna'!Y40*$M$85*$J$85*Y$82</f>
        <v>327521.23469415749</v>
      </c>
      <c r="Z40" s="5">
        <f>'Praca eksploatacyjna'!Z40*$M$85*$J$85*Z$82</f>
        <v>376482.03945983102</v>
      </c>
    </row>
    <row r="41" spans="1:26" x14ac:dyDescent="0.25">
      <c r="A41" s="1">
        <v>60</v>
      </c>
      <c r="B41" s="5">
        <f>'Praca eksploatacyjna'!B41*$M$85*$J$85*B$82</f>
        <v>48325.162931506849</v>
      </c>
      <c r="C41" s="5">
        <f>'Praca eksploatacyjna'!C41*$M$85*$J$85*C$82</f>
        <v>75571.756216880705</v>
      </c>
      <c r="D41" s="5">
        <f>'Praca eksploatacyjna'!D41*$M$85*$J$85*D$82</f>
        <v>95180.862795235211</v>
      </c>
      <c r="E41" s="5">
        <f>'Praca eksploatacyjna'!E41*$M$85*$J$85*E$82</f>
        <v>115625.76877507694</v>
      </c>
      <c r="F41" s="5">
        <f>'Praca eksploatacyjna'!F41*$M$85*$J$85*F$82</f>
        <v>136890.17699774276</v>
      </c>
      <c r="G41" s="5">
        <f>'Praca eksploatacyjna'!G41*$M$85*$J$85*G$82</f>
        <v>158954.64169424688</v>
      </c>
      <c r="H41" s="5">
        <f>'Praca eksploatacyjna'!H41*$M$85*$J$85*H$82</f>
        <v>192475.91419713281</v>
      </c>
      <c r="I41" s="5">
        <f>'Praca eksploatacyjna'!I41*$M$85*$J$85*I$82</f>
        <v>227241.23334495066</v>
      </c>
      <c r="J41" s="5">
        <f>'Praca eksploatacyjna'!J41*$M$85*$J$85*J$82</f>
        <v>263212.33345922956</v>
      </c>
      <c r="K41" s="5">
        <f>'Praca eksploatacyjna'!K41*$M$85*$J$85*K$82</f>
        <v>300581.51769106806</v>
      </c>
      <c r="L41" s="5">
        <f>'Praca eksploatacyjna'!L41*$M$85*$J$85*L$82</f>
        <v>233854.45585610394</v>
      </c>
      <c r="M41" s="5">
        <f>'Praca eksploatacyjna'!M41*$M$85*$J$85*M$82</f>
        <v>287463.73699670483</v>
      </c>
      <c r="N41" s="5">
        <f>'Praca eksploatacyjna'!N41*$M$85*$J$85*N$82</f>
        <v>343123.84760058724</v>
      </c>
      <c r="O41" s="5">
        <f>'Praca eksploatacyjna'!O41*$M$85*$J$85*O$82</f>
        <v>400895.37713382638</v>
      </c>
      <c r="P41" s="5">
        <f>'Praca eksploatacyjna'!P41*$M$85*$J$85*P$82</f>
        <v>460840.51830935484</v>
      </c>
      <c r="Q41" s="5">
        <f>'Praca eksploatacyjna'!Q41*$M$85*$J$85*Q$82</f>
        <v>343291.05971816205</v>
      </c>
      <c r="R41" s="5">
        <f>'Praca eksploatacyjna'!R41*$M$85*$J$85*R$82</f>
        <v>401519.94632574357</v>
      </c>
      <c r="S41" s="5">
        <f>'Praca eksploatacyjna'!S41*$M$85*$J$85*S$82</f>
        <v>461858.27136280166</v>
      </c>
      <c r="T41" s="5">
        <f>'Praca eksploatacyjna'!T41*$M$85*$J$85*T$82</f>
        <v>523953.9818375248</v>
      </c>
      <c r="U41" s="5">
        <f>'Praca eksploatacyjna'!U41*$M$85*$J$85*U$82</f>
        <v>587716.40652127005</v>
      </c>
      <c r="V41" s="5">
        <f>'Praca eksploatacyjna'!V41*$M$85*$J$85*V$82</f>
        <v>363169.18750012229</v>
      </c>
      <c r="W41" s="5">
        <f>'Praca eksploatacyjna'!W41*$M$85*$J$85*W$82</f>
        <v>395100.81377802993</v>
      </c>
      <c r="X41" s="5">
        <f>'Praca eksploatacyjna'!X41*$M$85*$J$85*X$82</f>
        <v>428002.84182739543</v>
      </c>
      <c r="Y41" s="5">
        <f>'Praca eksploatacyjna'!Y41*$M$85*$J$85*Y$82</f>
        <v>461535.45102457469</v>
      </c>
      <c r="Z41" s="5">
        <f>'Praca eksploatacyjna'!Z41*$M$85*$J$85*Z$82</f>
        <v>496031.53498855588</v>
      </c>
    </row>
    <row r="42" spans="1:26" x14ac:dyDescent="0.25">
      <c r="A42" s="1">
        <v>70</v>
      </c>
      <c r="B42" s="5">
        <f>'Praca eksploatacyjna'!B42*$M$85*$J$85*B$82</f>
        <v>340232.05158904113</v>
      </c>
      <c r="C42" s="5">
        <f>'Praca eksploatacyjna'!C42*$M$85*$J$85*C$82</f>
        <v>397201.6554305774</v>
      </c>
      <c r="D42" s="5">
        <f>'Praca eksploatacyjna'!D42*$M$85*$J$85*D$82</f>
        <v>393710.71032162133</v>
      </c>
      <c r="E42" s="5">
        <f>'Praca eksploatacyjna'!E42*$M$85*$J$85*E$82</f>
        <v>389498.0240977786</v>
      </c>
      <c r="F42" s="5">
        <f>'Praca eksploatacyjna'!F42*$M$85*$J$85*F$82</f>
        <v>384555.68254138541</v>
      </c>
      <c r="G42" s="5">
        <f>'Praca eksploatacyjna'!G42*$M$85*$J$85*G$82</f>
        <v>378877.91133082414</v>
      </c>
      <c r="H42" s="5">
        <f>'Praca eksploatacyjna'!H42*$M$85*$J$85*H$82</f>
        <v>349469.95987224142</v>
      </c>
      <c r="I42" s="5">
        <f>'Praca eksploatacyjna'!I42*$M$85*$J$85*I$82</f>
        <v>318305.16629296495</v>
      </c>
      <c r="J42" s="5">
        <f>'Praca eksploatacyjna'!J42*$M$85*$J$85*J$82</f>
        <v>285407.33146932139</v>
      </c>
      <c r="K42" s="5">
        <f>'Praca eksploatacyjna'!K42*$M$85*$J$85*K$82</f>
        <v>251003.23516986924</v>
      </c>
      <c r="L42" s="5">
        <f>'Praca eksploatacyjna'!L42*$M$85*$J$85*L$82</f>
        <v>294437.26573316788</v>
      </c>
      <c r="M42" s="5">
        <f>'Praca eksploatacyjna'!M42*$M$85*$J$85*M$82</f>
        <v>246509.3571977168</v>
      </c>
      <c r="N42" s="5">
        <f>'Praca eksploatacyjna'!N42*$M$85*$J$85*N$82</f>
        <v>196546.55741455455</v>
      </c>
      <c r="O42" s="5">
        <f>'Praca eksploatacyjna'!O42*$M$85*$J$85*O$82</f>
        <v>144486.64189718664</v>
      </c>
      <c r="P42" s="5">
        <f>'Praca eksploatacyjna'!P42*$M$85*$J$85*P$82</f>
        <v>90265.711136158207</v>
      </c>
      <c r="Q42" s="5">
        <f>'Praca eksploatacyjna'!Q42*$M$85*$J$85*Q$82</f>
        <v>261146.46821607553</v>
      </c>
      <c r="R42" s="5">
        <f>'Praca eksploatacyjna'!R42*$M$85*$J$85*R$82</f>
        <v>203991.25857694892</v>
      </c>
      <c r="S42" s="5">
        <f>'Praca eksploatacyjna'!S42*$M$85*$J$85*S$82</f>
        <v>144545.01985363665</v>
      </c>
      <c r="T42" s="5">
        <f>'Praca eksploatacyjna'!T42*$M$85*$J$85*T$82</f>
        <v>82675.900506614882</v>
      </c>
      <c r="U42" s="5">
        <f>'Praca eksploatacyjna'!U42*$M$85*$J$85*U$82</f>
        <v>18466.542683465632</v>
      </c>
      <c r="V42" s="5">
        <f>'Praca eksploatacyjna'!V42*$M$85*$J$85*V$82</f>
        <v>270823.05755929352</v>
      </c>
      <c r="W42" s="5">
        <f>'Praca eksploatacyjna'!W42*$M$85*$J$85*W$82</f>
        <v>201308.96650363802</v>
      </c>
      <c r="X42" s="5">
        <f>'Praca eksploatacyjna'!X42*$M$85*$J$85*X$82</f>
        <v>129382.76488874691</v>
      </c>
      <c r="Y42" s="5">
        <f>'Praca eksploatacyjna'!Y42*$M$85*$J$85*Y$82</f>
        <v>54939.76579878031</v>
      </c>
      <c r="Z42" s="5">
        <f>'Praca eksploatacyjna'!Z42*$M$85*$J$85*Z$82</f>
        <v>-21918.531249876774</v>
      </c>
    </row>
    <row r="43" spans="1:26" x14ac:dyDescent="0.25">
      <c r="A43" s="1">
        <v>80</v>
      </c>
      <c r="B43" s="5">
        <f>'Praca eksploatacyjna'!B43*$M$85*$J$85*B$82</f>
        <v>310216.81882191781</v>
      </c>
      <c r="C43" s="5">
        <f>'Praca eksploatacyjna'!C43*$M$85*$J$85*C$82</f>
        <v>376102.08125651843</v>
      </c>
      <c r="D43" s="5">
        <f>'Praca eksploatacyjna'!D43*$M$85*$J$85*D$82</f>
        <v>387552.11639279284</v>
      </c>
      <c r="E43" s="5">
        <f>'Praca eksploatacyjna'!E43*$M$85*$J$85*E$82</f>
        <v>399027.01559183939</v>
      </c>
      <c r="F43" s="5">
        <f>'Praca eksploatacyjna'!F43*$M$85*$J$85*F$82</f>
        <v>410508.51940219989</v>
      </c>
      <c r="G43" s="5">
        <f>'Praca eksploatacyjna'!G43*$M$85*$J$85*G$82</f>
        <v>421977.80661132839</v>
      </c>
      <c r="H43" s="5">
        <f>'Praca eksploatacyjna'!H43*$M$85*$J$85*H$82</f>
        <v>436325.29800258094</v>
      </c>
      <c r="I43" s="5">
        <f>'Praca eksploatacyjna'!I43*$M$85*$J$85*I$82</f>
        <v>450750.84903469571</v>
      </c>
      <c r="J43" s="5">
        <f>'Praca eksploatacyjna'!J43*$M$85*$J$85*J$82</f>
        <v>465231.41052145784</v>
      </c>
      <c r="K43" s="5">
        <f>'Praca eksploatacyjna'!K43*$M$85*$J$85*K$82</f>
        <v>480119.35051874275</v>
      </c>
      <c r="L43" s="5">
        <f>'Praca eksploatacyjna'!L43*$M$85*$J$85*L$82</f>
        <v>482793.57606020564</v>
      </c>
      <c r="M43" s="5">
        <f>'Praca eksploatacyjna'!M43*$M$85*$J$85*M$82</f>
        <v>501614.10483198601</v>
      </c>
      <c r="N43" s="5">
        <f>'Praca eksploatacyjna'!N43*$M$85*$J$85*N$82</f>
        <v>520994.33732421341</v>
      </c>
      <c r="O43" s="5">
        <f>'Praca eksploatacyjna'!O43*$M$85*$J$85*O$82</f>
        <v>540949.13347419712</v>
      </c>
      <c r="P43" s="5">
        <f>'Praca eksploatacyjna'!P43*$M$85*$J$85*P$82</f>
        <v>561493.72373525042</v>
      </c>
      <c r="Q43" s="5">
        <f>'Praca eksploatacyjna'!Q43*$M$85*$J$85*Q$82</f>
        <v>553277.82890993753</v>
      </c>
      <c r="R43" s="5">
        <f>'Praca eksploatacyjna'!R43*$M$85*$J$85*R$82</f>
        <v>577002.62933827983</v>
      </c>
      <c r="S43" s="5">
        <f>'Praca eksploatacyjna'!S43*$M$85*$J$85*S$82</f>
        <v>601434.50176422135</v>
      </c>
      <c r="T43" s="5">
        <f>'Praca eksploatacyjna'!T43*$M$85*$J$85*T$82</f>
        <v>626100.02150307421</v>
      </c>
      <c r="U43" s="5">
        <f>'Praca eksploatacyjna'!U43*$M$85*$J$85*U$82</f>
        <v>650957.85138627188</v>
      </c>
      <c r="V43" s="5">
        <f>'Praca eksploatacyjna'!V43*$M$85*$J$85*V$82</f>
        <v>621672.7822151219</v>
      </c>
      <c r="W43" s="5">
        <f>'Praca eksploatacyjna'!W43*$M$85*$J$85*W$82</f>
        <v>651158.66198300757</v>
      </c>
      <c r="X43" s="5">
        <f>'Praca eksploatacyjna'!X43*$M$85*$J$85*X$82</f>
        <v>681459.80638504203</v>
      </c>
      <c r="Y43" s="5">
        <f>'Praca eksploatacyjna'!Y43*$M$85*$J$85*Y$82</f>
        <v>712034.62903001427</v>
      </c>
      <c r="Z43" s="5">
        <f>'Praca eksploatacyjna'!Z43*$M$85*$J$85*Z$82</f>
        <v>743413.3922891909</v>
      </c>
    </row>
    <row r="44" spans="1:26" x14ac:dyDescent="0.25">
      <c r="A44" s="1">
        <v>90</v>
      </c>
      <c r="B44" s="5">
        <f>'Praca eksploatacyjna'!B44*$M$85*$J$85*B$82</f>
        <v>0</v>
      </c>
      <c r="C44" s="5">
        <f>'Praca eksploatacyjna'!C44*$M$85*$J$85*C$82</f>
        <v>0</v>
      </c>
      <c r="D44" s="5">
        <f>'Praca eksploatacyjna'!D44*$M$85*$J$85*D$82</f>
        <v>0</v>
      </c>
      <c r="E44" s="5">
        <f>'Praca eksploatacyjna'!E44*$M$85*$J$85*E$82</f>
        <v>0</v>
      </c>
      <c r="F44" s="5">
        <f>'Praca eksploatacyjna'!F44*$M$85*$J$85*F$82</f>
        <v>0</v>
      </c>
      <c r="G44" s="5">
        <f>'Praca eksploatacyjna'!G44*$M$85*$J$85*G$82</f>
        <v>0</v>
      </c>
      <c r="H44" s="5">
        <f>'Praca eksploatacyjna'!H44*$M$85*$J$85*H$82</f>
        <v>0</v>
      </c>
      <c r="I44" s="5">
        <f>'Praca eksploatacyjna'!I44*$M$85*$J$85*I$82</f>
        <v>0</v>
      </c>
      <c r="J44" s="5">
        <f>'Praca eksploatacyjna'!J44*$M$85*$J$85*J$82</f>
        <v>0</v>
      </c>
      <c r="K44" s="5">
        <f>'Praca eksploatacyjna'!K44*$M$85*$J$85*K$82</f>
        <v>0</v>
      </c>
      <c r="L44" s="5">
        <f>'Praca eksploatacyjna'!L44*$M$85*$J$85*L$82</f>
        <v>0</v>
      </c>
      <c r="M44" s="5">
        <f>'Praca eksploatacyjna'!M44*$M$85*$J$85*M$82</f>
        <v>0</v>
      </c>
      <c r="N44" s="5">
        <f>'Praca eksploatacyjna'!N44*$M$85*$J$85*N$82</f>
        <v>0</v>
      </c>
      <c r="O44" s="5">
        <f>'Praca eksploatacyjna'!O44*$M$85*$J$85*O$82</f>
        <v>0</v>
      </c>
      <c r="P44" s="5">
        <f>'Praca eksploatacyjna'!P44*$M$85*$J$85*P$82</f>
        <v>0</v>
      </c>
      <c r="Q44" s="5">
        <f>'Praca eksploatacyjna'!Q44*$M$85*$J$85*Q$82</f>
        <v>0</v>
      </c>
      <c r="R44" s="5">
        <f>'Praca eksploatacyjna'!R44*$M$85*$J$85*R$82</f>
        <v>0</v>
      </c>
      <c r="S44" s="5">
        <f>'Praca eksploatacyjna'!S44*$M$85*$J$85*S$82</f>
        <v>0</v>
      </c>
      <c r="T44" s="5">
        <f>'Praca eksploatacyjna'!T44*$M$85*$J$85*T$82</f>
        <v>0</v>
      </c>
      <c r="U44" s="5">
        <f>'Praca eksploatacyjna'!U44*$M$85*$J$85*U$82</f>
        <v>0</v>
      </c>
      <c r="V44" s="5">
        <f>'Praca eksploatacyjna'!V44*$M$85*$J$85*V$82</f>
        <v>0</v>
      </c>
      <c r="W44" s="5">
        <f>'Praca eksploatacyjna'!W44*$M$85*$J$85*W$82</f>
        <v>0</v>
      </c>
      <c r="X44" s="5">
        <f>'Praca eksploatacyjna'!X44*$M$85*$J$85*X$82</f>
        <v>0</v>
      </c>
      <c r="Y44" s="5">
        <f>'Praca eksploatacyjna'!Y44*$M$85*$J$85*Y$82</f>
        <v>0</v>
      </c>
      <c r="Z44" s="5">
        <f>'Praca eksploatacyjna'!Z44*$M$85*$J$85*Z$82</f>
        <v>0</v>
      </c>
    </row>
    <row r="45" spans="1:26" x14ac:dyDescent="0.25">
      <c r="A45" s="1">
        <v>100</v>
      </c>
      <c r="B45" s="5">
        <f>'Praca eksploatacyjna'!B45*$M$85*$J$85*B$82</f>
        <v>0</v>
      </c>
      <c r="C45" s="5">
        <f>'Praca eksploatacyjna'!C45*$M$85*$J$85*C$82</f>
        <v>0</v>
      </c>
      <c r="D45" s="5">
        <f>'Praca eksploatacyjna'!D45*$M$85*$J$85*D$82</f>
        <v>0</v>
      </c>
      <c r="E45" s="5">
        <f>'Praca eksploatacyjna'!E45*$M$85*$J$85*E$82</f>
        <v>0</v>
      </c>
      <c r="F45" s="5">
        <f>'Praca eksploatacyjna'!F45*$M$85*$J$85*F$82</f>
        <v>0</v>
      </c>
      <c r="G45" s="5">
        <f>'Praca eksploatacyjna'!G45*$M$85*$J$85*G$82</f>
        <v>0</v>
      </c>
      <c r="H45" s="5">
        <f>'Praca eksploatacyjna'!H45*$M$85*$J$85*H$82</f>
        <v>0</v>
      </c>
      <c r="I45" s="5">
        <f>'Praca eksploatacyjna'!I45*$M$85*$J$85*I$82</f>
        <v>0</v>
      </c>
      <c r="J45" s="5">
        <f>'Praca eksploatacyjna'!J45*$M$85*$J$85*J$82</f>
        <v>0</v>
      </c>
      <c r="K45" s="5">
        <f>'Praca eksploatacyjna'!K45*$M$85*$J$85*K$82</f>
        <v>0</v>
      </c>
      <c r="L45" s="5">
        <f>'Praca eksploatacyjna'!L45*$M$85*$J$85*L$82</f>
        <v>0</v>
      </c>
      <c r="M45" s="5">
        <f>'Praca eksploatacyjna'!M45*$M$85*$J$85*M$82</f>
        <v>0</v>
      </c>
      <c r="N45" s="5">
        <f>'Praca eksploatacyjna'!N45*$M$85*$J$85*N$82</f>
        <v>0</v>
      </c>
      <c r="O45" s="5">
        <f>'Praca eksploatacyjna'!O45*$M$85*$J$85*O$82</f>
        <v>0</v>
      </c>
      <c r="P45" s="5">
        <f>'Praca eksploatacyjna'!P45*$M$85*$J$85*P$82</f>
        <v>0</v>
      </c>
      <c r="Q45" s="5">
        <f>'Praca eksploatacyjna'!Q45*$M$85*$J$85*Q$82</f>
        <v>0</v>
      </c>
      <c r="R45" s="5">
        <f>'Praca eksploatacyjna'!R45*$M$85*$J$85*R$82</f>
        <v>0</v>
      </c>
      <c r="S45" s="5">
        <f>'Praca eksploatacyjna'!S45*$M$85*$J$85*S$82</f>
        <v>0</v>
      </c>
      <c r="T45" s="5">
        <f>'Praca eksploatacyjna'!T45*$M$85*$J$85*T$82</f>
        <v>0</v>
      </c>
      <c r="U45" s="5">
        <f>'Praca eksploatacyjna'!U45*$M$85*$J$85*U$82</f>
        <v>0</v>
      </c>
      <c r="V45" s="5">
        <f>'Praca eksploatacyjna'!V45*$M$85*$J$85*V$82</f>
        <v>0</v>
      </c>
      <c r="W45" s="5">
        <f>'Praca eksploatacyjna'!W45*$M$85*$J$85*W$82</f>
        <v>0</v>
      </c>
      <c r="X45" s="5">
        <f>'Praca eksploatacyjna'!X45*$M$85*$J$85*X$82</f>
        <v>0</v>
      </c>
      <c r="Y45" s="5">
        <f>'Praca eksploatacyjna'!Y45*$M$85*$J$85*Y$82</f>
        <v>0</v>
      </c>
      <c r="Z45" s="5">
        <f>'Praca eksploatacyjna'!Z45*$M$85*$J$85*Z$82</f>
        <v>0</v>
      </c>
    </row>
    <row r="46" spans="1:26" x14ac:dyDescent="0.25">
      <c r="A46" s="1">
        <v>110</v>
      </c>
      <c r="B46" s="5">
        <f>'Praca eksploatacyjna'!B46*$M$85*$J$85*B$82</f>
        <v>0</v>
      </c>
      <c r="C46" s="5">
        <f>'Praca eksploatacyjna'!C46*$M$85*$J$85*C$82</f>
        <v>0</v>
      </c>
      <c r="D46" s="5">
        <f>'Praca eksploatacyjna'!D46*$M$85*$J$85*D$82</f>
        <v>0</v>
      </c>
      <c r="E46" s="5">
        <f>'Praca eksploatacyjna'!E46*$M$85*$J$85*E$82</f>
        <v>0</v>
      </c>
      <c r="F46" s="5">
        <f>'Praca eksploatacyjna'!F46*$M$85*$J$85*F$82</f>
        <v>0</v>
      </c>
      <c r="G46" s="5">
        <f>'Praca eksploatacyjna'!G46*$M$85*$J$85*G$82</f>
        <v>0</v>
      </c>
      <c r="H46" s="5">
        <f>'Praca eksploatacyjna'!H46*$M$85*$J$85*H$82</f>
        <v>0</v>
      </c>
      <c r="I46" s="5">
        <f>'Praca eksploatacyjna'!I46*$M$85*$J$85*I$82</f>
        <v>0</v>
      </c>
      <c r="J46" s="5">
        <f>'Praca eksploatacyjna'!J46*$M$85*$J$85*J$82</f>
        <v>0</v>
      </c>
      <c r="K46" s="5">
        <f>'Praca eksploatacyjna'!K46*$M$85*$J$85*K$82</f>
        <v>0</v>
      </c>
      <c r="L46" s="5">
        <f>'Praca eksploatacyjna'!L46*$M$85*$J$85*L$82</f>
        <v>0</v>
      </c>
      <c r="M46" s="5">
        <f>'Praca eksploatacyjna'!M46*$M$85*$J$85*M$82</f>
        <v>0</v>
      </c>
      <c r="N46" s="5">
        <f>'Praca eksploatacyjna'!N46*$M$85*$J$85*N$82</f>
        <v>0</v>
      </c>
      <c r="O46" s="5">
        <f>'Praca eksploatacyjna'!O46*$M$85*$J$85*O$82</f>
        <v>0</v>
      </c>
      <c r="P46" s="5">
        <f>'Praca eksploatacyjna'!P46*$M$85*$J$85*P$82</f>
        <v>0</v>
      </c>
      <c r="Q46" s="5">
        <f>'Praca eksploatacyjna'!Q46*$M$85*$J$85*Q$82</f>
        <v>0</v>
      </c>
      <c r="R46" s="5">
        <f>'Praca eksploatacyjna'!R46*$M$85*$J$85*R$82</f>
        <v>0</v>
      </c>
      <c r="S46" s="5">
        <f>'Praca eksploatacyjna'!S46*$M$85*$J$85*S$82</f>
        <v>0</v>
      </c>
      <c r="T46" s="5">
        <f>'Praca eksploatacyjna'!T46*$M$85*$J$85*T$82</f>
        <v>0</v>
      </c>
      <c r="U46" s="5">
        <f>'Praca eksploatacyjna'!U46*$M$85*$J$85*U$82</f>
        <v>0</v>
      </c>
      <c r="V46" s="5">
        <f>'Praca eksploatacyjna'!V46*$M$85*$J$85*V$82</f>
        <v>0</v>
      </c>
      <c r="W46" s="5">
        <f>'Praca eksploatacyjna'!W46*$M$85*$J$85*W$82</f>
        <v>0</v>
      </c>
      <c r="X46" s="5">
        <f>'Praca eksploatacyjna'!X46*$M$85*$J$85*X$82</f>
        <v>0</v>
      </c>
      <c r="Y46" s="5">
        <f>'Praca eksploatacyjna'!Y46*$M$85*$J$85*Y$82</f>
        <v>0</v>
      </c>
      <c r="Z46" s="5">
        <f>'Praca eksploatacyjna'!Z46*$M$85*$J$85*Z$82</f>
        <v>0</v>
      </c>
    </row>
    <row r="47" spans="1:26" x14ac:dyDescent="0.25">
      <c r="A47" s="1" t="s">
        <v>28</v>
      </c>
      <c r="B47" s="5">
        <f>SUM(B36:B46)</f>
        <v>925039.73884931509</v>
      </c>
      <c r="C47" s="5">
        <f t="shared" ref="C47:Z47" si="5">SUM(C36:C46)</f>
        <v>1122489.3509507037</v>
      </c>
      <c r="D47" s="5">
        <f t="shared" si="5"/>
        <v>1157666.6991307097</v>
      </c>
      <c r="E47" s="5">
        <f t="shared" si="5"/>
        <v>1192966.4628809094</v>
      </c>
      <c r="F47" s="5">
        <f t="shared" si="5"/>
        <v>1228333.413491738</v>
      </c>
      <c r="G47" s="5">
        <f t="shared" si="5"/>
        <v>1263710.4695081972</v>
      </c>
      <c r="H47" s="5">
        <f t="shared" si="5"/>
        <v>1307580.6711572693</v>
      </c>
      <c r="I47" s="5">
        <f t="shared" si="5"/>
        <v>1351723.6634684079</v>
      </c>
      <c r="J47" s="5">
        <f t="shared" si="5"/>
        <v>1396069.4698788268</v>
      </c>
      <c r="K47" s="5">
        <f t="shared" si="5"/>
        <v>1441675.2521101558</v>
      </c>
      <c r="L47" s="5">
        <f t="shared" si="5"/>
        <v>1444897.706017442</v>
      </c>
      <c r="M47" s="5">
        <f t="shared" si="5"/>
        <v>1502196.3306353453</v>
      </c>
      <c r="N47" s="5">
        <f t="shared" si="5"/>
        <v>1561208.9411555578</v>
      </c>
      <c r="O47" s="5">
        <f t="shared" si="5"/>
        <v>1621981.1775643243</v>
      </c>
      <c r="P47" s="5">
        <f t="shared" si="5"/>
        <v>1684559.8198529799</v>
      </c>
      <c r="Q47" s="5">
        <f t="shared" si="5"/>
        <v>1655630.9585650528</v>
      </c>
      <c r="R47" s="5">
        <f t="shared" si="5"/>
        <v>1718977.5067393729</v>
      </c>
      <c r="S47" s="5">
        <f t="shared" si="5"/>
        <v>1784146.2305670215</v>
      </c>
      <c r="T47" s="5">
        <f t="shared" si="5"/>
        <v>1849730.7010525553</v>
      </c>
      <c r="U47" s="5">
        <f t="shared" si="5"/>
        <v>1915618.6499994192</v>
      </c>
      <c r="V47" s="5">
        <f t="shared" si="5"/>
        <v>1813446.0191265494</v>
      </c>
      <c r="W47" s="5">
        <f t="shared" si="5"/>
        <v>1882752.358716211</v>
      </c>
      <c r="X47" s="5">
        <f t="shared" si="5"/>
        <v>1953875.5643116473</v>
      </c>
      <c r="Y47" s="5">
        <f t="shared" si="5"/>
        <v>2025262.4267651425</v>
      </c>
      <c r="Z47" s="5">
        <f t="shared" si="5"/>
        <v>2098433.4766726848</v>
      </c>
    </row>
    <row r="49" spans="1:26" x14ac:dyDescent="0.25">
      <c r="A49" t="s">
        <v>90</v>
      </c>
    </row>
    <row r="50" spans="1:26" x14ac:dyDescent="0.25">
      <c r="A50" s="1" t="s">
        <v>5</v>
      </c>
      <c r="B50" s="1">
        <v>2020</v>
      </c>
      <c r="C50" s="1">
        <f>B50+1</f>
        <v>2021</v>
      </c>
      <c r="D50" s="1">
        <f t="shared" ref="D50:Z50" si="6">C50+1</f>
        <v>2022</v>
      </c>
      <c r="E50" s="1">
        <f t="shared" si="6"/>
        <v>2023</v>
      </c>
      <c r="F50" s="1">
        <f t="shared" si="6"/>
        <v>2024</v>
      </c>
      <c r="G50" s="1">
        <f t="shared" si="6"/>
        <v>2025</v>
      </c>
      <c r="H50" s="1">
        <f t="shared" si="6"/>
        <v>2026</v>
      </c>
      <c r="I50" s="1">
        <f t="shared" si="6"/>
        <v>2027</v>
      </c>
      <c r="J50" s="1">
        <f t="shared" si="6"/>
        <v>2028</v>
      </c>
      <c r="K50" s="1">
        <f t="shared" si="6"/>
        <v>2029</v>
      </c>
      <c r="L50" s="1">
        <f t="shared" si="6"/>
        <v>2030</v>
      </c>
      <c r="M50" s="1">
        <f t="shared" si="6"/>
        <v>2031</v>
      </c>
      <c r="N50" s="1">
        <f t="shared" si="6"/>
        <v>2032</v>
      </c>
      <c r="O50" s="1">
        <f t="shared" si="6"/>
        <v>2033</v>
      </c>
      <c r="P50" s="1">
        <f t="shared" si="6"/>
        <v>2034</v>
      </c>
      <c r="Q50" s="1">
        <f t="shared" si="6"/>
        <v>2035</v>
      </c>
      <c r="R50" s="1">
        <f t="shared" si="6"/>
        <v>2036</v>
      </c>
      <c r="S50" s="1">
        <f t="shared" si="6"/>
        <v>2037</v>
      </c>
      <c r="T50" s="1">
        <f t="shared" si="6"/>
        <v>2038</v>
      </c>
      <c r="U50" s="1">
        <f t="shared" si="6"/>
        <v>2039</v>
      </c>
      <c r="V50" s="1">
        <f t="shared" si="6"/>
        <v>2040</v>
      </c>
      <c r="W50" s="1">
        <f t="shared" si="6"/>
        <v>2041</v>
      </c>
      <c r="X50" s="1">
        <f t="shared" si="6"/>
        <v>2042</v>
      </c>
      <c r="Y50" s="1">
        <f t="shared" si="6"/>
        <v>2043</v>
      </c>
      <c r="Z50" s="1">
        <f t="shared" si="6"/>
        <v>2044</v>
      </c>
    </row>
    <row r="51" spans="1:26" x14ac:dyDescent="0.25">
      <c r="A51" s="3" t="s">
        <v>2</v>
      </c>
      <c r="B51" s="72"/>
      <c r="C51" s="72"/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/>
      <c r="U51" s="72"/>
      <c r="V51" s="72"/>
      <c r="W51" s="72"/>
      <c r="X51" s="72"/>
      <c r="Y51" s="72"/>
      <c r="Z51" s="72"/>
    </row>
    <row r="52" spans="1:26" x14ac:dyDescent="0.25">
      <c r="A52" s="1">
        <v>10</v>
      </c>
      <c r="B52" s="5">
        <f>'Praca eksploatacyjna'!B52*$M$85*$J$85*B$82</f>
        <v>0</v>
      </c>
      <c r="C52" s="5">
        <f>'Praca eksploatacyjna'!C52*$M$85*$J$85*C$82</f>
        <v>0</v>
      </c>
      <c r="D52" s="5">
        <f>'Praca eksploatacyjna'!D52*$M$85*$J$85*D$82</f>
        <v>0</v>
      </c>
      <c r="E52" s="5">
        <f>'Praca eksploatacyjna'!E52*$M$85*$J$85*E$82</f>
        <v>0</v>
      </c>
      <c r="F52" s="5">
        <f>'Praca eksploatacyjna'!F52*$M$85*$J$85*F$82</f>
        <v>0</v>
      </c>
      <c r="G52" s="5">
        <f>'Praca eksploatacyjna'!G52*$M$85*$J$85*G$82</f>
        <v>0</v>
      </c>
      <c r="H52" s="5">
        <f>'Praca eksploatacyjna'!H52*$M$85*$J$85*H$82</f>
        <v>0</v>
      </c>
      <c r="I52" s="5">
        <f>'Praca eksploatacyjna'!I52*$M$85*$J$85*I$82</f>
        <v>0</v>
      </c>
      <c r="J52" s="5">
        <f>'Praca eksploatacyjna'!J52*$M$85*$J$85*J$82</f>
        <v>0</v>
      </c>
      <c r="K52" s="5">
        <f>'Praca eksploatacyjna'!K52*$M$85*$J$85*K$82</f>
        <v>0</v>
      </c>
      <c r="L52" s="5">
        <f>'Praca eksploatacyjna'!L52*$M$85*$J$85*L$82</f>
        <v>0</v>
      </c>
      <c r="M52" s="5">
        <f>'Praca eksploatacyjna'!M52*$M$85*$J$85*M$82</f>
        <v>0</v>
      </c>
      <c r="N52" s="5">
        <f>'Praca eksploatacyjna'!N52*$M$85*$J$85*N$82</f>
        <v>0</v>
      </c>
      <c r="O52" s="5">
        <f>'Praca eksploatacyjna'!O52*$M$85*$J$85*O$82</f>
        <v>0</v>
      </c>
      <c r="P52" s="5">
        <f>'Praca eksploatacyjna'!P52*$M$85*$J$85*P$82</f>
        <v>0</v>
      </c>
      <c r="Q52" s="5">
        <f>'Praca eksploatacyjna'!Q52*$M$85*$J$85*Q$82</f>
        <v>0</v>
      </c>
      <c r="R52" s="5">
        <f>'Praca eksploatacyjna'!R52*$M$85*$J$85*R$82</f>
        <v>0</v>
      </c>
      <c r="S52" s="5">
        <f>'Praca eksploatacyjna'!S52*$M$85*$J$85*S$82</f>
        <v>0</v>
      </c>
      <c r="T52" s="5">
        <f>'Praca eksploatacyjna'!T52*$M$85*$J$85*T$82</f>
        <v>0</v>
      </c>
      <c r="U52" s="5">
        <f>'Praca eksploatacyjna'!U52*$M$85*$J$85*U$82</f>
        <v>0</v>
      </c>
      <c r="V52" s="5">
        <f>'Praca eksploatacyjna'!V52*$M$85*$J$85*V$82</f>
        <v>0</v>
      </c>
      <c r="W52" s="5">
        <f>'Praca eksploatacyjna'!W52*$M$85*$J$85*W$82</f>
        <v>0</v>
      </c>
      <c r="X52" s="5">
        <f>'Praca eksploatacyjna'!X52*$M$85*$J$85*X$82</f>
        <v>0</v>
      </c>
      <c r="Y52" s="5">
        <f>'Praca eksploatacyjna'!Y52*$M$85*$J$85*Y$82</f>
        <v>0</v>
      </c>
      <c r="Z52" s="5">
        <f>'Praca eksploatacyjna'!Z52*$M$85*$J$85*Z$82</f>
        <v>0</v>
      </c>
    </row>
    <row r="53" spans="1:26" x14ac:dyDescent="0.25">
      <c r="A53" s="1">
        <v>20</v>
      </c>
      <c r="B53" s="5">
        <f>'Praca eksploatacyjna'!B53*$M$85*$J$85*B$82</f>
        <v>0</v>
      </c>
      <c r="C53" s="5">
        <f>'Praca eksploatacyjna'!C53*$M$85*$J$85*C$82</f>
        <v>0</v>
      </c>
      <c r="D53" s="5">
        <f>'Praca eksploatacyjna'!D53*$M$85*$J$85*D$82</f>
        <v>0</v>
      </c>
      <c r="E53" s="5">
        <f>'Praca eksploatacyjna'!E53*$M$85*$J$85*E$82</f>
        <v>0</v>
      </c>
      <c r="F53" s="5">
        <f>'Praca eksploatacyjna'!F53*$M$85*$J$85*F$82</f>
        <v>0</v>
      </c>
      <c r="G53" s="5">
        <f>'Praca eksploatacyjna'!G53*$M$85*$J$85*G$82</f>
        <v>0</v>
      </c>
      <c r="H53" s="5">
        <f>'Praca eksploatacyjna'!H53*$M$85*$J$85*H$82</f>
        <v>0</v>
      </c>
      <c r="I53" s="5">
        <f>'Praca eksploatacyjna'!I53*$M$85*$J$85*I$82</f>
        <v>0</v>
      </c>
      <c r="J53" s="5">
        <f>'Praca eksploatacyjna'!J53*$M$85*$J$85*J$82</f>
        <v>0</v>
      </c>
      <c r="K53" s="5">
        <f>'Praca eksploatacyjna'!K53*$M$85*$J$85*K$82</f>
        <v>0</v>
      </c>
      <c r="L53" s="5">
        <f>'Praca eksploatacyjna'!L53*$M$85*$J$85*L$82</f>
        <v>0</v>
      </c>
      <c r="M53" s="5">
        <f>'Praca eksploatacyjna'!M53*$M$85*$J$85*M$82</f>
        <v>0</v>
      </c>
      <c r="N53" s="5">
        <f>'Praca eksploatacyjna'!N53*$M$85*$J$85*N$82</f>
        <v>0</v>
      </c>
      <c r="O53" s="5">
        <f>'Praca eksploatacyjna'!O53*$M$85*$J$85*O$82</f>
        <v>0</v>
      </c>
      <c r="P53" s="5">
        <f>'Praca eksploatacyjna'!P53*$M$85*$J$85*P$82</f>
        <v>0</v>
      </c>
      <c r="Q53" s="5">
        <f>'Praca eksploatacyjna'!Q53*$M$85*$J$85*Q$82</f>
        <v>0</v>
      </c>
      <c r="R53" s="5">
        <f>'Praca eksploatacyjna'!R53*$M$85*$J$85*R$82</f>
        <v>1.6500883003074958</v>
      </c>
      <c r="S53" s="5">
        <f>'Praca eksploatacyjna'!S53*$M$85*$J$85*S$82</f>
        <v>3.3635399913467996</v>
      </c>
      <c r="T53" s="5">
        <f>'Praca eksploatacyjna'!T53*$M$85*$J$85*T$82</f>
        <v>5.1381436907813693</v>
      </c>
      <c r="U53" s="5">
        <f>'Praca eksploatacyjna'!U53*$M$85*$J$85*U$82</f>
        <v>6.9714333596521643</v>
      </c>
      <c r="V53" s="5">
        <f>'Praca eksploatacyjna'!V53*$M$85*$J$85*V$82</f>
        <v>8.8606918001178965</v>
      </c>
      <c r="W53" s="5">
        <f>'Praca eksploatacyjna'!W53*$M$85*$J$85*W$82</f>
        <v>9.0095514223598769</v>
      </c>
      <c r="X53" s="5">
        <f>'Praca eksploatacyjna'!X53*$M$85*$J$85*X$82</f>
        <v>9.160911886255521</v>
      </c>
      <c r="Y53" s="5">
        <f>'Praca eksploatacyjna'!Y53*$M$85*$J$85*Y$82</f>
        <v>9.30748647643561</v>
      </c>
      <c r="Z53" s="5">
        <f>'Praca eksploatacyjna'!Z53*$M$85*$J$85*Z$82</f>
        <v>9.4564062600585803</v>
      </c>
    </row>
    <row r="54" spans="1:26" x14ac:dyDescent="0.25">
      <c r="A54" s="1">
        <v>30</v>
      </c>
      <c r="B54" s="5">
        <f>'Praca eksploatacyjna'!B54*$M$85*$J$85*B$82</f>
        <v>146725.73753424658</v>
      </c>
      <c r="C54" s="5">
        <f>'Praca eksploatacyjna'!C54*$M$85*$J$85*C$82</f>
        <v>184399.37968500538</v>
      </c>
      <c r="D54" s="5">
        <f>'Praca eksploatacyjna'!D54*$M$85*$J$85*D$82</f>
        <v>196649.31917606559</v>
      </c>
      <c r="E54" s="5">
        <f>'Praca eksploatacyjna'!E54*$M$85*$J$85*E$82</f>
        <v>209229.98174816018</v>
      </c>
      <c r="F54" s="5">
        <f>'Praca eksploatacyjna'!F54*$M$85*$J$85*F$82</f>
        <v>222127.57326734191</v>
      </c>
      <c r="G54" s="5">
        <f>'Praca eksploatacyjna'!G54*$M$85*$J$85*G$82</f>
        <v>235326.86026426952</v>
      </c>
      <c r="H54" s="5">
        <f>'Praca eksploatacyjna'!H54*$M$85*$J$85*H$82</f>
        <v>214835.77894361989</v>
      </c>
      <c r="I54" s="5">
        <f>'Praca eksploatacyjna'!I54*$M$85*$J$85*I$82</f>
        <v>193157.3608736365</v>
      </c>
      <c r="J54" s="5">
        <f>'Praca eksploatacyjna'!J54*$M$85*$J$85*J$82</f>
        <v>170308.73057002309</v>
      </c>
      <c r="K54" s="5">
        <f>'Praca eksploatacyjna'!K54*$M$85*$J$85*K$82</f>
        <v>146426.02964517096</v>
      </c>
      <c r="L54" s="5">
        <f>'Praca eksploatacyjna'!L54*$M$85*$J$85*L$82</f>
        <v>75792.849825504512</v>
      </c>
      <c r="M54" s="5">
        <f>'Praca eksploatacyjna'!M54*$M$85*$J$85*M$82</f>
        <v>50581.061534198889</v>
      </c>
      <c r="N54" s="5">
        <f>'Praca eksploatacyjna'!N54*$M$85*$J$85*N$82</f>
        <v>24330.484571310826</v>
      </c>
      <c r="O54" s="5">
        <f>'Praca eksploatacyjna'!O54*$M$85*$J$85*O$82</f>
        <v>-2990.3478947064455</v>
      </c>
      <c r="P54" s="5">
        <f>'Praca eksploatacyjna'!P54*$M$85*$J$85*P$82</f>
        <v>-31413.745853192919</v>
      </c>
      <c r="Q54" s="5">
        <f>'Praca eksploatacyjna'!Q54*$M$85*$J$85*Q$82</f>
        <v>93573.946247004875</v>
      </c>
      <c r="R54" s="5">
        <f>'Praca eksploatacyjna'!R54*$M$85*$J$85*R$82</f>
        <v>67937.187987015175</v>
      </c>
      <c r="S54" s="5">
        <f>'Praca eksploatacyjna'!S54*$M$85*$J$85*S$82</f>
        <v>41281.483110297326</v>
      </c>
      <c r="T54" s="5">
        <f>'Praca eksploatacyjna'!T54*$M$85*$J$85*T$82</f>
        <v>13566.497693954598</v>
      </c>
      <c r="U54" s="5">
        <f>'Praca eksploatacyjna'!U54*$M$85*$J$85*U$82</f>
        <v>-15170.448991022062</v>
      </c>
      <c r="V54" s="5">
        <f>'Praca eksploatacyjna'!V54*$M$85*$J$85*V$82</f>
        <v>113448.75353198954</v>
      </c>
      <c r="W54" s="5">
        <f>'Praca eksploatacyjna'!W54*$M$85*$J$85*W$82</f>
        <v>86228.164275550807</v>
      </c>
      <c r="X54" s="5">
        <f>'Praca eksploatacyjna'!X54*$M$85*$J$85*X$82</f>
        <v>58060.943443898897</v>
      </c>
      <c r="Y54" s="5">
        <f>'Praca eksploatacyjna'!Y54*$M$85*$J$85*Y$82</f>
        <v>28900.210883656418</v>
      </c>
      <c r="Z54" s="5">
        <f>'Praca eksploatacyjna'!Z54*$M$85*$J$85*Z$82</f>
        <v>-1208.5287200354617</v>
      </c>
    </row>
    <row r="55" spans="1:26" x14ac:dyDescent="0.25">
      <c r="A55" s="1">
        <v>40</v>
      </c>
      <c r="B55" s="5">
        <f>'Praca eksploatacyjna'!B55*$M$85*$J$85*B$82</f>
        <v>57270.103150684939</v>
      </c>
      <c r="C55" s="5">
        <f>'Praca eksploatacyjna'!C55*$M$85*$J$85*C$82</f>
        <v>70347.403185301591</v>
      </c>
      <c r="D55" s="5">
        <f>'Praca eksploatacyjna'!D55*$M$85*$J$85*D$82</f>
        <v>73420.579719268702</v>
      </c>
      <c r="E55" s="5">
        <f>'Praca eksploatacyjna'!E55*$M$85*$J$85*E$82</f>
        <v>76543.120029942103</v>
      </c>
      <c r="F55" s="5">
        <f>'Praca eksploatacyjna'!F55*$M$85*$J$85*F$82</f>
        <v>79710.929168467672</v>
      </c>
      <c r="G55" s="5">
        <f>'Praca eksploatacyjna'!G55*$M$85*$J$85*G$82</f>
        <v>82919.643731758042</v>
      </c>
      <c r="H55" s="5">
        <f>'Praca eksploatacyjna'!H55*$M$85*$J$85*H$82</f>
        <v>87588.877606636481</v>
      </c>
      <c r="I55" s="5">
        <f>'Praca eksploatacyjna'!I55*$M$85*$J$85*I$82</f>
        <v>92353.366829501116</v>
      </c>
      <c r="J55" s="5">
        <f>'Praca eksploatacyjna'!J55*$M$85*$J$85*J$82</f>
        <v>97206.635771020505</v>
      </c>
      <c r="K55" s="5">
        <f>'Praca eksploatacyjna'!K55*$M$85*$J$85*K$82</f>
        <v>102221.84493988195</v>
      </c>
      <c r="L55" s="5">
        <f>'Praca eksploatacyjna'!L55*$M$85*$J$85*L$82</f>
        <v>99497.636596920813</v>
      </c>
      <c r="M55" s="5">
        <f>'Praca eksploatacyjna'!M55*$M$85*$J$85*M$82</f>
        <v>105863.2109817403</v>
      </c>
      <c r="N55" s="5">
        <f>'Praca eksploatacyjna'!N55*$M$85*$J$85*N$82</f>
        <v>112443.60928731378</v>
      </c>
      <c r="O55" s="5">
        <f>'Praca eksploatacyjna'!O55*$M$85*$J$85*O$82</f>
        <v>119244.87824071746</v>
      </c>
      <c r="P55" s="5">
        <f>'Praca eksploatacyjna'!P55*$M$85*$J$85*P$82</f>
        <v>126273.22050854239</v>
      </c>
      <c r="Q55" s="5">
        <f>'Praca eksploatacyjna'!Q55*$M$85*$J$85*Q$82</f>
        <v>116667.00648396621</v>
      </c>
      <c r="R55" s="5">
        <f>'Praca eksploatacyjna'!R55*$M$85*$J$85*R$82</f>
        <v>124662.43849551593</v>
      </c>
      <c r="S55" s="5">
        <f>'Praca eksploatacyjna'!S55*$M$85*$J$85*S$82</f>
        <v>132921.88697103888</v>
      </c>
      <c r="T55" s="5">
        <f>'Praca eksploatacyjna'!T55*$M$85*$J$85*T$82</f>
        <v>141341.51245339296</v>
      </c>
      <c r="U55" s="5">
        <f>'Praca eksploatacyjna'!U55*$M$85*$J$85*U$82</f>
        <v>149908.12581927236</v>
      </c>
      <c r="V55" s="5">
        <f>'Praca eksploatacyjna'!V55*$M$85*$J$85*V$82</f>
        <v>132686.20149922554</v>
      </c>
      <c r="W55" s="5">
        <f>'Praca eksploatacyjna'!W55*$M$85*$J$85*W$82</f>
        <v>258562.32330936519</v>
      </c>
      <c r="X55" s="5">
        <f>'Praca eksploatacyjna'!X55*$M$85*$J$85*X$82</f>
        <v>388630.43345881446</v>
      </c>
      <c r="Y55" s="5">
        <f>'Praca eksploatacyjna'!Y55*$M$85*$J$85*Y$82</f>
        <v>522584.37172189303</v>
      </c>
      <c r="Z55" s="5">
        <f>'Praca eksploatacyjna'!Z55*$M$85*$J$85*Z$82</f>
        <v>660725.34661842475</v>
      </c>
    </row>
    <row r="56" spans="1:26" x14ac:dyDescent="0.25">
      <c r="A56" s="1">
        <v>50</v>
      </c>
      <c r="B56" s="5">
        <f>'Praca eksploatacyjna'!B56*$M$85*$J$85*B$82</f>
        <v>218192.27498630137</v>
      </c>
      <c r="C56" s="5">
        <f>'Praca eksploatacyjna'!C56*$M$85*$J$85*C$82</f>
        <v>273125.73558830656</v>
      </c>
      <c r="D56" s="5">
        <f>'Praca eksploatacyjna'!D56*$M$85*$J$85*D$82</f>
        <v>290198.15766038228</v>
      </c>
      <c r="E56" s="5">
        <f>'Praca eksploatacyjna'!E56*$M$85*$J$85*E$82</f>
        <v>307708.99096562481</v>
      </c>
      <c r="F56" s="5">
        <f>'Praca eksploatacyjna'!F56*$M$85*$J$85*F$82</f>
        <v>325638.58607591706</v>
      </c>
      <c r="G56" s="5">
        <f>'Praca eksploatacyjna'!G56*$M$85*$J$85*G$82</f>
        <v>343965.34964595287</v>
      </c>
      <c r="H56" s="5">
        <f>'Praca eksploatacyjna'!H56*$M$85*$J$85*H$82</f>
        <v>445874.73782760923</v>
      </c>
      <c r="I56" s="5">
        <f>'Praca eksploatacyjna'!I56*$M$85*$J$85*I$82</f>
        <v>551745.01510422374</v>
      </c>
      <c r="J56" s="5">
        <f>'Praca eksploatacyjna'!J56*$M$85*$J$85*J$82</f>
        <v>661462.47352307208</v>
      </c>
      <c r="K56" s="5">
        <f>'Praca eksploatacyjna'!K56*$M$85*$J$85*K$82</f>
        <v>775505.47124880971</v>
      </c>
      <c r="L56" s="5">
        <f>'Praca eksploatacyjna'!L56*$M$85*$J$85*L$82</f>
        <v>832719.80965830013</v>
      </c>
      <c r="M56" s="5">
        <f>'Praca eksploatacyjna'!M56*$M$85*$J$85*M$82</f>
        <v>977908.10125302756</v>
      </c>
      <c r="N56" s="5">
        <f>'Praca eksploatacyjna'!N56*$M$85*$J$85*N$82</f>
        <v>1128570.8365876807</v>
      </c>
      <c r="O56" s="5">
        <f>'Praca eksploatacyjna'!O56*$M$85*$J$85*O$82</f>
        <v>1284868.9180952192</v>
      </c>
      <c r="P56" s="5">
        <f>'Praca eksploatacyjna'!P56*$M$85*$J$85*P$82</f>
        <v>1446967.4945284235</v>
      </c>
      <c r="Q56" s="5">
        <f>'Praca eksploatacyjna'!Q56*$M$85*$J$85*Q$82</f>
        <v>1049909.5609073616</v>
      </c>
      <c r="R56" s="5">
        <f>'Praca eksploatacyjna'!R56*$M$85*$J$85*R$82</f>
        <v>1209081.8234598082</v>
      </c>
      <c r="S56" s="5">
        <f>'Praca eksploatacyjna'!S56*$M$85*$J$85*S$82</f>
        <v>1373979.262233736</v>
      </c>
      <c r="T56" s="5">
        <f>'Praca eksploatacyjna'!T56*$M$85*$J$85*T$82</f>
        <v>1543550.5168691846</v>
      </c>
      <c r="U56" s="5">
        <f>'Praca eksploatacyjna'!U56*$M$85*$J$85*U$82</f>
        <v>1717546.5468137322</v>
      </c>
      <c r="V56" s="5">
        <f>'Praca eksploatacyjna'!V56*$M$85*$J$85*V$82</f>
        <v>1134253.1700217817</v>
      </c>
      <c r="W56" s="5">
        <f>'Praca eksploatacyjna'!W56*$M$85*$J$85*W$82</f>
        <v>1456372.1843100321</v>
      </c>
      <c r="X56" s="5">
        <f>'Praca eksploatacyjna'!X56*$M$85*$J$85*X$82</f>
        <v>1788994.2658636603</v>
      </c>
      <c r="Y56" s="5">
        <f>'Praca eksploatacyjna'!Y56*$M$85*$J$85*Y$82</f>
        <v>2130703.6834364138</v>
      </c>
      <c r="Z56" s="5">
        <f>'Praca eksploatacyjna'!Z56*$M$85*$J$85*Z$82</f>
        <v>2482889.8198394347</v>
      </c>
    </row>
    <row r="57" spans="1:26" x14ac:dyDescent="0.25">
      <c r="A57" s="1">
        <v>60</v>
      </c>
      <c r="B57" s="5">
        <f>'Praca eksploatacyjna'!B57*$M$85*$J$85*B$82</f>
        <v>194646.30657534249</v>
      </c>
      <c r="C57" s="5">
        <f>'Praca eksploatacyjna'!C57*$M$85*$J$85*C$82</f>
        <v>366796.31513202435</v>
      </c>
      <c r="D57" s="5">
        <f>'Praca eksploatacyjna'!D57*$M$85*$J$85*D$82</f>
        <v>511278.98919467832</v>
      </c>
      <c r="E57" s="5">
        <f>'Praca eksploatacyjna'!E57*$M$85*$J$85*E$82</f>
        <v>662185.07739346777</v>
      </c>
      <c r="F57" s="5">
        <f>'Praca eksploatacyjna'!F57*$M$85*$J$85*F$82</f>
        <v>819399.50475214189</v>
      </c>
      <c r="G57" s="5">
        <f>'Praca eksploatacyjna'!G57*$M$85*$J$85*G$82</f>
        <v>982783.26605354936</v>
      </c>
      <c r="H57" s="5">
        <f>'Praca eksploatacyjna'!H57*$M$85*$J$85*H$82</f>
        <v>1223215.26503882</v>
      </c>
      <c r="I57" s="5">
        <f>'Praca eksploatacyjna'!I57*$M$85*$J$85*I$82</f>
        <v>1472772.1899119639</v>
      </c>
      <c r="J57" s="5">
        <f>'Praca eksploatacyjna'!J57*$M$85*$J$85*J$82</f>
        <v>1731182.544493523</v>
      </c>
      <c r="K57" s="5">
        <f>'Praca eksploatacyjna'!K57*$M$85*$J$85*K$82</f>
        <v>1999705.5896654313</v>
      </c>
      <c r="L57" s="5">
        <f>'Praca eksploatacyjna'!L57*$M$85*$J$85*L$82</f>
        <v>1472995.037948227</v>
      </c>
      <c r="M57" s="5">
        <f>'Praca eksploatacyjna'!M57*$M$85*$J$85*M$82</f>
        <v>1903713.4815045749</v>
      </c>
      <c r="N57" s="5">
        <f>'Praca eksploatacyjna'!N57*$M$85*$J$85*N$82</f>
        <v>2351071.4647879978</v>
      </c>
      <c r="O57" s="5">
        <f>'Praca eksploatacyjna'!O57*$M$85*$J$85*O$82</f>
        <v>2815562.2820101553</v>
      </c>
      <c r="P57" s="5">
        <f>'Praca eksploatacyjna'!P57*$M$85*$J$85*P$82</f>
        <v>3297692.3033352839</v>
      </c>
      <c r="Q57" s="5">
        <f>'Praca eksploatacyjna'!Q57*$M$85*$J$85*Q$82</f>
        <v>2487709.2738902695</v>
      </c>
      <c r="R57" s="5">
        <f>'Praca eksploatacyjna'!R57*$M$85*$J$85*R$82</f>
        <v>2960815.2330485857</v>
      </c>
      <c r="S57" s="5">
        <f>'Praca eksploatacyjna'!S57*$M$85*$J$85*S$82</f>
        <v>3451171.3918918543</v>
      </c>
      <c r="T57" s="5">
        <f>'Praca eksploatacyjna'!T57*$M$85*$J$85*T$82</f>
        <v>3956158.0083885854</v>
      </c>
      <c r="U57" s="5">
        <f>'Praca eksploatacyjna'!U57*$M$85*$J$85*U$82</f>
        <v>4475041.5893289363</v>
      </c>
      <c r="V57" s="5">
        <f>'Praca eksploatacyjna'!V57*$M$85*$J$85*V$82</f>
        <v>2629939.2749854531</v>
      </c>
      <c r="W57" s="5">
        <f>'Praca eksploatacyjna'!W57*$M$85*$J$85*W$82</f>
        <v>2988777.3245060723</v>
      </c>
      <c r="X57" s="5">
        <f>'Praca eksploatacyjna'!X57*$M$85*$J$85*X$82</f>
        <v>3358930.0584296128</v>
      </c>
      <c r="Y57" s="5">
        <f>'Praca eksploatacyjna'!Y57*$M$85*$J$85*Y$82</f>
        <v>3737733.2746342747</v>
      </c>
      <c r="Z57" s="5">
        <f>'Praca eksploatacyjna'!Z57*$M$85*$J$85*Z$82</f>
        <v>4127798.3076625275</v>
      </c>
    </row>
    <row r="58" spans="1:26" x14ac:dyDescent="0.25">
      <c r="A58" s="1">
        <v>70</v>
      </c>
      <c r="B58" s="5">
        <f>'Praca eksploatacyjna'!B58*$M$85*$J$85*B$82</f>
        <v>1486620.047342466</v>
      </c>
      <c r="C58" s="5">
        <f>'Praca eksploatacyjna'!C58*$M$85*$J$85*C$82</f>
        <v>1773919.4296507307</v>
      </c>
      <c r="D58" s="5">
        <f>'Praca eksploatacyjna'!D58*$M$85*$J$85*D$82</f>
        <v>1798944.0759590885</v>
      </c>
      <c r="E58" s="5">
        <f>'Praca eksploatacyjna'!E58*$M$85*$J$85*E$82</f>
        <v>1822694.9329019981</v>
      </c>
      <c r="F58" s="5">
        <f>'Praca eksploatacyjna'!F58*$M$85*$J$85*F$82</f>
        <v>1845107.0222847983</v>
      </c>
      <c r="G58" s="5">
        <f>'Praca eksploatacyjna'!G58*$M$85*$J$85*G$82</f>
        <v>1866117.7992228956</v>
      </c>
      <c r="H58" s="5">
        <f>'Praca eksploatacyjna'!H58*$M$85*$J$85*H$82</f>
        <v>1825774.5612735308</v>
      </c>
      <c r="I58" s="5">
        <f>'Praca eksploatacyjna'!I58*$M$85*$J$85*I$82</f>
        <v>1781292.6987693992</v>
      </c>
      <c r="J58" s="5">
        <f>'Praca eksploatacyjna'!J58*$M$85*$J$85*J$82</f>
        <v>1732679.4871411875</v>
      </c>
      <c r="K58" s="5">
        <f>'Praca eksploatacyjna'!K58*$M$85*$J$85*K$82</f>
        <v>1681273.3074360467</v>
      </c>
      <c r="L58" s="5">
        <f>'Praca eksploatacyjna'!L58*$M$85*$J$85*L$82</f>
        <v>1739857.0034904648</v>
      </c>
      <c r="M58" s="5">
        <f>'Praca eksploatacyjna'!M58*$M$85*$J$85*M$82</f>
        <v>1618185.2666326405</v>
      </c>
      <c r="N58" s="5">
        <f>'Praca eksploatacyjna'!N58*$M$85*$J$85*N$82</f>
        <v>1490950.7174991081</v>
      </c>
      <c r="O58" s="5">
        <f>'Praca eksploatacyjna'!O58*$M$85*$J$85*O$82</f>
        <v>1357979.5122935805</v>
      </c>
      <c r="P58" s="5">
        <f>'Praca eksploatacyjna'!P58*$M$85*$J$85*P$82</f>
        <v>1219093.0785928324</v>
      </c>
      <c r="Q58" s="5">
        <f>'Praca eksploatacyjna'!Q58*$M$85*$J$85*Q$82</f>
        <v>1566885.6900610495</v>
      </c>
      <c r="R58" s="5">
        <f>'Praca eksploatacyjna'!R58*$M$85*$J$85*R$82</f>
        <v>1411440.6496812631</v>
      </c>
      <c r="S58" s="5">
        <f>'Praca eksploatacyjna'!S58*$M$85*$J$85*S$82</f>
        <v>1249448.903010109</v>
      </c>
      <c r="T58" s="5">
        <f>'Praca eksploatacyjna'!T58*$M$85*$J$85*T$82</f>
        <v>1079868.0737889919</v>
      </c>
      <c r="U58" s="5">
        <f>'Praca eksploatacyjna'!U58*$M$85*$J$85*U$82</f>
        <v>902913.81872413261</v>
      </c>
      <c r="V58" s="5">
        <f>'Praca eksploatacyjna'!V58*$M$85*$J$85*V$82</f>
        <v>1645764.0723281684</v>
      </c>
      <c r="W58" s="5">
        <f>'Praca eksploatacyjna'!W58*$M$85*$J$85*W$82</f>
        <v>1417508.1328169694</v>
      </c>
      <c r="X58" s="5">
        <f>'Praca eksploatacyjna'!X58*$M$85*$J$85*X$82</f>
        <v>1181118.2932864209</v>
      </c>
      <c r="Y58" s="5">
        <f>'Praca eksploatacyjna'!Y58*$M$85*$J$85*Y$82</f>
        <v>935648.94619853969</v>
      </c>
      <c r="Z58" s="5">
        <f>'Praca eksploatacyjna'!Z58*$M$85*$J$85*Z$82</f>
        <v>682022.21372076531</v>
      </c>
    </row>
    <row r="59" spans="1:26" x14ac:dyDescent="0.25">
      <c r="A59" s="1">
        <v>80</v>
      </c>
      <c r="B59" s="5">
        <f>'Praca eksploatacyjna'!B59*$M$85*$J$85*B$82</f>
        <v>440374.89772602741</v>
      </c>
      <c r="C59" s="5">
        <f>'Praca eksploatacyjna'!C59*$M$85*$J$85*C$82</f>
        <v>541828.13190839055</v>
      </c>
      <c r="D59" s="5">
        <f>'Praca eksploatacyjna'!D59*$M$85*$J$85*D$82</f>
        <v>566399.72935273661</v>
      </c>
      <c r="E59" s="5">
        <f>'Praca eksploatacyjna'!E59*$M$85*$J$85*E$82</f>
        <v>591394.8048647726</v>
      </c>
      <c r="F59" s="5">
        <f>'Praca eksploatacyjna'!F59*$M$85*$J$85*F$82</f>
        <v>616781.16072778148</v>
      </c>
      <c r="G59" s="5">
        <f>'Praca eksploatacyjna'!G59*$M$85*$J$85*G$82</f>
        <v>642524.37343736913</v>
      </c>
      <c r="H59" s="5">
        <f>'Praca eksploatacyjna'!H59*$M$85*$J$85*H$82</f>
        <v>718777.33168920013</v>
      </c>
      <c r="I59" s="5">
        <f>'Praca eksploatacyjna'!I59*$M$85*$J$85*I$82</f>
        <v>797499.5192459164</v>
      </c>
      <c r="J59" s="5">
        <f>'Praca eksploatacyjna'!J59*$M$85*$J$85*J$82</f>
        <v>878598.59566005971</v>
      </c>
      <c r="K59" s="5">
        <f>'Praca eksploatacyjna'!K59*$M$85*$J$85*K$82</f>
        <v>962726.36346102459</v>
      </c>
      <c r="L59" s="5">
        <f>'Praca eksploatacyjna'!L59*$M$85*$J$85*L$82</f>
        <v>983716.0240300349</v>
      </c>
      <c r="M59" s="5">
        <f>'Praca eksploatacyjna'!M59*$M$85*$J$85*M$82</f>
        <v>1093453.5595562661</v>
      </c>
      <c r="N59" s="5">
        <f>'Praca eksploatacyjna'!N59*$M$85*$J$85*N$82</f>
        <v>1207187.1100939349</v>
      </c>
      <c r="O59" s="5">
        <f>'Praca eksploatacyjna'!O59*$M$85*$J$85*O$82</f>
        <v>1325032.6212292877</v>
      </c>
      <c r="P59" s="5">
        <f>'Praca eksploatacyjna'!P59*$M$85*$J$85*P$82</f>
        <v>1447109.0779660174</v>
      </c>
      <c r="Q59" s="5">
        <f>'Praca eksploatacyjna'!Q59*$M$85*$J$85*Q$82</f>
        <v>1202442.350472874</v>
      </c>
      <c r="R59" s="5">
        <f>'Praca eksploatacyjna'!R59*$M$85*$J$85*R$82</f>
        <v>1337196.9067148878</v>
      </c>
      <c r="S59" s="5">
        <f>'Praca eksploatacyjna'!S59*$M$85*$J$85*S$82</f>
        <v>1476682.7695685164</v>
      </c>
      <c r="T59" s="5">
        <f>'Praca eksploatacyjna'!T59*$M$85*$J$85*T$82</f>
        <v>1619759.5497265824</v>
      </c>
      <c r="U59" s="5">
        <f>'Praca eksploatacyjna'!U59*$M$85*$J$85*U$82</f>
        <v>1766213.0773824609</v>
      </c>
      <c r="V59" s="5">
        <f>'Praca eksploatacyjna'!V59*$M$85*$J$85*V$82</f>
        <v>1382271.4650951121</v>
      </c>
      <c r="W59" s="5">
        <f>'Praca eksploatacyjna'!W59*$M$85*$J$85*W$82</f>
        <v>1541298.3783095379</v>
      </c>
      <c r="X59" s="5">
        <f>'Praca eksploatacyjna'!X59*$M$85*$J$85*X$82</f>
        <v>1705278.4635096597</v>
      </c>
      <c r="Y59" s="5">
        <f>'Praca eksploatacyjna'!Y59*$M$85*$J$85*Y$82</f>
        <v>1872858.5717294479</v>
      </c>
      <c r="Z59" s="5">
        <f>'Praca eksploatacyjna'!Z59*$M$85*$J$85*Z$82</f>
        <v>2045364.6921256112</v>
      </c>
    </row>
    <row r="60" spans="1:26" x14ac:dyDescent="0.25">
      <c r="A60" s="1">
        <v>90</v>
      </c>
      <c r="B60" s="5">
        <f>'Praca eksploatacyjna'!B60*$M$85*$J$85*B$82</f>
        <v>0</v>
      </c>
      <c r="C60" s="5">
        <f>'Praca eksploatacyjna'!C60*$M$85*$J$85*C$82</f>
        <v>0</v>
      </c>
      <c r="D60" s="5">
        <f>'Praca eksploatacyjna'!D60*$M$85*$J$85*D$82</f>
        <v>0</v>
      </c>
      <c r="E60" s="5">
        <f>'Praca eksploatacyjna'!E60*$M$85*$J$85*E$82</f>
        <v>0</v>
      </c>
      <c r="F60" s="5">
        <f>'Praca eksploatacyjna'!F60*$M$85*$J$85*F$82</f>
        <v>0</v>
      </c>
      <c r="G60" s="5">
        <f>'Praca eksploatacyjna'!G60*$M$85*$J$85*G$82</f>
        <v>0</v>
      </c>
      <c r="H60" s="5">
        <f>'Praca eksploatacyjna'!H60*$M$85*$J$85*H$82</f>
        <v>0</v>
      </c>
      <c r="I60" s="5">
        <f>'Praca eksploatacyjna'!I60*$M$85*$J$85*I$82</f>
        <v>0</v>
      </c>
      <c r="J60" s="5">
        <f>'Praca eksploatacyjna'!J60*$M$85*$J$85*J$82</f>
        <v>0</v>
      </c>
      <c r="K60" s="5">
        <f>'Praca eksploatacyjna'!K60*$M$85*$J$85*K$82</f>
        <v>0</v>
      </c>
      <c r="L60" s="5">
        <f>'Praca eksploatacyjna'!L60*$M$85*$J$85*L$82</f>
        <v>0</v>
      </c>
      <c r="M60" s="5">
        <f>'Praca eksploatacyjna'!M60*$M$85*$J$85*M$82</f>
        <v>0</v>
      </c>
      <c r="N60" s="5">
        <f>'Praca eksploatacyjna'!N60*$M$85*$J$85*N$82</f>
        <v>0</v>
      </c>
      <c r="O60" s="5">
        <f>'Praca eksploatacyjna'!O60*$M$85*$J$85*O$82</f>
        <v>0</v>
      </c>
      <c r="P60" s="5">
        <f>'Praca eksploatacyjna'!P60*$M$85*$J$85*P$82</f>
        <v>0</v>
      </c>
      <c r="Q60" s="5">
        <f>'Praca eksploatacyjna'!Q60*$M$85*$J$85*Q$82</f>
        <v>0</v>
      </c>
      <c r="R60" s="5">
        <f>'Praca eksploatacyjna'!R60*$M$85*$J$85*R$82</f>
        <v>0</v>
      </c>
      <c r="S60" s="5">
        <f>'Praca eksploatacyjna'!S60*$M$85*$J$85*S$82</f>
        <v>0</v>
      </c>
      <c r="T60" s="5">
        <f>'Praca eksploatacyjna'!T60*$M$85*$J$85*T$82</f>
        <v>0</v>
      </c>
      <c r="U60" s="5">
        <f>'Praca eksploatacyjna'!U60*$M$85*$J$85*U$82</f>
        <v>0</v>
      </c>
      <c r="V60" s="5">
        <f>'Praca eksploatacyjna'!V60*$M$85*$J$85*V$82</f>
        <v>0</v>
      </c>
      <c r="W60" s="5">
        <f>'Praca eksploatacyjna'!W60*$M$85*$J$85*W$82</f>
        <v>0</v>
      </c>
      <c r="X60" s="5">
        <f>'Praca eksploatacyjna'!X60*$M$85*$J$85*X$82</f>
        <v>0</v>
      </c>
      <c r="Y60" s="5">
        <f>'Praca eksploatacyjna'!Y60*$M$85*$J$85*Y$82</f>
        <v>0</v>
      </c>
      <c r="Z60" s="5">
        <f>'Praca eksploatacyjna'!Z60*$M$85*$J$85*Z$82</f>
        <v>0</v>
      </c>
    </row>
    <row r="61" spans="1:26" x14ac:dyDescent="0.25">
      <c r="A61" s="1">
        <v>100</v>
      </c>
      <c r="B61" s="5">
        <f>'Praca eksploatacyjna'!B61*$M$85*$J$85*B$82</f>
        <v>0</v>
      </c>
      <c r="C61" s="5">
        <f>'Praca eksploatacyjna'!C61*$M$85*$J$85*C$82</f>
        <v>0</v>
      </c>
      <c r="D61" s="5">
        <f>'Praca eksploatacyjna'!D61*$M$85*$J$85*D$82</f>
        <v>0</v>
      </c>
      <c r="E61" s="5">
        <f>'Praca eksploatacyjna'!E61*$M$85*$J$85*E$82</f>
        <v>0</v>
      </c>
      <c r="F61" s="5">
        <f>'Praca eksploatacyjna'!F61*$M$85*$J$85*F$82</f>
        <v>0</v>
      </c>
      <c r="G61" s="5">
        <f>'Praca eksploatacyjna'!G61*$M$85*$J$85*G$82</f>
        <v>0</v>
      </c>
      <c r="H61" s="5">
        <f>'Praca eksploatacyjna'!H61*$M$85*$J$85*H$82</f>
        <v>0</v>
      </c>
      <c r="I61" s="5">
        <f>'Praca eksploatacyjna'!I61*$M$85*$J$85*I$82</f>
        <v>0</v>
      </c>
      <c r="J61" s="5">
        <f>'Praca eksploatacyjna'!J61*$M$85*$J$85*J$82</f>
        <v>0</v>
      </c>
      <c r="K61" s="5">
        <f>'Praca eksploatacyjna'!K61*$M$85*$J$85*K$82</f>
        <v>0</v>
      </c>
      <c r="L61" s="5">
        <f>'Praca eksploatacyjna'!L61*$M$85*$J$85*L$82</f>
        <v>0</v>
      </c>
      <c r="M61" s="5">
        <f>'Praca eksploatacyjna'!M61*$M$85*$J$85*M$82</f>
        <v>0</v>
      </c>
      <c r="N61" s="5">
        <f>'Praca eksploatacyjna'!N61*$M$85*$J$85*N$82</f>
        <v>0</v>
      </c>
      <c r="O61" s="5">
        <f>'Praca eksploatacyjna'!O61*$M$85*$J$85*O$82</f>
        <v>0</v>
      </c>
      <c r="P61" s="5">
        <f>'Praca eksploatacyjna'!P61*$M$85*$J$85*P$82</f>
        <v>0</v>
      </c>
      <c r="Q61" s="5">
        <f>'Praca eksploatacyjna'!Q61*$M$85*$J$85*Q$82</f>
        <v>0</v>
      </c>
      <c r="R61" s="5">
        <f>'Praca eksploatacyjna'!R61*$M$85*$J$85*R$82</f>
        <v>0</v>
      </c>
      <c r="S61" s="5">
        <f>'Praca eksploatacyjna'!S61*$M$85*$J$85*S$82</f>
        <v>0</v>
      </c>
      <c r="T61" s="5">
        <f>'Praca eksploatacyjna'!T61*$M$85*$J$85*T$82</f>
        <v>0</v>
      </c>
      <c r="U61" s="5">
        <f>'Praca eksploatacyjna'!U61*$M$85*$J$85*U$82</f>
        <v>0</v>
      </c>
      <c r="V61" s="5">
        <f>'Praca eksploatacyjna'!V61*$M$85*$J$85*V$82</f>
        <v>0</v>
      </c>
      <c r="W61" s="5">
        <f>'Praca eksploatacyjna'!W61*$M$85*$J$85*W$82</f>
        <v>0</v>
      </c>
      <c r="X61" s="5">
        <f>'Praca eksploatacyjna'!X61*$M$85*$J$85*X$82</f>
        <v>0</v>
      </c>
      <c r="Y61" s="5">
        <f>'Praca eksploatacyjna'!Y61*$M$85*$J$85*Y$82</f>
        <v>0</v>
      </c>
      <c r="Z61" s="5">
        <f>'Praca eksploatacyjna'!Z61*$M$85*$J$85*Z$82</f>
        <v>0</v>
      </c>
    </row>
    <row r="62" spans="1:26" x14ac:dyDescent="0.25">
      <c r="A62" s="1">
        <v>110</v>
      </c>
      <c r="B62" s="5">
        <f>'Praca eksploatacyjna'!B62*$M$85*$J$85*B$82</f>
        <v>0</v>
      </c>
      <c r="C62" s="5">
        <f>'Praca eksploatacyjna'!C62*$M$85*$J$85*C$82</f>
        <v>0</v>
      </c>
      <c r="D62" s="5">
        <f>'Praca eksploatacyjna'!D62*$M$85*$J$85*D$82</f>
        <v>0</v>
      </c>
      <c r="E62" s="5">
        <f>'Praca eksploatacyjna'!E62*$M$85*$J$85*E$82</f>
        <v>0</v>
      </c>
      <c r="F62" s="5">
        <f>'Praca eksploatacyjna'!F62*$M$85*$J$85*F$82</f>
        <v>0</v>
      </c>
      <c r="G62" s="5">
        <f>'Praca eksploatacyjna'!G62*$M$85*$J$85*G$82</f>
        <v>0</v>
      </c>
      <c r="H62" s="5">
        <f>'Praca eksploatacyjna'!H62*$M$85*$J$85*H$82</f>
        <v>0</v>
      </c>
      <c r="I62" s="5">
        <f>'Praca eksploatacyjna'!I62*$M$85*$J$85*I$82</f>
        <v>0</v>
      </c>
      <c r="J62" s="5">
        <f>'Praca eksploatacyjna'!J62*$M$85*$J$85*J$82</f>
        <v>0</v>
      </c>
      <c r="K62" s="5">
        <f>'Praca eksploatacyjna'!K62*$M$85*$J$85*K$82</f>
        <v>0</v>
      </c>
      <c r="L62" s="5">
        <f>'Praca eksploatacyjna'!L62*$M$85*$J$85*L$82</f>
        <v>0</v>
      </c>
      <c r="M62" s="5">
        <f>'Praca eksploatacyjna'!M62*$M$85*$J$85*M$82</f>
        <v>0</v>
      </c>
      <c r="N62" s="5">
        <f>'Praca eksploatacyjna'!N62*$M$85*$J$85*N$82</f>
        <v>0</v>
      </c>
      <c r="O62" s="5">
        <f>'Praca eksploatacyjna'!O62*$M$85*$J$85*O$82</f>
        <v>0</v>
      </c>
      <c r="P62" s="5">
        <f>'Praca eksploatacyjna'!P62*$M$85*$J$85*P$82</f>
        <v>0</v>
      </c>
      <c r="Q62" s="5">
        <f>'Praca eksploatacyjna'!Q62*$M$85*$J$85*Q$82</f>
        <v>0</v>
      </c>
      <c r="R62" s="5">
        <f>'Praca eksploatacyjna'!R62*$M$85*$J$85*R$82</f>
        <v>0</v>
      </c>
      <c r="S62" s="5">
        <f>'Praca eksploatacyjna'!S62*$M$85*$J$85*S$82</f>
        <v>0</v>
      </c>
      <c r="T62" s="5">
        <f>'Praca eksploatacyjna'!T62*$M$85*$J$85*T$82</f>
        <v>0</v>
      </c>
      <c r="U62" s="5">
        <f>'Praca eksploatacyjna'!U62*$M$85*$J$85*U$82</f>
        <v>0</v>
      </c>
      <c r="V62" s="5">
        <f>'Praca eksploatacyjna'!V62*$M$85*$J$85*V$82</f>
        <v>0</v>
      </c>
      <c r="W62" s="5">
        <f>'Praca eksploatacyjna'!W62*$M$85*$J$85*W$82</f>
        <v>0</v>
      </c>
      <c r="X62" s="5">
        <f>'Praca eksploatacyjna'!X62*$M$85*$J$85*X$82</f>
        <v>0</v>
      </c>
      <c r="Y62" s="5">
        <f>'Praca eksploatacyjna'!Y62*$M$85*$J$85*Y$82</f>
        <v>0</v>
      </c>
      <c r="Z62" s="5">
        <f>'Praca eksploatacyjna'!Z62*$M$85*$J$85*Z$82</f>
        <v>0</v>
      </c>
    </row>
    <row r="63" spans="1:26" x14ac:dyDescent="0.25">
      <c r="A63" s="1" t="s">
        <v>28</v>
      </c>
      <c r="B63" s="5">
        <f>SUM(B52:B62)</f>
        <v>2543829.3673150688</v>
      </c>
      <c r="C63" s="5">
        <f t="shared" ref="C63:Z63" si="7">SUM(C52:C62)</f>
        <v>3210416.395149759</v>
      </c>
      <c r="D63" s="5">
        <f t="shared" si="7"/>
        <v>3436890.8510622205</v>
      </c>
      <c r="E63" s="5">
        <f t="shared" si="7"/>
        <v>3669756.9079039656</v>
      </c>
      <c r="F63" s="5">
        <f t="shared" si="7"/>
        <v>3908764.7762764478</v>
      </c>
      <c r="G63" s="5">
        <f t="shared" si="7"/>
        <v>4153637.2923557945</v>
      </c>
      <c r="H63" s="5">
        <f t="shared" si="7"/>
        <v>4516066.5523794163</v>
      </c>
      <c r="I63" s="5">
        <f t="shared" si="7"/>
        <v>4888820.1507346407</v>
      </c>
      <c r="J63" s="5">
        <f t="shared" si="7"/>
        <v>5271438.4671588857</v>
      </c>
      <c r="K63" s="5">
        <f t="shared" si="7"/>
        <v>5667858.6063963659</v>
      </c>
      <c r="L63" s="5">
        <f t="shared" si="7"/>
        <v>5204578.3615494519</v>
      </c>
      <c r="M63" s="5">
        <f t="shared" si="7"/>
        <v>5749704.6814624481</v>
      </c>
      <c r="N63" s="5">
        <f t="shared" si="7"/>
        <v>6314554.2228273451</v>
      </c>
      <c r="O63" s="5">
        <f t="shared" si="7"/>
        <v>6899697.8639742527</v>
      </c>
      <c r="P63" s="5">
        <f t="shared" si="7"/>
        <v>7505721.4290779065</v>
      </c>
      <c r="Q63" s="5">
        <f t="shared" si="7"/>
        <v>6517187.828062526</v>
      </c>
      <c r="R63" s="5">
        <f t="shared" si="7"/>
        <v>7111135.8894753773</v>
      </c>
      <c r="S63" s="5">
        <f t="shared" si="7"/>
        <v>7725489.0603255425</v>
      </c>
      <c r="T63" s="5">
        <f t="shared" si="7"/>
        <v>8354249.2970643826</v>
      </c>
      <c r="U63" s="5">
        <f t="shared" si="7"/>
        <v>8996459.6805108711</v>
      </c>
      <c r="V63" s="5">
        <f t="shared" si="7"/>
        <v>7038371.7981535308</v>
      </c>
      <c r="W63" s="5">
        <f t="shared" si="7"/>
        <v>7748755.5170789501</v>
      </c>
      <c r="X63" s="5">
        <f t="shared" si="7"/>
        <v>8481021.6189039536</v>
      </c>
      <c r="Y63" s="5">
        <f t="shared" si="7"/>
        <v>9228438.3660907019</v>
      </c>
      <c r="Z63" s="5">
        <f t="shared" si="7"/>
        <v>9997601.3076529875</v>
      </c>
    </row>
    <row r="65" spans="1:26" x14ac:dyDescent="0.25">
      <c r="A65" t="s">
        <v>90</v>
      </c>
    </row>
    <row r="66" spans="1:26" x14ac:dyDescent="0.25">
      <c r="A66" s="1" t="s">
        <v>44</v>
      </c>
      <c r="B66" s="1">
        <v>2020</v>
      </c>
      <c r="C66" s="1">
        <f>B66+1</f>
        <v>2021</v>
      </c>
      <c r="D66" s="1">
        <f t="shared" ref="D66:Z66" si="8">C66+1</f>
        <v>2022</v>
      </c>
      <c r="E66" s="1">
        <f t="shared" si="8"/>
        <v>2023</v>
      </c>
      <c r="F66" s="1">
        <f t="shared" si="8"/>
        <v>2024</v>
      </c>
      <c r="G66" s="1">
        <f t="shared" si="8"/>
        <v>2025</v>
      </c>
      <c r="H66" s="1">
        <f t="shared" si="8"/>
        <v>2026</v>
      </c>
      <c r="I66" s="1">
        <f t="shared" si="8"/>
        <v>2027</v>
      </c>
      <c r="J66" s="1">
        <f t="shared" si="8"/>
        <v>2028</v>
      </c>
      <c r="K66" s="1">
        <f t="shared" si="8"/>
        <v>2029</v>
      </c>
      <c r="L66" s="1">
        <f t="shared" si="8"/>
        <v>2030</v>
      </c>
      <c r="M66" s="1">
        <f t="shared" si="8"/>
        <v>2031</v>
      </c>
      <c r="N66" s="1">
        <f t="shared" si="8"/>
        <v>2032</v>
      </c>
      <c r="O66" s="1">
        <f t="shared" si="8"/>
        <v>2033</v>
      </c>
      <c r="P66" s="1">
        <f t="shared" si="8"/>
        <v>2034</v>
      </c>
      <c r="Q66" s="1">
        <f t="shared" si="8"/>
        <v>2035</v>
      </c>
      <c r="R66" s="1">
        <f t="shared" si="8"/>
        <v>2036</v>
      </c>
      <c r="S66" s="1">
        <f t="shared" si="8"/>
        <v>2037</v>
      </c>
      <c r="T66" s="1">
        <f t="shared" si="8"/>
        <v>2038</v>
      </c>
      <c r="U66" s="1">
        <f t="shared" si="8"/>
        <v>2039</v>
      </c>
      <c r="V66" s="1">
        <f t="shared" si="8"/>
        <v>2040</v>
      </c>
      <c r="W66" s="1">
        <f t="shared" si="8"/>
        <v>2041</v>
      </c>
      <c r="X66" s="1">
        <f t="shared" si="8"/>
        <v>2042</v>
      </c>
      <c r="Y66" s="1">
        <f t="shared" si="8"/>
        <v>2043</v>
      </c>
      <c r="Z66" s="1">
        <f t="shared" si="8"/>
        <v>2044</v>
      </c>
    </row>
    <row r="67" spans="1:26" x14ac:dyDescent="0.25">
      <c r="A67" s="3" t="s">
        <v>2</v>
      </c>
      <c r="B67" s="72"/>
      <c r="C67" s="72"/>
      <c r="D67" s="72"/>
      <c r="E67" s="72"/>
      <c r="F67" s="72"/>
      <c r="G67" s="72"/>
      <c r="H67" s="72"/>
      <c r="I67" s="72"/>
      <c r="J67" s="72"/>
      <c r="K67" s="72"/>
      <c r="L67" s="72"/>
      <c r="M67" s="72"/>
      <c r="N67" s="72"/>
      <c r="O67" s="72"/>
      <c r="P67" s="72"/>
      <c r="Q67" s="72"/>
      <c r="R67" s="72"/>
      <c r="S67" s="72"/>
      <c r="T67" s="72"/>
      <c r="U67" s="72"/>
      <c r="V67" s="72"/>
      <c r="W67" s="72"/>
      <c r="X67" s="72"/>
      <c r="Y67" s="72"/>
      <c r="Z67" s="72"/>
    </row>
    <row r="68" spans="1:26" x14ac:dyDescent="0.25">
      <c r="A68" s="1">
        <v>10</v>
      </c>
      <c r="B68" s="5">
        <f>'Praca eksploatacyjna'!B68*$M$85*$J$85*B$82</f>
        <v>0</v>
      </c>
      <c r="C68" s="5">
        <f>'Praca eksploatacyjna'!C68*$M$85*$J$85*C$82</f>
        <v>0</v>
      </c>
      <c r="D68" s="5">
        <f>'Praca eksploatacyjna'!D68*$M$85*$J$85*D$82</f>
        <v>0</v>
      </c>
      <c r="E68" s="5">
        <f>'Praca eksploatacyjna'!E68*$M$85*$J$85*E$82</f>
        <v>0</v>
      </c>
      <c r="F68" s="5">
        <f>'Praca eksploatacyjna'!F68*$M$85*$J$85*F$82</f>
        <v>0</v>
      </c>
      <c r="G68" s="5">
        <f>'Praca eksploatacyjna'!G68*$M$85*$J$85*G$82</f>
        <v>0</v>
      </c>
      <c r="H68" s="5">
        <f>'Praca eksploatacyjna'!H68*$M$85*$J$85*H$82</f>
        <v>0</v>
      </c>
      <c r="I68" s="5">
        <f>'Praca eksploatacyjna'!I68*$M$85*$J$85*I$82</f>
        <v>0</v>
      </c>
      <c r="J68" s="5">
        <f>'Praca eksploatacyjna'!J68*$M$85*$J$85*J$82</f>
        <v>0</v>
      </c>
      <c r="K68" s="5">
        <f>'Praca eksploatacyjna'!K68*$M$85*$J$85*K$82</f>
        <v>0</v>
      </c>
      <c r="L68" s="5">
        <f>'Praca eksploatacyjna'!L68*$M$85*$J$85*L$82</f>
        <v>0</v>
      </c>
      <c r="M68" s="5">
        <f>'Praca eksploatacyjna'!M68*$M$85*$J$85*M$82</f>
        <v>0</v>
      </c>
      <c r="N68" s="5">
        <f>'Praca eksploatacyjna'!N68*$M$85*$J$85*N$82</f>
        <v>0</v>
      </c>
      <c r="O68" s="5">
        <f>'Praca eksploatacyjna'!O68*$M$85*$J$85*O$82</f>
        <v>0</v>
      </c>
      <c r="P68" s="5">
        <f>'Praca eksploatacyjna'!P68*$M$85*$J$85*P$82</f>
        <v>0</v>
      </c>
      <c r="Q68" s="5">
        <f>'Praca eksploatacyjna'!Q68*$M$85*$J$85*Q$82</f>
        <v>0</v>
      </c>
      <c r="R68" s="5">
        <f>'Praca eksploatacyjna'!R68*$M$85*$J$85*R$82</f>
        <v>0</v>
      </c>
      <c r="S68" s="5">
        <f>'Praca eksploatacyjna'!S68*$M$85*$J$85*S$82</f>
        <v>0</v>
      </c>
      <c r="T68" s="5">
        <f>'Praca eksploatacyjna'!T68*$M$85*$J$85*T$82</f>
        <v>0</v>
      </c>
      <c r="U68" s="5">
        <f>'Praca eksploatacyjna'!U68*$M$85*$J$85*U$82</f>
        <v>0</v>
      </c>
      <c r="V68" s="5">
        <f>'Praca eksploatacyjna'!V68*$M$85*$J$85*V$82</f>
        <v>0</v>
      </c>
      <c r="W68" s="5">
        <f>'Praca eksploatacyjna'!W68*$M$85*$J$85*W$82</f>
        <v>0</v>
      </c>
      <c r="X68" s="5">
        <f>'Praca eksploatacyjna'!X68*$M$85*$J$85*X$82</f>
        <v>0</v>
      </c>
      <c r="Y68" s="5">
        <f>'Praca eksploatacyjna'!Y68*$M$85*$J$85*Y$82</f>
        <v>0</v>
      </c>
      <c r="Z68" s="5">
        <f>'Praca eksploatacyjna'!Z68*$M$85*$J$85*Z$82</f>
        <v>0</v>
      </c>
    </row>
    <row r="69" spans="1:26" x14ac:dyDescent="0.25">
      <c r="A69" s="1">
        <v>20</v>
      </c>
      <c r="B69" s="5">
        <f>'Praca eksploatacyjna'!B69*$M$85*$J$85*B$82</f>
        <v>0</v>
      </c>
      <c r="C69" s="5">
        <f>'Praca eksploatacyjna'!C69*$M$85*$J$85*C$82</f>
        <v>0</v>
      </c>
      <c r="D69" s="5">
        <f>'Praca eksploatacyjna'!D69*$M$85*$J$85*D$82</f>
        <v>0</v>
      </c>
      <c r="E69" s="5">
        <f>'Praca eksploatacyjna'!E69*$M$85*$J$85*E$82</f>
        <v>0</v>
      </c>
      <c r="F69" s="5">
        <f>'Praca eksploatacyjna'!F69*$M$85*$J$85*F$82</f>
        <v>0</v>
      </c>
      <c r="G69" s="5">
        <f>'Praca eksploatacyjna'!G69*$M$85*$J$85*G$82</f>
        <v>0</v>
      </c>
      <c r="H69" s="5">
        <f>'Praca eksploatacyjna'!H69*$M$85*$J$85*H$82</f>
        <v>0</v>
      </c>
      <c r="I69" s="5">
        <f>'Praca eksploatacyjna'!I69*$M$85*$J$85*I$82</f>
        <v>0</v>
      </c>
      <c r="J69" s="5">
        <f>'Praca eksploatacyjna'!J69*$M$85*$J$85*J$82</f>
        <v>0</v>
      </c>
      <c r="K69" s="5">
        <f>'Praca eksploatacyjna'!K69*$M$85*$J$85*K$82</f>
        <v>0</v>
      </c>
      <c r="L69" s="5">
        <f>'Praca eksploatacyjna'!L69*$M$85*$J$85*L$82</f>
        <v>0</v>
      </c>
      <c r="M69" s="5">
        <f>'Praca eksploatacyjna'!M69*$M$85*$J$85*M$82</f>
        <v>0</v>
      </c>
      <c r="N69" s="5">
        <f>'Praca eksploatacyjna'!N69*$M$85*$J$85*N$82</f>
        <v>0</v>
      </c>
      <c r="O69" s="5">
        <f>'Praca eksploatacyjna'!O69*$M$85*$J$85*O$82</f>
        <v>0</v>
      </c>
      <c r="P69" s="5">
        <f>'Praca eksploatacyjna'!P69*$M$85*$J$85*P$82</f>
        <v>0</v>
      </c>
      <c r="Q69" s="5">
        <f>'Praca eksploatacyjna'!Q69*$M$85*$J$85*Q$82</f>
        <v>0</v>
      </c>
      <c r="R69" s="5">
        <f>'Praca eksploatacyjna'!R69*$M$85*$J$85*R$82</f>
        <v>0</v>
      </c>
      <c r="S69" s="5">
        <f>'Praca eksploatacyjna'!S69*$M$85*$J$85*S$82</f>
        <v>0</v>
      </c>
      <c r="T69" s="5">
        <f>'Praca eksploatacyjna'!T69*$M$85*$J$85*T$82</f>
        <v>0</v>
      </c>
      <c r="U69" s="5">
        <f>'Praca eksploatacyjna'!U69*$M$85*$J$85*U$82</f>
        <v>0</v>
      </c>
      <c r="V69" s="5">
        <f>'Praca eksploatacyjna'!V69*$M$85*$J$85*V$82</f>
        <v>0</v>
      </c>
      <c r="W69" s="5">
        <f>'Praca eksploatacyjna'!W69*$M$85*$J$85*W$82</f>
        <v>0</v>
      </c>
      <c r="X69" s="5">
        <f>'Praca eksploatacyjna'!X69*$M$85*$J$85*X$82</f>
        <v>0</v>
      </c>
      <c r="Y69" s="5">
        <f>'Praca eksploatacyjna'!Y69*$M$85*$J$85*Y$82</f>
        <v>0</v>
      </c>
      <c r="Z69" s="5">
        <f>'Praca eksploatacyjna'!Z69*$M$85*$J$85*Z$82</f>
        <v>0</v>
      </c>
    </row>
    <row r="70" spans="1:26" x14ac:dyDescent="0.25">
      <c r="A70" s="1">
        <v>30</v>
      </c>
      <c r="B70" s="5">
        <f>'Praca eksploatacyjna'!B70*$M$85*$J$85*B$82</f>
        <v>0</v>
      </c>
      <c r="C70" s="5">
        <f>'Praca eksploatacyjna'!C70*$M$85*$J$85*C$82</f>
        <v>0</v>
      </c>
      <c r="D70" s="5">
        <f>'Praca eksploatacyjna'!D70*$M$85*$J$85*D$82</f>
        <v>0</v>
      </c>
      <c r="E70" s="5">
        <f>'Praca eksploatacyjna'!E70*$M$85*$J$85*E$82</f>
        <v>0</v>
      </c>
      <c r="F70" s="5">
        <f>'Praca eksploatacyjna'!F70*$M$85*$J$85*F$82</f>
        <v>0</v>
      </c>
      <c r="G70" s="5">
        <f>'Praca eksploatacyjna'!G70*$M$85*$J$85*G$82</f>
        <v>0</v>
      </c>
      <c r="H70" s="5">
        <f>'Praca eksploatacyjna'!H70*$M$85*$J$85*H$82</f>
        <v>0</v>
      </c>
      <c r="I70" s="5">
        <f>'Praca eksploatacyjna'!I70*$M$85*$J$85*I$82</f>
        <v>0</v>
      </c>
      <c r="J70" s="5">
        <f>'Praca eksploatacyjna'!J70*$M$85*$J$85*J$82</f>
        <v>0</v>
      </c>
      <c r="K70" s="5">
        <f>'Praca eksploatacyjna'!K70*$M$85*$J$85*K$82</f>
        <v>0</v>
      </c>
      <c r="L70" s="5">
        <f>'Praca eksploatacyjna'!L70*$M$85*$J$85*L$82</f>
        <v>0</v>
      </c>
      <c r="M70" s="5">
        <f>'Praca eksploatacyjna'!M70*$M$85*$J$85*M$82</f>
        <v>0</v>
      </c>
      <c r="N70" s="5">
        <f>'Praca eksploatacyjna'!N70*$M$85*$J$85*N$82</f>
        <v>0</v>
      </c>
      <c r="O70" s="5">
        <f>'Praca eksploatacyjna'!O70*$M$85*$J$85*O$82</f>
        <v>0</v>
      </c>
      <c r="P70" s="5">
        <f>'Praca eksploatacyjna'!P70*$M$85*$J$85*P$82</f>
        <v>0</v>
      </c>
      <c r="Q70" s="5">
        <f>'Praca eksploatacyjna'!Q70*$M$85*$J$85*Q$82</f>
        <v>0</v>
      </c>
      <c r="R70" s="5">
        <f>'Praca eksploatacyjna'!R70*$M$85*$J$85*R$82</f>
        <v>0</v>
      </c>
      <c r="S70" s="5">
        <f>'Praca eksploatacyjna'!S70*$M$85*$J$85*S$82</f>
        <v>0</v>
      </c>
      <c r="T70" s="5">
        <f>'Praca eksploatacyjna'!T70*$M$85*$J$85*T$82</f>
        <v>0</v>
      </c>
      <c r="U70" s="5">
        <f>'Praca eksploatacyjna'!U70*$M$85*$J$85*U$82</f>
        <v>0</v>
      </c>
      <c r="V70" s="5">
        <f>'Praca eksploatacyjna'!V70*$M$85*$J$85*V$82</f>
        <v>0</v>
      </c>
      <c r="W70" s="5">
        <f>'Praca eksploatacyjna'!W70*$M$85*$J$85*W$82</f>
        <v>0</v>
      </c>
      <c r="X70" s="5">
        <f>'Praca eksploatacyjna'!X70*$M$85*$J$85*X$82</f>
        <v>0</v>
      </c>
      <c r="Y70" s="5">
        <f>'Praca eksploatacyjna'!Y70*$M$85*$J$85*Y$82</f>
        <v>0</v>
      </c>
      <c r="Z70" s="5">
        <f>'Praca eksploatacyjna'!Z70*$M$85*$J$85*Z$82</f>
        <v>0</v>
      </c>
    </row>
    <row r="71" spans="1:26" x14ac:dyDescent="0.25">
      <c r="A71" s="1">
        <v>40</v>
      </c>
      <c r="B71" s="5">
        <f>'Praca eksploatacyjna'!B71*$M$85*$J$85*B$82</f>
        <v>15660.251506849312</v>
      </c>
      <c r="C71" s="5">
        <f>'Praca eksploatacyjna'!C71*$M$85*$J$85*C$82</f>
        <v>18954.84103717075</v>
      </c>
      <c r="D71" s="5">
        <f>'Praca eksploatacyjna'!D71*$M$85*$J$85*D$82</f>
        <v>19499.893674780396</v>
      </c>
      <c r="E71" s="5">
        <f>'Praca eksploatacyjna'!E71*$M$85*$J$85*E$82</f>
        <v>20044.663044780238</v>
      </c>
      <c r="F71" s="5">
        <f>'Praca eksploatacyjna'!F71*$M$85*$J$85*F$82</f>
        <v>20588.252257810138</v>
      </c>
      <c r="G71" s="5">
        <f>'Praca eksploatacyjna'!G71*$M$85*$J$85*G$82</f>
        <v>21129.741726656841</v>
      </c>
      <c r="H71" s="5">
        <f>'Praca eksploatacyjna'!H71*$M$85*$J$85*H$82</f>
        <v>21761.502453850851</v>
      </c>
      <c r="I71" s="5">
        <f>'Praca eksploatacyjna'!I71*$M$85*$J$85*I$82</f>
        <v>22393.428036841291</v>
      </c>
      <c r="J71" s="5">
        <f>'Praca eksploatacyjna'!J71*$M$85*$J$85*J$82</f>
        <v>23024.455514298588</v>
      </c>
      <c r="K71" s="5">
        <f>'Praca eksploatacyjna'!K71*$M$85*$J$85*K$82</f>
        <v>23672.045442112256</v>
      </c>
      <c r="L71" s="5">
        <f>'Praca eksploatacyjna'!L71*$M$85*$J$85*L$82</f>
        <v>23890.467302481244</v>
      </c>
      <c r="M71" s="5">
        <f>'Praca eksploatacyjna'!M71*$M$85*$J$85*M$82</f>
        <v>25755.023171448254</v>
      </c>
      <c r="N71" s="5">
        <f>'Praca eksploatacyjna'!N71*$M$85*$J$85*N$82</f>
        <v>27684.605088252956</v>
      </c>
      <c r="O71" s="5">
        <f>'Praca eksploatacyjna'!O71*$M$85*$J$85*O$82</f>
        <v>29681.068272461256</v>
      </c>
      <c r="P71" s="5">
        <f>'Praca eksploatacyjna'!P71*$M$85*$J$85*P$82</f>
        <v>31746.316142002594</v>
      </c>
      <c r="Q71" s="5">
        <f>'Praca eksploatacyjna'!Q71*$M$85*$J$85*Q$82</f>
        <v>32931.744107613507</v>
      </c>
      <c r="R71" s="5">
        <f>'Praca eksploatacyjna'!R71*$M$85*$J$85*R$82</f>
        <v>35734.889762364226</v>
      </c>
      <c r="S71" s="5">
        <f>'Praca eksploatacyjna'!S71*$M$85*$J$85*S$82</f>
        <v>38633.536252109545</v>
      </c>
      <c r="T71" s="5">
        <f>'Praca eksploatacyjna'!T71*$M$85*$J$85*T$82</f>
        <v>41597.640599012346</v>
      </c>
      <c r="U71" s="5">
        <f>'Praca eksploatacyjna'!U71*$M$85*$J$85*U$82</f>
        <v>44622.663505544559</v>
      </c>
      <c r="V71" s="5">
        <f>'Praca eksploatacyjna'!V71*$M$85*$J$85*V$82</f>
        <v>39488.559076405407</v>
      </c>
      <c r="W71" s="5">
        <f>'Praca eksploatacyjna'!W71*$M$85*$J$85*W$82</f>
        <v>46151.337065524218</v>
      </c>
      <c r="X71" s="5">
        <f>'Praca eksploatacyjna'!X71*$M$85*$J$85*X$82</f>
        <v>53026.839144163721</v>
      </c>
      <c r="Y71" s="5">
        <f>'Praca eksploatacyjna'!Y71*$M$85*$J$85*Y$82</f>
        <v>60073.030740264054</v>
      </c>
      <c r="Z71" s="5">
        <f>'Praca eksploatacyjna'!Z71*$M$85*$J$85*Z$82</f>
        <v>67331.125596618673</v>
      </c>
    </row>
    <row r="72" spans="1:26" x14ac:dyDescent="0.25">
      <c r="A72" s="1">
        <v>50</v>
      </c>
      <c r="B72" s="5">
        <f>'Praca eksploatacyjna'!B72*$M$85*$J$85*B$82</f>
        <v>29002.252315068501</v>
      </c>
      <c r="C72" s="5">
        <f>'Praca eksploatacyjna'!C72*$M$85*$J$85*C$82</f>
        <v>35874.536036184938</v>
      </c>
      <c r="D72" s="5">
        <f>'Praca eksploatacyjna'!D72*$M$85*$J$85*D$82</f>
        <v>37693.003577276373</v>
      </c>
      <c r="E72" s="5">
        <f>'Praca eksploatacyjna'!E72*$M$85*$J$85*E$82</f>
        <v>39548.705407662499</v>
      </c>
      <c r="F72" s="5">
        <f>'Praca eksploatacyjna'!F72*$M$85*$J$85*F$82</f>
        <v>41439.369935724913</v>
      </c>
      <c r="G72" s="5">
        <f>'Praca eksploatacyjna'!G72*$M$85*$J$85*G$82</f>
        <v>43362.544599092122</v>
      </c>
      <c r="H72" s="5">
        <f>'Praca eksploatacyjna'!H72*$M$85*$J$85*H$82</f>
        <v>48369.243569744474</v>
      </c>
      <c r="I72" s="5">
        <f>'Praca eksploatacyjna'!I72*$M$85*$J$85*I$82</f>
        <v>53536.561366670911</v>
      </c>
      <c r="J72" s="5">
        <f>'Praca eksploatacyjna'!J72*$M$85*$J$85*J$82</f>
        <v>58858.4128553427</v>
      </c>
      <c r="K72" s="5">
        <f>'Praca eksploatacyjna'!K72*$M$85*$J$85*K$82</f>
        <v>64378.491308033495</v>
      </c>
      <c r="L72" s="5">
        <f>'Praca eksploatacyjna'!L72*$M$85*$J$85*L$82</f>
        <v>64575.76613443721</v>
      </c>
      <c r="M72" s="5">
        <f>'Praca eksploatacyjna'!M72*$M$85*$J$85*M$82</f>
        <v>70022.435615558396</v>
      </c>
      <c r="N72" s="5">
        <f>'Praca eksploatacyjna'!N72*$M$85*$J$85*N$82</f>
        <v>75661.141569470652</v>
      </c>
      <c r="O72" s="5">
        <f>'Praca eksploatacyjna'!O72*$M$85*$J$85*O$82</f>
        <v>81497.386787293188</v>
      </c>
      <c r="P72" s="5">
        <f>'Praca eksploatacyjna'!P72*$M$85*$J$85*P$82</f>
        <v>87536.817357200824</v>
      </c>
      <c r="Q72" s="5">
        <f>'Praca eksploatacyjna'!Q72*$M$85*$J$85*Q$82</f>
        <v>69577.279718237056</v>
      </c>
      <c r="R72" s="5">
        <f>'Praca eksploatacyjna'!R72*$M$85*$J$85*R$82</f>
        <v>75325.994630339555</v>
      </c>
      <c r="S72" s="5">
        <f>'Praca eksploatacyjna'!S72*$M$85*$J$85*S$82</f>
        <v>81269.811226671445</v>
      </c>
      <c r="T72" s="5">
        <f>'Praca eksploatacyjna'!T72*$M$85*$J$85*T$82</f>
        <v>87345.488310661065</v>
      </c>
      <c r="U72" s="5">
        <f>'Praca eksploatacyjna'!U72*$M$85*$J$85*U$82</f>
        <v>93543.694963358139</v>
      </c>
      <c r="V72" s="5">
        <f>'Praca eksploatacyjna'!V72*$M$85*$J$85*V$82</f>
        <v>75239.013799636115</v>
      </c>
      <c r="W72" s="5">
        <f>'Praca eksploatacyjna'!W72*$M$85*$J$85*W$82</f>
        <v>84438.146598956344</v>
      </c>
      <c r="X72" s="5">
        <f>'Praca eksploatacyjna'!X72*$M$85*$J$85*X$82</f>
        <v>93925.134801078908</v>
      </c>
      <c r="Y72" s="5">
        <f>'Praca eksploatacyjna'!Y72*$M$85*$J$85*Y$82</f>
        <v>103625.45913458445</v>
      </c>
      <c r="Z72" s="5">
        <f>'Praca eksploatacyjna'!Z72*$M$85*$J$85*Z$82</f>
        <v>113612.1490122531</v>
      </c>
    </row>
    <row r="73" spans="1:26" x14ac:dyDescent="0.25">
      <c r="A73" s="1">
        <v>60</v>
      </c>
      <c r="B73" s="5">
        <f>'Praca eksploatacyjna'!B73*$M$85*$J$85*B$82</f>
        <v>8840.3640410958906</v>
      </c>
      <c r="C73" s="5">
        <f>'Praca eksploatacyjna'!C73*$M$85*$J$85*C$82</f>
        <v>13550.026968623793</v>
      </c>
      <c r="D73" s="5">
        <f>'Praca eksploatacyjna'!D73*$M$85*$J$85*D$82</f>
        <v>16848.901444688254</v>
      </c>
      <c r="E73" s="5">
        <f>'Praca eksploatacyjna'!E73*$M$85*$J$85*E$82</f>
        <v>20287.216897977181</v>
      </c>
      <c r="F73" s="5">
        <f>'Praca eksploatacyjna'!F73*$M$85*$J$85*F$82</f>
        <v>23862.209598818568</v>
      </c>
      <c r="G73" s="5">
        <f>'Praca eksploatacyjna'!G73*$M$85*$J$85*G$82</f>
        <v>27570.589338261718</v>
      </c>
      <c r="H73" s="5">
        <f>'Praca eksploatacyjna'!H73*$M$85*$J$85*H$82</f>
        <v>32362.132955912748</v>
      </c>
      <c r="I73" s="5">
        <f>'Praca eksploatacyjna'!I73*$M$85*$J$85*I$82</f>
        <v>37325.275032430247</v>
      </c>
      <c r="J73" s="5">
        <f>'Praca eksploatacyjna'!J73*$M$85*$J$85*J$82</f>
        <v>42454.454453871716</v>
      </c>
      <c r="K73" s="5">
        <f>'Praca eksploatacyjna'!K73*$M$85*$J$85*K$82</f>
        <v>47780.85933225511</v>
      </c>
      <c r="L73" s="5">
        <f>'Praca eksploatacyjna'!L73*$M$85*$J$85*L$82</f>
        <v>35679.25639966072</v>
      </c>
      <c r="M73" s="5">
        <f>'Praca eksploatacyjna'!M73*$M$85*$J$85*M$82</f>
        <v>43371.968907888848</v>
      </c>
      <c r="N73" s="5">
        <f>'Praca eksploatacyjna'!N73*$M$85*$J$85*N$82</f>
        <v>51358.118213886257</v>
      </c>
      <c r="O73" s="5">
        <f>'Praca eksploatacyjna'!O73*$M$85*$J$85*O$82</f>
        <v>59646.364704560401</v>
      </c>
      <c r="P73" s="5">
        <f>'Praca eksploatacyjna'!P73*$M$85*$J$85*P$82</f>
        <v>68245.597807575934</v>
      </c>
      <c r="Q73" s="5">
        <f>'Praca eksploatacyjna'!Q73*$M$85*$J$85*Q$82</f>
        <v>52125.636948329731</v>
      </c>
      <c r="R73" s="5">
        <f>'Praca eksploatacyjna'!R73*$M$85*$J$85*R$82</f>
        <v>62002.851675996797</v>
      </c>
      <c r="S73" s="5">
        <f>'Praca eksploatacyjna'!S73*$M$85*$J$85*S$82</f>
        <v>72240.13585440164</v>
      </c>
      <c r="T73" s="5">
        <f>'Praca eksploatacyjna'!T73*$M$85*$J$85*T$82</f>
        <v>82782.645441790897</v>
      </c>
      <c r="U73" s="5">
        <f>'Praca eksploatacyjna'!U73*$M$85*$J$85*U$82</f>
        <v>93615.065012377614</v>
      </c>
      <c r="V73" s="5">
        <f>'Praca eksploatacyjna'!V73*$M$85*$J$85*V$82</f>
        <v>63375.876583048266</v>
      </c>
      <c r="W73" s="5">
        <f>'Praca eksploatacyjna'!W73*$M$85*$J$85*W$82</f>
        <v>70829.714700809971</v>
      </c>
      <c r="X73" s="5">
        <f>'Praca eksploatacyjna'!X73*$M$85*$J$85*X$82</f>
        <v>78516.114571921673</v>
      </c>
      <c r="Y73" s="5">
        <f>'Praca eksploatacyjna'!Y73*$M$85*$J$85*Y$82</f>
        <v>86372.776439836729</v>
      </c>
      <c r="Z73" s="5">
        <f>'Praca eksploatacyjna'!Z73*$M$85*$J$85*Z$82</f>
        <v>94460.751362194671</v>
      </c>
    </row>
    <row r="74" spans="1:26" x14ac:dyDescent="0.25">
      <c r="A74" s="1">
        <v>70</v>
      </c>
      <c r="B74" s="5">
        <f>'Praca eksploatacyjna'!B74*$M$85*$J$85*B$82</f>
        <v>24688.952383561646</v>
      </c>
      <c r="C74" s="5">
        <f>'Praca eksploatacyjna'!C74*$M$85*$J$85*C$82</f>
        <v>29355.245820114596</v>
      </c>
      <c r="D74" s="5">
        <f>'Praca eksploatacyjna'!D74*$M$85*$J$85*D$82</f>
        <v>29660.61878882788</v>
      </c>
      <c r="E74" s="5">
        <f>'Praca eksploatacyjna'!E74*$M$85*$J$85*E$82</f>
        <v>29939.693221071164</v>
      </c>
      <c r="F74" s="5">
        <f>'Praca eksploatacyjna'!F74*$M$85*$J$85*F$82</f>
        <v>30191.473179397864</v>
      </c>
      <c r="G74" s="5">
        <f>'Praca eksploatacyjna'!G74*$M$85*$J$85*G$82</f>
        <v>30415.022065507612</v>
      </c>
      <c r="H74" s="5">
        <f>'Praca eksploatacyjna'!H74*$M$85*$J$85*H$82</f>
        <v>28068.983868644187</v>
      </c>
      <c r="I74" s="5">
        <f>'Praca eksploatacyjna'!I74*$M$85*$J$85*I$82</f>
        <v>25582.548799747681</v>
      </c>
      <c r="J74" s="5">
        <f>'Praca eksploatacyjna'!J74*$M$85*$J$85*J$82</f>
        <v>22957.612011817666</v>
      </c>
      <c r="K74" s="5">
        <f>'Praca eksploatacyjna'!K74*$M$85*$J$85*K$82</f>
        <v>20212.409819597029</v>
      </c>
      <c r="L74" s="5">
        <f>'Praca eksploatacyjna'!L74*$M$85*$J$85*L$82</f>
        <v>19858.102047892866</v>
      </c>
      <c r="M74" s="5">
        <f>'Praca eksploatacyjna'!M74*$M$85*$J$85*M$82</f>
        <v>21879.417009708101</v>
      </c>
      <c r="N74" s="5">
        <f>'Praca eksploatacyjna'!N74*$M$85*$J$85*N$82</f>
        <v>23973.641329176782</v>
      </c>
      <c r="O74" s="5">
        <f>'Praca eksploatacyjna'!O74*$M$85*$J$85*O$82</f>
        <v>26142.882854620326</v>
      </c>
      <c r="P74" s="5">
        <f>'Praca eksploatacyjna'!P74*$M$85*$J$85*P$82</f>
        <v>28389.304584549951</v>
      </c>
      <c r="Q74" s="5">
        <f>'Praca eksploatacyjna'!Q74*$M$85*$J$85*Q$82</f>
        <v>48875.892304695284</v>
      </c>
      <c r="R74" s="5">
        <f>'Praca eksploatacyjna'!R74*$M$85*$J$85*R$82</f>
        <v>51730.92824996011</v>
      </c>
      <c r="S74" s="5">
        <f>'Praca eksploatacyjna'!S74*$M$85*$J$85*S$82</f>
        <v>54677.579966583879</v>
      </c>
      <c r="T74" s="5">
        <f>'Praca eksploatacyjna'!T74*$M$85*$J$85*T$82</f>
        <v>57673.0082214473</v>
      </c>
      <c r="U74" s="5">
        <f>'Praca eksploatacyjna'!U74*$M$85*$J$85*U$82</f>
        <v>60712.426699412266</v>
      </c>
      <c r="V74" s="5">
        <f>'Praca eksploatacyjna'!V74*$M$85*$J$85*V$82</f>
        <v>54169.174768135759</v>
      </c>
      <c r="W74" s="5">
        <f>'Praca eksploatacyjna'!W74*$M$85*$J$85*W$82</f>
        <v>55026.646171690954</v>
      </c>
      <c r="X74" s="5">
        <f>'Praca eksploatacyjna'!X74*$M$85*$J$85*X$82</f>
        <v>55897.639906519071</v>
      </c>
      <c r="Y74" s="5">
        <f>'Praca eksploatacyjna'!Y74*$M$85*$J$85*Y$82</f>
        <v>56737.692961433364</v>
      </c>
      <c r="Z74" s="5">
        <f>'Praca eksploatacyjna'!Z74*$M$85*$J$85*Z$82</f>
        <v>57590.317918288849</v>
      </c>
    </row>
    <row r="75" spans="1:26" x14ac:dyDescent="0.25">
      <c r="A75" s="1">
        <v>80</v>
      </c>
      <c r="B75" s="5">
        <f>'Praca eksploatacyjna'!B75*$M$85*$J$85*B$82</f>
        <v>38379.109599863019</v>
      </c>
      <c r="C75" s="5">
        <f>'Praca eksploatacyjna'!C75*$M$85*$J$85*C$82</f>
        <v>44956.460442491261</v>
      </c>
      <c r="D75" s="5">
        <f>'Praca eksploatacyjna'!D75*$M$85*$J$85*D$82</f>
        <v>44721.1861021062</v>
      </c>
      <c r="E75" s="5">
        <f>'Praca eksploatacyjna'!E75*$M$85*$J$85*E$82</f>
        <v>44411.89533977332</v>
      </c>
      <c r="F75" s="5">
        <f>'Praca eksploatacyjna'!F75*$M$85*$J$85*F$82</f>
        <v>44027.575780764841</v>
      </c>
      <c r="G75" s="5">
        <f>'Praca eksploatacyjna'!G75*$M$85*$J$85*G$82</f>
        <v>43567.429215470802</v>
      </c>
      <c r="H75" s="5">
        <f>'Praca eksploatacyjna'!H75*$M$85*$J$85*H$82</f>
        <v>43619.94688592475</v>
      </c>
      <c r="I75" s="5">
        <f>'Praca eksploatacyjna'!I75*$M$85*$J$85*I$82</f>
        <v>43618.799711418331</v>
      </c>
      <c r="J75" s="5">
        <f>'Praca eksploatacyjna'!J75*$M$85*$J$85*J$82</f>
        <v>43563.111287206797</v>
      </c>
      <c r="K75" s="5">
        <f>'Praca eksploatacyjna'!K75*$M$85*$J$85*K$82</f>
        <v>43486.234987040894</v>
      </c>
      <c r="L75" s="5">
        <f>'Praca eksploatacyjna'!L75*$M$85*$J$85*L$82</f>
        <v>51422.045502222049</v>
      </c>
      <c r="M75" s="5">
        <f>'Praca eksploatacyjna'!M75*$M$85*$J$85*M$82</f>
        <v>45251.749326647187</v>
      </c>
      <c r="N75" s="5">
        <f>'Praca eksploatacyjna'!N75*$M$85*$J$85*N$82</f>
        <v>38814.072485848446</v>
      </c>
      <c r="O75" s="5">
        <f>'Praca eksploatacyjna'!O75*$M$85*$J$85*O$82</f>
        <v>32100.787871687091</v>
      </c>
      <c r="P75" s="5">
        <f>'Praca eksploatacyjna'!P75*$M$85*$J$85*P$82</f>
        <v>25103.446243964943</v>
      </c>
      <c r="Q75" s="5">
        <f>'Praca eksploatacyjna'!Q75*$M$85*$J$85*Q$82</f>
        <v>23352.73826906248</v>
      </c>
      <c r="R75" s="5">
        <f>'Praca eksploatacyjna'!R75*$M$85*$J$85*R$82</f>
        <v>16121.409308998715</v>
      </c>
      <c r="S75" s="5">
        <f>'Praca eksploatacyjna'!S75*$M$85*$J$85*S$82</f>
        <v>8603.7885634329887</v>
      </c>
      <c r="T75" s="5">
        <f>'Praca eksploatacyjna'!T75*$M$85*$J$85*T$82</f>
        <v>790.92687550256198</v>
      </c>
      <c r="U75" s="5">
        <f>'Praca eksploatacyjna'!U75*$M$85*$J$85*U$82</f>
        <v>-7306.616825582144</v>
      </c>
      <c r="V75" s="5">
        <f>'Praca eksploatacyjna'!V75*$M$85*$J$85*V$82</f>
        <v>26968.753775337889</v>
      </c>
      <c r="W75" s="5">
        <f>'Praca eksploatacyjna'!W75*$M$85*$J$85*W$82</f>
        <v>19417.143319014311</v>
      </c>
      <c r="X75" s="5">
        <f>'Praca eksploatacyjna'!X75*$M$85*$J$85*X$82</f>
        <v>11604.187090292722</v>
      </c>
      <c r="Y75" s="5">
        <f>'Praca eksploatacyjna'!Y75*$M$85*$J$85*Y$82</f>
        <v>3520.4632194726742</v>
      </c>
      <c r="Z75" s="5">
        <f>'Praca eksploatacyjna'!Z75*$M$85*$J$85*Z$82</f>
        <v>-4824.9104871087302</v>
      </c>
    </row>
    <row r="76" spans="1:26" x14ac:dyDescent="0.25">
      <c r="A76" s="1">
        <v>90</v>
      </c>
      <c r="B76" s="5">
        <f>'Praca eksploatacyjna'!B76*$M$85*$J$85*B$82</f>
        <v>0</v>
      </c>
      <c r="C76" s="5">
        <f>'Praca eksploatacyjna'!C76*$M$85*$J$85*C$82</f>
        <v>0</v>
      </c>
      <c r="D76" s="5">
        <f>'Praca eksploatacyjna'!D76*$M$85*$J$85*D$82</f>
        <v>0</v>
      </c>
      <c r="E76" s="5">
        <f>'Praca eksploatacyjna'!E76*$M$85*$J$85*E$82</f>
        <v>0</v>
      </c>
      <c r="F76" s="5">
        <f>'Praca eksploatacyjna'!F76*$M$85*$J$85*F$82</f>
        <v>0</v>
      </c>
      <c r="G76" s="5">
        <f>'Praca eksploatacyjna'!G76*$M$85*$J$85*G$82</f>
        <v>0</v>
      </c>
      <c r="H76" s="5">
        <f>'Praca eksploatacyjna'!H76*$M$85*$J$85*H$82</f>
        <v>0</v>
      </c>
      <c r="I76" s="5">
        <f>'Praca eksploatacyjna'!I76*$M$85*$J$85*I$82</f>
        <v>0</v>
      </c>
      <c r="J76" s="5">
        <f>'Praca eksploatacyjna'!J76*$M$85*$J$85*J$82</f>
        <v>0</v>
      </c>
      <c r="K76" s="5">
        <f>'Praca eksploatacyjna'!K76*$M$85*$J$85*K$82</f>
        <v>0</v>
      </c>
      <c r="L76" s="5">
        <f>'Praca eksploatacyjna'!L76*$M$85*$J$85*L$82</f>
        <v>0</v>
      </c>
      <c r="M76" s="5">
        <f>'Praca eksploatacyjna'!M76*$M$85*$J$85*M$82</f>
        <v>0</v>
      </c>
      <c r="N76" s="5">
        <f>'Praca eksploatacyjna'!N76*$M$85*$J$85*N$82</f>
        <v>0</v>
      </c>
      <c r="O76" s="5">
        <f>'Praca eksploatacyjna'!O76*$M$85*$J$85*O$82</f>
        <v>0</v>
      </c>
      <c r="P76" s="5">
        <f>'Praca eksploatacyjna'!P76*$M$85*$J$85*P$82</f>
        <v>0</v>
      </c>
      <c r="Q76" s="5">
        <f>'Praca eksploatacyjna'!Q76*$M$85*$J$85*Q$82</f>
        <v>0</v>
      </c>
      <c r="R76" s="5">
        <f>'Praca eksploatacyjna'!R76*$M$85*$J$85*R$82</f>
        <v>0</v>
      </c>
      <c r="S76" s="5">
        <f>'Praca eksploatacyjna'!S76*$M$85*$J$85*S$82</f>
        <v>0</v>
      </c>
      <c r="T76" s="5">
        <f>'Praca eksploatacyjna'!T76*$M$85*$J$85*T$82</f>
        <v>0</v>
      </c>
      <c r="U76" s="5">
        <f>'Praca eksploatacyjna'!U76*$M$85*$J$85*U$82</f>
        <v>0</v>
      </c>
      <c r="V76" s="5">
        <f>'Praca eksploatacyjna'!V76*$M$85*$J$85*V$82</f>
        <v>0</v>
      </c>
      <c r="W76" s="5">
        <f>'Praca eksploatacyjna'!W76*$M$85*$J$85*W$82</f>
        <v>0</v>
      </c>
      <c r="X76" s="5">
        <f>'Praca eksploatacyjna'!X76*$M$85*$J$85*X$82</f>
        <v>0</v>
      </c>
      <c r="Y76" s="5">
        <f>'Praca eksploatacyjna'!Y76*$M$85*$J$85*Y$82</f>
        <v>0</v>
      </c>
      <c r="Z76" s="5">
        <f>'Praca eksploatacyjna'!Z76*$M$85*$J$85*Z$82</f>
        <v>0</v>
      </c>
    </row>
    <row r="77" spans="1:26" x14ac:dyDescent="0.25">
      <c r="A77" s="1">
        <v>100</v>
      </c>
      <c r="B77" s="5">
        <f>'Praca eksploatacyjna'!B77*$M$85*$J$85*B$82</f>
        <v>0</v>
      </c>
      <c r="C77" s="5">
        <f>'Praca eksploatacyjna'!C77*$M$85*$J$85*C$82</f>
        <v>0</v>
      </c>
      <c r="D77" s="5">
        <f>'Praca eksploatacyjna'!D77*$M$85*$J$85*D$82</f>
        <v>0</v>
      </c>
      <c r="E77" s="5">
        <f>'Praca eksploatacyjna'!E77*$M$85*$J$85*E$82</f>
        <v>0</v>
      </c>
      <c r="F77" s="5">
        <f>'Praca eksploatacyjna'!F77*$M$85*$J$85*F$82</f>
        <v>0</v>
      </c>
      <c r="G77" s="5">
        <f>'Praca eksploatacyjna'!G77*$M$85*$J$85*G$82</f>
        <v>0</v>
      </c>
      <c r="H77" s="5">
        <f>'Praca eksploatacyjna'!H77*$M$85*$J$85*H$82</f>
        <v>0</v>
      </c>
      <c r="I77" s="5">
        <f>'Praca eksploatacyjna'!I77*$M$85*$J$85*I$82</f>
        <v>0</v>
      </c>
      <c r="J77" s="5">
        <f>'Praca eksploatacyjna'!J77*$M$85*$J$85*J$82</f>
        <v>0</v>
      </c>
      <c r="K77" s="5">
        <f>'Praca eksploatacyjna'!K77*$M$85*$J$85*K$82</f>
        <v>0</v>
      </c>
      <c r="L77" s="5">
        <f>'Praca eksploatacyjna'!L77*$M$85*$J$85*L$82</f>
        <v>0</v>
      </c>
      <c r="M77" s="5">
        <f>'Praca eksploatacyjna'!M77*$M$85*$J$85*M$82</f>
        <v>0</v>
      </c>
      <c r="N77" s="5">
        <f>'Praca eksploatacyjna'!N77*$M$85*$J$85*N$82</f>
        <v>0</v>
      </c>
      <c r="O77" s="5">
        <f>'Praca eksploatacyjna'!O77*$M$85*$J$85*O$82</f>
        <v>0</v>
      </c>
      <c r="P77" s="5">
        <f>'Praca eksploatacyjna'!P77*$M$85*$J$85*P$82</f>
        <v>0</v>
      </c>
      <c r="Q77" s="5">
        <f>'Praca eksploatacyjna'!Q77*$M$85*$J$85*Q$82</f>
        <v>0</v>
      </c>
      <c r="R77" s="5">
        <f>'Praca eksploatacyjna'!R77*$M$85*$J$85*R$82</f>
        <v>0</v>
      </c>
      <c r="S77" s="5">
        <f>'Praca eksploatacyjna'!S77*$M$85*$J$85*S$82</f>
        <v>0</v>
      </c>
      <c r="T77" s="5">
        <f>'Praca eksploatacyjna'!T77*$M$85*$J$85*T$82</f>
        <v>0</v>
      </c>
      <c r="U77" s="5">
        <f>'Praca eksploatacyjna'!U77*$M$85*$J$85*U$82</f>
        <v>0</v>
      </c>
      <c r="V77" s="5">
        <f>'Praca eksploatacyjna'!V77*$M$85*$J$85*V$82</f>
        <v>0</v>
      </c>
      <c r="W77" s="5">
        <f>'Praca eksploatacyjna'!W77*$M$85*$J$85*W$82</f>
        <v>0</v>
      </c>
      <c r="X77" s="5">
        <f>'Praca eksploatacyjna'!X77*$M$85*$J$85*X$82</f>
        <v>0</v>
      </c>
      <c r="Y77" s="5">
        <f>'Praca eksploatacyjna'!Y77*$M$85*$J$85*Y$82</f>
        <v>0</v>
      </c>
      <c r="Z77" s="5">
        <f>'Praca eksploatacyjna'!Z77*$M$85*$J$85*Z$82</f>
        <v>0</v>
      </c>
    </row>
    <row r="78" spans="1:26" x14ac:dyDescent="0.25">
      <c r="A78" s="1">
        <v>110</v>
      </c>
      <c r="B78" s="5">
        <f>'Praca eksploatacyjna'!B78*$M$85*$J$85*B$82</f>
        <v>0</v>
      </c>
      <c r="C78" s="5">
        <f>'Praca eksploatacyjna'!C78*$M$85*$J$85*C$82</f>
        <v>0</v>
      </c>
      <c r="D78" s="5">
        <f>'Praca eksploatacyjna'!D78*$M$85*$J$85*D$82</f>
        <v>0</v>
      </c>
      <c r="E78" s="5">
        <f>'Praca eksploatacyjna'!E78*$M$85*$J$85*E$82</f>
        <v>0</v>
      </c>
      <c r="F78" s="5">
        <f>'Praca eksploatacyjna'!F78*$M$85*$J$85*F$82</f>
        <v>0</v>
      </c>
      <c r="G78" s="5">
        <f>'Praca eksploatacyjna'!G78*$M$85*$J$85*G$82</f>
        <v>0</v>
      </c>
      <c r="H78" s="5">
        <f>'Praca eksploatacyjna'!H78*$M$85*$J$85*H$82</f>
        <v>0</v>
      </c>
      <c r="I78" s="5">
        <f>'Praca eksploatacyjna'!I78*$M$85*$J$85*I$82</f>
        <v>0</v>
      </c>
      <c r="J78" s="5">
        <f>'Praca eksploatacyjna'!J78*$M$85*$J$85*J$82</f>
        <v>0</v>
      </c>
      <c r="K78" s="5">
        <f>'Praca eksploatacyjna'!K78*$M$85*$J$85*K$82</f>
        <v>0</v>
      </c>
      <c r="L78" s="5">
        <f>'Praca eksploatacyjna'!L78*$M$85*$J$85*L$82</f>
        <v>0</v>
      </c>
      <c r="M78" s="5">
        <f>'Praca eksploatacyjna'!M78*$M$85*$J$85*M$82</f>
        <v>0</v>
      </c>
      <c r="N78" s="5">
        <f>'Praca eksploatacyjna'!N78*$M$85*$J$85*N$82</f>
        <v>0</v>
      </c>
      <c r="O78" s="5">
        <f>'Praca eksploatacyjna'!O78*$M$85*$J$85*O$82</f>
        <v>0</v>
      </c>
      <c r="P78" s="5">
        <f>'Praca eksploatacyjna'!P78*$M$85*$J$85*P$82</f>
        <v>0</v>
      </c>
      <c r="Q78" s="5">
        <f>'Praca eksploatacyjna'!Q78*$M$85*$J$85*Q$82</f>
        <v>0</v>
      </c>
      <c r="R78" s="5">
        <f>'Praca eksploatacyjna'!R78*$M$85*$J$85*R$82</f>
        <v>0</v>
      </c>
      <c r="S78" s="5">
        <f>'Praca eksploatacyjna'!S78*$M$85*$J$85*S$82</f>
        <v>0</v>
      </c>
      <c r="T78" s="5">
        <f>'Praca eksploatacyjna'!T78*$M$85*$J$85*T$82</f>
        <v>0</v>
      </c>
      <c r="U78" s="5">
        <f>'Praca eksploatacyjna'!U78*$M$85*$J$85*U$82</f>
        <v>0</v>
      </c>
      <c r="V78" s="5">
        <f>'Praca eksploatacyjna'!V78*$M$85*$J$85*V$82</f>
        <v>0</v>
      </c>
      <c r="W78" s="5">
        <f>'Praca eksploatacyjna'!W78*$M$85*$J$85*W$82</f>
        <v>0</v>
      </c>
      <c r="X78" s="5">
        <f>'Praca eksploatacyjna'!X78*$M$85*$J$85*X$82</f>
        <v>0</v>
      </c>
      <c r="Y78" s="5">
        <f>'Praca eksploatacyjna'!Y78*$M$85*$J$85*Y$82</f>
        <v>0</v>
      </c>
      <c r="Z78" s="5">
        <f>'Praca eksploatacyjna'!Z78*$M$85*$J$85*Z$82</f>
        <v>0</v>
      </c>
    </row>
    <row r="79" spans="1:26" x14ac:dyDescent="0.25">
      <c r="A79" s="1" t="s">
        <v>28</v>
      </c>
      <c r="B79" s="5">
        <f>SUM(B68:B78)</f>
        <v>116570.92984643836</v>
      </c>
      <c r="C79" s="5">
        <f t="shared" ref="C79:Z79" si="9">SUM(C68:C78)</f>
        <v>142691.11030458534</v>
      </c>
      <c r="D79" s="5">
        <f t="shared" si="9"/>
        <v>148423.6035876791</v>
      </c>
      <c r="E79" s="5">
        <f t="shared" si="9"/>
        <v>154232.1739112644</v>
      </c>
      <c r="F79" s="5">
        <f t="shared" si="9"/>
        <v>160108.88075251633</v>
      </c>
      <c r="G79" s="5">
        <f t="shared" si="9"/>
        <v>166045.32694498909</v>
      </c>
      <c r="H79" s="5">
        <f t="shared" si="9"/>
        <v>174181.80973407702</v>
      </c>
      <c r="I79" s="5">
        <f t="shared" si="9"/>
        <v>182456.61294710846</v>
      </c>
      <c r="J79" s="5">
        <f t="shared" si="9"/>
        <v>190858.04612253746</v>
      </c>
      <c r="K79" s="5">
        <f t="shared" si="9"/>
        <v>199530.04088903879</v>
      </c>
      <c r="L79" s="5">
        <f t="shared" si="9"/>
        <v>195425.63738669408</v>
      </c>
      <c r="M79" s="5">
        <f t="shared" si="9"/>
        <v>206280.59403125074</v>
      </c>
      <c r="N79" s="5">
        <f t="shared" si="9"/>
        <v>217491.5786866351</v>
      </c>
      <c r="O79" s="5">
        <f t="shared" si="9"/>
        <v>229068.49049062227</v>
      </c>
      <c r="P79" s="5">
        <f t="shared" si="9"/>
        <v>241021.48213529427</v>
      </c>
      <c r="Q79" s="5">
        <f t="shared" si="9"/>
        <v>226863.29134793807</v>
      </c>
      <c r="R79" s="5">
        <f t="shared" si="9"/>
        <v>240916.07362765941</v>
      </c>
      <c r="S79" s="5">
        <f t="shared" si="9"/>
        <v>255424.8518631995</v>
      </c>
      <c r="T79" s="5">
        <f t="shared" si="9"/>
        <v>270189.70944841416</v>
      </c>
      <c r="U79" s="5">
        <f t="shared" si="9"/>
        <v>285187.23335511045</v>
      </c>
      <c r="V79" s="5">
        <f t="shared" si="9"/>
        <v>259241.37800256343</v>
      </c>
      <c r="W79" s="5">
        <f t="shared" si="9"/>
        <v>275862.98785599577</v>
      </c>
      <c r="X79" s="5">
        <f t="shared" si="9"/>
        <v>292969.91551397613</v>
      </c>
      <c r="Y79" s="5">
        <f t="shared" si="9"/>
        <v>310329.42249559128</v>
      </c>
      <c r="Z79" s="5">
        <f t="shared" si="9"/>
        <v>328169.43340224656</v>
      </c>
    </row>
    <row r="81" spans="1:26" x14ac:dyDescent="0.25">
      <c r="A81" s="22" t="s">
        <v>11</v>
      </c>
      <c r="B81" s="1">
        <v>2020</v>
      </c>
      <c r="C81" s="1">
        <f>B81+1</f>
        <v>2021</v>
      </c>
      <c r="D81" s="1">
        <f t="shared" ref="D81:Z81" si="10">C81+1</f>
        <v>2022</v>
      </c>
      <c r="E81" s="1">
        <f t="shared" si="10"/>
        <v>2023</v>
      </c>
      <c r="F81" s="1">
        <f t="shared" si="10"/>
        <v>2024</v>
      </c>
      <c r="G81" s="1">
        <f t="shared" si="10"/>
        <v>2025</v>
      </c>
      <c r="H81" s="1">
        <f t="shared" si="10"/>
        <v>2026</v>
      </c>
      <c r="I81" s="1">
        <f t="shared" si="10"/>
        <v>2027</v>
      </c>
      <c r="J81" s="1">
        <f t="shared" si="10"/>
        <v>2028</v>
      </c>
      <c r="K81" s="1">
        <f t="shared" si="10"/>
        <v>2029</v>
      </c>
      <c r="L81" s="1">
        <f t="shared" si="10"/>
        <v>2030</v>
      </c>
      <c r="M81" s="1">
        <f t="shared" si="10"/>
        <v>2031</v>
      </c>
      <c r="N81" s="1">
        <f t="shared" si="10"/>
        <v>2032</v>
      </c>
      <c r="O81" s="1">
        <f t="shared" si="10"/>
        <v>2033</v>
      </c>
      <c r="P81" s="1">
        <f t="shared" si="10"/>
        <v>2034</v>
      </c>
      <c r="Q81" s="1">
        <f t="shared" si="10"/>
        <v>2035</v>
      </c>
      <c r="R81" s="1">
        <f t="shared" si="10"/>
        <v>2036</v>
      </c>
      <c r="S81" s="1">
        <f t="shared" si="10"/>
        <v>2037</v>
      </c>
      <c r="T81" s="1">
        <f t="shared" si="10"/>
        <v>2038</v>
      </c>
      <c r="U81" s="1">
        <f t="shared" si="10"/>
        <v>2039</v>
      </c>
      <c r="V81" s="1">
        <f t="shared" si="10"/>
        <v>2040</v>
      </c>
      <c r="W81" s="1">
        <f t="shared" si="10"/>
        <v>2041</v>
      </c>
      <c r="X81" s="1">
        <f t="shared" si="10"/>
        <v>2042</v>
      </c>
      <c r="Y81" s="1">
        <f t="shared" si="10"/>
        <v>2043</v>
      </c>
      <c r="Z81" s="1">
        <f t="shared" si="10"/>
        <v>2044</v>
      </c>
    </row>
    <row r="82" spans="1:26" x14ac:dyDescent="0.25">
      <c r="A82" s="22" t="s">
        <v>52</v>
      </c>
      <c r="B82" s="27">
        <v>1</v>
      </c>
      <c r="C82" s="27">
        <v>1.2057075056395254</v>
      </c>
      <c r="D82" s="27">
        <v>1.2356090517793856</v>
      </c>
      <c r="E82" s="27">
        <v>1.2652636690220909</v>
      </c>
      <c r="F82" s="27">
        <v>1.2946177861434036</v>
      </c>
      <c r="G82" s="27">
        <v>1.3236172245530158</v>
      </c>
      <c r="H82" s="27">
        <v>1.3532662503830033</v>
      </c>
      <c r="I82" s="27">
        <v>1.3824968013912762</v>
      </c>
      <c r="J82" s="27">
        <v>1.4112527348602146</v>
      </c>
      <c r="K82" s="27">
        <v>1.4406067917453069</v>
      </c>
      <c r="L82" s="27">
        <v>1.4705714130136092</v>
      </c>
      <c r="M82" s="27">
        <v>1.4999828412738814</v>
      </c>
      <c r="N82" s="27">
        <v>1.529982498099359</v>
      </c>
      <c r="O82" s="27">
        <v>1.5605821480613462</v>
      </c>
      <c r="P82" s="27">
        <v>1.5917937910225732</v>
      </c>
      <c r="Q82" s="27">
        <v>1.6236296668430248</v>
      </c>
      <c r="R82" s="27">
        <v>1.6548033564464111</v>
      </c>
      <c r="S82" s="27">
        <v>1.6865755808901823</v>
      </c>
      <c r="T82" s="27">
        <v>1.7176085715785616</v>
      </c>
      <c r="U82" s="27">
        <v>1.7478384824383444</v>
      </c>
      <c r="V82" s="27">
        <v>1.7772021689433084</v>
      </c>
      <c r="W82" s="27">
        <v>1.8070591653815558</v>
      </c>
      <c r="X82" s="27">
        <v>1.8374177593599657</v>
      </c>
      <c r="Y82" s="27">
        <v>1.8668164435097252</v>
      </c>
      <c r="Z82" s="27">
        <v>1.8966855066058808</v>
      </c>
    </row>
    <row r="84" spans="1:26" x14ac:dyDescent="0.25">
      <c r="B84" s="83" t="s">
        <v>54</v>
      </c>
      <c r="C84" s="83"/>
      <c r="D84" s="83"/>
      <c r="F84" s="22" t="s">
        <v>57</v>
      </c>
      <c r="H84" s="83" t="s">
        <v>54</v>
      </c>
      <c r="I84" s="83"/>
      <c r="J84" s="83"/>
    </row>
    <row r="85" spans="1:26" x14ac:dyDescent="0.25">
      <c r="B85" s="22" t="s">
        <v>55</v>
      </c>
      <c r="C85" s="7">
        <v>4.3999999999999997E-2</v>
      </c>
      <c r="D85" s="7">
        <v>0.27</v>
      </c>
      <c r="F85" s="37">
        <v>0.85</v>
      </c>
      <c r="H85" s="7" t="s">
        <v>55</v>
      </c>
      <c r="I85" s="7">
        <f>F85*C85+F86*C86</f>
        <v>4.9249999999999995E-2</v>
      </c>
      <c r="J85" s="7">
        <f>F85*D85+F86*D86</f>
        <v>0.30330000000000001</v>
      </c>
      <c r="L85" t="s">
        <v>82</v>
      </c>
      <c r="M85">
        <v>300</v>
      </c>
    </row>
    <row r="86" spans="1:26" x14ac:dyDescent="0.25">
      <c r="B86" s="22" t="s">
        <v>56</v>
      </c>
      <c r="C86" s="7">
        <v>7.9000000000000001E-2</v>
      </c>
      <c r="D86" s="7">
        <v>0.49199999999999999</v>
      </c>
      <c r="F86" s="37">
        <v>0.15</v>
      </c>
    </row>
  </sheetData>
  <mergeCells count="7">
    <mergeCell ref="H84:J84"/>
    <mergeCell ref="B84:D84"/>
    <mergeCell ref="B3:Z3"/>
    <mergeCell ref="B19:Z19"/>
    <mergeCell ref="B35:Z35"/>
    <mergeCell ref="B51:Z51"/>
    <mergeCell ref="B67:Z67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9"/>
  <sheetViews>
    <sheetView zoomScaleNormal="100" workbookViewId="0">
      <selection activeCell="I28" sqref="I28"/>
    </sheetView>
  </sheetViews>
  <sheetFormatPr defaultRowHeight="15" x14ac:dyDescent="0.25"/>
  <cols>
    <col min="1" max="1" width="25.7109375" customWidth="1"/>
    <col min="2" max="26" width="14.28515625" customWidth="1"/>
  </cols>
  <sheetData>
    <row r="1" spans="1:28" x14ac:dyDescent="0.25">
      <c r="A1" s="22" t="s">
        <v>11</v>
      </c>
      <c r="B1" s="1">
        <v>2020</v>
      </c>
      <c r="C1" s="1">
        <f>B1+1</f>
        <v>2021</v>
      </c>
      <c r="D1" s="1">
        <f t="shared" ref="D1:Z1" si="0">C1+1</f>
        <v>2022</v>
      </c>
      <c r="E1" s="1">
        <f t="shared" si="0"/>
        <v>2023</v>
      </c>
      <c r="F1" s="1">
        <f t="shared" si="0"/>
        <v>2024</v>
      </c>
      <c r="G1" s="1">
        <f t="shared" si="0"/>
        <v>2025</v>
      </c>
      <c r="H1" s="1">
        <f t="shared" si="0"/>
        <v>2026</v>
      </c>
      <c r="I1" s="1">
        <f t="shared" si="0"/>
        <v>2027</v>
      </c>
      <c r="J1" s="1">
        <f t="shared" si="0"/>
        <v>2028</v>
      </c>
      <c r="K1" s="1">
        <f t="shared" si="0"/>
        <v>2029</v>
      </c>
      <c r="L1" s="1">
        <f t="shared" si="0"/>
        <v>2030</v>
      </c>
      <c r="M1" s="1">
        <f t="shared" si="0"/>
        <v>2031</v>
      </c>
      <c r="N1" s="1">
        <f t="shared" si="0"/>
        <v>2032</v>
      </c>
      <c r="O1" s="1">
        <f t="shared" si="0"/>
        <v>2033</v>
      </c>
      <c r="P1" s="1">
        <f t="shared" si="0"/>
        <v>2034</v>
      </c>
      <c r="Q1" s="1">
        <f t="shared" si="0"/>
        <v>2035</v>
      </c>
      <c r="R1" s="1">
        <f t="shared" si="0"/>
        <v>2036</v>
      </c>
      <c r="S1" s="1">
        <f t="shared" si="0"/>
        <v>2037</v>
      </c>
      <c r="T1" s="1">
        <f t="shared" si="0"/>
        <v>2038</v>
      </c>
      <c r="U1" s="1">
        <f t="shared" si="0"/>
        <v>2039</v>
      </c>
      <c r="V1" s="1">
        <f t="shared" si="0"/>
        <v>2040</v>
      </c>
      <c r="W1" s="1">
        <f t="shared" si="0"/>
        <v>2041</v>
      </c>
      <c r="X1" s="1">
        <f t="shared" si="0"/>
        <v>2042</v>
      </c>
      <c r="Y1" s="1">
        <f t="shared" si="0"/>
        <v>2043</v>
      </c>
      <c r="Z1" s="1">
        <f t="shared" si="0"/>
        <v>2044</v>
      </c>
    </row>
    <row r="2" spans="1:28" x14ac:dyDescent="0.25">
      <c r="A2" s="22" t="s">
        <v>58</v>
      </c>
      <c r="B2" s="5">
        <f>B17</f>
        <v>107106187.06030028</v>
      </c>
      <c r="C2" s="5">
        <f t="shared" ref="C2:D2" si="1">C17</f>
        <v>109171261.84144635</v>
      </c>
      <c r="D2" s="5">
        <f t="shared" si="1"/>
        <v>111236336.62259243</v>
      </c>
      <c r="E2" s="5">
        <f>exploatacja!E15+exploatacja!E31+exploatacja!E47+exploatacja!E63+exploatacja!E79</f>
        <v>108890247.99662384</v>
      </c>
      <c r="F2" s="5">
        <f>exploatacja!F15+exploatacja!F31+exploatacja!F47+exploatacja!F63+exploatacja!F79</f>
        <v>110861150.35853998</v>
      </c>
      <c r="G2" s="5">
        <f>exploatacja!G15+exploatacja!G31+exploatacja!G47+exploatacja!G63+exploatacja!G79</f>
        <v>112832052.72045618</v>
      </c>
      <c r="H2" s="5">
        <f>exploatacja!H15+exploatacja!H31+exploatacja!H47+exploatacja!H63+exploatacja!H79</f>
        <v>116258986.11331479</v>
      </c>
      <c r="I2" s="5">
        <f>exploatacja!I15+exploatacja!I31+exploatacja!I47+exploatacja!I63+exploatacja!I79</f>
        <v>119685919.50617342</v>
      </c>
      <c r="J2" s="5">
        <f>exploatacja!J15+exploatacja!J31+exploatacja!J47+exploatacja!J63+exploatacja!J79</f>
        <v>123112852.89903206</v>
      </c>
      <c r="K2" s="5">
        <f>exploatacja!K15+exploatacja!K31+exploatacja!K47+exploatacja!K63+exploatacja!K79</f>
        <v>126539786.29189067</v>
      </c>
      <c r="L2" s="5">
        <f>exploatacja!L15+exploatacja!L31+exploatacja!L47+exploatacja!L63+exploatacja!L79</f>
        <v>120112207.87516852</v>
      </c>
      <c r="M2" s="5">
        <f>exploatacja!M15+exploatacja!M31+exploatacja!M47+exploatacja!M63+exploatacja!M79</f>
        <v>125194363.51350988</v>
      </c>
      <c r="N2" s="5">
        <f>exploatacja!N15+exploatacja!N31+exploatacja!N47+exploatacja!N63+exploatacja!N79</f>
        <v>130276519.15185125</v>
      </c>
      <c r="O2" s="5">
        <f>exploatacja!O15+exploatacja!O31+exploatacja!O47+exploatacja!O63+exploatacja!O79</f>
        <v>135358674.7901926</v>
      </c>
      <c r="P2" s="5">
        <f>exploatacja!P15+exploatacja!P31+exploatacja!P47+exploatacja!P63+exploatacja!P79</f>
        <v>140440830.42853397</v>
      </c>
      <c r="Q2" s="5">
        <f>exploatacja!Q15+exploatacja!Q31+exploatacja!Q47+exploatacja!Q63+exploatacja!Q79</f>
        <v>128388319.10258219</v>
      </c>
      <c r="R2" s="5">
        <f>exploatacja!R15+exploatacja!R31+exploatacja!R47+exploatacja!R63+exploatacja!R79</f>
        <v>134585829.65686768</v>
      </c>
      <c r="S2" s="5">
        <f>exploatacja!S15+exploatacja!S31+exploatacja!S47+exploatacja!S63+exploatacja!S79</f>
        <v>140783340.21115318</v>
      </c>
      <c r="T2" s="5">
        <f>exploatacja!T15+exploatacja!T31+exploatacja!T47+exploatacja!T63+exploatacja!T79</f>
        <v>146980850.76543865</v>
      </c>
      <c r="U2" s="5">
        <f>exploatacja!U15+exploatacja!U31+exploatacja!U47+exploatacja!U63+exploatacja!U79</f>
        <v>153178361.31972411</v>
      </c>
      <c r="V2" s="5">
        <f>exploatacja!V15+exploatacja!V31+exploatacja!V47+exploatacja!V63+exploatacja!V79</f>
        <v>133965093.68230274</v>
      </c>
      <c r="W2" s="5">
        <f>exploatacja!W15+exploatacja!W31+exploatacja!W47+exploatacja!W63+exploatacja!W79</f>
        <v>141356618.6477581</v>
      </c>
      <c r="X2" s="5">
        <f>exploatacja!X15+exploatacja!X31+exploatacja!X47+exploatacja!X63+exploatacja!X79</f>
        <v>148748143.61321342</v>
      </c>
      <c r="Y2" s="5">
        <f>exploatacja!Y15+exploatacja!Y31+exploatacja!Y47+exploatacja!Y63+exploatacja!Y79</f>
        <v>156139668.57866877</v>
      </c>
      <c r="Z2" s="5">
        <f>exploatacja!Z15+exploatacja!Z31+exploatacja!Z47+exploatacja!Z63+exploatacja!Z79</f>
        <v>163531193.54412407</v>
      </c>
    </row>
    <row r="3" spans="1:28" x14ac:dyDescent="0.25">
      <c r="A3" s="22" t="s">
        <v>59</v>
      </c>
      <c r="B3" s="5">
        <f t="shared" ref="B3:D3" si="2">B18</f>
        <v>24115369.828159999</v>
      </c>
      <c r="C3" s="5">
        <f t="shared" si="2"/>
        <v>25035065.835959997</v>
      </c>
      <c r="D3" s="5">
        <f t="shared" si="2"/>
        <v>25930509.744479999</v>
      </c>
      <c r="E3" s="5">
        <f>'koszty czasu'!E15+'koszty czasu'!E31</f>
        <v>26427048.936480001</v>
      </c>
      <c r="F3" s="5">
        <f>'koszty czasu'!F15+'koszty czasu'!F31</f>
        <v>27317216.422960009</v>
      </c>
      <c r="G3" s="5">
        <f>'koszty czasu'!G15+'koszty czasu'!G31</f>
        <v>28214207.972160004</v>
      </c>
      <c r="H3" s="5">
        <f>'koszty czasu'!H15+'koszty czasu'!H31</f>
        <v>29566727.626064003</v>
      </c>
      <c r="I3" s="5">
        <f>'koszty czasu'!I15+'koszty czasu'!I31</f>
        <v>30953613.663792007</v>
      </c>
      <c r="J3" s="5">
        <f>'koszty czasu'!J15+'koszty czasu'!J31</f>
        <v>32360246.77008</v>
      </c>
      <c r="K3" s="5">
        <f>'koszty czasu'!K15+'koszty czasu'!K31</f>
        <v>33803027.333632</v>
      </c>
      <c r="L3" s="5">
        <f>'koszty czasu'!L15+'koszty czasu'!L31</f>
        <v>32664297.242720004</v>
      </c>
      <c r="M3" s="5">
        <f>'koszty czasu'!M15+'koszty czasu'!M31</f>
        <v>34688849.615280002</v>
      </c>
      <c r="N3" s="5">
        <f>'koszty czasu'!N15+'koszty czasu'!N31</f>
        <v>36767814.936959997</v>
      </c>
      <c r="O3" s="5">
        <f>'koszty czasu'!O15+'koszty czasu'!O31</f>
        <v>38907274.238159999</v>
      </c>
      <c r="P3" s="5">
        <f>'koszty czasu'!P15+'koszty czasu'!P31</f>
        <v>41132153.429439999</v>
      </c>
      <c r="Q3" s="5">
        <f>'koszty czasu'!Q15+'koszty czasu'!Q31</f>
        <v>38070841.487359993</v>
      </c>
      <c r="R3" s="5">
        <f>'koszty czasu'!R15+'koszty czasu'!R31</f>
        <v>40775902.892928004</v>
      </c>
      <c r="S3" s="5">
        <f>'koszty czasu'!S15+'koszty czasu'!S31</f>
        <v>43546819.558783993</v>
      </c>
      <c r="T3" s="5">
        <f>'koszty czasu'!T15+'koszty czasu'!T31</f>
        <v>46344155.694271997</v>
      </c>
      <c r="U3" s="5">
        <f>'koszty czasu'!U15+'koszty czasu'!U31</f>
        <v>49229968.900608003</v>
      </c>
      <c r="V3" s="5">
        <f>'koszty czasu'!V15+'koszty czasu'!V31</f>
        <v>43125404.231400006</v>
      </c>
      <c r="W3" s="5">
        <f>'koszty czasu'!W15+'koszty czasu'!W31</f>
        <v>46192488.060352005</v>
      </c>
      <c r="X3" s="5">
        <f>'koszty czasu'!X15+'koszty czasu'!X31</f>
        <v>49297143.412911996</v>
      </c>
      <c r="Y3" s="5">
        <f>'koszty czasu'!Y15+'koszty czasu'!Y31</f>
        <v>52445691.334351994</v>
      </c>
      <c r="Z3" s="5">
        <f>'koszty czasu'!Z15+'koszty czasu'!Z31</f>
        <v>55504685.603175998</v>
      </c>
    </row>
    <row r="4" spans="1:28" x14ac:dyDescent="0.25">
      <c r="A4" s="22" t="s">
        <v>60</v>
      </c>
      <c r="B4" s="5">
        <f t="shared" ref="B4:D4" si="3">B19</f>
        <v>5109916.6283680005</v>
      </c>
      <c r="C4" s="5">
        <f t="shared" si="3"/>
        <v>5374425.9856740003</v>
      </c>
      <c r="D4" s="5">
        <f t="shared" si="3"/>
        <v>5629275.7835760005</v>
      </c>
      <c r="E4" s="5">
        <f>'koszty czasu'!E47+'koszty czasu'!E63+'koszty czasu'!E79</f>
        <v>5160029.8366344003</v>
      </c>
      <c r="F4" s="5">
        <f>'koszty czasu'!F47+'koszty czasu'!F63+'koszty czasu'!F79</f>
        <v>5411414.8791140001</v>
      </c>
      <c r="G4" s="5">
        <f>'koszty czasu'!G47+'koszty czasu'!G63+'koszty czasu'!G79</f>
        <v>5666569.4140799996</v>
      </c>
      <c r="H4" s="5">
        <f>'koszty czasu'!H47+'koszty czasu'!H63+'koszty czasu'!H79</f>
        <v>6030317.4851647988</v>
      </c>
      <c r="I4" s="5">
        <f>'koszty czasu'!I47+'koszty czasu'!I63+'koszty czasu'!I79</f>
        <v>6403401.2455471996</v>
      </c>
      <c r="J4" s="5">
        <f>'koszty czasu'!J47+'koszty czasu'!J63+'koszty czasu'!J79</f>
        <v>6783332.6805659998</v>
      </c>
      <c r="K4" s="5">
        <f>'koszty czasu'!K47+'koszty czasu'!K63+'koszty czasu'!K79</f>
        <v>7173392.5994783994</v>
      </c>
      <c r="L4" s="5">
        <f>'koszty czasu'!L47+'koszty czasu'!L63+'koszty czasu'!L79</f>
        <v>6637095.1601160001</v>
      </c>
      <c r="M4" s="5">
        <f>'koszty czasu'!M47+'koszty czasu'!M63+'koszty czasu'!M79</f>
        <v>7217363.4772380004</v>
      </c>
      <c r="N4" s="5">
        <f>'koszty czasu'!N47+'koszty czasu'!N63+'koszty czasu'!N79</f>
        <v>7813614.2635679999</v>
      </c>
      <c r="O4" s="5">
        <f>'koszty czasu'!O47+'koszty czasu'!O63+'koszty czasu'!O79</f>
        <v>8426188.2406559996</v>
      </c>
      <c r="P4" s="5">
        <f>'koszty czasu'!P47+'koszty czasu'!P63+'koszty czasu'!P79</f>
        <v>9051321.9522359986</v>
      </c>
      <c r="Q4" s="5">
        <f>'koszty czasu'!Q47+'koszty czasu'!Q63+'koszty czasu'!Q79</f>
        <v>8118218.9614559999</v>
      </c>
      <c r="R4" s="5">
        <f>'koszty czasu'!R47+'koszty czasu'!R63+'koszty czasu'!R79</f>
        <v>8758698.4209791999</v>
      </c>
      <c r="S4" s="5">
        <f>'koszty czasu'!S47+'koszty czasu'!S63+'koszty czasu'!S79</f>
        <v>9415843.7118720002</v>
      </c>
      <c r="T4" s="5">
        <f>'koszty czasu'!T47+'koszty czasu'!T63+'koszty czasu'!T79</f>
        <v>10076019.114144001</v>
      </c>
      <c r="U4" s="5">
        <f>'koszty czasu'!U47+'koszty czasu'!U63+'koszty czasu'!U79</f>
        <v>10764222.095500799</v>
      </c>
      <c r="V4" s="5">
        <f>'koszty czasu'!V47+'koszty czasu'!V63+'koszty czasu'!V79</f>
        <v>8724518.7814199999</v>
      </c>
      <c r="W4" s="5">
        <f>'koszty czasu'!W47+'koszty czasu'!W63+'koszty czasu'!W79</f>
        <v>9450539.1901452001</v>
      </c>
      <c r="X4" s="5">
        <f>'koszty czasu'!X47+'koszty czasu'!X63+'koszty czasu'!X79</f>
        <v>10185440.373427201</v>
      </c>
      <c r="Y4" s="5">
        <f>'koszty czasu'!Y47+'koszty czasu'!Y63+'koszty czasu'!Y79</f>
        <v>10931090.580584399</v>
      </c>
      <c r="Z4" s="5">
        <f>'koszty czasu'!Z47+'koszty czasu'!Z63+'koszty czasu'!Z79</f>
        <v>11659637.162143197</v>
      </c>
    </row>
    <row r="5" spans="1:28" x14ac:dyDescent="0.25">
      <c r="A5" s="22" t="s">
        <v>61</v>
      </c>
      <c r="B5" s="5">
        <f t="shared" ref="B5:D5" si="4">B20</f>
        <v>20725661.645666648</v>
      </c>
      <c r="C5" s="5">
        <f t="shared" si="4"/>
        <v>18490583.830492962</v>
      </c>
      <c r="D5" s="5">
        <f t="shared" si="4"/>
        <v>17272237.77789437</v>
      </c>
      <c r="E5" s="5">
        <f>'koszty wypadków'!E9</f>
        <v>9171921.8556129616</v>
      </c>
      <c r="F5" s="5">
        <f>'koszty wypadków'!F9</f>
        <v>9808133.5772373863</v>
      </c>
      <c r="G5" s="5">
        <f>'koszty wypadków'!G9</f>
        <v>10480272.786693724</v>
      </c>
      <c r="H5" s="5">
        <f>'koszty wypadków'!H9</f>
        <v>9605431.1530417055</v>
      </c>
      <c r="I5" s="5">
        <f>'koszty wypadków'!I9</f>
        <v>8561899.1504550055</v>
      </c>
      <c r="J5" s="5">
        <f>'koszty wypadków'!J9</f>
        <v>8932031.6925008036</v>
      </c>
      <c r="K5" s="5">
        <f>'koszty wypadków'!K9</f>
        <v>9315009.1860761065</v>
      </c>
      <c r="L5" s="5">
        <f>'koszty wypadków'!L9</f>
        <v>9711231.370717302</v>
      </c>
      <c r="M5" s="5">
        <f>'koszty wypadków'!M9</f>
        <v>8433521.1653319113</v>
      </c>
      <c r="N5" s="5">
        <f>'koszty wypadków'!N9</f>
        <v>8786027.3300029989</v>
      </c>
      <c r="O5" s="5">
        <f>'koszty wypadków'!O9</f>
        <v>9112267.1931971572</v>
      </c>
      <c r="P5" s="5">
        <f>'koszty wypadków'!P9</f>
        <v>7553346.6315320441</v>
      </c>
      <c r="Q5" s="5">
        <f>'koszty wypadków'!Q9</f>
        <v>7825169.2024739562</v>
      </c>
      <c r="R5" s="5">
        <f>'koszty wypadków'!R9</f>
        <v>8103245.9406426018</v>
      </c>
      <c r="S5" s="5">
        <f>'koszty wypadków'!S9</f>
        <v>8389945.410384424</v>
      </c>
      <c r="T5" s="5">
        <f>'koszty wypadków'!T9</f>
        <v>8702147.5430915002</v>
      </c>
      <c r="U5" s="5">
        <f>'koszty wypadków'!U9</f>
        <v>9016944.0726033282</v>
      </c>
      <c r="V5" s="5">
        <f>'koszty wypadków'!V9</f>
        <v>7000375.9482645476</v>
      </c>
      <c r="W5" s="5">
        <f>'koszty wypadków'!W9</f>
        <v>7184134.503590025</v>
      </c>
      <c r="X5" s="5">
        <f>'koszty wypadków'!X9</f>
        <v>7371268.6614583461</v>
      </c>
      <c r="Y5" s="5">
        <f>'koszty wypadków'!Y9</f>
        <v>7825801.5870836833</v>
      </c>
      <c r="Z5" s="5">
        <f>'koszty wypadków'!Z9</f>
        <v>8290088.95036091</v>
      </c>
    </row>
    <row r="6" spans="1:28" x14ac:dyDescent="0.25">
      <c r="A6" s="22" t="s">
        <v>62</v>
      </c>
      <c r="B6" s="5">
        <f t="shared" ref="B6:D6" si="5">B21</f>
        <v>32550118.545727015</v>
      </c>
      <c r="C6" s="5">
        <f t="shared" si="5"/>
        <v>34267826.467805438</v>
      </c>
      <c r="D6" s="5">
        <f t="shared" si="5"/>
        <v>36050713.07790859</v>
      </c>
      <c r="E6" s="5">
        <f>'Zanieczyszczenia powietrza'!E15+'Zanieczyszczenia powietrza'!E31+'Zanieczyszczenia powietrza'!E47+'Zanieczyszczenia powietrza'!E63+'Zanieczyszczenia powietrza'!E79</f>
        <v>33014156.320817079</v>
      </c>
      <c r="F6" s="5">
        <f>'Zanieczyszczenia powietrza'!F15+'Zanieczyszczenia powietrza'!F31+'Zanieczyszczenia powietrza'!F47+'Zanieczyszczenia powietrza'!F63+'Zanieczyszczenia powietrza'!F79</f>
        <v>34624024.584026642</v>
      </c>
      <c r="G6" s="5">
        <f>'Zanieczyszczenia powietrza'!G15+'Zanieczyszczenia powietrza'!G31+'Zanieczyszczenia powietrza'!G47+'Zanieczyszczenia powietrza'!G63+'Zanieczyszczenia powietrza'!G79</f>
        <v>36262446.82361453</v>
      </c>
      <c r="H6" s="5">
        <f>'Zanieczyszczenia powietrza'!H15+'Zanieczyszczenia powietrza'!H31+'Zanieczyszczenia powietrza'!H47+'Zanieczyszczenia powietrza'!H63+'Zanieczyszczenia powietrza'!H79</f>
        <v>38576637.790994279</v>
      </c>
      <c r="I6" s="5">
        <f>'Zanieczyszczenia powietrza'!I15+'Zanieczyszczenia powietrza'!I31+'Zanieczyszczenia powietrza'!I47+'Zanieczyszczenia powietrza'!I63+'Zanieczyszczenia powietrza'!I79</f>
        <v>40944246.628434807</v>
      </c>
      <c r="J6" s="5">
        <f>'Zanieczyszczenia powietrza'!J15+'Zanieczyszczenia powietrza'!J31+'Zanieczyszczenia powietrza'!J47+'Zanieczyszczenia powietrza'!J63+'Zanieczyszczenia powietrza'!J79</f>
        <v>43362154.971453324</v>
      </c>
      <c r="K6" s="5">
        <f>'Zanieczyszczenia powietrza'!K15+'Zanieczyszczenia powietrza'!K31+'Zanieczyszczenia powietrza'!K47+'Zanieczyszczenia powietrza'!K63+'Zanieczyszczenia powietrza'!K79</f>
        <v>45862934.182680078</v>
      </c>
      <c r="L6" s="5">
        <f>'Zanieczyszczenia powietrza'!L15+'Zanieczyszczenia powietrza'!L31+'Zanieczyszczenia powietrza'!L47+'Zanieczyszczenia powietrza'!L63+'Zanieczyszczenia powietrza'!L79</f>
        <v>43655780.186042525</v>
      </c>
      <c r="M6" s="5">
        <f>'Zanieczyszczenia powietrza'!M15+'Zanieczyszczenia powietrza'!M31+'Zanieczyszczenia powietrza'!M47+'Zanieczyszczenia powietrza'!M63+'Zanieczyszczenia powietrza'!M79</f>
        <v>46999048.813329503</v>
      </c>
      <c r="N6" s="5">
        <f>'Zanieczyszczenia powietrza'!N15+'Zanieczyszczenia powietrza'!N31+'Zanieczyszczenia powietrza'!N47+'Zanieczyszczenia powietrza'!N63+'Zanieczyszczenia powietrza'!N79</f>
        <v>50458585.873633541</v>
      </c>
      <c r="O6" s="5">
        <f>'Zanieczyszczenia powietrza'!O15+'Zanieczyszczenia powietrza'!O31+'Zanieczyszczenia powietrza'!O47+'Zanieczyszczenia powietrza'!O63+'Zanieczyszczenia powietrza'!O79</f>
        <v>54037704.796824411</v>
      </c>
      <c r="P6" s="5">
        <f>'Zanieczyszczenia powietrza'!P15+'Zanieczyszczenia powietrza'!P31+'Zanieczyszczenia powietrza'!P47+'Zanieczyszczenia powietrza'!P63+'Zanieczyszczenia powietrza'!P79</f>
        <v>57739805.042593464</v>
      </c>
      <c r="Q6" s="5">
        <f>'Zanieczyszczenia powietrza'!Q15+'Zanieczyszczenia powietrza'!Q31+'Zanieczyszczenia powietrza'!Q47+'Zanieczyszczenia powietrza'!Q63+'Zanieczyszczenia powietrza'!Q79</f>
        <v>52558509.613160916</v>
      </c>
      <c r="R6" s="5">
        <f>'Zanieczyszczenia powietrza'!R15+'Zanieczyszczenia powietrza'!R31+'Zanieczyszczenia powietrza'!R47+'Zanieczyszczenia powietrza'!R63+'Zanieczyszczenia powietrza'!R79</f>
        <v>56455923.315423541</v>
      </c>
      <c r="S6" s="5">
        <f>'Zanieczyszczenia powietrza'!S15+'Zanieczyszczenia powietrza'!S31+'Zanieczyszczenia powietrza'!S47+'Zanieczyszczenia powietrza'!S63+'Zanieczyszczenia powietrza'!S79</f>
        <v>60483622.534869261</v>
      </c>
      <c r="T6" s="5">
        <f>'Zanieczyszczenia powietrza'!T15+'Zanieczyszczenia powietrza'!T31+'Zanieczyszczenia powietrza'!T47+'Zanieczyszczenia powietrza'!T63+'Zanieczyszczenia powietrza'!T79</f>
        <v>64594431.59834937</v>
      </c>
      <c r="U6" s="5">
        <f>'Zanieczyszczenia powietrza'!U15+'Zanieczyszczenia powietrza'!U31+'Zanieczyszczenia powietrza'!U47+'Zanieczyszczenia powietrza'!U63+'Zanieczyszczenia powietrza'!U79</f>
        <v>68781967.226514384</v>
      </c>
      <c r="V6" s="5">
        <f>'Zanieczyszczenia powietrza'!V15+'Zanieczyszczenia powietrza'!V31+'Zanieczyszczenia powietrza'!V47+'Zanieczyszczenia powietrza'!V63+'Zanieczyszczenia powietrza'!V79</f>
        <v>58406057.461281203</v>
      </c>
      <c r="W6" s="5">
        <f>'Zanieczyszczenia powietrza'!W15+'Zanieczyszczenia powietrza'!W31+'Zanieczyszczenia powietrza'!W47+'Zanieczyszczenia powietrza'!W63+'Zanieczyszczenia powietrza'!W79</f>
        <v>63134249.839801192</v>
      </c>
      <c r="X6" s="5">
        <f>'Zanieczyszczenia powietrza'!X15+'Zanieczyszczenia powietrza'!X31+'Zanieczyszczenia powietrza'!X47+'Zanieczyszczenia powietrza'!X63+'Zanieczyszczenia powietrza'!X79</f>
        <v>68004824.956581563</v>
      </c>
      <c r="Y6" s="5">
        <f>'Zanieczyszczenia powietrza'!Y15+'Zanieczyszczenia powietrza'!Y31+'Zanieczyszczenia powietrza'!Y47+'Zanieczyszczenia powietrza'!Y63+'Zanieczyszczenia powietrza'!Y79</f>
        <v>72963780.590870172</v>
      </c>
      <c r="Z6" s="5">
        <f>'Zanieczyszczenia powietrza'!Z15+'Zanieczyszczenia powietrza'!Z31+'Zanieczyszczenia powietrza'!Z47+'Zanieczyszczenia powietrza'!Z63+'Zanieczyszczenia powietrza'!Z79</f>
        <v>78064013.570267111</v>
      </c>
    </row>
    <row r="7" spans="1:28" x14ac:dyDescent="0.25">
      <c r="A7" s="22" t="s">
        <v>63</v>
      </c>
      <c r="B7" s="5">
        <f t="shared" ref="B7:D7" si="6">B22</f>
        <v>5088191.5398638006</v>
      </c>
      <c r="C7" s="5">
        <f t="shared" si="6"/>
        <v>5344363.2882899558</v>
      </c>
      <c r="D7" s="5">
        <f t="shared" si="6"/>
        <v>5606690.3060098449</v>
      </c>
      <c r="E7" s="5">
        <f>'zmiany klimatyczne'!E15+'zmiany klimatyczne'!E31+'zmiany klimatyczne'!E47+'zmiany klimatyczne'!E63+'zmiany klimatyczne'!E79</f>
        <v>5469425.1018522279</v>
      </c>
      <c r="F7" s="5">
        <f>'zmiany klimatyczne'!F15+'zmiany klimatyczne'!F31+'zmiany klimatyczne'!F47+'zmiany klimatyczne'!F63+'zmiany klimatyczne'!F79</f>
        <v>5723573.6069325022</v>
      </c>
      <c r="G7" s="5">
        <f>'zmiany klimatyczne'!G15+'zmiany klimatyczne'!G31+'zmiany klimatyczne'!G47+'zmiany klimatyczne'!G63+'zmiany klimatyczne'!G79</f>
        <v>5983374.2281952286</v>
      </c>
      <c r="H7" s="5">
        <f>'zmiany klimatyczne'!H15+'zmiany klimatyczne'!H31+'zmiany klimatyczne'!H47+'zmiany klimatyczne'!H63+'zmiany klimatyczne'!H79</f>
        <v>6334301.9592347071</v>
      </c>
      <c r="I7" s="5">
        <f>'zmiany klimatyczne'!I15+'zmiany klimatyczne'!I31+'zmiany klimatyczne'!I47+'zmiany klimatyczne'!I63+'zmiany klimatyczne'!I79</f>
        <v>6695051.3183392873</v>
      </c>
      <c r="J7" s="5">
        <f>'zmiany klimatyczne'!J15+'zmiany klimatyczne'!J31+'zmiany klimatyczne'!J47+'zmiany klimatyczne'!J63+'zmiany klimatyczne'!J79</f>
        <v>7065622.3055089703</v>
      </c>
      <c r="K7" s="5">
        <f>'zmiany klimatyczne'!K15+'zmiany klimatyczne'!K31+'zmiany klimatyczne'!K47+'zmiany klimatyczne'!K63+'zmiany klimatyczne'!K79</f>
        <v>7446014.920743756</v>
      </c>
      <c r="L7" s="5">
        <f>'zmiany klimatyczne'!L15+'zmiany klimatyczne'!L31+'zmiany klimatyczne'!L47+'zmiany klimatyczne'!L63+'zmiany klimatyczne'!L79</f>
        <v>7200366.0935176071</v>
      </c>
      <c r="M7" s="5">
        <f>'zmiany klimatyczne'!M15+'zmiany klimatyczne'!M31+'zmiany klimatyczne'!M47+'zmiany klimatyczne'!M63+'zmiany klimatyczne'!M79</f>
        <v>7694797.9143854808</v>
      </c>
      <c r="N7" s="5">
        <f>'zmiany klimatyczne'!N15+'zmiany klimatyczne'!N31+'zmiany klimatyczne'!N47+'zmiany klimatyczne'!N63+'zmiany klimatyczne'!N79</f>
        <v>8203769.8954905933</v>
      </c>
      <c r="O7" s="5">
        <f>'zmiany klimatyczne'!O15+'zmiany klimatyczne'!O31+'zmiany klimatyczne'!O47+'zmiany klimatyczne'!O63+'zmiany klimatyczne'!O79</f>
        <v>8727282.0368329361</v>
      </c>
      <c r="P7" s="5">
        <f>'zmiany klimatyczne'!P15+'zmiany klimatyczne'!P31+'zmiany klimatyczne'!P47+'zmiany klimatyczne'!P63+'zmiany klimatyczne'!P79</f>
        <v>9265334.338412514</v>
      </c>
      <c r="Q7" s="5">
        <f>'zmiany klimatyczne'!Q15+'zmiany klimatyczne'!Q31+'zmiany klimatyczne'!Q47+'zmiany klimatyczne'!Q63+'zmiany klimatyczne'!Q79</f>
        <v>8590223.2920915335</v>
      </c>
      <c r="R7" s="5">
        <f>'zmiany klimatyczne'!R15+'zmiany klimatyczne'!R31+'zmiany klimatyczne'!R47+'zmiany klimatyczne'!R63+'zmiany klimatyczne'!R79</f>
        <v>9197470.7682587672</v>
      </c>
      <c r="S7" s="5">
        <f>'zmiany klimatyczne'!S15+'zmiany klimatyczne'!S31+'zmiany klimatyczne'!S47+'zmiany klimatyczne'!S63+'zmiany klimatyczne'!S79</f>
        <v>9821794.4409093577</v>
      </c>
      <c r="T7" s="5">
        <f>'zmiany klimatyczne'!T15+'zmiany klimatyczne'!T31+'zmiany klimatyczne'!T47+'zmiany klimatyczne'!T63+'zmiany klimatyczne'!T79</f>
        <v>10463194.310043296</v>
      </c>
      <c r="U7" s="5">
        <f>'zmiany klimatyczne'!U15+'zmiany klimatyczne'!U31+'zmiany klimatyczne'!U47+'zmiany klimatyczne'!U63+'zmiany klimatyczne'!U79</f>
        <v>11121670.375660582</v>
      </c>
      <c r="V7" s="5">
        <f>'zmiany klimatyczne'!V15+'zmiany klimatyczne'!V31+'zmiany klimatyczne'!V47+'zmiany klimatyczne'!V63+'zmiany klimatyczne'!V79</f>
        <v>9797950.6051415894</v>
      </c>
      <c r="W7" s="5">
        <f>'zmiany klimatyczne'!W15+'zmiany klimatyczne'!W31+'zmiany klimatyczne'!W47+'zmiany klimatyczne'!W63+'zmiany klimatyczne'!W79</f>
        <v>10552433.993989771</v>
      </c>
      <c r="X7" s="5">
        <f>'zmiany klimatyczne'!X15+'zmiany klimatyczne'!X31+'zmiany klimatyczne'!X47+'zmiany klimatyczne'!X63+'zmiany klimatyczne'!X79</f>
        <v>11327500.9125662</v>
      </c>
      <c r="Y7" s="5">
        <f>'zmiany klimatyczne'!Y15+'zmiany klimatyczne'!Y31+'zmiany klimatyczne'!Y47+'zmiany klimatyczne'!Y63+'zmiany klimatyczne'!Y79</f>
        <v>12123151.360870885</v>
      </c>
      <c r="Z7" s="5">
        <f>'zmiany klimatyczne'!Z15+'zmiany klimatyczne'!Z31+'zmiany klimatyczne'!Z47+'zmiany klimatyczne'!Z63+'zmiany klimatyczne'!Z79</f>
        <v>12939385.338903818</v>
      </c>
    </row>
    <row r="8" spans="1:28" x14ac:dyDescent="0.25">
      <c r="A8" s="22" t="s">
        <v>64</v>
      </c>
      <c r="B8" s="5">
        <f t="shared" ref="B8:D8" si="7">B23</f>
        <v>10382566.897896498</v>
      </c>
      <c r="C8" s="5">
        <f t="shared" si="7"/>
        <v>12808090.898061046</v>
      </c>
      <c r="D8" s="5">
        <f t="shared" si="7"/>
        <v>13422669.464919984</v>
      </c>
      <c r="E8" s="5">
        <f>'koszty hałasu'!E15+'koszty hałasu'!E31+'koszty hałasu'!E47+'koszty hałasu'!E63+'koszty hałasu'!E79</f>
        <v>11323402.067249099</v>
      </c>
      <c r="F8" s="5">
        <f>'koszty hałasu'!F15+'koszty hałasu'!F31+'koszty hałasu'!F47+'koszty hałasu'!F63+'koszty hałasu'!F79</f>
        <v>11838710.91127735</v>
      </c>
      <c r="G8" s="5">
        <f>'koszty hałasu'!G15+'koszty hałasu'!G31+'koszty hałasu'!G47+'koszty hałasu'!G63+'koszty hałasu'!G79</f>
        <v>12362162.324277954</v>
      </c>
      <c r="H8" s="5">
        <f>'koszty hałasu'!H15+'koszty hałasu'!H31+'koszty hałasu'!H47+'koszty hałasu'!H63+'koszty hałasu'!H79</f>
        <v>13092664.031904954</v>
      </c>
      <c r="I8" s="5">
        <f>'koszty hałasu'!I15+'koszty hałasu'!I31+'koszty hałasu'!I47+'koszty hałasu'!I63+'koszty hałasu'!I79</f>
        <v>13838852.374823039</v>
      </c>
      <c r="J8" s="5">
        <f>'koszty hałasu'!J15+'koszty hałasu'!J31+'koszty hałasu'!J47+'koszty hałasu'!J63+'koszty hałasu'!J79</f>
        <v>14599725.749484738</v>
      </c>
      <c r="K8" s="5">
        <f>'koszty hałasu'!K15+'koszty hałasu'!K31+'koszty hałasu'!K47+'koszty hałasu'!K63+'koszty hałasu'!K79</f>
        <v>15386264.215440921</v>
      </c>
      <c r="L8" s="5">
        <f>'koszty hałasu'!L15+'koszty hałasu'!L31+'koszty hałasu'!L47+'koszty hałasu'!L63+'koszty hałasu'!L79</f>
        <v>14764516.253886756</v>
      </c>
      <c r="M8" s="5">
        <f>'koszty hałasu'!M15+'koszty hałasu'!M31+'koszty hałasu'!M47+'koszty hałasu'!M63+'koszty hałasu'!M79</f>
        <v>15806126.951898562</v>
      </c>
      <c r="N8" s="5">
        <f>'koszty hałasu'!N15+'koszty hałasu'!N31+'koszty hałasu'!N47+'koszty hałasu'!N63+'koszty hałasu'!N79</f>
        <v>16883496.271329291</v>
      </c>
      <c r="O8" s="5">
        <f>'koszty hałasu'!O15+'koszty hałasu'!O31+'koszty hałasu'!O47+'koszty hałasu'!O63+'koszty hałasu'!O79</f>
        <v>17997637.912756488</v>
      </c>
      <c r="P8" s="5">
        <f>'koszty hałasu'!P15+'koszty hałasu'!P31+'koszty hałasu'!P47+'koszty hałasu'!P63+'koszty hałasu'!P79</f>
        <v>19149591.821332246</v>
      </c>
      <c r="Q8" s="5">
        <f>'koszty hałasu'!Q15+'koszty hałasu'!Q31+'koszty hałasu'!Q47+'koszty hałasu'!Q63+'koszty hałasu'!Q79</f>
        <v>17619374.935460247</v>
      </c>
      <c r="R8" s="5">
        <f>'koszty hałasu'!R15+'koszty hałasu'!R31+'koszty hałasu'!R47+'koszty hałasu'!R63+'koszty hałasu'!R79</f>
        <v>18882875.005733028</v>
      </c>
      <c r="S8" s="5">
        <f>'koszty hałasu'!S15+'koszty hałasu'!S31+'koszty hałasu'!S47+'koszty hałasu'!S63+'koszty hałasu'!S79</f>
        <v>20188398.272328079</v>
      </c>
      <c r="T8" s="5">
        <f>'koszty hałasu'!T15+'koszty hałasu'!T31+'koszty hałasu'!T47+'koszty hałasu'!T63+'koszty hałasu'!T79</f>
        <v>21520187.553047217</v>
      </c>
      <c r="U8" s="5">
        <f>'koszty hałasu'!U15+'koszty hałasu'!U31+'koszty hałasu'!U47+'koszty hałasu'!U63+'koszty hałasu'!U79</f>
        <v>22876167.286933292</v>
      </c>
      <c r="V8" s="5">
        <f>'koszty hałasu'!V15+'koszty hałasu'!V31+'koszty hałasu'!V47+'koszty hałasu'!V63+'koszty hałasu'!V79</f>
        <v>19832870.840327933</v>
      </c>
      <c r="W8" s="5">
        <f>'koszty hałasu'!W15+'koszty hałasu'!W31+'koszty hałasu'!W47+'koszty hałasu'!W63+'koszty hałasu'!W79</f>
        <v>21353606.138523325</v>
      </c>
      <c r="X8" s="5">
        <f>'koszty hałasu'!X15+'koszty hałasu'!X31+'koszty hałasu'!X47+'koszty hałasu'!X63+'koszty hałasu'!X79</f>
        <v>22919840.513272107</v>
      </c>
      <c r="Y8" s="5">
        <f>'koszty hałasu'!Y15+'koszty hałasu'!Y31+'koszty hałasu'!Y47+'koszty hałasu'!Y63+'koszty hałasu'!Y79</f>
        <v>24513371.653772</v>
      </c>
      <c r="Z8" s="5">
        <f>'koszty hałasu'!Z15+'koszty hałasu'!Z31+'koszty hałasu'!Z47+'koszty hałasu'!Z63+'koszty hałasu'!Z79</f>
        <v>26152028.31159649</v>
      </c>
    </row>
    <row r="9" spans="1:28" x14ac:dyDescent="0.25">
      <c r="A9" s="22" t="s">
        <v>35</v>
      </c>
      <c r="B9" s="5">
        <f t="shared" ref="B9:D9" si="8">B24</f>
        <v>205078012.14598224</v>
      </c>
      <c r="C9" s="5">
        <f t="shared" si="8"/>
        <v>210491618.14772978</v>
      </c>
      <c r="D9" s="5">
        <f t="shared" si="8"/>
        <v>215148432.77738127</v>
      </c>
      <c r="E9" s="5">
        <f t="shared" ref="E9:F9" si="9">SUM(E2:E8)</f>
        <v>199456232.11526963</v>
      </c>
      <c r="F9" s="5">
        <f t="shared" si="9"/>
        <v>205584224.34008786</v>
      </c>
      <c r="G9" s="5">
        <f t="shared" ref="G9:Z9" si="10">SUM(G2:G8)</f>
        <v>211801086.26947764</v>
      </c>
      <c r="H9" s="5">
        <f t="shared" si="10"/>
        <v>219465066.15971926</v>
      </c>
      <c r="I9" s="5">
        <f t="shared" si="10"/>
        <v>227082983.88756475</v>
      </c>
      <c r="J9" s="5">
        <f t="shared" si="10"/>
        <v>236215967.0686259</v>
      </c>
      <c r="K9" s="5">
        <f t="shared" si="10"/>
        <v>245526428.72994193</v>
      </c>
      <c r="L9" s="5">
        <f t="shared" si="10"/>
        <v>234745494.18216869</v>
      </c>
      <c r="M9" s="5">
        <f t="shared" si="10"/>
        <v>246034071.45097336</v>
      </c>
      <c r="N9" s="5">
        <f t="shared" si="10"/>
        <v>259189827.72283566</v>
      </c>
      <c r="O9" s="5">
        <f t="shared" si="10"/>
        <v>272567029.20861959</v>
      </c>
      <c r="P9" s="5">
        <f t="shared" si="10"/>
        <v>284332383.64408028</v>
      </c>
      <c r="Q9" s="5">
        <f t="shared" si="10"/>
        <v>261170656.59458485</v>
      </c>
      <c r="R9" s="5">
        <f t="shared" si="10"/>
        <v>276759946.00083286</v>
      </c>
      <c r="S9" s="5">
        <f t="shared" si="10"/>
        <v>292629764.14030027</v>
      </c>
      <c r="T9" s="5">
        <f t="shared" si="10"/>
        <v>308680986.57838607</v>
      </c>
      <c r="U9" s="5">
        <f t="shared" si="10"/>
        <v>324969301.2775445</v>
      </c>
      <c r="V9" s="5">
        <f t="shared" si="10"/>
        <v>280852271.550138</v>
      </c>
      <c r="W9" s="5">
        <f t="shared" si="10"/>
        <v>299224070.37415963</v>
      </c>
      <c r="X9" s="5">
        <f t="shared" si="10"/>
        <v>317854162.44343084</v>
      </c>
      <c r="Y9" s="5">
        <f t="shared" si="10"/>
        <v>336942555.68620193</v>
      </c>
      <c r="Z9" s="5">
        <f t="shared" si="10"/>
        <v>356141032.48057169</v>
      </c>
    </row>
    <row r="11" spans="1:28" x14ac:dyDescent="0.25">
      <c r="A11" s="22" t="s">
        <v>11</v>
      </c>
      <c r="B11" s="1">
        <v>2020</v>
      </c>
      <c r="C11" s="1">
        <f>B11+1</f>
        <v>2021</v>
      </c>
      <c r="D11" s="1">
        <f t="shared" ref="D11:Z11" si="11">C11+1</f>
        <v>2022</v>
      </c>
      <c r="E11" s="1">
        <f t="shared" si="11"/>
        <v>2023</v>
      </c>
      <c r="F11" s="1">
        <f t="shared" si="11"/>
        <v>2024</v>
      </c>
      <c r="G11" s="1">
        <f t="shared" si="11"/>
        <v>2025</v>
      </c>
      <c r="H11" s="1">
        <f t="shared" si="11"/>
        <v>2026</v>
      </c>
      <c r="I11" s="1">
        <f t="shared" si="11"/>
        <v>2027</v>
      </c>
      <c r="J11" s="1">
        <f t="shared" si="11"/>
        <v>2028</v>
      </c>
      <c r="K11" s="1">
        <f t="shared" si="11"/>
        <v>2029</v>
      </c>
      <c r="L11" s="1">
        <f t="shared" si="11"/>
        <v>2030</v>
      </c>
      <c r="M11" s="1">
        <f t="shared" si="11"/>
        <v>2031</v>
      </c>
      <c r="N11" s="1">
        <f t="shared" si="11"/>
        <v>2032</v>
      </c>
      <c r="O11" s="1">
        <f t="shared" si="11"/>
        <v>2033</v>
      </c>
      <c r="P11" s="1">
        <f t="shared" si="11"/>
        <v>2034</v>
      </c>
      <c r="Q11" s="1">
        <f t="shared" si="11"/>
        <v>2035</v>
      </c>
      <c r="R11" s="1">
        <f t="shared" si="11"/>
        <v>2036</v>
      </c>
      <c r="S11" s="1">
        <f t="shared" si="11"/>
        <v>2037</v>
      </c>
      <c r="T11" s="1">
        <f t="shared" si="11"/>
        <v>2038</v>
      </c>
      <c r="U11" s="1">
        <f t="shared" si="11"/>
        <v>2039</v>
      </c>
      <c r="V11" s="1">
        <f t="shared" si="11"/>
        <v>2040</v>
      </c>
      <c r="W11" s="1">
        <f t="shared" si="11"/>
        <v>2041</v>
      </c>
      <c r="X11" s="1">
        <f t="shared" si="11"/>
        <v>2042</v>
      </c>
      <c r="Y11" s="1">
        <f t="shared" si="11"/>
        <v>2043</v>
      </c>
      <c r="Z11" s="1">
        <f t="shared" si="11"/>
        <v>2044</v>
      </c>
    </row>
    <row r="12" spans="1:28" s="10" customFormat="1" x14ac:dyDescent="0.25">
      <c r="A12" s="68" t="s">
        <v>65</v>
      </c>
      <c r="E12" s="10">
        <v>549180</v>
      </c>
      <c r="F12" s="10">
        <v>549180</v>
      </c>
      <c r="G12" s="10">
        <v>549180</v>
      </c>
      <c r="H12" s="10">
        <v>549180</v>
      </c>
      <c r="I12" s="10">
        <v>549180</v>
      </c>
      <c r="J12" s="10">
        <v>549180</v>
      </c>
      <c r="K12" s="10">
        <v>549180</v>
      </c>
      <c r="L12" s="10">
        <v>549180</v>
      </c>
      <c r="M12" s="10">
        <v>549180</v>
      </c>
      <c r="N12" s="10">
        <v>549180</v>
      </c>
      <c r="O12" s="10">
        <v>549180</v>
      </c>
      <c r="P12" s="10">
        <v>549180</v>
      </c>
      <c r="Q12" s="10">
        <v>549180</v>
      </c>
      <c r="R12" s="10">
        <v>549180</v>
      </c>
      <c r="S12" s="10">
        <v>549180</v>
      </c>
      <c r="T12" s="10">
        <v>549180</v>
      </c>
      <c r="U12" s="10">
        <v>549180</v>
      </c>
      <c r="V12" s="10">
        <v>549180</v>
      </c>
      <c r="W12" s="10">
        <v>549180</v>
      </c>
      <c r="X12" s="10">
        <v>5491800</v>
      </c>
      <c r="Y12" s="10">
        <v>549180</v>
      </c>
      <c r="Z12" s="10">
        <v>549180</v>
      </c>
    </row>
    <row r="13" spans="1:28" x14ac:dyDescent="0.25">
      <c r="AA13" s="14"/>
      <c r="AB13" s="14"/>
    </row>
    <row r="15" spans="1:28" x14ac:dyDescent="0.25">
      <c r="A15" t="s">
        <v>71</v>
      </c>
    </row>
    <row r="16" spans="1:28" x14ac:dyDescent="0.25">
      <c r="A16" s="22" t="s">
        <v>11</v>
      </c>
      <c r="B16" s="1">
        <v>2020</v>
      </c>
      <c r="C16" s="1">
        <v>2019</v>
      </c>
      <c r="D16" s="1">
        <v>2020</v>
      </c>
      <c r="E16" s="1">
        <v>2021</v>
      </c>
      <c r="F16" s="1">
        <v>2022</v>
      </c>
      <c r="G16" s="1">
        <v>2023</v>
      </c>
      <c r="H16" s="1">
        <v>2024</v>
      </c>
      <c r="I16" s="1">
        <v>2025</v>
      </c>
      <c r="J16" s="1">
        <v>2026</v>
      </c>
      <c r="K16" s="1">
        <v>2027</v>
      </c>
      <c r="L16" s="1">
        <v>2028</v>
      </c>
      <c r="M16" s="1">
        <v>2029</v>
      </c>
      <c r="N16" s="1">
        <v>2030</v>
      </c>
      <c r="O16" s="1">
        <v>2031</v>
      </c>
      <c r="P16" s="1">
        <v>2032</v>
      </c>
      <c r="Q16" s="1">
        <v>2033</v>
      </c>
      <c r="R16" s="1">
        <v>2034</v>
      </c>
      <c r="S16" s="1">
        <v>2035</v>
      </c>
      <c r="T16" s="1">
        <v>2036</v>
      </c>
      <c r="U16" s="1">
        <v>2037</v>
      </c>
      <c r="V16" s="1">
        <v>2038</v>
      </c>
      <c r="W16" s="1">
        <v>2039</v>
      </c>
      <c r="X16" s="1">
        <v>2040</v>
      </c>
      <c r="Y16" s="1">
        <v>2041</v>
      </c>
      <c r="Z16" s="1">
        <v>2042</v>
      </c>
    </row>
    <row r="17" spans="1:26" x14ac:dyDescent="0.25">
      <c r="A17" s="22" t="s">
        <v>58</v>
      </c>
      <c r="B17" s="5">
        <v>107106187.06030028</v>
      </c>
      <c r="C17" s="5">
        <v>109171261.84144635</v>
      </c>
      <c r="D17" s="5">
        <v>111236336.62259243</v>
      </c>
      <c r="E17" s="5">
        <v>113301411.40373853</v>
      </c>
      <c r="F17" s="5">
        <v>115366486.18488462</v>
      </c>
      <c r="G17" s="5">
        <v>117431560.96603069</v>
      </c>
      <c r="H17" s="5">
        <v>120897412.94165128</v>
      </c>
      <c r="I17" s="5">
        <v>124363264.91727191</v>
      </c>
      <c r="J17" s="5">
        <v>127829116.89289251</v>
      </c>
      <c r="K17" s="5">
        <v>131294968.86851311</v>
      </c>
      <c r="L17" s="5">
        <v>124435446.93840328</v>
      </c>
      <c r="M17" s="5">
        <v>129640039.32788517</v>
      </c>
      <c r="N17" s="5">
        <v>134844631.71736699</v>
      </c>
      <c r="O17" s="5">
        <v>140117792.73696393</v>
      </c>
      <c r="P17" s="5">
        <v>145464434.82289514</v>
      </c>
      <c r="Q17" s="5">
        <v>133129149.00770959</v>
      </c>
      <c r="R17" s="5">
        <v>139680777.23360482</v>
      </c>
      <c r="S17" s="5">
        <v>146232405.45950007</v>
      </c>
      <c r="T17" s="5">
        <v>152784033.68539527</v>
      </c>
      <c r="U17" s="5">
        <v>159335661.91129053</v>
      </c>
      <c r="V17" s="5">
        <v>139154079.70752987</v>
      </c>
      <c r="W17" s="5">
        <v>146985885.36678842</v>
      </c>
      <c r="X17" s="5">
        <v>154817691.0260469</v>
      </c>
      <c r="Y17" s="5">
        <v>162649496.68530545</v>
      </c>
      <c r="Z17" s="5">
        <v>170481302.34456393</v>
      </c>
    </row>
    <row r="18" spans="1:26" x14ac:dyDescent="0.25">
      <c r="A18" s="22" t="s">
        <v>59</v>
      </c>
      <c r="B18" s="5">
        <v>24115369.828159999</v>
      </c>
      <c r="C18" s="5">
        <v>25035065.835959997</v>
      </c>
      <c r="D18" s="5">
        <v>25930509.744479999</v>
      </c>
      <c r="E18" s="5">
        <v>26850180.523199998</v>
      </c>
      <c r="F18" s="5">
        <v>27781554.378239997</v>
      </c>
      <c r="G18" s="5">
        <v>28720673.870879997</v>
      </c>
      <c r="H18" s="5">
        <v>30129688.026351999</v>
      </c>
      <c r="I18" s="5">
        <v>31574682.212856002</v>
      </c>
      <c r="J18" s="5">
        <v>33040751.245439999</v>
      </c>
      <c r="K18" s="5">
        <v>34544631.118776001</v>
      </c>
      <c r="L18" s="5">
        <v>33279242.567360006</v>
      </c>
      <c r="M18" s="5">
        <v>35410202.065744005</v>
      </c>
      <c r="N18" s="5">
        <v>37598641.194176011</v>
      </c>
      <c r="O18" s="5">
        <v>39871058.775183998</v>
      </c>
      <c r="P18" s="5">
        <v>42211172.615967996</v>
      </c>
      <c r="Q18" s="5">
        <v>38970089.224840008</v>
      </c>
      <c r="R18" s="5">
        <v>41950232.255600005</v>
      </c>
      <c r="S18" s="5">
        <v>45003810.260839991</v>
      </c>
      <c r="T18" s="5">
        <v>48089950.02736</v>
      </c>
      <c r="U18" s="5">
        <v>51272904.302919999</v>
      </c>
      <c r="V18" s="5">
        <v>44921486.144040011</v>
      </c>
      <c r="W18" s="5">
        <v>48442373.581471995</v>
      </c>
      <c r="X18" s="5">
        <v>52007204.43067199</v>
      </c>
      <c r="Y18" s="5">
        <v>55622629.017992005</v>
      </c>
      <c r="Z18" s="5">
        <v>59146496.486216001</v>
      </c>
    </row>
    <row r="19" spans="1:26" x14ac:dyDescent="0.25">
      <c r="A19" s="22" t="s">
        <v>60</v>
      </c>
      <c r="B19" s="5">
        <v>5109916.6283680005</v>
      </c>
      <c r="C19" s="5">
        <v>5374425.9856740003</v>
      </c>
      <c r="D19" s="5">
        <v>5629275.7835760005</v>
      </c>
      <c r="E19" s="5">
        <v>5895381.8318700008</v>
      </c>
      <c r="F19" s="5">
        <v>6165566.02984</v>
      </c>
      <c r="G19" s="5">
        <v>6439543.8857399998</v>
      </c>
      <c r="H19" s="5">
        <v>6844811.7233407991</v>
      </c>
      <c r="I19" s="5">
        <v>7260440.6893351991</v>
      </c>
      <c r="J19" s="5">
        <v>7683606.1209960021</v>
      </c>
      <c r="K19" s="5">
        <v>8118027.2864183998</v>
      </c>
      <c r="L19" s="5">
        <v>7586947.1995459991</v>
      </c>
      <c r="M19" s="5">
        <v>8220251.1114703994</v>
      </c>
      <c r="N19" s="5">
        <v>8870928.2542407997</v>
      </c>
      <c r="O19" s="5">
        <v>9539347.1028224006</v>
      </c>
      <c r="P19" s="5">
        <v>10221239.664077198</v>
      </c>
      <c r="Q19" s="5">
        <v>9177783.0360279996</v>
      </c>
      <c r="R19" s="5">
        <v>9897282.1314400006</v>
      </c>
      <c r="S19" s="5">
        <v>10635484.798319999</v>
      </c>
      <c r="T19" s="5">
        <v>11377038.137119999</v>
      </c>
      <c r="U19" s="5">
        <v>12150062.348072</v>
      </c>
      <c r="V19" s="5">
        <v>9974935.1467799991</v>
      </c>
      <c r="W19" s="5">
        <v>10793846.116371602</v>
      </c>
      <c r="X19" s="5">
        <v>11622750.6637056</v>
      </c>
      <c r="Y19" s="5">
        <v>12463772.345713198</v>
      </c>
      <c r="Z19" s="5">
        <v>13285168.7305176</v>
      </c>
    </row>
    <row r="20" spans="1:26" x14ac:dyDescent="0.25">
      <c r="A20" s="22" t="s">
        <v>61</v>
      </c>
      <c r="B20" s="5">
        <v>20725661.645666648</v>
      </c>
      <c r="C20" s="5">
        <v>18490583.830492962</v>
      </c>
      <c r="D20" s="5">
        <v>17272237.77789437</v>
      </c>
      <c r="E20" s="5">
        <v>18424649.573497899</v>
      </c>
      <c r="F20" s="5">
        <v>19638587.107737429</v>
      </c>
      <c r="G20" s="5">
        <v>20916134.757003382</v>
      </c>
      <c r="H20" s="5">
        <v>19107799.903906971</v>
      </c>
      <c r="I20" s="5">
        <v>20335014.125206046</v>
      </c>
      <c r="J20" s="5">
        <v>21176867.50175238</v>
      </c>
      <c r="K20" s="5">
        <v>22047438.990048226</v>
      </c>
      <c r="L20" s="5">
        <v>22947613.537579738</v>
      </c>
      <c r="M20" s="5">
        <v>19896846.344828378</v>
      </c>
      <c r="N20" s="5">
        <v>20696765.908810008</v>
      </c>
      <c r="O20" s="5">
        <v>21488675.260874771</v>
      </c>
      <c r="P20" s="5">
        <v>17831319.708816256</v>
      </c>
      <c r="Q20" s="5">
        <v>18492123.192171447</v>
      </c>
      <c r="R20" s="5">
        <v>19168564.110808492</v>
      </c>
      <c r="S20" s="5">
        <v>19866263.905132346</v>
      </c>
      <c r="T20" s="5">
        <v>20636034.499031112</v>
      </c>
      <c r="U20" s="5">
        <v>21413244.726565741</v>
      </c>
      <c r="V20" s="5">
        <v>16647506.888205171</v>
      </c>
      <c r="W20" s="5">
        <v>17107607.587999981</v>
      </c>
      <c r="X20" s="5">
        <v>17576284.475138027</v>
      </c>
      <c r="Y20" s="5">
        <v>18676227.793993138</v>
      </c>
      <c r="Z20" s="5">
        <v>19799813.187608384</v>
      </c>
    </row>
    <row r="21" spans="1:26" x14ac:dyDescent="0.25">
      <c r="A21" s="22" t="s">
        <v>62</v>
      </c>
      <c r="B21" s="5">
        <v>32550118.545727015</v>
      </c>
      <c r="C21" s="5">
        <v>34267826.467805438</v>
      </c>
      <c r="D21" s="5">
        <v>36050713.07790859</v>
      </c>
      <c r="E21" s="5">
        <v>37871367.773808815</v>
      </c>
      <c r="F21" s="5">
        <v>39727587.240094714</v>
      </c>
      <c r="G21" s="5">
        <v>41616987.251846455</v>
      </c>
      <c r="H21" s="5">
        <v>44164587.258902632</v>
      </c>
      <c r="I21" s="5">
        <v>46768814.033350237</v>
      </c>
      <c r="J21" s="5">
        <v>49426202.706044048</v>
      </c>
      <c r="K21" s="5">
        <v>52173904.687818527</v>
      </c>
      <c r="L21" s="5">
        <v>49462170.01483997</v>
      </c>
      <c r="M21" s="5">
        <v>53168516.288895831</v>
      </c>
      <c r="N21" s="5">
        <v>57003331.545907997</v>
      </c>
      <c r="O21" s="5">
        <v>60982621.775929011</v>
      </c>
      <c r="P21" s="5">
        <v>65111781.51236593</v>
      </c>
      <c r="Q21" s="5">
        <v>59625082.961724177</v>
      </c>
      <c r="R21" s="5">
        <v>64010018.330399297</v>
      </c>
      <c r="S21" s="5">
        <v>68541355.026648507</v>
      </c>
      <c r="T21" s="5">
        <v>73165623.439379603</v>
      </c>
      <c r="U21" s="5">
        <v>77875636.583805725</v>
      </c>
      <c r="V21" s="5">
        <v>66421740.892017886</v>
      </c>
      <c r="W21" s="5">
        <v>71797810.865512803</v>
      </c>
      <c r="X21" s="5">
        <v>77335769.917967796</v>
      </c>
      <c r="Y21" s="5">
        <v>82974206.159848288</v>
      </c>
      <c r="Z21" s="5">
        <v>88773274.40436995</v>
      </c>
    </row>
    <row r="22" spans="1:26" x14ac:dyDescent="0.25">
      <c r="A22" s="22" t="s">
        <v>63</v>
      </c>
      <c r="B22" s="5">
        <v>5088191.5398638006</v>
      </c>
      <c r="C22" s="5">
        <v>5344363.2882899558</v>
      </c>
      <c r="D22" s="5">
        <v>5606690.3060098449</v>
      </c>
      <c r="E22" s="5">
        <v>5875172.5930234659</v>
      </c>
      <c r="F22" s="5">
        <v>6149810.1493308218</v>
      </c>
      <c r="G22" s="5">
        <v>6430602.9749319078</v>
      </c>
      <c r="H22" s="5">
        <v>6801816.4302959237</v>
      </c>
      <c r="I22" s="5">
        <v>7183295.6603424139</v>
      </c>
      <c r="J22" s="5">
        <v>7575040.6650713794</v>
      </c>
      <c r="K22" s="5">
        <v>7977051.4444828173</v>
      </c>
      <c r="L22" s="5">
        <v>7696860.2030317914</v>
      </c>
      <c r="M22" s="5">
        <v>8222732.8337013805</v>
      </c>
      <c r="N22" s="5">
        <v>8764032.9118850753</v>
      </c>
      <c r="O22" s="5">
        <v>9324585.985377308</v>
      </c>
      <c r="P22" s="5">
        <v>9904910.933015801</v>
      </c>
      <c r="Q22" s="5">
        <v>9197275.9962115418</v>
      </c>
      <c r="R22" s="5">
        <v>9858172.8399127889</v>
      </c>
      <c r="S22" s="5">
        <v>10537773.657095492</v>
      </c>
      <c r="T22" s="5">
        <v>11236078.447759645</v>
      </c>
      <c r="U22" s="5">
        <v>11953087.211905248</v>
      </c>
      <c r="V22" s="5">
        <v>10522121.308865059</v>
      </c>
      <c r="W22" s="5">
        <v>11347532.275812468</v>
      </c>
      <c r="X22" s="5">
        <v>12195589.659560677</v>
      </c>
      <c r="Y22" s="5">
        <v>13066293.460109694</v>
      </c>
      <c r="Z22" s="5">
        <v>13959643.677459517</v>
      </c>
    </row>
    <row r="23" spans="1:26" x14ac:dyDescent="0.25">
      <c r="A23" s="22" t="s">
        <v>64</v>
      </c>
      <c r="B23" s="5">
        <v>10382566.897896498</v>
      </c>
      <c r="C23" s="5">
        <v>12808090.898061046</v>
      </c>
      <c r="D23" s="5">
        <v>13422669.464919984</v>
      </c>
      <c r="E23" s="5">
        <v>14048877.954567177</v>
      </c>
      <c r="F23" s="5">
        <v>14685930.640203999</v>
      </c>
      <c r="G23" s="5">
        <v>15332983.262898266</v>
      </c>
      <c r="H23" s="5">
        <v>16199436.061418526</v>
      </c>
      <c r="I23" s="5">
        <v>17083634.52360262</v>
      </c>
      <c r="J23" s="5">
        <v>17984378.010330763</v>
      </c>
      <c r="K23" s="5">
        <v>18915201.362466503</v>
      </c>
      <c r="L23" s="5">
        <v>18109949.343462467</v>
      </c>
      <c r="M23" s="5">
        <v>19347593.261005927</v>
      </c>
      <c r="N23" s="5">
        <v>20627498.955513742</v>
      </c>
      <c r="O23" s="5">
        <v>21958679.381851465</v>
      </c>
      <c r="P23" s="5">
        <v>23343401.188358326</v>
      </c>
      <c r="Q23" s="5">
        <v>21595492.369760796</v>
      </c>
      <c r="R23" s="5">
        <v>23126320.579808298</v>
      </c>
      <c r="S23" s="5">
        <v>24707971.630814437</v>
      </c>
      <c r="T23" s="5">
        <v>26321156.317499317</v>
      </c>
      <c r="U23" s="5">
        <v>27963357.298317928</v>
      </c>
      <c r="V23" s="5">
        <v>24353479.466474541</v>
      </c>
      <c r="W23" s="5">
        <v>26201145.61601571</v>
      </c>
      <c r="X23" s="5">
        <v>28104019.822136849</v>
      </c>
      <c r="Y23" s="5">
        <v>30039782.218419466</v>
      </c>
      <c r="Z23" s="5">
        <v>32030294.382308658</v>
      </c>
    </row>
    <row r="24" spans="1:26" x14ac:dyDescent="0.25">
      <c r="A24" s="22" t="s">
        <v>35</v>
      </c>
      <c r="B24" s="5">
        <v>205078012.14598224</v>
      </c>
      <c r="C24" s="5">
        <v>210491618.14772978</v>
      </c>
      <c r="D24" s="5">
        <v>215148432.77738127</v>
      </c>
      <c r="E24" s="5">
        <v>222267041.65370587</v>
      </c>
      <c r="F24" s="5">
        <v>229515521.7303316</v>
      </c>
      <c r="G24" s="5">
        <v>236888486.9693307</v>
      </c>
      <c r="H24" s="5">
        <v>244145552.34586814</v>
      </c>
      <c r="I24" s="5">
        <v>254569146.16196442</v>
      </c>
      <c r="J24" s="5">
        <v>264715963.14252707</v>
      </c>
      <c r="K24" s="5">
        <v>275071223.75852358</v>
      </c>
      <c r="L24" s="5">
        <v>263518229.80422327</v>
      </c>
      <c r="M24" s="5">
        <v>273906181.23353106</v>
      </c>
      <c r="N24" s="5">
        <v>288405830.48790067</v>
      </c>
      <c r="O24" s="5">
        <v>303282761.01900291</v>
      </c>
      <c r="P24" s="5">
        <v>314088260.44549662</v>
      </c>
      <c r="Q24" s="5">
        <v>290186995.78844559</v>
      </c>
      <c r="R24" s="5">
        <v>307691367.4815737</v>
      </c>
      <c r="S24" s="5">
        <v>325525064.73835087</v>
      </c>
      <c r="T24" s="5">
        <v>343609914.55354494</v>
      </c>
      <c r="U24" s="5">
        <v>361963954.38287711</v>
      </c>
      <c r="V24" s="5">
        <v>311995349.55391258</v>
      </c>
      <c r="W24" s="5">
        <v>332676201.40997297</v>
      </c>
      <c r="X24" s="5">
        <v>353659309.99522781</v>
      </c>
      <c r="Y24" s="5">
        <v>375492407.68138129</v>
      </c>
      <c r="Z24" s="5">
        <v>397475993.21304405</v>
      </c>
    </row>
    <row r="26" spans="1:26" x14ac:dyDescent="0.25">
      <c r="A26" s="22" t="s">
        <v>11</v>
      </c>
      <c r="B26" s="1">
        <v>2020</v>
      </c>
      <c r="C26" s="1">
        <v>2019</v>
      </c>
      <c r="D26" s="1">
        <v>2020</v>
      </c>
      <c r="E26" s="1">
        <v>2021</v>
      </c>
      <c r="F26" s="1">
        <v>2022</v>
      </c>
      <c r="G26" s="1">
        <v>2023</v>
      </c>
      <c r="H26" s="1">
        <v>2024</v>
      </c>
      <c r="I26" s="1">
        <v>2025</v>
      </c>
      <c r="J26" s="1">
        <v>2026</v>
      </c>
      <c r="K26" s="1">
        <v>2027</v>
      </c>
      <c r="L26" s="1">
        <v>2028</v>
      </c>
      <c r="M26" s="1">
        <v>2029</v>
      </c>
      <c r="N26" s="1">
        <v>2030</v>
      </c>
      <c r="O26" s="1">
        <v>2031</v>
      </c>
      <c r="P26" s="1">
        <v>2032</v>
      </c>
      <c r="Q26" s="1">
        <v>2033</v>
      </c>
      <c r="R26" s="1">
        <v>2034</v>
      </c>
      <c r="S26" s="1">
        <v>2035</v>
      </c>
      <c r="T26" s="1">
        <v>2036</v>
      </c>
      <c r="U26" s="1">
        <v>2037</v>
      </c>
      <c r="V26" s="1">
        <v>2038</v>
      </c>
      <c r="W26" s="1">
        <v>2039</v>
      </c>
      <c r="X26" s="1">
        <v>2040</v>
      </c>
      <c r="Y26" s="1">
        <v>2041</v>
      </c>
      <c r="Z26" s="1">
        <v>2042</v>
      </c>
    </row>
    <row r="27" spans="1:26" s="10" customFormat="1" x14ac:dyDescent="0.25">
      <c r="A27" s="68" t="s">
        <v>65</v>
      </c>
      <c r="B27" s="70">
        <v>1008000</v>
      </c>
      <c r="C27" s="70">
        <v>1008000</v>
      </c>
      <c r="D27" s="70">
        <v>1008000</v>
      </c>
      <c r="E27" s="70">
        <v>1008000</v>
      </c>
      <c r="F27" s="70">
        <v>1008000</v>
      </c>
      <c r="G27" s="70">
        <v>1008000</v>
      </c>
      <c r="H27" s="70">
        <v>1008000</v>
      </c>
      <c r="I27" s="70">
        <v>1008000</v>
      </c>
      <c r="J27" s="70">
        <v>1008000</v>
      </c>
      <c r="K27" s="70">
        <v>10080000</v>
      </c>
      <c r="L27" s="70">
        <v>1008000</v>
      </c>
      <c r="M27" s="70">
        <v>1008000</v>
      </c>
      <c r="N27" s="70">
        <v>1008000</v>
      </c>
      <c r="O27" s="70">
        <v>1008000</v>
      </c>
      <c r="P27" s="70">
        <v>1008000</v>
      </c>
      <c r="Q27" s="70">
        <v>1008000</v>
      </c>
      <c r="R27" s="70">
        <v>1008000</v>
      </c>
      <c r="S27" s="70">
        <v>1008000</v>
      </c>
      <c r="T27" s="70">
        <v>1008000</v>
      </c>
      <c r="U27" s="70">
        <v>10080000</v>
      </c>
      <c r="V27" s="70">
        <v>1008000</v>
      </c>
      <c r="W27" s="70">
        <v>1008000</v>
      </c>
      <c r="X27" s="70">
        <v>1008000</v>
      </c>
      <c r="Y27" s="70">
        <v>1008000</v>
      </c>
      <c r="Z27" s="70">
        <v>1008000</v>
      </c>
    </row>
    <row r="30" spans="1:26" x14ac:dyDescent="0.25">
      <c r="B30" s="52"/>
      <c r="C30" s="52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2"/>
    </row>
    <row r="31" spans="1:26" x14ac:dyDescent="0.25">
      <c r="B31" s="52"/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</row>
    <row r="32" spans="1:26" x14ac:dyDescent="0.25">
      <c r="B32" s="52"/>
      <c r="C32" s="52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</row>
    <row r="33" spans="2:14" x14ac:dyDescent="0.25">
      <c r="B33" s="52"/>
      <c r="C33" s="52"/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52"/>
    </row>
    <row r="34" spans="2:14" x14ac:dyDescent="0.25">
      <c r="B34" s="52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</row>
    <row r="35" spans="2:14" x14ac:dyDescent="0.25">
      <c r="B35" s="52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</row>
    <row r="36" spans="2:14" x14ac:dyDescent="0.25">
      <c r="B36" s="52"/>
      <c r="C36" s="52"/>
      <c r="D36" s="52"/>
      <c r="E36" s="52"/>
      <c r="F36" s="52"/>
      <c r="G36" s="52"/>
      <c r="H36" s="52"/>
      <c r="I36" s="52"/>
      <c r="J36" s="52"/>
      <c r="K36" s="52"/>
      <c r="L36" s="52"/>
      <c r="M36" s="52"/>
      <c r="N36" s="52"/>
    </row>
    <row r="37" spans="2:14" x14ac:dyDescent="0.25">
      <c r="B37" s="52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</row>
    <row r="38" spans="2:14" x14ac:dyDescent="0.25">
      <c r="B38" s="52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</row>
    <row r="39" spans="2:14" x14ac:dyDescent="0.25">
      <c r="B39" s="52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8"/>
  <sheetViews>
    <sheetView tabSelected="1" topLeftCell="J1" workbookViewId="0">
      <selection activeCell="AB5" sqref="AB5"/>
    </sheetView>
  </sheetViews>
  <sheetFormatPr defaultRowHeight="15" x14ac:dyDescent="0.25"/>
  <cols>
    <col min="3" max="3" width="12.28515625" bestFit="1" customWidth="1"/>
    <col min="4" max="4" width="9.85546875" bestFit="1" customWidth="1"/>
    <col min="5" max="5" width="12.140625" customWidth="1"/>
    <col min="6" max="6" width="12.5703125" customWidth="1"/>
    <col min="7" max="7" width="11.28515625" bestFit="1" customWidth="1"/>
    <col min="8" max="8" width="12" customWidth="1"/>
    <col min="9" max="9" width="10.5703125" bestFit="1" customWidth="1"/>
    <col min="10" max="27" width="11.5703125" bestFit="1" customWidth="1"/>
    <col min="28" max="28" width="14.7109375" bestFit="1" customWidth="1"/>
  </cols>
  <sheetData>
    <row r="1" spans="1:28" x14ac:dyDescent="0.25">
      <c r="A1" s="84" t="s">
        <v>11</v>
      </c>
      <c r="B1" s="84"/>
      <c r="C1" s="42">
        <v>2018</v>
      </c>
      <c r="D1" s="42">
        <f>C1+1</f>
        <v>2019</v>
      </c>
      <c r="E1" s="42">
        <f t="shared" ref="E1:AA1" si="0">D1+1</f>
        <v>2020</v>
      </c>
      <c r="F1" s="42">
        <f t="shared" si="0"/>
        <v>2021</v>
      </c>
      <c r="G1" s="42">
        <f t="shared" si="0"/>
        <v>2022</v>
      </c>
      <c r="H1" s="42">
        <f t="shared" si="0"/>
        <v>2023</v>
      </c>
      <c r="I1" s="42">
        <f t="shared" si="0"/>
        <v>2024</v>
      </c>
      <c r="J1" s="42">
        <f t="shared" si="0"/>
        <v>2025</v>
      </c>
      <c r="K1" s="42">
        <f t="shared" si="0"/>
        <v>2026</v>
      </c>
      <c r="L1" s="42">
        <f t="shared" si="0"/>
        <v>2027</v>
      </c>
      <c r="M1" s="42">
        <f t="shared" si="0"/>
        <v>2028</v>
      </c>
      <c r="N1" s="42">
        <f t="shared" si="0"/>
        <v>2029</v>
      </c>
      <c r="O1" s="42">
        <f t="shared" si="0"/>
        <v>2030</v>
      </c>
      <c r="P1" s="42">
        <f t="shared" si="0"/>
        <v>2031</v>
      </c>
      <c r="Q1" s="42">
        <f t="shared" si="0"/>
        <v>2032</v>
      </c>
      <c r="R1" s="42">
        <f t="shared" si="0"/>
        <v>2033</v>
      </c>
      <c r="S1" s="42">
        <f t="shared" si="0"/>
        <v>2034</v>
      </c>
      <c r="T1" s="42">
        <f t="shared" si="0"/>
        <v>2035</v>
      </c>
      <c r="U1" s="42">
        <f t="shared" si="0"/>
        <v>2036</v>
      </c>
      <c r="V1" s="42">
        <f t="shared" si="0"/>
        <v>2037</v>
      </c>
      <c r="W1" s="42">
        <f t="shared" si="0"/>
        <v>2038</v>
      </c>
      <c r="X1" s="42">
        <f t="shared" si="0"/>
        <v>2039</v>
      </c>
      <c r="Y1" s="42">
        <f t="shared" si="0"/>
        <v>2040</v>
      </c>
      <c r="Z1" s="42">
        <f t="shared" si="0"/>
        <v>2041</v>
      </c>
      <c r="AA1" s="42">
        <f t="shared" si="0"/>
        <v>2042</v>
      </c>
    </row>
    <row r="2" spans="1:28" x14ac:dyDescent="0.25">
      <c r="A2" s="84" t="s">
        <v>72</v>
      </c>
      <c r="B2" s="84"/>
      <c r="C2" s="5">
        <f>-C12+'koszty użytkowników i środowisk'!B27-'koszty użytkowników i środowisk'!B12</f>
        <v>-46325023.5</v>
      </c>
      <c r="D2" s="5">
        <f>-D12+'koszty użytkowników i środowisk'!C27-'koszty użytkowników i środowisk'!C12</f>
        <v>-65258232.899999999</v>
      </c>
      <c r="E2" s="5">
        <f>-E12+'koszty użytkowników i środowisk'!D27-'koszty użytkowników i środowisk'!D12</f>
        <v>-74724837.600000009</v>
      </c>
      <c r="F2" s="5">
        <f>-F12+'koszty użytkowników i środowisk'!E27-'koszty użytkowników i środowisk'!E12</f>
        <v>458820</v>
      </c>
      <c r="G2" s="5">
        <f>-G12+'koszty użytkowników i środowisk'!F27-'koszty użytkowników i środowisk'!F12</f>
        <v>458820</v>
      </c>
      <c r="H2" s="5">
        <f>'koszty użytkowników i środowisk'!G27-'koszty użytkowników i środowisk'!G12</f>
        <v>458820</v>
      </c>
      <c r="I2" s="5">
        <f>'koszty użytkowników i środowisk'!H27-'koszty użytkowników i środowisk'!H12</f>
        <v>458820</v>
      </c>
      <c r="J2" s="5">
        <f>'koszty użytkowników i środowisk'!I27-'koszty użytkowników i środowisk'!I12</f>
        <v>458820</v>
      </c>
      <c r="K2" s="5">
        <f>'koszty użytkowników i środowisk'!J27-'koszty użytkowników i środowisk'!J12</f>
        <v>458820</v>
      </c>
      <c r="L2" s="5">
        <f>'koszty użytkowników i środowisk'!K27-'koszty użytkowników i środowisk'!K12</f>
        <v>9530820</v>
      </c>
      <c r="M2" s="5">
        <f>'koszty użytkowników i środowisk'!L27-'koszty użytkowników i środowisk'!L12</f>
        <v>458820</v>
      </c>
      <c r="N2" s="5">
        <f>'koszty użytkowników i środowisk'!M27-'koszty użytkowników i środowisk'!M12</f>
        <v>458820</v>
      </c>
      <c r="O2" s="5">
        <f>'koszty użytkowników i środowisk'!N27-'koszty użytkowników i środowisk'!N12</f>
        <v>458820</v>
      </c>
      <c r="P2" s="5">
        <f>'koszty użytkowników i środowisk'!O27-'koszty użytkowników i środowisk'!O12</f>
        <v>458820</v>
      </c>
      <c r="Q2" s="5">
        <f>'koszty użytkowników i środowisk'!P27-'koszty użytkowników i środowisk'!P12</f>
        <v>458820</v>
      </c>
      <c r="R2" s="5">
        <f>'koszty użytkowników i środowisk'!Q27-'koszty użytkowników i środowisk'!Q12</f>
        <v>458820</v>
      </c>
      <c r="S2" s="5">
        <f>'koszty użytkowników i środowisk'!R27-'koszty użytkowników i środowisk'!R12</f>
        <v>458820</v>
      </c>
      <c r="T2" s="5">
        <f>'koszty użytkowników i środowisk'!S27-'koszty użytkowników i środowisk'!S12</f>
        <v>458820</v>
      </c>
      <c r="U2" s="5">
        <f>'koszty użytkowników i środowisk'!T27-'koszty użytkowników i środowisk'!T12</f>
        <v>458820</v>
      </c>
      <c r="V2" s="5">
        <f>'koszty użytkowników i środowisk'!U27-'koszty użytkowników i środowisk'!U12</f>
        <v>9530820</v>
      </c>
      <c r="W2" s="5">
        <f>'koszty użytkowników i środowisk'!V27-'koszty użytkowników i środowisk'!V12</f>
        <v>458820</v>
      </c>
      <c r="X2" s="5">
        <f>'koszty użytkowników i środowisk'!W27-'koszty użytkowników i środowisk'!W12</f>
        <v>458820</v>
      </c>
      <c r="Y2" s="5">
        <f>'koszty użytkowników i środowisk'!X27-'koszty użytkowników i środowisk'!X12</f>
        <v>-4483800</v>
      </c>
      <c r="Z2" s="5">
        <f>'koszty użytkowników i środowisk'!Y27-'koszty użytkowników i środowisk'!Y12</f>
        <v>458820</v>
      </c>
      <c r="AA2" s="5">
        <f>'koszty użytkowników i środowisk'!Z27-'koszty użytkowników i środowisk'!Z12</f>
        <v>458820</v>
      </c>
    </row>
    <row r="3" spans="1:28" x14ac:dyDescent="0.25">
      <c r="A3" s="84" t="s">
        <v>73</v>
      </c>
      <c r="B3" s="84"/>
      <c r="C3" s="5">
        <f>'koszty użytkowników i środowisk'!B24-'koszty użytkowników i środowisk'!B9</f>
        <v>0</v>
      </c>
      <c r="D3" s="5">
        <f>'koszty użytkowników i środowisk'!C24-'koszty użytkowników i środowisk'!C9</f>
        <v>0</v>
      </c>
      <c r="E3" s="5">
        <f>'koszty użytkowników i środowisk'!D24-'koszty użytkowników i środowisk'!D9</f>
        <v>0</v>
      </c>
      <c r="F3" s="5">
        <f>'koszty użytkowników i środowisk'!E24-'koszty użytkowników i środowisk'!E9</f>
        <v>22810809.538436234</v>
      </c>
      <c r="G3" s="5">
        <f>'koszty użytkowników i środowisk'!F24-'koszty użytkowników i środowisk'!F9</f>
        <v>23931297.390243739</v>
      </c>
      <c r="H3" s="5">
        <f>'koszty użytkowników i środowisk'!G24-'koszty użytkowników i środowisk'!G9</f>
        <v>25087400.699853063</v>
      </c>
      <c r="I3" s="5">
        <f>'koszty użytkowników i środowisk'!H24-'koszty użytkowników i środowisk'!H9</f>
        <v>24680486.186148882</v>
      </c>
      <c r="J3" s="5">
        <f>'koszty użytkowników i środowisk'!I24-'koszty użytkowników i środowisk'!I9</f>
        <v>27486162.274399668</v>
      </c>
      <c r="K3" s="5">
        <f>'koszty użytkowników i środowisk'!J24-'koszty użytkowników i środowisk'!J9</f>
        <v>28499996.073901176</v>
      </c>
      <c r="L3" s="5">
        <f>'koszty użytkowników i środowisk'!K24-'koszty użytkowników i środowisk'!K9</f>
        <v>29544795.028581649</v>
      </c>
      <c r="M3" s="5">
        <f>'koszty użytkowników i środowisk'!L24-'koszty użytkowników i środowisk'!L9</f>
        <v>28772735.622054577</v>
      </c>
      <c r="N3" s="5">
        <f>'koszty użytkowników i środowisk'!M24-'koszty użytkowników i środowisk'!M9</f>
        <v>27872109.782557696</v>
      </c>
      <c r="O3" s="5">
        <f>'koszty użytkowników i środowisk'!N24-'koszty użytkowników i środowisk'!N9</f>
        <v>29216002.765065014</v>
      </c>
      <c r="P3" s="5">
        <f>'koszty użytkowników i środowisk'!O24-'koszty użytkowników i środowisk'!O9</f>
        <v>30715731.81038332</v>
      </c>
      <c r="Q3" s="5">
        <f>'koszty użytkowników i środowisk'!P24-'koszty użytkowników i środowisk'!P9</f>
        <v>29755876.801416337</v>
      </c>
      <c r="R3" s="5">
        <f>'koszty użytkowników i środowisk'!Q24-'koszty użytkowników i środowisk'!Q9</f>
        <v>29016339.193860739</v>
      </c>
      <c r="S3" s="5">
        <f>'koszty użytkowników i środowisk'!R24-'koszty użytkowników i środowisk'!R9</f>
        <v>30931421.480740845</v>
      </c>
      <c r="T3" s="5">
        <f>'koszty użytkowników i środowisk'!S24-'koszty użytkowników i środowisk'!S9</f>
        <v>32895300.598050594</v>
      </c>
      <c r="U3" s="5">
        <f>'koszty użytkowników i środowisk'!T24-'koszty użytkowników i środowisk'!T9</f>
        <v>34928927.97515887</v>
      </c>
      <c r="V3" s="5">
        <f>'koszty użytkowników i środowisk'!U24-'koszty użytkowników i środowisk'!U9</f>
        <v>36994653.105332613</v>
      </c>
      <c r="W3" s="5">
        <f>'koszty użytkowników i środowisk'!V24-'koszty użytkowników i środowisk'!V9</f>
        <v>31143078.003774583</v>
      </c>
      <c r="X3" s="5">
        <f>'koszty użytkowników i środowisk'!W24-'koszty użytkowników i środowisk'!W9</f>
        <v>33452131.035813332</v>
      </c>
      <c r="Y3" s="5">
        <f>'koszty użytkowników i środowisk'!X24-'koszty użytkowników i środowisk'!X9</f>
        <v>35805147.551796973</v>
      </c>
      <c r="Z3" s="5">
        <f>'koszty użytkowników i środowisk'!Y24-'koszty użytkowników i środowisk'!Y9+0.5*SUM(C12:G12)</f>
        <v>133215898.99517936</v>
      </c>
      <c r="AA3" s="5">
        <f>'koszty użytkowników i środowisk'!Z24-'koszty użytkowników i środowisk'!Z9+0.5*E13</f>
        <v>136001007.73247236</v>
      </c>
    </row>
    <row r="4" spans="1:28" x14ac:dyDescent="0.25">
      <c r="A4" s="84" t="s">
        <v>74</v>
      </c>
      <c r="B4" s="84"/>
      <c r="C4" s="5">
        <f>C3+C2</f>
        <v>-46325023.5</v>
      </c>
      <c r="D4" s="5">
        <f t="shared" ref="D4:Z4" si="1">D3+D2</f>
        <v>-65258232.899999999</v>
      </c>
      <c r="E4" s="5">
        <f t="shared" si="1"/>
        <v>-74724837.600000009</v>
      </c>
      <c r="F4" s="5">
        <f>F3+F2</f>
        <v>23269629.538436234</v>
      </c>
      <c r="G4" s="5">
        <f>G3+G2</f>
        <v>24390117.390243739</v>
      </c>
      <c r="H4" s="5">
        <f t="shared" si="1"/>
        <v>25546220.699853063</v>
      </c>
      <c r="I4" s="5">
        <f t="shared" si="1"/>
        <v>25139306.186148882</v>
      </c>
      <c r="J4" s="5">
        <f t="shared" si="1"/>
        <v>27944982.274399668</v>
      </c>
      <c r="K4" s="5">
        <f t="shared" si="1"/>
        <v>28958816.073901176</v>
      </c>
      <c r="L4" s="5">
        <f t="shared" si="1"/>
        <v>39075615.028581649</v>
      </c>
      <c r="M4" s="5">
        <f t="shared" si="1"/>
        <v>29231555.622054577</v>
      </c>
      <c r="N4" s="5">
        <f t="shared" si="1"/>
        <v>28330929.782557696</v>
      </c>
      <c r="O4" s="5">
        <f t="shared" si="1"/>
        <v>29674822.765065014</v>
      </c>
      <c r="P4" s="5">
        <f t="shared" si="1"/>
        <v>31174551.81038332</v>
      </c>
      <c r="Q4" s="5">
        <f t="shared" si="1"/>
        <v>30214696.801416337</v>
      </c>
      <c r="R4" s="5">
        <f t="shared" si="1"/>
        <v>29475159.193860739</v>
      </c>
      <c r="S4" s="5">
        <f t="shared" si="1"/>
        <v>31390241.480740845</v>
      </c>
      <c r="T4" s="5">
        <f t="shared" si="1"/>
        <v>33354120.598050594</v>
      </c>
      <c r="U4" s="5">
        <f t="shared" si="1"/>
        <v>35387747.97515887</v>
      </c>
      <c r="V4" s="5">
        <f t="shared" si="1"/>
        <v>46525473.105332613</v>
      </c>
      <c r="W4" s="5">
        <f t="shared" si="1"/>
        <v>31601898.003774583</v>
      </c>
      <c r="X4" s="5">
        <f t="shared" si="1"/>
        <v>33910951.035813332</v>
      </c>
      <c r="Y4" s="5">
        <f t="shared" si="1"/>
        <v>31321347.551796973</v>
      </c>
      <c r="Z4" s="5">
        <f t="shared" si="1"/>
        <v>133674718.99517936</v>
      </c>
      <c r="AA4" s="5">
        <f>AA3+AA2</f>
        <v>136459827.73247236</v>
      </c>
      <c r="AB4" s="43" t="s">
        <v>75</v>
      </c>
    </row>
    <row r="5" spans="1:28" x14ac:dyDescent="0.25">
      <c r="A5" s="86" t="s">
        <v>76</v>
      </c>
      <c r="B5" s="42">
        <v>4.4999999999999998E-2</v>
      </c>
      <c r="C5" s="5">
        <f t="shared" ref="C5:R9" si="2">C$4/(1+$B5)^C$17</f>
        <v>-46325023.5</v>
      </c>
      <c r="D5" s="5">
        <f t="shared" si="2"/>
        <v>-62448069.760765553</v>
      </c>
      <c r="E5" s="5">
        <f t="shared" si="2"/>
        <v>-68427771.891669169</v>
      </c>
      <c r="F5" s="5">
        <f>F$4/(1+$B5)^F$17</f>
        <v>20391097.342147481</v>
      </c>
      <c r="G5" s="5">
        <f t="shared" si="2"/>
        <v>20452609.609159026</v>
      </c>
      <c r="H5" s="5">
        <f t="shared" si="2"/>
        <v>20499591.534734529</v>
      </c>
      <c r="I5" s="5">
        <f t="shared" si="2"/>
        <v>19304366.083613683</v>
      </c>
      <c r="J5" s="5">
        <f t="shared" si="2"/>
        <v>20534768.224660687</v>
      </c>
      <c r="K5" s="5">
        <f t="shared" si="2"/>
        <v>20363408.757794</v>
      </c>
      <c r="L5" s="5">
        <f t="shared" si="2"/>
        <v>26294154.368669279</v>
      </c>
      <c r="M5" s="5">
        <f t="shared" si="2"/>
        <v>18823007.853841882</v>
      </c>
      <c r="N5" s="5">
        <f t="shared" si="2"/>
        <v>17457483.200610809</v>
      </c>
      <c r="O5" s="5">
        <f t="shared" si="2"/>
        <v>17498170.680854999</v>
      </c>
      <c r="P5" s="5">
        <f t="shared" si="2"/>
        <v>17590915.508104153</v>
      </c>
      <c r="Q5" s="5">
        <f t="shared" si="2"/>
        <v>16315116.31296958</v>
      </c>
      <c r="R5" s="5">
        <f t="shared" si="2"/>
        <v>15230417.295979396</v>
      </c>
      <c r="S5" s="5">
        <f t="shared" ref="S5:AA9" si="3">S$4/(1+$B5)^S$17</f>
        <v>15521511.447203046</v>
      </c>
      <c r="T5" s="5">
        <f t="shared" si="3"/>
        <v>15782382.224288067</v>
      </c>
      <c r="U5" s="5">
        <f t="shared" si="3"/>
        <v>16023585.335818676</v>
      </c>
      <c r="V5" s="5">
        <f t="shared" si="3"/>
        <v>20159570.701319139</v>
      </c>
      <c r="W5" s="5">
        <f t="shared" si="3"/>
        <v>13103501.359745657</v>
      </c>
      <c r="X5" s="5">
        <f t="shared" si="3"/>
        <v>13455438.958960347</v>
      </c>
      <c r="Y5" s="5">
        <f t="shared" si="3"/>
        <v>11892743.406105043</v>
      </c>
      <c r="Z5" s="5">
        <f t="shared" si="3"/>
        <v>48570726.502852015</v>
      </c>
      <c r="AA5" s="5">
        <f t="shared" si="3"/>
        <v>47447556.099672921</v>
      </c>
      <c r="AB5" s="5">
        <f>SUM(C5:AA5)</f>
        <v>275511257.65666968</v>
      </c>
    </row>
    <row r="6" spans="1:28" x14ac:dyDescent="0.25">
      <c r="A6" s="86"/>
      <c r="B6" s="42">
        <v>0.2</v>
      </c>
      <c r="C6" s="5">
        <f t="shared" si="2"/>
        <v>-46325023.5</v>
      </c>
      <c r="D6" s="5">
        <f t="shared" si="2"/>
        <v>-54381860.75</v>
      </c>
      <c r="E6" s="5">
        <f t="shared" si="2"/>
        <v>-51892248.333333343</v>
      </c>
      <c r="F6" s="5">
        <f>F$4/(1+$B6)^F$17</f>
        <v>13466220.797706153</v>
      </c>
      <c r="G6" s="5">
        <f t="shared" si="2"/>
        <v>11762209.389585137</v>
      </c>
      <c r="H6" s="5">
        <f t="shared" si="2"/>
        <v>10266453.149053603</v>
      </c>
      <c r="I6" s="5">
        <f t="shared" si="2"/>
        <v>8419102.776889924</v>
      </c>
      <c r="J6" s="5">
        <f t="shared" si="2"/>
        <v>7798931.6850547064</v>
      </c>
      <c r="K6" s="5">
        <f t="shared" si="2"/>
        <v>6734895.0765339509</v>
      </c>
      <c r="L6" s="5">
        <f t="shared" si="2"/>
        <v>7573115.9783643549</v>
      </c>
      <c r="M6" s="5">
        <f t="shared" si="2"/>
        <v>4721059.4295168715</v>
      </c>
      <c r="N6" s="5">
        <f t="shared" si="2"/>
        <v>3813002.7736193929</v>
      </c>
      <c r="O6" s="5">
        <f t="shared" si="2"/>
        <v>3328228.8526560343</v>
      </c>
      <c r="P6" s="5">
        <f t="shared" si="2"/>
        <v>2913694.5378852165</v>
      </c>
      <c r="Q6" s="5">
        <f t="shared" si="2"/>
        <v>2353318.9712349074</v>
      </c>
      <c r="R6" s="5">
        <f t="shared" si="2"/>
        <v>1913099.1055714197</v>
      </c>
      <c r="S6" s="5">
        <f t="shared" si="3"/>
        <v>1697832.0203323481</v>
      </c>
      <c r="T6" s="5">
        <f t="shared" si="3"/>
        <v>1503378.4198013041</v>
      </c>
      <c r="U6" s="5">
        <f t="shared" si="3"/>
        <v>1329200.5024992954</v>
      </c>
      <c r="V6" s="5">
        <f t="shared" si="3"/>
        <v>1456287.5046008523</v>
      </c>
      <c r="W6" s="5">
        <f t="shared" si="3"/>
        <v>824305.59205663577</v>
      </c>
      <c r="X6" s="5">
        <f t="shared" si="3"/>
        <v>737112.54535621416</v>
      </c>
      <c r="Y6" s="5">
        <f t="shared" si="3"/>
        <v>567352.5688282121</v>
      </c>
      <c r="Z6" s="5">
        <f t="shared" si="3"/>
        <v>2017811.6294827503</v>
      </c>
      <c r="AA6" s="5">
        <f t="shared" si="3"/>
        <v>1716543.8949213058</v>
      </c>
      <c r="AB6" s="5">
        <f t="shared" ref="AB6:AB9" si="4">SUM(C6:AA6)</f>
        <v>-55685975.381782748</v>
      </c>
    </row>
    <row r="7" spans="1:28" x14ac:dyDescent="0.25">
      <c r="A7" s="86"/>
      <c r="B7" s="44">
        <f>C14</f>
        <v>0.1367871723016727</v>
      </c>
      <c r="C7" s="5">
        <f t="shared" si="2"/>
        <v>-46325023.5</v>
      </c>
      <c r="D7" s="5">
        <f t="shared" si="2"/>
        <v>-57405849.124661148</v>
      </c>
      <c r="E7" s="5">
        <f t="shared" si="2"/>
        <v>-57823802.997694314</v>
      </c>
      <c r="F7" s="5">
        <f>F$4/(1+$B7)^F$17</f>
        <v>15839883.252951104</v>
      </c>
      <c r="G7" s="5">
        <f>G$4/(1+$B7)^G$17</f>
        <v>14604854.456673594</v>
      </c>
      <c r="H7" s="5">
        <f t="shared" si="2"/>
        <v>13456460.420876637</v>
      </c>
      <c r="I7" s="5">
        <f t="shared" si="2"/>
        <v>11648722.561221497</v>
      </c>
      <c r="J7" s="5">
        <f t="shared" si="2"/>
        <v>11390680.972529022</v>
      </c>
      <c r="K7" s="5">
        <f t="shared" si="2"/>
        <v>10383588.965065138</v>
      </c>
      <c r="L7" s="5">
        <f t="shared" si="2"/>
        <v>12325182.074739436</v>
      </c>
      <c r="M7" s="5">
        <f t="shared" si="2"/>
        <v>8110736.3620067583</v>
      </c>
      <c r="N7" s="5">
        <f t="shared" si="2"/>
        <v>6914965.5443786681</v>
      </c>
      <c r="O7" s="5">
        <f t="shared" si="2"/>
        <v>6371448.2822760707</v>
      </c>
      <c r="P7" s="5">
        <f t="shared" si="2"/>
        <v>5888044.4864895791</v>
      </c>
      <c r="Q7" s="5">
        <f t="shared" si="2"/>
        <v>5020071.9351907624</v>
      </c>
      <c r="R7" s="5">
        <f t="shared" si="2"/>
        <v>4307930.5670561511</v>
      </c>
      <c r="S7" s="5">
        <f t="shared" si="3"/>
        <v>4035785.0569290309</v>
      </c>
      <c r="T7" s="5">
        <f t="shared" si="3"/>
        <v>3772278.0945221726</v>
      </c>
      <c r="U7" s="5">
        <f t="shared" si="3"/>
        <v>3520691.4723074893</v>
      </c>
      <c r="V7" s="5">
        <f t="shared" si="3"/>
        <v>4071802.2353058858</v>
      </c>
      <c r="W7" s="5">
        <f t="shared" si="3"/>
        <v>2432931.4985980247</v>
      </c>
      <c r="X7" s="5">
        <f t="shared" si="3"/>
        <v>2296558.5367694753</v>
      </c>
      <c r="Y7" s="5">
        <f t="shared" si="3"/>
        <v>1865944.9384157436</v>
      </c>
      <c r="Z7" s="5">
        <f t="shared" si="3"/>
        <v>7005328.4293811452</v>
      </c>
      <c r="AA7" s="5">
        <f t="shared" si="3"/>
        <v>6290785.4786722632</v>
      </c>
      <c r="AB7" s="5">
        <f t="shared" si="4"/>
        <v>1.9650906324386597E-7</v>
      </c>
    </row>
    <row r="8" spans="1:28" x14ac:dyDescent="0.25">
      <c r="A8" s="86"/>
      <c r="B8" s="42">
        <v>0.5</v>
      </c>
      <c r="C8" s="5">
        <f t="shared" si="2"/>
        <v>-46325023.5</v>
      </c>
      <c r="D8" s="5">
        <f t="shared" si="2"/>
        <v>-43505488.600000001</v>
      </c>
      <c r="E8" s="5">
        <f t="shared" si="2"/>
        <v>-33211038.933333337</v>
      </c>
      <c r="F8" s="5">
        <f t="shared" si="2"/>
        <v>6894705.0484255506</v>
      </c>
      <c r="G8" s="5">
        <f t="shared" si="2"/>
        <v>4817800.965974072</v>
      </c>
      <c r="H8" s="5">
        <f t="shared" si="2"/>
        <v>3364111.3678818848</v>
      </c>
      <c r="I8" s="5">
        <f t="shared" si="2"/>
        <v>2207017.2783450321</v>
      </c>
      <c r="J8" s="5">
        <f t="shared" si="2"/>
        <v>1635554.5181175845</v>
      </c>
      <c r="K8" s="5">
        <f t="shared" si="2"/>
        <v>1129927.8943634662</v>
      </c>
      <c r="L8" s="5">
        <f t="shared" si="2"/>
        <v>1016446.4204965607</v>
      </c>
      <c r="M8" s="5">
        <f t="shared" si="2"/>
        <v>506919.89630618447</v>
      </c>
      <c r="N8" s="5">
        <f t="shared" si="2"/>
        <v>327534.44424505165</v>
      </c>
      <c r="O8" s="5">
        <f t="shared" si="2"/>
        <v>228714.14521218027</v>
      </c>
      <c r="P8" s="5">
        <f t="shared" si="2"/>
        <v>160182.05120961068</v>
      </c>
      <c r="Q8" s="5">
        <f t="shared" si="2"/>
        <v>103500.06290954536</v>
      </c>
      <c r="R8" s="5">
        <f t="shared" si="2"/>
        <v>67311.190773236507</v>
      </c>
      <c r="S8" s="5">
        <f t="shared" si="3"/>
        <v>47789.722838165355</v>
      </c>
      <c r="T8" s="5">
        <f t="shared" si="3"/>
        <v>33853.072456069982</v>
      </c>
      <c r="U8" s="5">
        <f t="shared" si="3"/>
        <v>23944.747551026005</v>
      </c>
      <c r="V8" s="5">
        <f t="shared" si="3"/>
        <v>20987.314761807058</v>
      </c>
      <c r="W8" s="5">
        <f t="shared" si="3"/>
        <v>9503.5964344977401</v>
      </c>
      <c r="X8" s="5">
        <f t="shared" si="3"/>
        <v>6798.6632388533508</v>
      </c>
      <c r="Y8" s="5">
        <f t="shared" si="3"/>
        <v>4186.3230546942823</v>
      </c>
      <c r="Z8" s="5">
        <f t="shared" si="3"/>
        <v>11911.057509767399</v>
      </c>
      <c r="AA8" s="5">
        <f t="shared" si="3"/>
        <v>8106.1493557508838</v>
      </c>
      <c r="AB8" s="5">
        <f t="shared" si="4"/>
        <v>-100414745.10187271</v>
      </c>
    </row>
    <row r="9" spans="1:28" x14ac:dyDescent="0.25">
      <c r="A9" s="86"/>
      <c r="B9" s="42">
        <v>0.6</v>
      </c>
      <c r="C9" s="5">
        <f t="shared" si="2"/>
        <v>-46325023.5</v>
      </c>
      <c r="D9" s="5">
        <f t="shared" si="2"/>
        <v>-40786395.5625</v>
      </c>
      <c r="E9" s="5">
        <f t="shared" si="2"/>
        <v>-29189389.687499996</v>
      </c>
      <c r="F9" s="5">
        <f t="shared" si="2"/>
        <v>5681061.8990322826</v>
      </c>
      <c r="G9" s="5">
        <f t="shared" si="2"/>
        <v>3721636.5646734205</v>
      </c>
      <c r="H9" s="5">
        <f t="shared" si="2"/>
        <v>2436277.4562695548</v>
      </c>
      <c r="I9" s="5">
        <f t="shared" si="2"/>
        <v>1498419.4151251833</v>
      </c>
      <c r="J9" s="5">
        <f t="shared" si="2"/>
        <v>1041031.7135751116</v>
      </c>
      <c r="K9" s="5">
        <f t="shared" si="2"/>
        <v>674249.97859404306</v>
      </c>
      <c r="L9" s="5">
        <f t="shared" si="2"/>
        <v>568625.03739221743</v>
      </c>
      <c r="M9" s="5">
        <f t="shared" si="2"/>
        <v>265859.44962839264</v>
      </c>
      <c r="N9" s="5">
        <f t="shared" si="2"/>
        <v>161042.69083460659</v>
      </c>
      <c r="O9" s="5">
        <f t="shared" si="2"/>
        <v>105426.14875342684</v>
      </c>
      <c r="P9" s="5">
        <f t="shared" si="2"/>
        <v>69221.41040451474</v>
      </c>
      <c r="Q9" s="5">
        <f t="shared" si="2"/>
        <v>41931.315088750554</v>
      </c>
      <c r="R9" s="5">
        <f t="shared" si="2"/>
        <v>25565.625305871879</v>
      </c>
      <c r="S9" s="5">
        <f t="shared" si="3"/>
        <v>17016.684004131883</v>
      </c>
      <c r="T9" s="5">
        <f t="shared" si="3"/>
        <v>11300.815629296845</v>
      </c>
      <c r="U9" s="5">
        <f t="shared" si="3"/>
        <v>7493.6471160227911</v>
      </c>
      <c r="V9" s="5">
        <f t="shared" si="3"/>
        <v>6157.5950948141399</v>
      </c>
      <c r="W9" s="5">
        <f t="shared" si="3"/>
        <v>2614.0477348600507</v>
      </c>
      <c r="X9" s="5">
        <f t="shared" si="3"/>
        <v>1753.1550781287333</v>
      </c>
      <c r="Y9" s="5">
        <f t="shared" si="3"/>
        <v>1012.0473224172514</v>
      </c>
      <c r="Z9" s="5">
        <f t="shared" si="3"/>
        <v>2699.5394516915535</v>
      </c>
      <c r="AA9" s="5">
        <f t="shared" si="3"/>
        <v>1722.3651717014593</v>
      </c>
      <c r="AB9" s="5">
        <f t="shared" si="4"/>
        <v>-99958690.148719564</v>
      </c>
    </row>
    <row r="11" spans="1:28" x14ac:dyDescent="0.25">
      <c r="A11" s="84" t="s">
        <v>11</v>
      </c>
      <c r="B11" s="84"/>
      <c r="C11" s="42">
        <v>2018</v>
      </c>
      <c r="D11" s="42">
        <v>2019</v>
      </c>
      <c r="E11" s="42">
        <v>2020</v>
      </c>
      <c r="F11" s="10"/>
      <c r="G11" s="10"/>
    </row>
    <row r="12" spans="1:28" x14ac:dyDescent="0.25">
      <c r="A12" s="84" t="s">
        <v>77</v>
      </c>
      <c r="B12" s="84"/>
      <c r="C12" s="45">
        <f>E13*0.25</f>
        <v>47333023.5</v>
      </c>
      <c r="D12" s="45">
        <f>E13*0.35</f>
        <v>66266232.899999999</v>
      </c>
      <c r="E12" s="45">
        <f>E13*0.4</f>
        <v>75732837.600000009</v>
      </c>
      <c r="F12" s="28"/>
      <c r="G12" s="28"/>
      <c r="H12" s="46"/>
    </row>
    <row r="13" spans="1:28" x14ac:dyDescent="0.25">
      <c r="E13" s="46">
        <v>189332094</v>
      </c>
      <c r="F13" s="87"/>
    </row>
    <row r="14" spans="1:28" x14ac:dyDescent="0.25">
      <c r="B14" s="42" t="s">
        <v>78</v>
      </c>
      <c r="C14" s="47">
        <f>IRR(C4:AA4)</f>
        <v>0.1367871723016727</v>
      </c>
      <c r="F14" s="46"/>
    </row>
    <row r="17" spans="2:29" x14ac:dyDescent="0.25">
      <c r="C17">
        <v>0</v>
      </c>
      <c r="D17">
        <v>1</v>
      </c>
      <c r="E17">
        <v>2</v>
      </c>
      <c r="F17">
        <v>3</v>
      </c>
      <c r="G17">
        <v>4</v>
      </c>
      <c r="H17">
        <v>5</v>
      </c>
      <c r="I17">
        <v>6</v>
      </c>
      <c r="J17">
        <v>7</v>
      </c>
      <c r="K17">
        <v>8</v>
      </c>
      <c r="L17">
        <v>9</v>
      </c>
      <c r="M17">
        <v>10</v>
      </c>
      <c r="N17">
        <v>11</v>
      </c>
      <c r="O17">
        <v>12</v>
      </c>
      <c r="P17">
        <v>13</v>
      </c>
      <c r="Q17">
        <v>14</v>
      </c>
      <c r="R17">
        <v>15</v>
      </c>
      <c r="S17">
        <v>16</v>
      </c>
      <c r="T17">
        <v>17</v>
      </c>
      <c r="U17">
        <v>18</v>
      </c>
      <c r="V17">
        <v>19</v>
      </c>
      <c r="W17">
        <v>20</v>
      </c>
      <c r="X17">
        <v>21</v>
      </c>
      <c r="Y17">
        <v>22</v>
      </c>
      <c r="Z17">
        <v>23</v>
      </c>
      <c r="AA17">
        <v>24</v>
      </c>
    </row>
    <row r="18" spans="2:29" x14ac:dyDescent="0.25">
      <c r="B18" s="85" t="s">
        <v>79</v>
      </c>
      <c r="C18" s="42">
        <v>2018</v>
      </c>
      <c r="D18" s="42">
        <f>C18+1</f>
        <v>2019</v>
      </c>
      <c r="E18" s="42">
        <f t="shared" ref="E18:AA18" si="5">D18+1</f>
        <v>2020</v>
      </c>
      <c r="F18" s="42">
        <f t="shared" si="5"/>
        <v>2021</v>
      </c>
      <c r="G18" s="42">
        <f t="shared" si="5"/>
        <v>2022</v>
      </c>
      <c r="H18" s="42">
        <f t="shared" si="5"/>
        <v>2023</v>
      </c>
      <c r="I18" s="42">
        <f t="shared" si="5"/>
        <v>2024</v>
      </c>
      <c r="J18" s="42">
        <f t="shared" si="5"/>
        <v>2025</v>
      </c>
      <c r="K18" s="42">
        <f t="shared" si="5"/>
        <v>2026</v>
      </c>
      <c r="L18" s="42">
        <f t="shared" si="5"/>
        <v>2027</v>
      </c>
      <c r="M18" s="42">
        <f t="shared" si="5"/>
        <v>2028</v>
      </c>
      <c r="N18" s="42">
        <f t="shared" si="5"/>
        <v>2029</v>
      </c>
      <c r="O18" s="42">
        <f t="shared" si="5"/>
        <v>2030</v>
      </c>
      <c r="P18" s="42">
        <f t="shared" si="5"/>
        <v>2031</v>
      </c>
      <c r="Q18" s="42">
        <f t="shared" si="5"/>
        <v>2032</v>
      </c>
      <c r="R18" s="42">
        <f t="shared" si="5"/>
        <v>2033</v>
      </c>
      <c r="S18" s="42">
        <f t="shared" si="5"/>
        <v>2034</v>
      </c>
      <c r="T18" s="42">
        <f t="shared" si="5"/>
        <v>2035</v>
      </c>
      <c r="U18" s="42">
        <f t="shared" si="5"/>
        <v>2036</v>
      </c>
      <c r="V18" s="42">
        <f t="shared" si="5"/>
        <v>2037</v>
      </c>
      <c r="W18" s="42">
        <f t="shared" si="5"/>
        <v>2038</v>
      </c>
      <c r="X18" s="42">
        <f t="shared" si="5"/>
        <v>2039</v>
      </c>
      <c r="Y18" s="42">
        <f t="shared" si="5"/>
        <v>2040</v>
      </c>
      <c r="Z18" s="42">
        <f t="shared" si="5"/>
        <v>2041</v>
      </c>
      <c r="AA18" s="42">
        <f t="shared" si="5"/>
        <v>2042</v>
      </c>
      <c r="AB18" s="42" t="s">
        <v>80</v>
      </c>
      <c r="AC18" s="43" t="s">
        <v>79</v>
      </c>
    </row>
    <row r="19" spans="2:29" x14ac:dyDescent="0.25">
      <c r="B19" s="85"/>
      <c r="C19" s="5">
        <f t="shared" ref="C19:AA19" si="6">C3/(1+$B$5)^C17</f>
        <v>0</v>
      </c>
      <c r="D19" s="5">
        <f t="shared" si="6"/>
        <v>0</v>
      </c>
      <c r="E19" s="5">
        <f t="shared" si="6"/>
        <v>0</v>
      </c>
      <c r="F19" s="5">
        <f t="shared" si="6"/>
        <v>19989034.934275005</v>
      </c>
      <c r="G19" s="5">
        <f t="shared" si="6"/>
        <v>20067860.893491589</v>
      </c>
      <c r="H19" s="5">
        <f t="shared" si="6"/>
        <v>20131410.945579085</v>
      </c>
      <c r="I19" s="5">
        <f t="shared" si="6"/>
        <v>18952040.160976894</v>
      </c>
      <c r="J19" s="5">
        <f t="shared" si="6"/>
        <v>20197614.23170682</v>
      </c>
      <c r="K19" s="5">
        <f t="shared" si="6"/>
        <v>20040773.35783815</v>
      </c>
      <c r="L19" s="5">
        <f t="shared" si="6"/>
        <v>19880823.390853655</v>
      </c>
      <c r="M19" s="5">
        <f t="shared" si="6"/>
        <v>18527560.95477286</v>
      </c>
      <c r="N19" s="5">
        <f t="shared" si="6"/>
        <v>17174758.895281598</v>
      </c>
      <c r="O19" s="5">
        <f t="shared" si="6"/>
        <v>17227621.106377285</v>
      </c>
      <c r="P19" s="5">
        <f t="shared" si="6"/>
        <v>17332016.393771414</v>
      </c>
      <c r="Q19" s="5">
        <f t="shared" si="6"/>
        <v>16067365.96432581</v>
      </c>
      <c r="R19" s="5">
        <f t="shared" si="6"/>
        <v>14993335.622636074</v>
      </c>
      <c r="S19" s="5">
        <f t="shared" si="6"/>
        <v>15294639.032520441</v>
      </c>
      <c r="T19" s="5">
        <f t="shared" si="6"/>
        <v>15565279.435118111</v>
      </c>
      <c r="U19" s="5">
        <f t="shared" si="6"/>
        <v>15815831.47058427</v>
      </c>
      <c r="V19" s="5">
        <f t="shared" si="6"/>
        <v>16029849.350682851</v>
      </c>
      <c r="W19" s="5">
        <f t="shared" si="6"/>
        <v>12913254.922865177</v>
      </c>
      <c r="X19" s="5">
        <f t="shared" si="6"/>
        <v>13273384.952376155</v>
      </c>
      <c r="Y19" s="5">
        <f t="shared" si="6"/>
        <v>13595246.237316547</v>
      </c>
      <c r="Z19" s="5">
        <f t="shared" si="6"/>
        <v>48404014.196280099</v>
      </c>
      <c r="AA19" s="5">
        <f t="shared" si="6"/>
        <v>47288022.791948609</v>
      </c>
      <c r="AB19" s="5">
        <f t="shared" ref="AB19:AB25" si="7">SUM(C19:AA19)</f>
        <v>438761739.24157846</v>
      </c>
      <c r="AC19" s="48">
        <f>ABS(AB19/AB20)</f>
        <v>2.6876596931407661</v>
      </c>
    </row>
    <row r="20" spans="2:29" x14ac:dyDescent="0.25">
      <c r="B20" s="85"/>
      <c r="C20" s="5">
        <f t="shared" ref="C20:AA20" si="8">C2/(1+$B$5)^C17</f>
        <v>-46325023.5</v>
      </c>
      <c r="D20" s="5">
        <f t="shared" si="8"/>
        <v>-62448069.760765553</v>
      </c>
      <c r="E20" s="5">
        <f t="shared" si="8"/>
        <v>-68427771.891669169</v>
      </c>
      <c r="F20" s="5">
        <f t="shared" si="8"/>
        <v>402062.40787247347</v>
      </c>
      <c r="G20" s="5">
        <f t="shared" si="8"/>
        <v>384748.71566743887</v>
      </c>
      <c r="H20" s="5">
        <f>H2/(1+$B$5)^H17</f>
        <v>368180.58915544389</v>
      </c>
      <c r="I20" s="5">
        <f t="shared" si="8"/>
        <v>352325.92263678851</v>
      </c>
      <c r="J20" s="5">
        <f t="shared" si="8"/>
        <v>337153.99295386457</v>
      </c>
      <c r="K20" s="5">
        <f t="shared" si="8"/>
        <v>322635.39995585138</v>
      </c>
      <c r="L20" s="5">
        <f t="shared" si="8"/>
        <v>6413330.9778156271</v>
      </c>
      <c r="M20" s="5">
        <f t="shared" si="8"/>
        <v>295446.89906902448</v>
      </c>
      <c r="N20" s="5">
        <f t="shared" si="8"/>
        <v>282724.30532921001</v>
      </c>
      <c r="O20" s="5">
        <f t="shared" si="8"/>
        <v>270549.57447771297</v>
      </c>
      <c r="P20" s="5">
        <f t="shared" si="8"/>
        <v>258899.11433273967</v>
      </c>
      <c r="Q20" s="5">
        <f t="shared" si="8"/>
        <v>247750.34864377009</v>
      </c>
      <c r="R20" s="5">
        <f t="shared" si="8"/>
        <v>237081.67334332064</v>
      </c>
      <c r="S20" s="5">
        <f t="shared" si="8"/>
        <v>226872.41468260359</v>
      </c>
      <c r="T20" s="5">
        <f t="shared" si="8"/>
        <v>217102.78916995556</v>
      </c>
      <c r="U20" s="5">
        <f t="shared" si="8"/>
        <v>207753.86523440728</v>
      </c>
      <c r="V20" s="5">
        <f t="shared" si="8"/>
        <v>4129721.3506362876</v>
      </c>
      <c r="W20" s="5">
        <f t="shared" si="8"/>
        <v>190246.43688048108</v>
      </c>
      <c r="X20" s="5">
        <f t="shared" si="8"/>
        <v>182054.00658419239</v>
      </c>
      <c r="Y20" s="5">
        <f t="shared" si="8"/>
        <v>-1702502.8312115022</v>
      </c>
      <c r="Z20" s="5">
        <f t="shared" si="8"/>
        <v>166712.30657191222</v>
      </c>
      <c r="AA20" s="5">
        <f t="shared" si="8"/>
        <v>159533.30772431797</v>
      </c>
      <c r="AB20" s="5">
        <f t="shared" si="7"/>
        <v>-163250481.58490887</v>
      </c>
      <c r="AC20" s="49"/>
    </row>
    <row r="21" spans="2:29" x14ac:dyDescent="0.25">
      <c r="B21" s="85"/>
      <c r="C21" s="5">
        <f t="shared" ref="C21:AA21" si="9">C3/(1+$B$6)^C17</f>
        <v>0</v>
      </c>
      <c r="D21" s="5">
        <f t="shared" si="9"/>
        <v>0</v>
      </c>
      <c r="E21" s="5">
        <f t="shared" si="9"/>
        <v>0</v>
      </c>
      <c r="F21" s="5">
        <f t="shared" si="9"/>
        <v>13200699.964372821</v>
      </c>
      <c r="G21" s="5">
        <f t="shared" si="9"/>
        <v>11540942.028474025</v>
      </c>
      <c r="H21" s="5">
        <f t="shared" si="9"/>
        <v>10082063.681461012</v>
      </c>
      <c r="I21" s="5">
        <f t="shared" si="9"/>
        <v>8265444.8872294305</v>
      </c>
      <c r="J21" s="5">
        <f t="shared" si="9"/>
        <v>7670883.443670962</v>
      </c>
      <c r="K21" s="5">
        <f t="shared" si="9"/>
        <v>6628188.2087141639</v>
      </c>
      <c r="L21" s="5">
        <f t="shared" si="9"/>
        <v>5725979.2109425152</v>
      </c>
      <c r="M21" s="5">
        <f t="shared" si="9"/>
        <v>4646957.4379753526</v>
      </c>
      <c r="N21" s="5">
        <f t="shared" si="9"/>
        <v>3751251.1140014604</v>
      </c>
      <c r="O21" s="5">
        <f t="shared" si="9"/>
        <v>3276769.1363077573</v>
      </c>
      <c r="P21" s="5">
        <f t="shared" si="9"/>
        <v>2870811.440928319</v>
      </c>
      <c r="Q21" s="5">
        <f t="shared" si="9"/>
        <v>2317583.0571041596</v>
      </c>
      <c r="R21" s="5">
        <f t="shared" si="9"/>
        <v>1883319.1771291296</v>
      </c>
      <c r="S21" s="5">
        <f t="shared" si="9"/>
        <v>1673015.4132971063</v>
      </c>
      <c r="T21" s="5">
        <f t="shared" si="9"/>
        <v>1482697.9139386027</v>
      </c>
      <c r="U21" s="5">
        <f t="shared" si="9"/>
        <v>1311966.747613711</v>
      </c>
      <c r="V21" s="5">
        <f t="shared" si="9"/>
        <v>1157964.6043011225</v>
      </c>
      <c r="W21" s="5">
        <f t="shared" si="9"/>
        <v>812337.70671942434</v>
      </c>
      <c r="X21" s="5">
        <f t="shared" si="9"/>
        <v>727139.30757520464</v>
      </c>
      <c r="Y21" s="5">
        <f t="shared" si="9"/>
        <v>648571.78980537562</v>
      </c>
      <c r="Z21" s="5">
        <f t="shared" si="9"/>
        <v>2010885.7699126049</v>
      </c>
      <c r="AA21" s="5">
        <f t="shared" si="9"/>
        <v>1710772.3452795178</v>
      </c>
      <c r="AB21" s="5">
        <f t="shared" si="7"/>
        <v>93396244.386753798</v>
      </c>
      <c r="AC21" s="50">
        <f>ABS(AB21/AB22)</f>
        <v>0.62647473677115784</v>
      </c>
    </row>
    <row r="22" spans="2:29" x14ac:dyDescent="0.25">
      <c r="B22" s="85"/>
      <c r="C22" s="5">
        <f t="shared" ref="C22:AA22" si="10">C2/(1+$B$6)^C17</f>
        <v>-46325023.5</v>
      </c>
      <c r="D22" s="5">
        <f t="shared" si="10"/>
        <v>-54381860.75</v>
      </c>
      <c r="E22" s="5">
        <f t="shared" si="10"/>
        <v>-51892248.333333343</v>
      </c>
      <c r="F22" s="5">
        <f t="shared" si="10"/>
        <v>265520.83333333331</v>
      </c>
      <c r="G22" s="5">
        <f t="shared" si="10"/>
        <v>221267.36111111112</v>
      </c>
      <c r="H22" s="5">
        <f t="shared" si="10"/>
        <v>184389.46759259261</v>
      </c>
      <c r="I22" s="5">
        <f t="shared" si="10"/>
        <v>153657.88966049385</v>
      </c>
      <c r="J22" s="5">
        <f t="shared" si="10"/>
        <v>128048.24138374487</v>
      </c>
      <c r="K22" s="5">
        <f t="shared" si="10"/>
        <v>106706.8678197874</v>
      </c>
      <c r="L22" s="5">
        <f t="shared" si="10"/>
        <v>1847136.7674218395</v>
      </c>
      <c r="M22" s="5">
        <f>M2/(1+$B$6)^M17</f>
        <v>74101.991541519019</v>
      </c>
      <c r="N22" s="5">
        <f t="shared" si="10"/>
        <v>61751.659617932521</v>
      </c>
      <c r="O22" s="5">
        <f t="shared" si="10"/>
        <v>51459.716348277107</v>
      </c>
      <c r="P22" s="5">
        <f t="shared" si="10"/>
        <v>42883.096956897585</v>
      </c>
      <c r="Q22" s="5">
        <f t="shared" si="10"/>
        <v>35735.914130747995</v>
      </c>
      <c r="R22" s="5">
        <f t="shared" si="10"/>
        <v>29779.928442289991</v>
      </c>
      <c r="S22" s="5">
        <f t="shared" si="10"/>
        <v>24816.607035241665</v>
      </c>
      <c r="T22" s="5">
        <f t="shared" si="10"/>
        <v>20680.505862701386</v>
      </c>
      <c r="U22" s="5">
        <f t="shared" si="10"/>
        <v>17233.754885584487</v>
      </c>
      <c r="V22" s="5">
        <f t="shared" si="10"/>
        <v>298322.90029972966</v>
      </c>
      <c r="W22" s="5">
        <f t="shared" si="10"/>
        <v>11967.88533721145</v>
      </c>
      <c r="X22" s="5">
        <f t="shared" si="10"/>
        <v>9973.2377810095422</v>
      </c>
      <c r="Y22" s="5">
        <f t="shared" si="10"/>
        <v>-81219.220977163495</v>
      </c>
      <c r="Z22" s="5">
        <f t="shared" si="10"/>
        <v>6925.859570145516</v>
      </c>
      <c r="AA22" s="5">
        <f t="shared" si="10"/>
        <v>5771.5496417879303</v>
      </c>
      <c r="AB22" s="5">
        <f t="shared" si="7"/>
        <v>-149082219.76853648</v>
      </c>
      <c r="AC22" s="49"/>
    </row>
    <row r="23" spans="2:29" x14ac:dyDescent="0.25">
      <c r="B23" s="85"/>
      <c r="C23" s="5">
        <f t="shared" ref="C23:AA23" si="11">C3/(1+$B$7)^C17</f>
        <v>0</v>
      </c>
      <c r="D23" s="5">
        <f t="shared" si="11"/>
        <v>0</v>
      </c>
      <c r="E23" s="5">
        <f t="shared" si="11"/>
        <v>0</v>
      </c>
      <c r="F23" s="5">
        <f t="shared" si="11"/>
        <v>15527559.620032305</v>
      </c>
      <c r="G23" s="5">
        <f t="shared" si="11"/>
        <v>14330112.059390526</v>
      </c>
      <c r="H23" s="5">
        <f t="shared" si="11"/>
        <v>13214777.189417586</v>
      </c>
      <c r="I23" s="5">
        <f t="shared" si="11"/>
        <v>11436120.556776186</v>
      </c>
      <c r="J23" s="5">
        <f t="shared" si="11"/>
        <v>11203660.913167469</v>
      </c>
      <c r="K23" s="5">
        <f t="shared" si="11"/>
        <v>10219072.62997764</v>
      </c>
      <c r="L23" s="5">
        <f t="shared" si="11"/>
        <v>9318982.6397300065</v>
      </c>
      <c r="M23" s="5">
        <f t="shared" si="11"/>
        <v>7983429.827050807</v>
      </c>
      <c r="N23" s="5">
        <f t="shared" si="11"/>
        <v>6802977.5328512397</v>
      </c>
      <c r="O23" s="5">
        <f t="shared" si="11"/>
        <v>6272935.5489728935</v>
      </c>
      <c r="P23" s="5">
        <f t="shared" si="11"/>
        <v>5801385.5799646955</v>
      </c>
      <c r="Q23" s="5">
        <f t="shared" si="11"/>
        <v>4943840.5097873388</v>
      </c>
      <c r="R23" s="5">
        <f t="shared" si="11"/>
        <v>4240871.9062436121</v>
      </c>
      <c r="S23" s="5">
        <f t="shared" si="11"/>
        <v>3976795.4215368894</v>
      </c>
      <c r="T23" s="5">
        <f t="shared" si="11"/>
        <v>3720386.5559567753</v>
      </c>
      <c r="U23" s="5">
        <f t="shared" si="11"/>
        <v>3475043.9317389834</v>
      </c>
      <c r="V23" s="5">
        <f t="shared" si="11"/>
        <v>3237686.8230361706</v>
      </c>
      <c r="W23" s="5">
        <f t="shared" si="11"/>
        <v>2397608.3787634689</v>
      </c>
      <c r="X23" s="5">
        <f t="shared" si="11"/>
        <v>2265485.7724955464</v>
      </c>
      <c r="Y23" s="5">
        <f t="shared" si="11"/>
        <v>2133063.8387450655</v>
      </c>
      <c r="Z23" s="5">
        <f t="shared" si="11"/>
        <v>6981283.6076367693</v>
      </c>
      <c r="AA23" s="5">
        <f t="shared" si="11"/>
        <v>6269633.9189694105</v>
      </c>
      <c r="AB23" s="5">
        <f t="shared" si="7"/>
        <v>155752714.76224139</v>
      </c>
      <c r="AC23" s="50">
        <f>ABS(AB23/AB24)</f>
        <v>1.0000000000000011</v>
      </c>
    </row>
    <row r="24" spans="2:29" x14ac:dyDescent="0.25">
      <c r="B24" s="85"/>
      <c r="C24" s="5">
        <f t="shared" ref="C24:AA24" si="12">C2/(1+$B$7)^C17</f>
        <v>-46325023.5</v>
      </c>
      <c r="D24" s="5">
        <f t="shared" si="12"/>
        <v>-57405849.124661148</v>
      </c>
      <c r="E24" s="5">
        <f t="shared" si="12"/>
        <v>-57823802.997694314</v>
      </c>
      <c r="F24" s="5">
        <f t="shared" si="12"/>
        <v>312323.63291880011</v>
      </c>
      <c r="G24" s="5">
        <f t="shared" si="12"/>
        <v>274742.39728306665</v>
      </c>
      <c r="H24" s="5">
        <f t="shared" si="12"/>
        <v>241683.23145905221</v>
      </c>
      <c r="I24" s="5">
        <f t="shared" si="12"/>
        <v>212602.00444531054</v>
      </c>
      <c r="J24" s="5">
        <f t="shared" si="12"/>
        <v>187020.05936155276</v>
      </c>
      <c r="K24" s="5">
        <f t="shared" si="12"/>
        <v>164516.33508749932</v>
      </c>
      <c r="L24" s="5">
        <f t="shared" si="12"/>
        <v>3006199.4350094292</v>
      </c>
      <c r="M24" s="5">
        <f t="shared" si="12"/>
        <v>127306.53495595182</v>
      </c>
      <c r="N24" s="5">
        <f t="shared" si="12"/>
        <v>111988.01152742785</v>
      </c>
      <c r="O24" s="5">
        <f t="shared" si="12"/>
        <v>98512.733303177389</v>
      </c>
      <c r="P24" s="5">
        <f t="shared" si="12"/>
        <v>86658.906524883598</v>
      </c>
      <c r="Q24" s="5">
        <f t="shared" si="12"/>
        <v>76231.425403423404</v>
      </c>
      <c r="R24" s="5">
        <f t="shared" si="12"/>
        <v>67058.660812539179</v>
      </c>
      <c r="S24" s="5">
        <f t="shared" si="12"/>
        <v>58989.635392141485</v>
      </c>
      <c r="T24" s="5">
        <f t="shared" si="12"/>
        <v>51891.538565397554</v>
      </c>
      <c r="U24" s="5">
        <f t="shared" si="12"/>
        <v>45647.540568505763</v>
      </c>
      <c r="V24" s="5">
        <f t="shared" si="12"/>
        <v>834115.41226971475</v>
      </c>
      <c r="W24" s="5">
        <f t="shared" si="12"/>
        <v>35323.119834556004</v>
      </c>
      <c r="X24" s="5">
        <f t="shared" si="12"/>
        <v>31072.764273928839</v>
      </c>
      <c r="Y24" s="5">
        <f t="shared" si="12"/>
        <v>-267118.90032932209</v>
      </c>
      <c r="Z24" s="5">
        <f t="shared" si="12"/>
        <v>24044.821744376128</v>
      </c>
      <c r="AA24" s="5">
        <f t="shared" si="12"/>
        <v>21151.559702852875</v>
      </c>
      <c r="AB24" s="5">
        <f t="shared" si="7"/>
        <v>-155752714.76224121</v>
      </c>
      <c r="AC24" s="49"/>
    </row>
    <row r="25" spans="2:29" x14ac:dyDescent="0.25">
      <c r="B25" s="85"/>
      <c r="C25" s="5">
        <f t="shared" ref="C25:AA25" si="13">C3/(1+$B$8)^C17</f>
        <v>0</v>
      </c>
      <c r="D25" s="5">
        <f t="shared" si="13"/>
        <v>0</v>
      </c>
      <c r="E25" s="5">
        <f t="shared" si="13"/>
        <v>0</v>
      </c>
      <c r="F25" s="5">
        <f t="shared" si="13"/>
        <v>6758758.3817588845</v>
      </c>
      <c r="G25" s="5">
        <f t="shared" si="13"/>
        <v>4727169.854862961</v>
      </c>
      <c r="H25" s="5">
        <f t="shared" si="13"/>
        <v>3303690.6271411441</v>
      </c>
      <c r="I25" s="5">
        <f t="shared" si="13"/>
        <v>2166736.7845178717</v>
      </c>
      <c r="J25" s="5">
        <f t="shared" si="13"/>
        <v>1608700.8555661442</v>
      </c>
      <c r="K25" s="5">
        <f t="shared" si="13"/>
        <v>1112025.4526625059</v>
      </c>
      <c r="L25" s="5">
        <f t="shared" si="13"/>
        <v>768527.92026793701</v>
      </c>
      <c r="M25" s="5">
        <f t="shared" si="13"/>
        <v>498963.25555020216</v>
      </c>
      <c r="N25" s="5">
        <f t="shared" si="13"/>
        <v>322230.01707439678</v>
      </c>
      <c r="O25" s="5">
        <f t="shared" si="13"/>
        <v>225177.8604317437</v>
      </c>
      <c r="P25" s="5">
        <f t="shared" si="13"/>
        <v>157824.52802265299</v>
      </c>
      <c r="Q25" s="5">
        <f t="shared" si="13"/>
        <v>101928.38078490688</v>
      </c>
      <c r="R25" s="5">
        <f t="shared" si="13"/>
        <v>66263.402690144183</v>
      </c>
      <c r="S25" s="5">
        <f t="shared" si="13"/>
        <v>47091.197449437139</v>
      </c>
      <c r="T25" s="5">
        <f t="shared" si="13"/>
        <v>33387.3888635845</v>
      </c>
      <c r="U25" s="5">
        <f t="shared" si="13"/>
        <v>23634.291822702355</v>
      </c>
      <c r="V25" s="5">
        <f t="shared" si="13"/>
        <v>16688.028673404024</v>
      </c>
      <c r="W25" s="5">
        <f t="shared" si="13"/>
        <v>9365.6161107983389</v>
      </c>
      <c r="X25" s="5">
        <f t="shared" si="13"/>
        <v>6706.6763563870836</v>
      </c>
      <c r="Y25" s="5">
        <f t="shared" si="13"/>
        <v>4785.615127987001</v>
      </c>
      <c r="Z25" s="5">
        <f t="shared" si="13"/>
        <v>11870.174450893503</v>
      </c>
      <c r="AA25" s="5">
        <f t="shared" si="13"/>
        <v>8078.8939831682865</v>
      </c>
      <c r="AB25" s="5">
        <f t="shared" si="7"/>
        <v>21979605.204169851</v>
      </c>
      <c r="AC25" s="50">
        <f>ABS(AB25/AB26)</f>
        <v>0.17958022694030124</v>
      </c>
    </row>
    <row r="26" spans="2:29" x14ac:dyDescent="0.25">
      <c r="B26" s="85"/>
      <c r="C26" s="5">
        <f t="shared" ref="C26:AA26" si="14">C2/(1+$B$8)^C17</f>
        <v>-46325023.5</v>
      </c>
      <c r="D26" s="5">
        <f t="shared" si="14"/>
        <v>-43505488.600000001</v>
      </c>
      <c r="E26" s="5">
        <f t="shared" si="14"/>
        <v>-33211038.933333337</v>
      </c>
      <c r="F26" s="5">
        <f t="shared" si="14"/>
        <v>135946.66666666666</v>
      </c>
      <c r="G26" s="5">
        <f t="shared" si="14"/>
        <v>90631.111111111109</v>
      </c>
      <c r="H26" s="5">
        <f t="shared" si="14"/>
        <v>60420.740740740737</v>
      </c>
      <c r="I26" s="5">
        <f t="shared" si="14"/>
        <v>40280.493827160491</v>
      </c>
      <c r="J26" s="5">
        <f t="shared" si="14"/>
        <v>26853.662551440328</v>
      </c>
      <c r="K26" s="5">
        <f t="shared" si="14"/>
        <v>17902.441700960218</v>
      </c>
      <c r="L26" s="5">
        <f t="shared" si="14"/>
        <v>247918.50022862368</v>
      </c>
      <c r="M26" s="5">
        <f t="shared" si="14"/>
        <v>7956.6407559823201</v>
      </c>
      <c r="N26" s="5">
        <f t="shared" si="14"/>
        <v>5304.4271706548798</v>
      </c>
      <c r="O26" s="5">
        <f t="shared" si="14"/>
        <v>3536.2847804365865</v>
      </c>
      <c r="P26" s="5">
        <f t="shared" si="14"/>
        <v>2357.5231869577242</v>
      </c>
      <c r="Q26" s="5">
        <f t="shared" si="14"/>
        <v>1571.6821246384829</v>
      </c>
      <c r="R26" s="5">
        <f t="shared" si="14"/>
        <v>1047.788083092322</v>
      </c>
      <c r="S26" s="5">
        <f t="shared" si="14"/>
        <v>698.52538872821458</v>
      </c>
      <c r="T26" s="5">
        <f t="shared" si="14"/>
        <v>465.68359248547642</v>
      </c>
      <c r="U26" s="5">
        <f t="shared" si="14"/>
        <v>310.45572832365093</v>
      </c>
      <c r="V26" s="5">
        <f t="shared" si="14"/>
        <v>4299.2860884030324</v>
      </c>
      <c r="W26" s="5">
        <f t="shared" si="14"/>
        <v>137.98032369940043</v>
      </c>
      <c r="X26" s="5">
        <f t="shared" si="14"/>
        <v>91.986882466266948</v>
      </c>
      <c r="Y26" s="5">
        <f t="shared" si="14"/>
        <v>-599.29207329271867</v>
      </c>
      <c r="Z26" s="5">
        <f t="shared" si="14"/>
        <v>40.883058873896424</v>
      </c>
      <c r="AA26" s="5">
        <f t="shared" si="14"/>
        <v>27.255372582597612</v>
      </c>
      <c r="AB26" s="5">
        <f>SUM(C26:AA26)</f>
        <v>-122394350.30604257</v>
      </c>
      <c r="AC26" s="49"/>
    </row>
    <row r="27" spans="2:29" x14ac:dyDescent="0.25">
      <c r="B27" s="85"/>
      <c r="C27" s="5">
        <f t="shared" ref="C27:AA27" si="15">C3/(1+$B$9)^C17</f>
        <v>0</v>
      </c>
      <c r="D27" s="5">
        <f t="shared" si="15"/>
        <v>0</v>
      </c>
      <c r="E27" s="5">
        <f t="shared" si="15"/>
        <v>0</v>
      </c>
      <c r="F27" s="5">
        <f t="shared" si="15"/>
        <v>5569045.2974697826</v>
      </c>
      <c r="G27" s="5">
        <f t="shared" si="15"/>
        <v>3651626.188696858</v>
      </c>
      <c r="H27" s="5">
        <f t="shared" si="15"/>
        <v>2392520.9712842032</v>
      </c>
      <c r="I27" s="5">
        <f t="shared" si="15"/>
        <v>1471071.6120093386</v>
      </c>
      <c r="J27" s="5">
        <f t="shared" si="15"/>
        <v>1023939.3366277086</v>
      </c>
      <c r="K27" s="5">
        <f t="shared" si="15"/>
        <v>663567.24300191621</v>
      </c>
      <c r="L27" s="5">
        <f t="shared" si="15"/>
        <v>429933.35269539419</v>
      </c>
      <c r="M27" s="5">
        <f t="shared" si="15"/>
        <v>261686.50603771809</v>
      </c>
      <c r="N27" s="5">
        <f t="shared" si="15"/>
        <v>158434.601090435</v>
      </c>
      <c r="O27" s="5">
        <f t="shared" si="15"/>
        <v>103796.09266331959</v>
      </c>
      <c r="P27" s="5">
        <f t="shared" si="15"/>
        <v>68202.625348197718</v>
      </c>
      <c r="Q27" s="5">
        <f t="shared" si="15"/>
        <v>41294.574428552412</v>
      </c>
      <c r="R27" s="5">
        <f t="shared" si="15"/>
        <v>25167.662393248043</v>
      </c>
      <c r="S27" s="5">
        <f t="shared" si="15"/>
        <v>16767.957183741983</v>
      </c>
      <c r="T27" s="5">
        <f t="shared" si="15"/>
        <v>11145.361366553157</v>
      </c>
      <c r="U27" s="5">
        <f t="shared" si="15"/>
        <v>7396.4882018079861</v>
      </c>
      <c r="V27" s="5">
        <f t="shared" si="15"/>
        <v>4896.2015706969187</v>
      </c>
      <c r="W27" s="5">
        <f t="shared" si="15"/>
        <v>2576.0950339948927</v>
      </c>
      <c r="X27" s="5">
        <f t="shared" si="15"/>
        <v>1729.4346400880097</v>
      </c>
      <c r="Y27" s="5">
        <f t="shared" si="15"/>
        <v>1156.9267142362066</v>
      </c>
      <c r="Z27" s="5">
        <f t="shared" si="15"/>
        <v>2690.2736555818956</v>
      </c>
      <c r="AA27" s="5">
        <f t="shared" si="15"/>
        <v>1716.5740491329232</v>
      </c>
      <c r="AB27" s="5">
        <f>SUM(C27:AA27)</f>
        <v>15910361.376162509</v>
      </c>
      <c r="AC27" s="50">
        <f>ABS(AB27/AB28)</f>
        <v>0.13731329605943887</v>
      </c>
    </row>
    <row r="28" spans="2:29" x14ac:dyDescent="0.25">
      <c r="B28" s="85"/>
      <c r="C28" s="5">
        <f t="shared" ref="C28:AA28" si="16">C2/(1+$B$9)^C17</f>
        <v>-46325023.5</v>
      </c>
      <c r="D28" s="5">
        <f t="shared" si="16"/>
        <v>-40786395.5625</v>
      </c>
      <c r="E28" s="5">
        <f t="shared" si="16"/>
        <v>-29189389.687499996</v>
      </c>
      <c r="F28" s="5">
        <f t="shared" si="16"/>
        <v>112016.60156249997</v>
      </c>
      <c r="G28" s="5">
        <f t="shared" si="16"/>
        <v>70010.375976562471</v>
      </c>
      <c r="H28" s="5">
        <f t="shared" si="16"/>
        <v>43756.484985351533</v>
      </c>
      <c r="I28" s="5">
        <f t="shared" si="16"/>
        <v>27347.803115844712</v>
      </c>
      <c r="J28" s="5">
        <f t="shared" si="16"/>
        <v>17092.37694740294</v>
      </c>
      <c r="K28" s="5">
        <f t="shared" si="16"/>
        <v>10682.735592126837</v>
      </c>
      <c r="L28" s="5">
        <f t="shared" si="16"/>
        <v>138691.68469682324</v>
      </c>
      <c r="M28" s="5">
        <f t="shared" si="16"/>
        <v>4172.9435906745448</v>
      </c>
      <c r="N28" s="5">
        <f t="shared" si="16"/>
        <v>2608.0897441715906</v>
      </c>
      <c r="O28" s="5">
        <f t="shared" si="16"/>
        <v>1630.0560901072436</v>
      </c>
      <c r="P28" s="5">
        <f t="shared" si="16"/>
        <v>1018.7850563170272</v>
      </c>
      <c r="Q28" s="5">
        <f t="shared" si="16"/>
        <v>636.740660198142</v>
      </c>
      <c r="R28" s="5">
        <f t="shared" si="16"/>
        <v>397.96291262383863</v>
      </c>
      <c r="S28" s="5">
        <f t="shared" si="16"/>
        <v>248.72682038989916</v>
      </c>
      <c r="T28" s="5">
        <f t="shared" si="16"/>
        <v>155.45426274368697</v>
      </c>
      <c r="U28" s="5">
        <f t="shared" si="16"/>
        <v>97.158914214804341</v>
      </c>
      <c r="V28" s="5">
        <f t="shared" si="16"/>
        <v>1261.3935241172212</v>
      </c>
      <c r="W28" s="5">
        <f t="shared" si="16"/>
        <v>37.952700865157929</v>
      </c>
      <c r="X28" s="5">
        <f t="shared" si="16"/>
        <v>23.720438040723703</v>
      </c>
      <c r="Y28" s="5">
        <f t="shared" si="16"/>
        <v>-144.87939181895536</v>
      </c>
      <c r="Z28" s="5">
        <f t="shared" si="16"/>
        <v>9.2657961096576962</v>
      </c>
      <c r="AA28" s="5">
        <f t="shared" si="16"/>
        <v>5.7911225685360597</v>
      </c>
      <c r="AB28" s="5">
        <f>SUM(C28:AA28)</f>
        <v>-115869051.52488208</v>
      </c>
      <c r="AC28" s="49"/>
    </row>
  </sheetData>
  <mergeCells count="8">
    <mergeCell ref="A12:B12"/>
    <mergeCell ref="B18:B28"/>
    <mergeCell ref="A1:B1"/>
    <mergeCell ref="A2:B2"/>
    <mergeCell ref="A3:B3"/>
    <mergeCell ref="A4:B4"/>
    <mergeCell ref="A5:A9"/>
    <mergeCell ref="A11:B1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2" sqref="B2"/>
    </sheetView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9"/>
  <sheetViews>
    <sheetView workbookViewId="0">
      <selection activeCell="B67" sqref="B67:Z67"/>
    </sheetView>
  </sheetViews>
  <sheetFormatPr defaultRowHeight="15" x14ac:dyDescent="0.25"/>
  <cols>
    <col min="1" max="1" width="12" customWidth="1"/>
  </cols>
  <sheetData>
    <row r="1" spans="1:26" x14ac:dyDescent="0.25">
      <c r="A1" t="s">
        <v>26</v>
      </c>
    </row>
    <row r="2" spans="1:26" x14ac:dyDescent="0.25">
      <c r="A2" s="1" t="s">
        <v>1</v>
      </c>
      <c r="B2" s="1">
        <v>2020</v>
      </c>
      <c r="C2" s="1">
        <f>B2+1</f>
        <v>2021</v>
      </c>
      <c r="D2" s="1">
        <f t="shared" ref="D2:Z2" si="0">C2+1</f>
        <v>2022</v>
      </c>
      <c r="E2" s="1">
        <f t="shared" si="0"/>
        <v>2023</v>
      </c>
      <c r="F2" s="1">
        <f t="shared" si="0"/>
        <v>2024</v>
      </c>
      <c r="G2" s="1">
        <f t="shared" si="0"/>
        <v>2025</v>
      </c>
      <c r="H2" s="1">
        <f t="shared" si="0"/>
        <v>2026</v>
      </c>
      <c r="I2" s="1">
        <f t="shared" si="0"/>
        <v>2027</v>
      </c>
      <c r="J2" s="1">
        <f t="shared" si="0"/>
        <v>2028</v>
      </c>
      <c r="K2" s="1">
        <f t="shared" si="0"/>
        <v>2029</v>
      </c>
      <c r="L2" s="1">
        <f t="shared" si="0"/>
        <v>2030</v>
      </c>
      <c r="M2" s="1">
        <f t="shared" si="0"/>
        <v>2031</v>
      </c>
      <c r="N2" s="1">
        <f t="shared" si="0"/>
        <v>2032</v>
      </c>
      <c r="O2" s="1">
        <f t="shared" si="0"/>
        <v>2033</v>
      </c>
      <c r="P2" s="1">
        <f t="shared" si="0"/>
        <v>2034</v>
      </c>
      <c r="Q2" s="1">
        <f t="shared" si="0"/>
        <v>2035</v>
      </c>
      <c r="R2" s="1">
        <f t="shared" si="0"/>
        <v>2036</v>
      </c>
      <c r="S2" s="1">
        <f t="shared" si="0"/>
        <v>2037</v>
      </c>
      <c r="T2" s="1">
        <f t="shared" si="0"/>
        <v>2038</v>
      </c>
      <c r="U2" s="1">
        <f t="shared" si="0"/>
        <v>2039</v>
      </c>
      <c r="V2" s="1">
        <f t="shared" si="0"/>
        <v>2040</v>
      </c>
      <c r="W2" s="1">
        <f t="shared" si="0"/>
        <v>2041</v>
      </c>
      <c r="X2" s="1">
        <f t="shared" si="0"/>
        <v>2042</v>
      </c>
      <c r="Y2" s="1">
        <f t="shared" si="0"/>
        <v>2043</v>
      </c>
      <c r="Z2" s="1">
        <f t="shared" si="0"/>
        <v>2044</v>
      </c>
    </row>
    <row r="3" spans="1:26" x14ac:dyDescent="0.25">
      <c r="A3" s="2" t="s">
        <v>2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</row>
    <row r="4" spans="1:26" x14ac:dyDescent="0.25">
      <c r="A4" s="1">
        <v>10</v>
      </c>
      <c r="B4" s="5">
        <f>'Wariant 1'!B4*1000000/365</f>
        <v>0</v>
      </c>
      <c r="C4" s="5">
        <f>'Wariant 1'!C4*1000000/365</f>
        <v>0</v>
      </c>
      <c r="D4" s="5">
        <f>'Wariant 1'!D4*1000000/365</f>
        <v>0</v>
      </c>
      <c r="E4" s="5">
        <f>'Wariant 1'!E4*1000000/365</f>
        <v>0</v>
      </c>
      <c r="F4" s="5">
        <f>'Wariant 1'!F4*1000000/365</f>
        <v>0</v>
      </c>
      <c r="G4" s="5">
        <f>'Wariant 1'!G4*1000000/365</f>
        <v>0</v>
      </c>
      <c r="H4" s="5">
        <f>'Wariant 1'!H4*1000000/365</f>
        <v>0</v>
      </c>
      <c r="I4" s="5">
        <f>'Wariant 1'!I4*1000000/365</f>
        <v>0</v>
      </c>
      <c r="J4" s="5">
        <f>'Wariant 1'!J4*1000000/365</f>
        <v>0</v>
      </c>
      <c r="K4" s="5">
        <f>'Wariant 1'!K4*1000000/365</f>
        <v>0</v>
      </c>
      <c r="L4" s="5">
        <f>'Wariant 1'!L4*1000000/365</f>
        <v>0</v>
      </c>
      <c r="M4" s="5">
        <f>'Wariant 1'!M4*1000000/365</f>
        <v>0</v>
      </c>
      <c r="N4" s="5">
        <f>'Wariant 1'!N4*1000000/365</f>
        <v>0</v>
      </c>
      <c r="O4" s="5">
        <f>'Wariant 1'!O4*1000000/365</f>
        <v>0</v>
      </c>
      <c r="P4" s="5">
        <f>'Wariant 1'!P4*1000000/365</f>
        <v>0</v>
      </c>
      <c r="Q4" s="5">
        <f>'Wariant 1'!Q4*1000000/365</f>
        <v>0</v>
      </c>
      <c r="R4" s="5">
        <f>'Wariant 1'!R4*1000000/365</f>
        <v>0</v>
      </c>
      <c r="S4" s="5">
        <f>'Wariant 1'!S4*1000000/365</f>
        <v>0</v>
      </c>
      <c r="T4" s="5">
        <f>'Wariant 1'!T4*1000000/365</f>
        <v>0</v>
      </c>
      <c r="U4" s="5">
        <f>'Wariant 1'!U4*1000000/365</f>
        <v>0</v>
      </c>
      <c r="V4" s="5">
        <f>'Wariant 1'!V4*1000000/365</f>
        <v>0</v>
      </c>
      <c r="W4" s="5">
        <f>'Wariant 1'!W4*1000000/365</f>
        <v>0</v>
      </c>
      <c r="X4" s="5">
        <f>'Wariant 1'!X4*1000000/365</f>
        <v>0</v>
      </c>
      <c r="Y4" s="5">
        <f>'Wariant 1'!Y4*1000000/365</f>
        <v>0</v>
      </c>
      <c r="Z4" s="5">
        <f>'Wariant 1'!Z4*1000000/365</f>
        <v>0</v>
      </c>
    </row>
    <row r="5" spans="1:26" x14ac:dyDescent="0.25">
      <c r="A5" s="1">
        <v>20</v>
      </c>
      <c r="B5" s="5">
        <f>'Wariant 1'!B5*1000000/365</f>
        <v>0</v>
      </c>
      <c r="C5" s="5">
        <f>'Wariant 1'!C5*1000000/365</f>
        <v>0</v>
      </c>
      <c r="D5" s="5">
        <f>'Wariant 1'!D5*1000000/365</f>
        <v>0</v>
      </c>
      <c r="E5" s="5">
        <f>'Wariant 1'!E5*1000000/365</f>
        <v>0</v>
      </c>
      <c r="F5" s="5">
        <f>'Wariant 1'!F5*1000000/365</f>
        <v>0</v>
      </c>
      <c r="G5" s="5">
        <f>'Wariant 1'!G5*1000000/365</f>
        <v>0</v>
      </c>
      <c r="H5" s="5">
        <f>'Wariant 1'!H5*1000000/365</f>
        <v>0</v>
      </c>
      <c r="I5" s="5">
        <f>'Wariant 1'!I5*1000000/365</f>
        <v>0</v>
      </c>
      <c r="J5" s="5">
        <f>'Wariant 1'!J5*1000000/365</f>
        <v>0</v>
      </c>
      <c r="K5" s="5">
        <f>'Wariant 1'!K5*1000000/365</f>
        <v>0</v>
      </c>
      <c r="L5" s="5">
        <f>'Wariant 1'!L5*1000000/365</f>
        <v>0</v>
      </c>
      <c r="M5" s="5">
        <f>'Wariant 1'!M5*1000000/365</f>
        <v>0</v>
      </c>
      <c r="N5" s="5">
        <f>'Wariant 1'!N5*1000000/365</f>
        <v>0</v>
      </c>
      <c r="O5" s="5">
        <f>'Wariant 1'!O5*1000000/365</f>
        <v>0</v>
      </c>
      <c r="P5" s="5">
        <f>'Wariant 1'!P5*1000000/365</f>
        <v>0</v>
      </c>
      <c r="Q5" s="5">
        <f>'Wariant 1'!Q5*1000000/365</f>
        <v>0</v>
      </c>
      <c r="R5" s="5">
        <f>'Wariant 1'!R5*1000000/365</f>
        <v>0</v>
      </c>
      <c r="S5" s="5">
        <f>'Wariant 1'!S5*1000000/365</f>
        <v>0</v>
      </c>
      <c r="T5" s="5">
        <f>'Wariant 1'!T5*1000000/365</f>
        <v>0</v>
      </c>
      <c r="U5" s="5">
        <f>'Wariant 1'!U5*1000000/365</f>
        <v>0</v>
      </c>
      <c r="V5" s="5">
        <f>'Wariant 1'!V5*1000000/365</f>
        <v>0</v>
      </c>
      <c r="W5" s="5">
        <f>'Wariant 1'!W5*1000000/365</f>
        <v>0</v>
      </c>
      <c r="X5" s="5">
        <f>'Wariant 1'!X5*1000000/365</f>
        <v>0</v>
      </c>
      <c r="Y5" s="5">
        <f>'Wariant 1'!Y5*1000000/365</f>
        <v>0</v>
      </c>
      <c r="Z5" s="5">
        <f>'Wariant 1'!Z5*1000000/365</f>
        <v>0</v>
      </c>
    </row>
    <row r="6" spans="1:26" x14ac:dyDescent="0.25">
      <c r="A6" s="1">
        <v>30</v>
      </c>
      <c r="B6" s="5">
        <f>'Wariant 1'!B6*1000000/365</f>
        <v>0</v>
      </c>
      <c r="C6" s="5">
        <f>'Wariant 1'!C6*1000000/365</f>
        <v>0</v>
      </c>
      <c r="D6" s="5">
        <f>'Wariant 1'!D6*1000000/365</f>
        <v>0</v>
      </c>
      <c r="E6" s="5">
        <f>'Wariant 1'!E6*1000000/365</f>
        <v>0</v>
      </c>
      <c r="F6" s="5">
        <f>'Wariant 1'!F6*1000000/365</f>
        <v>0</v>
      </c>
      <c r="G6" s="5">
        <f>'Wariant 1'!G6*1000000/365</f>
        <v>0</v>
      </c>
      <c r="H6" s="5">
        <f>'Wariant 1'!H6*1000000/365</f>
        <v>0</v>
      </c>
      <c r="I6" s="5">
        <f>'Wariant 1'!I6*1000000/365</f>
        <v>0</v>
      </c>
      <c r="J6" s="5">
        <f>'Wariant 1'!J6*1000000/365</f>
        <v>0</v>
      </c>
      <c r="K6" s="5">
        <f>'Wariant 1'!K6*1000000/365</f>
        <v>0</v>
      </c>
      <c r="L6" s="5">
        <f>'Wariant 1'!L6*1000000/365</f>
        <v>0</v>
      </c>
      <c r="M6" s="5">
        <f>'Wariant 1'!M6*1000000/365</f>
        <v>0</v>
      </c>
      <c r="N6" s="5">
        <f>'Wariant 1'!N6*1000000/365</f>
        <v>0</v>
      </c>
      <c r="O6" s="5">
        <f>'Wariant 1'!O6*1000000/365</f>
        <v>0</v>
      </c>
      <c r="P6" s="5">
        <f>'Wariant 1'!P6*1000000/365</f>
        <v>0</v>
      </c>
      <c r="Q6" s="5">
        <f>'Wariant 1'!Q6*1000000/365</f>
        <v>0</v>
      </c>
      <c r="R6" s="5">
        <f>'Wariant 1'!R6*1000000/365</f>
        <v>0</v>
      </c>
      <c r="S6" s="5">
        <f>'Wariant 1'!S6*1000000/365</f>
        <v>0</v>
      </c>
      <c r="T6" s="5">
        <f>'Wariant 1'!T6*1000000/365</f>
        <v>0</v>
      </c>
      <c r="U6" s="5">
        <f>'Wariant 1'!U6*1000000/365</f>
        <v>0</v>
      </c>
      <c r="V6" s="5">
        <f>'Wariant 1'!V6*1000000/365</f>
        <v>0</v>
      </c>
      <c r="W6" s="5">
        <f>'Wariant 1'!W6*1000000/365</f>
        <v>0</v>
      </c>
      <c r="X6" s="5">
        <f>'Wariant 1'!X6*1000000/365</f>
        <v>0</v>
      </c>
      <c r="Y6" s="5">
        <f>'Wariant 1'!Y6*1000000/365</f>
        <v>0</v>
      </c>
      <c r="Z6" s="5">
        <f>'Wariant 1'!Z6*1000000/365</f>
        <v>0</v>
      </c>
    </row>
    <row r="7" spans="1:26" x14ac:dyDescent="0.25">
      <c r="A7" s="1">
        <v>40</v>
      </c>
      <c r="B7" s="5">
        <f>'Wariant 1'!B7*1000000/365</f>
        <v>34421.917808219165</v>
      </c>
      <c r="C7" s="5">
        <f>'Wariant 1'!C7*1000000/365</f>
        <v>34555.287671232873</v>
      </c>
      <c r="D7" s="5">
        <f>'Wariant 1'!D7*1000000/365</f>
        <v>34688.657534246573</v>
      </c>
      <c r="E7" s="5">
        <f>'Wariant 1'!E7*1000000/365</f>
        <v>34822.027397260266</v>
      </c>
      <c r="F7" s="5">
        <f>'Wariant 1'!F7*1000000/365</f>
        <v>34955.397260273967</v>
      </c>
      <c r="G7" s="5">
        <f>'Wariant 1'!G7*1000000/365</f>
        <v>35088.767123287675</v>
      </c>
      <c r="H7" s="5">
        <f>'Wariant 1'!H7*1000000/365</f>
        <v>35346.136986301375</v>
      </c>
      <c r="I7" s="5">
        <f>'Wariant 1'!I7*1000000/365</f>
        <v>35603.506849315076</v>
      </c>
      <c r="J7" s="5">
        <f>'Wariant 1'!J7*1000000/365</f>
        <v>35860.876712328769</v>
      </c>
      <c r="K7" s="5">
        <f>'Wariant 1'!K7*1000000/365</f>
        <v>36118.246575342469</v>
      </c>
      <c r="L7" s="5">
        <f>'Wariant 1'!L7*1000000/365</f>
        <v>35708.767123287675</v>
      </c>
      <c r="M7" s="5">
        <f>'Wariant 1'!M7*1000000/365</f>
        <v>37740.876712328769</v>
      </c>
      <c r="N7" s="5">
        <f>'Wariant 1'!N7*1000000/365</f>
        <v>39772.98630136987</v>
      </c>
      <c r="O7" s="5">
        <f>'Wariant 1'!O7*1000000/365</f>
        <v>41805.095890410972</v>
      </c>
      <c r="P7" s="5">
        <f>'Wariant 1'!P7*1000000/365</f>
        <v>43837.205479452074</v>
      </c>
      <c r="Q7" s="5">
        <f>'Wariant 1'!Q7*1000000/365</f>
        <v>44582.465753424658</v>
      </c>
      <c r="R7" s="5">
        <f>'Wariant 1'!R7*1000000/365</f>
        <v>47465.972602739726</v>
      </c>
      <c r="S7" s="5">
        <f>'Wariant 1'!S7*1000000/365</f>
        <v>50349.479452054795</v>
      </c>
      <c r="T7" s="5">
        <f>'Wariant 1'!T7*1000000/365</f>
        <v>53232.986301369863</v>
      </c>
      <c r="U7" s="5">
        <f>'Wariant 1'!U7*1000000/365</f>
        <v>56116.493150684924</v>
      </c>
      <c r="V7" s="5">
        <f>'Wariant 1'!V7*1000000/365</f>
        <v>48839.452054794499</v>
      </c>
      <c r="W7" s="5">
        <f>'Wariant 1'!W7*1000000/365</f>
        <v>56136.876712328747</v>
      </c>
      <c r="X7" s="5">
        <f>'Wariant 1'!X7*1000000/365</f>
        <v>63434.301369862995</v>
      </c>
      <c r="Y7" s="5">
        <f>'Wariant 1'!Y7*1000000/365</f>
        <v>70731.726027397235</v>
      </c>
      <c r="Z7" s="5">
        <f>'Wariant 1'!Z7*1000000/365</f>
        <v>78029.150684931476</v>
      </c>
    </row>
    <row r="8" spans="1:26" x14ac:dyDescent="0.25">
      <c r="A8" s="1">
        <v>50</v>
      </c>
      <c r="B8" s="5">
        <f>'Wariant 1'!B8*1000000/365</f>
        <v>63748.219178082203</v>
      </c>
      <c r="C8" s="5">
        <f>'Wariant 1'!C8*1000000/365</f>
        <v>65400.438356164392</v>
      </c>
      <c r="D8" s="5">
        <f>'Wariant 1'!D8*1000000/365</f>
        <v>67052.65753424658</v>
      </c>
      <c r="E8" s="5">
        <f>'Wariant 1'!E8*1000000/365</f>
        <v>68704.876712328769</v>
      </c>
      <c r="F8" s="5">
        <f>'Wariant 1'!F8*1000000/365</f>
        <v>70357.095890410958</v>
      </c>
      <c r="G8" s="5">
        <f>'Wariant 1'!G8*1000000/365</f>
        <v>72009.315068493146</v>
      </c>
      <c r="H8" s="5">
        <f>'Wariant 1'!H8*1000000/365</f>
        <v>78563.780821917811</v>
      </c>
      <c r="I8" s="5">
        <f>'Wariant 1'!I8*1000000/365</f>
        <v>85118.246575342462</v>
      </c>
      <c r="J8" s="5">
        <f>'Wariant 1'!J8*1000000/365</f>
        <v>91672.712328767127</v>
      </c>
      <c r="K8" s="5">
        <f>'Wariant 1'!K8*1000000/365</f>
        <v>98227.178082191778</v>
      </c>
      <c r="L8" s="5">
        <f>'Wariant 1'!L8*1000000/365</f>
        <v>96520.547945205501</v>
      </c>
      <c r="M8" s="5">
        <f>'Wariant 1'!M8*1000000/365</f>
        <v>102609.42465753424</v>
      </c>
      <c r="N8" s="5">
        <f>'Wariant 1'!N8*1000000/365</f>
        <v>108698.30136986301</v>
      </c>
      <c r="O8" s="5">
        <f>'Wariant 1'!O8*1000000/365</f>
        <v>114787.17808219178</v>
      </c>
      <c r="P8" s="5">
        <f>'Wariant 1'!P8*1000000/365</f>
        <v>120876.05479452055</v>
      </c>
      <c r="Q8" s="5">
        <f>'Wariant 1'!Q8*1000000/365</f>
        <v>94192.602739726033</v>
      </c>
      <c r="R8" s="5">
        <f>'Wariant 1'!R8*1000000/365</f>
        <v>100054.08219178082</v>
      </c>
      <c r="S8" s="5">
        <f>'Wariant 1'!S8*1000000/365</f>
        <v>105915.56164383562</v>
      </c>
      <c r="T8" s="5">
        <f>'Wariant 1'!T8*1000000/365</f>
        <v>111777.04109589041</v>
      </c>
      <c r="U8" s="5">
        <f>'Wariant 1'!U8*1000000/365</f>
        <v>117638.52054794518</v>
      </c>
      <c r="V8" s="5">
        <f>'Wariant 1'!V8*1000000/365</f>
        <v>93055.61643835617</v>
      </c>
      <c r="W8" s="5">
        <f>'Wariant 1'!W8*1000000/365</f>
        <v>102707.61643835614</v>
      </c>
      <c r="X8" s="5">
        <f>'Wariant 1'!X8*1000000/365</f>
        <v>112359.61643835614</v>
      </c>
      <c r="Y8" s="5">
        <f>'Wariant 1'!Y8*1000000/365</f>
        <v>122011.61643835617</v>
      </c>
      <c r="Z8" s="5">
        <f>'Wariant 1'!Z8*1000000/365</f>
        <v>131663.61643835614</v>
      </c>
    </row>
    <row r="9" spans="1:26" x14ac:dyDescent="0.25">
      <c r="A9" s="1">
        <v>60</v>
      </c>
      <c r="B9" s="5">
        <f>'Wariant 1'!B9*1000000/365</f>
        <v>19431.506849315065</v>
      </c>
      <c r="C9" s="5">
        <f>'Wariant 1'!C9*1000000/365</f>
        <v>24702.136986301372</v>
      </c>
      <c r="D9" s="5">
        <f>'Wariant 1'!D9*1000000/365</f>
        <v>29972.767123287667</v>
      </c>
      <c r="E9" s="5">
        <f>'Wariant 1'!E9*1000000/365</f>
        <v>35243.397260273974</v>
      </c>
      <c r="F9" s="5">
        <f>'Wariant 1'!F9*1000000/365</f>
        <v>40514.027397260274</v>
      </c>
      <c r="G9" s="5">
        <f>'Wariant 1'!G9*1000000/365</f>
        <v>45784.65753424658</v>
      </c>
      <c r="H9" s="5">
        <f>'Wariant 1'!H9*1000000/365</f>
        <v>52564.219178082203</v>
      </c>
      <c r="I9" s="5">
        <f>'Wariant 1'!I9*1000000/365</f>
        <v>59343.780821917811</v>
      </c>
      <c r="J9" s="5">
        <f>'Wariant 1'!J9*1000000/365</f>
        <v>66123.34246575342</v>
      </c>
      <c r="K9" s="5">
        <f>'Wariant 1'!K9*1000000/365</f>
        <v>72902.904109589057</v>
      </c>
      <c r="L9" s="5">
        <f>'Wariant 1'!L9*1000000/365</f>
        <v>53329.315068493153</v>
      </c>
      <c r="M9" s="5">
        <f>'Wariant 1'!M9*1000000/365</f>
        <v>63556.383561643837</v>
      </c>
      <c r="N9" s="5">
        <f>'Wariant 1'!N9*1000000/365</f>
        <v>73783.452054794514</v>
      </c>
      <c r="O9" s="5">
        <f>'Wariant 1'!O9*1000000/365</f>
        <v>84010.520547945212</v>
      </c>
      <c r="P9" s="5">
        <f>'Wariant 1'!P9*1000000/365</f>
        <v>94237.589041095896</v>
      </c>
      <c r="Q9" s="5">
        <f>'Wariant 1'!Q9*1000000/365</f>
        <v>70566.849315068495</v>
      </c>
      <c r="R9" s="5">
        <f>'Wariant 1'!R9*1000000/365</f>
        <v>82357.205479452066</v>
      </c>
      <c r="S9" s="5">
        <f>'Wariant 1'!S9*1000000/365</f>
        <v>94147.561643835623</v>
      </c>
      <c r="T9" s="5">
        <f>'Wariant 1'!T9*1000000/365</f>
        <v>105937.91780821918</v>
      </c>
      <c r="U9" s="5">
        <f>'Wariant 1'!U9*1000000/365</f>
        <v>117728.27397260274</v>
      </c>
      <c r="V9" s="5">
        <f>'Wariant 1'!V9*1000000/365</f>
        <v>78383.287671232873</v>
      </c>
      <c r="W9" s="5">
        <f>'Wariant 1'!W9*1000000/365</f>
        <v>86154.794520547948</v>
      </c>
      <c r="X9" s="5">
        <f>'Wariant 1'!X9*1000000/365</f>
        <v>93926.301369863009</v>
      </c>
      <c r="Y9" s="5">
        <f>'Wariant 1'!Y9*1000000/365</f>
        <v>101697.80821917808</v>
      </c>
      <c r="Z9" s="5">
        <f>'Wariant 1'!Z9*1000000/365</f>
        <v>109469.31506849315</v>
      </c>
    </row>
    <row r="10" spans="1:26" x14ac:dyDescent="0.25">
      <c r="A10" s="1">
        <v>70</v>
      </c>
      <c r="B10" s="5">
        <f>'Wariant 1'!B10*1000000/365</f>
        <v>54267.397260273974</v>
      </c>
      <c r="C10" s="5">
        <f>'Wariant 1'!C10*1000000/365</f>
        <v>53515.561643835616</v>
      </c>
      <c r="D10" s="5">
        <f>'Wariant 1'!D10*1000000/365</f>
        <v>52763.726027397257</v>
      </c>
      <c r="E10" s="5">
        <f>'Wariant 1'!E10*1000000/365</f>
        <v>52011.890410958906</v>
      </c>
      <c r="F10" s="5">
        <f>'Wariant 1'!F10*1000000/365</f>
        <v>51260.05479452054</v>
      </c>
      <c r="G10" s="5">
        <f>'Wariant 1'!G10*1000000/365</f>
        <v>50508.219178082181</v>
      </c>
      <c r="H10" s="5">
        <f>'Wariant 1'!H10*1000000/365</f>
        <v>45591.068493150677</v>
      </c>
      <c r="I10" s="5">
        <f>'Wariant 1'!I10*1000000/365</f>
        <v>40673.917808219172</v>
      </c>
      <c r="J10" s="5">
        <f>'Wariant 1'!J10*1000000/365</f>
        <v>35756.76712328766</v>
      </c>
      <c r="K10" s="5">
        <f>'Wariant 1'!K10*1000000/365</f>
        <v>30839.616438356155</v>
      </c>
      <c r="L10" s="5">
        <f>'Wariant 1'!L10*1000000/365</f>
        <v>29681.64383561644</v>
      </c>
      <c r="M10" s="5">
        <f>'Wariant 1'!M10*1000000/365</f>
        <v>32061.64383561644</v>
      </c>
      <c r="N10" s="5">
        <f>'Wariant 1'!N10*1000000/365</f>
        <v>34441.643835616436</v>
      </c>
      <c r="O10" s="5">
        <f>'Wariant 1'!O10*1000000/365</f>
        <v>36821.643835616436</v>
      </c>
      <c r="P10" s="5">
        <f>'Wariant 1'!P10*1000000/365</f>
        <v>39201.643835616436</v>
      </c>
      <c r="Q10" s="5">
        <f>'Wariant 1'!Q10*1000000/365</f>
        <v>66167.397260273967</v>
      </c>
      <c r="R10" s="5">
        <f>'Wariant 1'!R10*1000000/365</f>
        <v>68713.205479452052</v>
      </c>
      <c r="S10" s="5">
        <f>'Wariant 1'!S10*1000000/365</f>
        <v>71259.013698630122</v>
      </c>
      <c r="T10" s="5">
        <f>'Wariant 1'!T10*1000000/365</f>
        <v>73804.821917808222</v>
      </c>
      <c r="U10" s="5">
        <f>'Wariant 1'!U10*1000000/365</f>
        <v>76350.630136986292</v>
      </c>
      <c r="V10" s="5">
        <f>'Wariant 1'!V10*1000000/365</f>
        <v>66996.438356164377</v>
      </c>
      <c r="W10" s="5">
        <f>'Wariant 1'!W10*1000000/365</f>
        <v>66932.493150684924</v>
      </c>
      <c r="X10" s="5">
        <f>'Wariant 1'!X10*1000000/365</f>
        <v>66868.547945205471</v>
      </c>
      <c r="Y10" s="5">
        <f>'Wariant 1'!Y10*1000000/365</f>
        <v>66804.602739726033</v>
      </c>
      <c r="Z10" s="5">
        <f>'Wariant 1'!Z10*1000000/365</f>
        <v>66740.657534246566</v>
      </c>
    </row>
    <row r="11" spans="1:26" x14ac:dyDescent="0.25">
      <c r="A11" s="1">
        <v>80</v>
      </c>
      <c r="B11" s="5">
        <f>'Wariant 1'!B11*1000000/365</f>
        <v>84358.961643835617</v>
      </c>
      <c r="C11" s="5">
        <f>'Wariant 1'!C11*1000000/365</f>
        <v>81957.08</v>
      </c>
      <c r="D11" s="5">
        <f>'Wariant 1'!D11*1000000/365</f>
        <v>79555.198356164386</v>
      </c>
      <c r="E11" s="5">
        <f>'Wariant 1'!E11*1000000/365</f>
        <v>77153.316712328757</v>
      </c>
      <c r="F11" s="5">
        <f>'Wariant 1'!F11*1000000/365</f>
        <v>74751.435068493156</v>
      </c>
      <c r="G11" s="5">
        <f>'Wariant 1'!G11*1000000/365</f>
        <v>72349.553424657541</v>
      </c>
      <c r="H11" s="5">
        <f>'Wariant 1'!H11*1000000/365</f>
        <v>70849.732054794527</v>
      </c>
      <c r="I11" s="5">
        <f>'Wariant 1'!I11*1000000/365</f>
        <v>69349.910684931499</v>
      </c>
      <c r="J11" s="5">
        <f>'Wariant 1'!J11*1000000/365</f>
        <v>67850.089315068501</v>
      </c>
      <c r="K11" s="5">
        <f>'Wariant 1'!K11*1000000/365</f>
        <v>66350.267945205487</v>
      </c>
      <c r="L11" s="5">
        <f>'Wariant 1'!L11*1000000/365</f>
        <v>76859.854794520565</v>
      </c>
      <c r="M11" s="5">
        <f>'Wariant 1'!M11*1000000/365</f>
        <v>66310.97479452056</v>
      </c>
      <c r="N11" s="5">
        <f>'Wariant 1'!N11*1000000/365</f>
        <v>55762.094794520563</v>
      </c>
      <c r="O11" s="5">
        <f>'Wariant 1'!O11*1000000/365</f>
        <v>45213.214794520558</v>
      </c>
      <c r="P11" s="5">
        <f>'Wariant 1'!P11*1000000/365</f>
        <v>34664.334794520561</v>
      </c>
      <c r="Q11" s="5">
        <f>'Wariant 1'!Q11*1000000/365</f>
        <v>31614.561643835616</v>
      </c>
      <c r="R11" s="5">
        <f>'Wariant 1'!R11*1000000/365</f>
        <v>21413.760547945207</v>
      </c>
      <c r="S11" s="5">
        <f>'Wariant 1'!S11*1000000/365</f>
        <v>11212.959452054798</v>
      </c>
      <c r="T11" s="5">
        <f>'Wariant 1'!T11*1000000/365</f>
        <v>1012.1583561643885</v>
      </c>
      <c r="U11" s="5">
        <f>'Wariant 1'!U11*1000000/365</f>
        <v>-9188.6427397260231</v>
      </c>
      <c r="V11" s="5">
        <f>'Wariant 1'!V11*1000000/365</f>
        <v>33354.956164383562</v>
      </c>
      <c r="W11" s="5">
        <f>'Wariant 1'!W11*1000000/365</f>
        <v>23618.335890410959</v>
      </c>
      <c r="X11" s="5">
        <f>'Wariant 1'!X11*1000000/365</f>
        <v>13881.715616438354</v>
      </c>
      <c r="Y11" s="5">
        <f>'Wariant 1'!Y11*1000000/365</f>
        <v>4145.0953424657509</v>
      </c>
      <c r="Z11" s="5">
        <f>'Wariant 1'!Z11*1000000/365</f>
        <v>-5591.5249315068531</v>
      </c>
    </row>
    <row r="12" spans="1:26" x14ac:dyDescent="0.25">
      <c r="A12" s="1">
        <v>90</v>
      </c>
      <c r="B12" s="5">
        <f>'Wariant 1'!B12*1000000/365</f>
        <v>59149.863013698618</v>
      </c>
      <c r="C12" s="5">
        <f>'Wariant 1'!C12*1000000/365</f>
        <v>59900.383561643823</v>
      </c>
      <c r="D12" s="5">
        <f>'Wariant 1'!D12*1000000/365</f>
        <v>60650.904109589028</v>
      </c>
      <c r="E12" s="5">
        <f>'Wariant 1'!E12*1000000/365</f>
        <v>61401.424657534248</v>
      </c>
      <c r="F12" s="5">
        <f>'Wariant 1'!F12*1000000/365</f>
        <v>62151.945205479453</v>
      </c>
      <c r="G12" s="5">
        <f>'Wariant 1'!G12*1000000/365</f>
        <v>62902.465753424658</v>
      </c>
      <c r="H12" s="5">
        <f>'Wariant 1'!H12*1000000/365</f>
        <v>64004.438356164384</v>
      </c>
      <c r="I12" s="5">
        <f>'Wariant 1'!I12*1000000/365</f>
        <v>65106.410958904111</v>
      </c>
      <c r="J12" s="5">
        <f>'Wariant 1'!J12*1000000/365</f>
        <v>66208.38356164383</v>
      </c>
      <c r="K12" s="5">
        <f>'Wariant 1'!K12*1000000/365</f>
        <v>67310.356164383571</v>
      </c>
      <c r="L12" s="5">
        <f>'Wariant 1'!L12*1000000/365</f>
        <v>64659.726027397272</v>
      </c>
      <c r="M12" s="5">
        <f>'Wariant 1'!M12*1000000/365</f>
        <v>66383.561643835623</v>
      </c>
      <c r="N12" s="5">
        <f>'Wariant 1'!N12*1000000/365</f>
        <v>68107.397260273981</v>
      </c>
      <c r="O12" s="5">
        <f>'Wariant 1'!O12*1000000/365</f>
        <v>69831.232876712354</v>
      </c>
      <c r="P12" s="5">
        <f>'Wariant 1'!P12*1000000/365</f>
        <v>71555.068493150698</v>
      </c>
      <c r="Q12" s="5">
        <f>'Wariant 1'!Q12*1000000/365</f>
        <v>67769.04109589041</v>
      </c>
      <c r="R12" s="5">
        <f>'Wariant 1'!R12*1000000/365</f>
        <v>71689.972602739726</v>
      </c>
      <c r="S12" s="5">
        <f>'Wariant 1'!S12*1000000/365</f>
        <v>75610.904109589057</v>
      </c>
      <c r="T12" s="5">
        <f>'Wariant 1'!T12*1000000/365</f>
        <v>79531.835616438373</v>
      </c>
      <c r="U12" s="5">
        <f>'Wariant 1'!U12*1000000/365</f>
        <v>83452.767123287675</v>
      </c>
      <c r="V12" s="5">
        <f>'Wariant 1'!V12*1000000/365</f>
        <v>78754.520547945212</v>
      </c>
      <c r="W12" s="5">
        <f>'Wariant 1'!W12*1000000/365</f>
        <v>83831.726027397264</v>
      </c>
      <c r="X12" s="5">
        <f>'Wariant 1'!X12*1000000/365</f>
        <v>88908.931506849316</v>
      </c>
      <c r="Y12" s="5">
        <f>'Wariant 1'!Y12*1000000/365</f>
        <v>93986.136986301368</v>
      </c>
      <c r="Z12" s="5">
        <f>'Wariant 1'!Z12*1000000/365</f>
        <v>99063.342465753449</v>
      </c>
    </row>
    <row r="13" spans="1:26" x14ac:dyDescent="0.25">
      <c r="A13" s="1">
        <v>100</v>
      </c>
      <c r="B13" s="5">
        <f>'Wariant 1'!B13*1000000/365</f>
        <v>0</v>
      </c>
      <c r="C13" s="5">
        <f>'Wariant 1'!C13*1000000/365</f>
        <v>0</v>
      </c>
      <c r="D13" s="5">
        <f>'Wariant 1'!D13*1000000/365</f>
        <v>0</v>
      </c>
      <c r="E13" s="5">
        <f>'Wariant 1'!E13*1000000/365</f>
        <v>0</v>
      </c>
      <c r="F13" s="5">
        <f>'Wariant 1'!F13*1000000/365</f>
        <v>0</v>
      </c>
      <c r="G13" s="5">
        <f>'Wariant 1'!G13*1000000/365</f>
        <v>0</v>
      </c>
      <c r="H13" s="5">
        <f>'Wariant 1'!H13*1000000/365</f>
        <v>0</v>
      </c>
      <c r="I13" s="5">
        <f>'Wariant 1'!I13*1000000/365</f>
        <v>0</v>
      </c>
      <c r="J13" s="5">
        <f>'Wariant 1'!J13*1000000/365</f>
        <v>0</v>
      </c>
      <c r="K13" s="5">
        <f>'Wariant 1'!K13*1000000/365</f>
        <v>0</v>
      </c>
      <c r="L13" s="5">
        <f>'Wariant 1'!L13*1000000/365</f>
        <v>0</v>
      </c>
      <c r="M13" s="5">
        <f>'Wariant 1'!M13*1000000/365</f>
        <v>0</v>
      </c>
      <c r="N13" s="5">
        <f>'Wariant 1'!N13*1000000/365</f>
        <v>0</v>
      </c>
      <c r="O13" s="5">
        <f>'Wariant 1'!O13*1000000/365</f>
        <v>0</v>
      </c>
      <c r="P13" s="5">
        <f>'Wariant 1'!P13*1000000/365</f>
        <v>0</v>
      </c>
      <c r="Q13" s="5">
        <f>'Wariant 1'!Q13*1000000/365</f>
        <v>0</v>
      </c>
      <c r="R13" s="5">
        <f>'Wariant 1'!R13*1000000/365</f>
        <v>0</v>
      </c>
      <c r="S13" s="5">
        <f>'Wariant 1'!S13*1000000/365</f>
        <v>0</v>
      </c>
      <c r="T13" s="5">
        <f>'Wariant 1'!T13*1000000/365</f>
        <v>0</v>
      </c>
      <c r="U13" s="5">
        <f>'Wariant 1'!U13*1000000/365</f>
        <v>0</v>
      </c>
      <c r="V13" s="5">
        <f>'Wariant 1'!V13*1000000/365</f>
        <v>0</v>
      </c>
      <c r="W13" s="5">
        <f>'Wariant 1'!W13*1000000/365</f>
        <v>0</v>
      </c>
      <c r="X13" s="5">
        <f>'Wariant 1'!X13*1000000/365</f>
        <v>0</v>
      </c>
      <c r="Y13" s="5">
        <f>'Wariant 1'!Y13*1000000/365</f>
        <v>0</v>
      </c>
      <c r="Z13" s="5">
        <f>'Wariant 1'!Z13*1000000/365</f>
        <v>0</v>
      </c>
    </row>
    <row r="14" spans="1:26" x14ac:dyDescent="0.25">
      <c r="A14" s="1">
        <v>110</v>
      </c>
      <c r="B14" s="5">
        <f>'Wariant 1'!B14*1000000/365</f>
        <v>0</v>
      </c>
      <c r="C14" s="5">
        <f>'Wariant 1'!C14*1000000/365</f>
        <v>0</v>
      </c>
      <c r="D14" s="5">
        <f>'Wariant 1'!D14*1000000/365</f>
        <v>0</v>
      </c>
      <c r="E14" s="5">
        <f>'Wariant 1'!E14*1000000/365</f>
        <v>0</v>
      </c>
      <c r="F14" s="5">
        <f>'Wariant 1'!F14*1000000/365</f>
        <v>0</v>
      </c>
      <c r="G14" s="5">
        <f>'Wariant 1'!G14*1000000/365</f>
        <v>0</v>
      </c>
      <c r="H14" s="5">
        <f>'Wariant 1'!H14*1000000/365</f>
        <v>0</v>
      </c>
      <c r="I14" s="5">
        <f>'Wariant 1'!I14*1000000/365</f>
        <v>0</v>
      </c>
      <c r="J14" s="5">
        <f>'Wariant 1'!J14*1000000/365</f>
        <v>0</v>
      </c>
      <c r="K14" s="5">
        <f>'Wariant 1'!K14*1000000/365</f>
        <v>0</v>
      </c>
      <c r="L14" s="5">
        <f>'Wariant 1'!L14*1000000/365</f>
        <v>0</v>
      </c>
      <c r="M14" s="5">
        <f>'Wariant 1'!M14*1000000/365</f>
        <v>0</v>
      </c>
      <c r="N14" s="5">
        <f>'Wariant 1'!N14*1000000/365</f>
        <v>0</v>
      </c>
      <c r="O14" s="5">
        <f>'Wariant 1'!O14*1000000/365</f>
        <v>0</v>
      </c>
      <c r="P14" s="5">
        <f>'Wariant 1'!P14*1000000/365</f>
        <v>0</v>
      </c>
      <c r="Q14" s="5">
        <f>'Wariant 1'!Q14*1000000/365</f>
        <v>0</v>
      </c>
      <c r="R14" s="5">
        <f>'Wariant 1'!R14*1000000/365</f>
        <v>0</v>
      </c>
      <c r="S14" s="5">
        <f>'Wariant 1'!S14*1000000/365</f>
        <v>0</v>
      </c>
      <c r="T14" s="5">
        <f>'Wariant 1'!T14*1000000/365</f>
        <v>0</v>
      </c>
      <c r="U14" s="5">
        <f>'Wariant 1'!U14*1000000/365</f>
        <v>0</v>
      </c>
      <c r="V14" s="5">
        <f>'Wariant 1'!V14*1000000/365</f>
        <v>0</v>
      </c>
      <c r="W14" s="5">
        <f>'Wariant 1'!W14*1000000/365</f>
        <v>0</v>
      </c>
      <c r="X14" s="5">
        <f>'Wariant 1'!X14*1000000/365</f>
        <v>0</v>
      </c>
      <c r="Y14" s="5">
        <f>'Wariant 1'!Y14*1000000/365</f>
        <v>0</v>
      </c>
      <c r="Z14" s="5">
        <f>'Wariant 1'!Z14*1000000/365</f>
        <v>0</v>
      </c>
    </row>
    <row r="15" spans="1:26" x14ac:dyDescent="0.25">
      <c r="A15" s="1" t="s">
        <v>28</v>
      </c>
      <c r="B15" s="5">
        <f>SUM(B4:B14)</f>
        <v>315377.86575342464</v>
      </c>
      <c r="C15" s="5">
        <f t="shared" ref="C15:Z15" si="1">SUM(C4:C14)</f>
        <v>320030.88821917807</v>
      </c>
      <c r="D15" s="5">
        <f t="shared" si="1"/>
        <v>324683.91068493156</v>
      </c>
      <c r="E15" s="5">
        <f t="shared" si="1"/>
        <v>329336.93315068493</v>
      </c>
      <c r="F15" s="5">
        <f t="shared" si="1"/>
        <v>333989.95561643835</v>
      </c>
      <c r="G15" s="5">
        <f t="shared" si="1"/>
        <v>338642.97808219184</v>
      </c>
      <c r="H15" s="5">
        <f t="shared" si="1"/>
        <v>346919.37589041097</v>
      </c>
      <c r="I15" s="5">
        <f t="shared" si="1"/>
        <v>355195.77369863016</v>
      </c>
      <c r="J15" s="5">
        <f t="shared" si="1"/>
        <v>363472.17150684929</v>
      </c>
      <c r="K15" s="5">
        <f t="shared" si="1"/>
        <v>371748.56931506854</v>
      </c>
      <c r="L15" s="5">
        <f t="shared" si="1"/>
        <v>356759.85479452059</v>
      </c>
      <c r="M15" s="5">
        <f t="shared" si="1"/>
        <v>368662.86520547944</v>
      </c>
      <c r="N15" s="5">
        <f t="shared" si="1"/>
        <v>380565.8756164384</v>
      </c>
      <c r="O15" s="5">
        <f t="shared" si="1"/>
        <v>392468.8860273973</v>
      </c>
      <c r="P15" s="5">
        <f t="shared" si="1"/>
        <v>404371.8964383562</v>
      </c>
      <c r="Q15" s="5">
        <f t="shared" si="1"/>
        <v>374892.91780821921</v>
      </c>
      <c r="R15" s="5">
        <f t="shared" si="1"/>
        <v>391694.19890410965</v>
      </c>
      <c r="S15" s="5">
        <f t="shared" si="1"/>
        <v>408495.48000000004</v>
      </c>
      <c r="T15" s="5">
        <f t="shared" si="1"/>
        <v>425296.76109589043</v>
      </c>
      <c r="U15" s="5">
        <f t="shared" si="1"/>
        <v>442098.04219178075</v>
      </c>
      <c r="V15" s="5">
        <f t="shared" si="1"/>
        <v>399384.27123287669</v>
      </c>
      <c r="W15" s="5">
        <f t="shared" si="1"/>
        <v>419381.84273972595</v>
      </c>
      <c r="X15" s="5">
        <f t="shared" si="1"/>
        <v>439379.41424657532</v>
      </c>
      <c r="Y15" s="5">
        <f t="shared" si="1"/>
        <v>459376.98575342458</v>
      </c>
      <c r="Z15" s="5">
        <f t="shared" si="1"/>
        <v>479374.5572602739</v>
      </c>
    </row>
    <row r="17" spans="1:26" x14ac:dyDescent="0.25">
      <c r="A17" t="s">
        <v>26</v>
      </c>
    </row>
    <row r="18" spans="1:26" x14ac:dyDescent="0.25">
      <c r="A18" s="1" t="s">
        <v>3</v>
      </c>
      <c r="B18" s="1">
        <v>2020</v>
      </c>
      <c r="C18" s="1">
        <f>B18+1</f>
        <v>2021</v>
      </c>
      <c r="D18" s="1">
        <f t="shared" ref="D18:Z18" si="2">C18+1</f>
        <v>2022</v>
      </c>
      <c r="E18" s="1">
        <f t="shared" si="2"/>
        <v>2023</v>
      </c>
      <c r="F18" s="1">
        <f t="shared" si="2"/>
        <v>2024</v>
      </c>
      <c r="G18" s="1">
        <f t="shared" si="2"/>
        <v>2025</v>
      </c>
      <c r="H18" s="1">
        <f t="shared" si="2"/>
        <v>2026</v>
      </c>
      <c r="I18" s="1">
        <f t="shared" si="2"/>
        <v>2027</v>
      </c>
      <c r="J18" s="1">
        <f t="shared" si="2"/>
        <v>2028</v>
      </c>
      <c r="K18" s="1">
        <f t="shared" si="2"/>
        <v>2029</v>
      </c>
      <c r="L18" s="1">
        <f t="shared" si="2"/>
        <v>2030</v>
      </c>
      <c r="M18" s="1">
        <f t="shared" si="2"/>
        <v>2031</v>
      </c>
      <c r="N18" s="1">
        <f t="shared" si="2"/>
        <v>2032</v>
      </c>
      <c r="O18" s="1">
        <f t="shared" si="2"/>
        <v>2033</v>
      </c>
      <c r="P18" s="1">
        <f t="shared" si="2"/>
        <v>2034</v>
      </c>
      <c r="Q18" s="1">
        <f t="shared" si="2"/>
        <v>2035</v>
      </c>
      <c r="R18" s="1">
        <f t="shared" si="2"/>
        <v>2036</v>
      </c>
      <c r="S18" s="1">
        <f t="shared" si="2"/>
        <v>2037</v>
      </c>
      <c r="T18" s="1">
        <f t="shared" si="2"/>
        <v>2038</v>
      </c>
      <c r="U18" s="1">
        <f t="shared" si="2"/>
        <v>2039</v>
      </c>
      <c r="V18" s="1">
        <f t="shared" si="2"/>
        <v>2040</v>
      </c>
      <c r="W18" s="1">
        <f t="shared" si="2"/>
        <v>2041</v>
      </c>
      <c r="X18" s="1">
        <f t="shared" si="2"/>
        <v>2042</v>
      </c>
      <c r="Y18" s="1">
        <f t="shared" si="2"/>
        <v>2043</v>
      </c>
      <c r="Z18" s="1">
        <f t="shared" si="2"/>
        <v>2044</v>
      </c>
    </row>
    <row r="19" spans="1:26" x14ac:dyDescent="0.25">
      <c r="A19" s="2" t="s">
        <v>2</v>
      </c>
      <c r="B19" s="72"/>
      <c r="C19" s="72"/>
      <c r="D19" s="72"/>
      <c r="E19" s="72"/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2"/>
      <c r="Z19" s="72"/>
    </row>
    <row r="20" spans="1:26" x14ac:dyDescent="0.25">
      <c r="A20" s="1">
        <v>10</v>
      </c>
      <c r="B20" s="5">
        <f>'Wariant 1'!B19*1000000/365</f>
        <v>0</v>
      </c>
      <c r="C20" s="5">
        <f>'Wariant 1'!C19*1000000/365</f>
        <v>0</v>
      </c>
      <c r="D20" s="5">
        <f>'Wariant 1'!D19*1000000/365</f>
        <v>0</v>
      </c>
      <c r="E20" s="5">
        <f>'Wariant 1'!E19*1000000/365</f>
        <v>0</v>
      </c>
      <c r="F20" s="5">
        <f>'Wariant 1'!F19*1000000/365</f>
        <v>0</v>
      </c>
      <c r="G20" s="5">
        <f>'Wariant 1'!G19*1000000/365</f>
        <v>0</v>
      </c>
      <c r="H20" s="5">
        <f>'Wariant 1'!H19*1000000/365</f>
        <v>0</v>
      </c>
      <c r="I20" s="5">
        <f>'Wariant 1'!I19*1000000/365</f>
        <v>0</v>
      </c>
      <c r="J20" s="5">
        <f>'Wariant 1'!J19*1000000/365</f>
        <v>0</v>
      </c>
      <c r="K20" s="5">
        <f>'Wariant 1'!K19*1000000/365</f>
        <v>0</v>
      </c>
      <c r="L20" s="5">
        <f>'Wariant 1'!L19*1000000/365</f>
        <v>0</v>
      </c>
      <c r="M20" s="5">
        <f>'Wariant 1'!M19*1000000/365</f>
        <v>0</v>
      </c>
      <c r="N20" s="5">
        <f>'Wariant 1'!N19*1000000/365</f>
        <v>0</v>
      </c>
      <c r="O20" s="5">
        <f>'Wariant 1'!O19*1000000/365</f>
        <v>0</v>
      </c>
      <c r="P20" s="5">
        <f>'Wariant 1'!P19*1000000/365</f>
        <v>0</v>
      </c>
      <c r="Q20" s="5">
        <f>'Wariant 1'!Q19*1000000/365</f>
        <v>0</v>
      </c>
      <c r="R20" s="5">
        <f>'Wariant 1'!R19*1000000/365</f>
        <v>0</v>
      </c>
      <c r="S20" s="5">
        <f>'Wariant 1'!S19*1000000/365</f>
        <v>0</v>
      </c>
      <c r="T20" s="5">
        <f>'Wariant 1'!T19*1000000/365</f>
        <v>0</v>
      </c>
      <c r="U20" s="5">
        <f>'Wariant 1'!U19*1000000/365</f>
        <v>0</v>
      </c>
      <c r="V20" s="5">
        <f>'Wariant 1'!V19*1000000/365</f>
        <v>0</v>
      </c>
      <c r="W20" s="5">
        <f>'Wariant 1'!W19*1000000/365</f>
        <v>0</v>
      </c>
      <c r="X20" s="5">
        <f>'Wariant 1'!X19*1000000/365</f>
        <v>0</v>
      </c>
      <c r="Y20" s="5">
        <f>'Wariant 1'!Y19*1000000/365</f>
        <v>0</v>
      </c>
      <c r="Z20" s="5">
        <f>'Wariant 1'!Z19*1000000/365</f>
        <v>0</v>
      </c>
    </row>
    <row r="21" spans="1:26" x14ac:dyDescent="0.25">
      <c r="A21" s="1">
        <v>20</v>
      </c>
      <c r="B21" s="5">
        <f>'Wariant 1'!B20*1000000/365</f>
        <v>0</v>
      </c>
      <c r="C21" s="5">
        <f>'Wariant 1'!C20*1000000/365</f>
        <v>0</v>
      </c>
      <c r="D21" s="5">
        <f>'Wariant 1'!D20*1000000/365</f>
        <v>0</v>
      </c>
      <c r="E21" s="5">
        <f>'Wariant 1'!E20*1000000/365</f>
        <v>0</v>
      </c>
      <c r="F21" s="5">
        <f>'Wariant 1'!F20*1000000/365</f>
        <v>0</v>
      </c>
      <c r="G21" s="5">
        <f>'Wariant 1'!G20*1000000/365</f>
        <v>0</v>
      </c>
      <c r="H21" s="5">
        <f>'Wariant 1'!H20*1000000/365</f>
        <v>0</v>
      </c>
      <c r="I21" s="5">
        <f>'Wariant 1'!I20*1000000/365</f>
        <v>0</v>
      </c>
      <c r="J21" s="5">
        <f>'Wariant 1'!J20*1000000/365</f>
        <v>0</v>
      </c>
      <c r="K21" s="5">
        <f>'Wariant 1'!K20*1000000/365</f>
        <v>0</v>
      </c>
      <c r="L21" s="5">
        <f>'Wariant 1'!L20*1000000/365</f>
        <v>0</v>
      </c>
      <c r="M21" s="5">
        <f>'Wariant 1'!M20*1000000/365</f>
        <v>0</v>
      </c>
      <c r="N21" s="5">
        <f>'Wariant 1'!N20*1000000/365</f>
        <v>0</v>
      </c>
      <c r="O21" s="5">
        <f>'Wariant 1'!O20*1000000/365</f>
        <v>0</v>
      </c>
      <c r="P21" s="5">
        <f>'Wariant 1'!P20*1000000/365</f>
        <v>0</v>
      </c>
      <c r="Q21" s="5">
        <f>'Wariant 1'!Q20*1000000/365</f>
        <v>0</v>
      </c>
      <c r="R21" s="5">
        <f>'Wariant 1'!R20*1000000/365</f>
        <v>0</v>
      </c>
      <c r="S21" s="5">
        <f>'Wariant 1'!S20*1000000/365</f>
        <v>0</v>
      </c>
      <c r="T21" s="5">
        <f>'Wariant 1'!T20*1000000/365</f>
        <v>0</v>
      </c>
      <c r="U21" s="5">
        <f>'Wariant 1'!U20*1000000/365</f>
        <v>0</v>
      </c>
      <c r="V21" s="5">
        <f>'Wariant 1'!V20*1000000/365</f>
        <v>0</v>
      </c>
      <c r="W21" s="5">
        <f>'Wariant 1'!W20*1000000/365</f>
        <v>0</v>
      </c>
      <c r="X21" s="5">
        <f>'Wariant 1'!X20*1000000/365</f>
        <v>0</v>
      </c>
      <c r="Y21" s="5">
        <f>'Wariant 1'!Y20*1000000/365</f>
        <v>0</v>
      </c>
      <c r="Z21" s="5">
        <f>'Wariant 1'!Z20*1000000/365</f>
        <v>0</v>
      </c>
    </row>
    <row r="22" spans="1:26" x14ac:dyDescent="0.25">
      <c r="A22" s="1">
        <v>30</v>
      </c>
      <c r="B22" s="5">
        <f>'Wariant 1'!B21*1000000/365</f>
        <v>0</v>
      </c>
      <c r="C22" s="5">
        <f>'Wariant 1'!C21*1000000/365</f>
        <v>1.4794520547945207E-2</v>
      </c>
      <c r="D22" s="5">
        <f>'Wariant 1'!D21*1000000/365</f>
        <v>2.9589041095890414E-2</v>
      </c>
      <c r="E22" s="5">
        <f>'Wariant 1'!E21*1000000/365</f>
        <v>4.4383561643835612E-2</v>
      </c>
      <c r="F22" s="5">
        <f>'Wariant 1'!F21*1000000/365</f>
        <v>5.9178082191780827E-2</v>
      </c>
      <c r="G22" s="5">
        <f>'Wariant 1'!G21*1000000/365</f>
        <v>7.3972602739726029E-2</v>
      </c>
      <c r="H22" s="5">
        <f>'Wariant 1'!H21*1000000/365</f>
        <v>0.10410958904109589</v>
      </c>
      <c r="I22" s="5">
        <f>'Wariant 1'!I21*1000000/365</f>
        <v>0.13424657534246576</v>
      </c>
      <c r="J22" s="5">
        <f>'Wariant 1'!J21*1000000/365</f>
        <v>0.16438356164383561</v>
      </c>
      <c r="K22" s="5">
        <f>'Wariant 1'!K21*1000000/365</f>
        <v>0.19452054794520543</v>
      </c>
      <c r="L22" s="5">
        <f>'Wariant 1'!L21*1000000/365</f>
        <v>0.15068493150684931</v>
      </c>
      <c r="M22" s="5">
        <f>'Wariant 1'!M21*1000000/365</f>
        <v>0.16547945205479453</v>
      </c>
      <c r="N22" s="5">
        <f>'Wariant 1'!N21*1000000/365</f>
        <v>0.18027397260273972</v>
      </c>
      <c r="O22" s="5">
        <f>'Wariant 1'!O21*1000000/365</f>
        <v>0.19506849315068495</v>
      </c>
      <c r="P22" s="5">
        <f>'Wariant 1'!P21*1000000/365</f>
        <v>0.20986301369863011</v>
      </c>
      <c r="Q22" s="5">
        <f>'Wariant 1'!Q21*1000000/365</f>
        <v>7.3972602739726029E-2</v>
      </c>
      <c r="R22" s="5">
        <f>'Wariant 1'!R21*1000000/365</f>
        <v>8.8767123287671224E-2</v>
      </c>
      <c r="S22" s="5">
        <f>'Wariant 1'!S21*1000000/365</f>
        <v>0.10356164383561643</v>
      </c>
      <c r="T22" s="5">
        <f>'Wariant 1'!T21*1000000/365</f>
        <v>0.11835616438356165</v>
      </c>
      <c r="U22" s="5">
        <f>'Wariant 1'!U21*1000000/365</f>
        <v>0.13315068493150686</v>
      </c>
      <c r="V22" s="5">
        <f>'Wariant 1'!V21*1000000/365</f>
        <v>7.3972602739726029E-2</v>
      </c>
      <c r="W22" s="5">
        <f>'Wariant 1'!W21*1000000/365</f>
        <v>8.9315068493150684E-2</v>
      </c>
      <c r="X22" s="5">
        <f>'Wariant 1'!X21*1000000/365</f>
        <v>0.10465753424657535</v>
      </c>
      <c r="Y22" s="5">
        <f>'Wariant 1'!Y21*1000000/365</f>
        <v>0.12</v>
      </c>
      <c r="Z22" s="5">
        <f>'Wariant 1'!Z21*1000000/365</f>
        <v>0.13534246575342462</v>
      </c>
    </row>
    <row r="23" spans="1:26" x14ac:dyDescent="0.25">
      <c r="A23" s="1">
        <v>40</v>
      </c>
      <c r="B23" s="5">
        <f>'Wariant 1'!B22*1000000/365</f>
        <v>53.024657534246586</v>
      </c>
      <c r="C23" s="5">
        <f>'Wariant 1'!C22*1000000/365</f>
        <v>60.011506849315069</v>
      </c>
      <c r="D23" s="5">
        <f>'Wariant 1'!D22*1000000/365</f>
        <v>66.998356164383566</v>
      </c>
      <c r="E23" s="5">
        <f>'Wariant 1'!E22*1000000/365</f>
        <v>73.985205479452063</v>
      </c>
      <c r="F23" s="5">
        <f>'Wariant 1'!F22*1000000/365</f>
        <v>80.97205479452056</v>
      </c>
      <c r="G23" s="5">
        <f>'Wariant 1'!G22*1000000/365</f>
        <v>87.958904109589042</v>
      </c>
      <c r="H23" s="5">
        <f>'Wariant 1'!H22*1000000/365</f>
        <v>96.674520547945221</v>
      </c>
      <c r="I23" s="5">
        <f>'Wariant 1'!I22*1000000/365</f>
        <v>105.39013698630137</v>
      </c>
      <c r="J23" s="5">
        <f>'Wariant 1'!J22*1000000/365</f>
        <v>114.10575342465754</v>
      </c>
      <c r="K23" s="5">
        <f>'Wariant 1'!K22*1000000/365</f>
        <v>122.8213698630137</v>
      </c>
      <c r="L23" s="5">
        <f>'Wariant 1'!L22*1000000/365</f>
        <v>96.602739726027394</v>
      </c>
      <c r="M23" s="5">
        <f>'Wariant 1'!M22*1000000/365</f>
        <v>106.16876712328767</v>
      </c>
      <c r="N23" s="5">
        <f>'Wariant 1'!N22*1000000/365</f>
        <v>115.73479452054794</v>
      </c>
      <c r="O23" s="5">
        <f>'Wariant 1'!O22*1000000/365</f>
        <v>125.30082191780821</v>
      </c>
      <c r="P23" s="5">
        <f>'Wariant 1'!P22*1000000/365</f>
        <v>134.86684931506846</v>
      </c>
      <c r="Q23" s="5">
        <f>'Wariant 1'!Q22*1000000/365</f>
        <v>100.85479452054794</v>
      </c>
      <c r="R23" s="5">
        <f>'Wariant 1'!R22*1000000/365</f>
        <v>112.62465753424658</v>
      </c>
      <c r="S23" s="5">
        <f>'Wariant 1'!S22*1000000/365</f>
        <v>124.39452054794521</v>
      </c>
      <c r="T23" s="5">
        <f>'Wariant 1'!T22*1000000/365</f>
        <v>136.1643835616438</v>
      </c>
      <c r="U23" s="5">
        <f>'Wariant 1'!U22*1000000/365</f>
        <v>147.93424657534246</v>
      </c>
      <c r="V23" s="5">
        <f>'Wariant 1'!V22*1000000/365</f>
        <v>111.87397260273973</v>
      </c>
      <c r="W23" s="5">
        <f>'Wariant 1'!W22*1000000/365</f>
        <v>266.46410958904107</v>
      </c>
      <c r="X23" s="5">
        <f>'Wariant 1'!X22*1000000/365</f>
        <v>421.05424657534252</v>
      </c>
      <c r="Y23" s="5">
        <f>'Wariant 1'!Y22*1000000/365</f>
        <v>575.64438356164374</v>
      </c>
      <c r="Z23" s="5">
        <f>'Wariant 1'!Z22*1000000/365</f>
        <v>730.23452054794518</v>
      </c>
    </row>
    <row r="24" spans="1:26" x14ac:dyDescent="0.25">
      <c r="A24" s="1">
        <v>50</v>
      </c>
      <c r="B24" s="5">
        <f>'Wariant 1'!B23*1000000/365</f>
        <v>674.7835616438357</v>
      </c>
      <c r="C24" s="5">
        <f>'Wariant 1'!C23*1000000/365</f>
        <v>670.90520547945209</v>
      </c>
      <c r="D24" s="5">
        <f>'Wariant 1'!D23*1000000/365</f>
        <v>667.02684931506849</v>
      </c>
      <c r="E24" s="5">
        <f>'Wariant 1'!E23*1000000/365</f>
        <v>663.14849315068489</v>
      </c>
      <c r="F24" s="5">
        <f>'Wariant 1'!F23*1000000/365</f>
        <v>659.2701369863014</v>
      </c>
      <c r="G24" s="5">
        <f>'Wariant 1'!G23*1000000/365</f>
        <v>655.39178082191779</v>
      </c>
      <c r="H24" s="5">
        <f>'Wariant 1'!H23*1000000/365</f>
        <v>753.43287671232872</v>
      </c>
      <c r="I24" s="5">
        <f>'Wariant 1'!I23*1000000/365</f>
        <v>851.47397260273954</v>
      </c>
      <c r="J24" s="5">
        <f>'Wariant 1'!J23*1000000/365</f>
        <v>949.51506849315058</v>
      </c>
      <c r="K24" s="5">
        <f>'Wariant 1'!K23*1000000/365</f>
        <v>1047.5561643835617</v>
      </c>
      <c r="L24" s="5">
        <f>'Wariant 1'!L23*1000000/365</f>
        <v>1164.9890410958903</v>
      </c>
      <c r="M24" s="5">
        <f>'Wariant 1'!M23*1000000/365</f>
        <v>1340.6838356164385</v>
      </c>
      <c r="N24" s="5">
        <f>'Wariant 1'!N23*1000000/365</f>
        <v>1516.3786301369864</v>
      </c>
      <c r="O24" s="5">
        <f>'Wariant 1'!O23*1000000/365</f>
        <v>1692.0734246575344</v>
      </c>
      <c r="P24" s="5">
        <f>'Wariant 1'!P23*1000000/365</f>
        <v>1867.7682191780823</v>
      </c>
      <c r="Q24" s="5">
        <f>'Wariant 1'!Q23*1000000/365</f>
        <v>1553.2575342465757</v>
      </c>
      <c r="R24" s="5">
        <f>'Wariant 1'!R23*1000000/365</f>
        <v>1679.3435616438358</v>
      </c>
      <c r="S24" s="5">
        <f>'Wariant 1'!S23*1000000/365</f>
        <v>1805.4295890410961</v>
      </c>
      <c r="T24" s="5">
        <f>'Wariant 1'!T23*1000000/365</f>
        <v>1931.5156164383566</v>
      </c>
      <c r="U24" s="5">
        <f>'Wariant 1'!U23*1000000/365</f>
        <v>2057.6016438356169</v>
      </c>
      <c r="V24" s="5">
        <f>'Wariant 1'!V23*1000000/365</f>
        <v>1305.2136986301371</v>
      </c>
      <c r="W24" s="5">
        <f>'Wariant 1'!W23*1000000/365</f>
        <v>1592.3052054794521</v>
      </c>
      <c r="X24" s="5">
        <f>'Wariant 1'!X23*1000000/365</f>
        <v>1879.3967123287669</v>
      </c>
      <c r="Y24" s="5">
        <f>'Wariant 1'!Y23*1000000/365</f>
        <v>2166.4882191780821</v>
      </c>
      <c r="Z24" s="5">
        <f>'Wariant 1'!Z23*1000000/365</f>
        <v>2453.5797260273971</v>
      </c>
    </row>
    <row r="25" spans="1:26" x14ac:dyDescent="0.25">
      <c r="A25" s="1">
        <v>60</v>
      </c>
      <c r="B25" s="5">
        <f>'Wariant 1'!B24*1000000/365</f>
        <v>1210.3095890410959</v>
      </c>
      <c r="C25" s="5">
        <f>'Wariant 1'!C24*1000000/365</f>
        <v>1447.1775342465755</v>
      </c>
      <c r="D25" s="5">
        <f>'Wariant 1'!D24*1000000/365</f>
        <v>1684.0454794520547</v>
      </c>
      <c r="E25" s="5">
        <f>'Wariant 1'!E24*1000000/365</f>
        <v>1920.9134246575343</v>
      </c>
      <c r="F25" s="5">
        <f>'Wariant 1'!F24*1000000/365</f>
        <v>2157.7813698630139</v>
      </c>
      <c r="G25" s="5">
        <f>'Wariant 1'!G24*1000000/365</f>
        <v>2394.6493150684933</v>
      </c>
      <c r="H25" s="5">
        <f>'Wariant 1'!H24*1000000/365</f>
        <v>2708.8964383561643</v>
      </c>
      <c r="I25" s="5">
        <f>'Wariant 1'!I24*1000000/365</f>
        <v>3023.1435616438353</v>
      </c>
      <c r="J25" s="5">
        <f>'Wariant 1'!J24*1000000/365</f>
        <v>3337.3906849315072</v>
      </c>
      <c r="K25" s="5">
        <f>'Wariant 1'!K24*1000000/365</f>
        <v>3651.6378082191768</v>
      </c>
      <c r="L25" s="5">
        <f>'Wariant 1'!L24*1000000/365</f>
        <v>2781.5452054794514</v>
      </c>
      <c r="M25" s="5">
        <f>'Wariant 1'!M24*1000000/365</f>
        <v>3316.5463013698627</v>
      </c>
      <c r="N25" s="5">
        <f>'Wariant 1'!N24*1000000/365</f>
        <v>3851.5473972602736</v>
      </c>
      <c r="O25" s="5">
        <f>'Wariant 1'!O24*1000000/365</f>
        <v>4386.5484931506844</v>
      </c>
      <c r="P25" s="5">
        <f>'Wariant 1'!P24*1000000/365</f>
        <v>4921.5495890410957</v>
      </c>
      <c r="Q25" s="5">
        <f>'Wariant 1'!Q24*1000000/365</f>
        <v>3885.3150684931511</v>
      </c>
      <c r="R25" s="5">
        <f>'Wariant 1'!R24*1000000/365</f>
        <v>4416.5375342465759</v>
      </c>
      <c r="S25" s="5">
        <f>'Wariant 1'!S24*1000000/365</f>
        <v>4947.76</v>
      </c>
      <c r="T25" s="5">
        <f>'Wariant 1'!T24*1000000/365</f>
        <v>5478.9824657534255</v>
      </c>
      <c r="U25" s="5">
        <f>'Wariant 1'!U24*1000000/365</f>
        <v>6010.2049315068489</v>
      </c>
      <c r="V25" s="5">
        <f>'Wariant 1'!V24*1000000/365</f>
        <v>3866.4219178082194</v>
      </c>
      <c r="W25" s="5">
        <f>'Wariant 1'!W24*1000000/365</f>
        <v>4259.6673972602739</v>
      </c>
      <c r="X25" s="5">
        <f>'Wariant 1'!X24*1000000/365</f>
        <v>4652.9128767123284</v>
      </c>
      <c r="Y25" s="5">
        <f>'Wariant 1'!Y24*1000000/365</f>
        <v>5046.1583561643838</v>
      </c>
      <c r="Z25" s="5">
        <f>'Wariant 1'!Z24*1000000/365</f>
        <v>5439.4038356164374</v>
      </c>
    </row>
    <row r="26" spans="1:26" x14ac:dyDescent="0.25">
      <c r="A26" s="1">
        <v>70</v>
      </c>
      <c r="B26" s="5">
        <f>'Wariant 1'!B25*1000000/365</f>
        <v>2140.4219178082194</v>
      </c>
      <c r="C26" s="5">
        <f>'Wariant 1'!C25*1000000/365</f>
        <v>2118.9243835616439</v>
      </c>
      <c r="D26" s="5">
        <f>'Wariant 1'!D25*1000000/365</f>
        <v>2097.4268493150685</v>
      </c>
      <c r="E26" s="5">
        <f>'Wariant 1'!E25*1000000/365</f>
        <v>2075.929315068493</v>
      </c>
      <c r="F26" s="5">
        <f>'Wariant 1'!F25*1000000/365</f>
        <v>2054.4317808219175</v>
      </c>
      <c r="G26" s="5">
        <f>'Wariant 1'!G25*1000000/365</f>
        <v>2032.9342465753421</v>
      </c>
      <c r="H26" s="5">
        <f>'Wariant 1'!H25*1000000/365</f>
        <v>1810.8054794520549</v>
      </c>
      <c r="I26" s="5">
        <f>'Wariant 1'!I25*1000000/365</f>
        <v>1588.6767123287668</v>
      </c>
      <c r="J26" s="5">
        <f>'Wariant 1'!J25*1000000/365</f>
        <v>1366.5479452054792</v>
      </c>
      <c r="K26" s="5">
        <f>'Wariant 1'!K25*1000000/365</f>
        <v>1144.4191780821916</v>
      </c>
      <c r="L26" s="5">
        <f>'Wariant 1'!L25*1000000/365</f>
        <v>1029.7780821917809</v>
      </c>
      <c r="M26" s="5">
        <f>'Wariant 1'!M25*1000000/365</f>
        <v>1089.504109589041</v>
      </c>
      <c r="N26" s="5">
        <f>'Wariant 1'!N25*1000000/365</f>
        <v>1149.2301369863014</v>
      </c>
      <c r="O26" s="5">
        <f>'Wariant 1'!O25*1000000/365</f>
        <v>1208.9561643835614</v>
      </c>
      <c r="P26" s="5">
        <f>'Wariant 1'!P25*1000000/365</f>
        <v>1268.6821917808215</v>
      </c>
      <c r="Q26" s="5">
        <f>'Wariant 1'!Q25*1000000/365</f>
        <v>2439.0520547945202</v>
      </c>
      <c r="R26" s="5">
        <f>'Wariant 1'!R25*1000000/365</f>
        <v>2465.8871232876709</v>
      </c>
      <c r="S26" s="5">
        <f>'Wariant 1'!S25*1000000/365</f>
        <v>2492.7221917808215</v>
      </c>
      <c r="T26" s="5">
        <f>'Wariant 1'!T25*1000000/365</f>
        <v>2519.5572602739726</v>
      </c>
      <c r="U26" s="5">
        <f>'Wariant 1'!U25*1000000/365</f>
        <v>2546.3923287671232</v>
      </c>
      <c r="V26" s="5">
        <f>'Wariant 1'!V25*1000000/365</f>
        <v>2274.597260273973</v>
      </c>
      <c r="W26" s="5">
        <f>'Wariant 1'!W25*1000000/365</f>
        <v>2237.8706849315072</v>
      </c>
      <c r="X26" s="5">
        <f>'Wariant 1'!X25*1000000/365</f>
        <v>2201.1441095890414</v>
      </c>
      <c r="Y26" s="5">
        <f>'Wariant 1'!Y25*1000000/365</f>
        <v>2164.4175342465755</v>
      </c>
      <c r="Z26" s="5">
        <f>'Wariant 1'!Z25*1000000/365</f>
        <v>2127.6909589041097</v>
      </c>
    </row>
    <row r="27" spans="1:26" x14ac:dyDescent="0.25">
      <c r="A27" s="1">
        <v>80</v>
      </c>
      <c r="B27" s="5">
        <f>'Wariant 1'!B26*1000000/365</f>
        <v>2899.6438356164385</v>
      </c>
      <c r="C27" s="5">
        <f>'Wariant 1'!C26*1000000/365</f>
        <v>2681.003287671233</v>
      </c>
      <c r="D27" s="5">
        <f>'Wariant 1'!D26*1000000/365</f>
        <v>2462.3627397260275</v>
      </c>
      <c r="E27" s="5">
        <f>'Wariant 1'!E26*1000000/365</f>
        <v>2243.722191780822</v>
      </c>
      <c r="F27" s="5">
        <f>'Wariant 1'!F26*1000000/365</f>
        <v>2025.0816438356167</v>
      </c>
      <c r="G27" s="5">
        <f>'Wariant 1'!G26*1000000/365</f>
        <v>1806.4410958904109</v>
      </c>
      <c r="H27" s="5">
        <f>'Wariant 1'!H26*1000000/365</f>
        <v>1563.9780821917809</v>
      </c>
      <c r="I27" s="5">
        <f>'Wariant 1'!I26*1000000/365</f>
        <v>1321.5150684931507</v>
      </c>
      <c r="J27" s="5">
        <f>'Wariant 1'!J26*1000000/365</f>
        <v>1079.0520547945205</v>
      </c>
      <c r="K27" s="5">
        <f>'Wariant 1'!K26*1000000/365</f>
        <v>836.58904109589025</v>
      </c>
      <c r="L27" s="5">
        <f>'Wariant 1'!L26*1000000/365</f>
        <v>1687.3287671232877</v>
      </c>
      <c r="M27" s="5">
        <f>'Wariant 1'!M26*1000000/365</f>
        <v>1107.3999999999999</v>
      </c>
      <c r="N27" s="5">
        <f>'Wariant 1'!N26*1000000/365</f>
        <v>527.47123287671218</v>
      </c>
      <c r="O27" s="5">
        <f>'Wariant 1'!O26*1000000/365</f>
        <v>-52.457534246575413</v>
      </c>
      <c r="P27" s="5">
        <f>'Wariant 1'!P26*1000000/365</f>
        <v>-632.38630136986319</v>
      </c>
      <c r="Q27" s="5">
        <f>'Wariant 1'!Q26*1000000/365</f>
        <v>0</v>
      </c>
      <c r="R27" s="5">
        <f>'Wariant 1'!R26*1000000/365</f>
        <v>-579.92876712328768</v>
      </c>
      <c r="S27" s="5">
        <f>'Wariant 1'!S26*1000000/365</f>
        <v>-1159.8575342465754</v>
      </c>
      <c r="T27" s="5">
        <f>'Wariant 1'!T26*1000000/365</f>
        <v>-1739.7863013698629</v>
      </c>
      <c r="U27" s="5">
        <f>'Wariant 1'!U26*1000000/365</f>
        <v>-2319.7150684931507</v>
      </c>
      <c r="V27" s="5">
        <f>'Wariant 1'!V26*1000000/365</f>
        <v>0</v>
      </c>
      <c r="W27" s="5">
        <f>'Wariant 1'!W26*1000000/365</f>
        <v>-579.92876712328768</v>
      </c>
      <c r="X27" s="5">
        <f>'Wariant 1'!X26*1000000/365</f>
        <v>-1159.8575342465754</v>
      </c>
      <c r="Y27" s="5">
        <f>'Wariant 1'!Y26*1000000/365</f>
        <v>-1739.7863013698629</v>
      </c>
      <c r="Z27" s="5">
        <f>'Wariant 1'!Z26*1000000/365</f>
        <v>-2319.7150684931507</v>
      </c>
    </row>
    <row r="28" spans="1:26" x14ac:dyDescent="0.25">
      <c r="A28" s="1">
        <v>90</v>
      </c>
      <c r="B28" s="5">
        <f>'Wariant 1'!B27*1000000/365</f>
        <v>1071.3863013698628</v>
      </c>
      <c r="C28" s="5">
        <f>'Wariant 1'!C27*1000000/365</f>
        <v>1058.1939726027397</v>
      </c>
      <c r="D28" s="5">
        <f>'Wariant 1'!D27*1000000/365</f>
        <v>1045.0016438356163</v>
      </c>
      <c r="E28" s="5">
        <f>'Wariant 1'!E27*1000000/365</f>
        <v>1031.8093150684931</v>
      </c>
      <c r="F28" s="5">
        <f>'Wariant 1'!F27*1000000/365</f>
        <v>1018.6169863013699</v>
      </c>
      <c r="G28" s="5">
        <f>'Wariant 1'!G27*1000000/365</f>
        <v>1005.4246575342465</v>
      </c>
      <c r="H28" s="5">
        <f>'Wariant 1'!H27*1000000/365</f>
        <v>985.90630136986317</v>
      </c>
      <c r="I28" s="5">
        <f>'Wariant 1'!I27*1000000/365</f>
        <v>966.38794520547958</v>
      </c>
      <c r="J28" s="5">
        <f>'Wariant 1'!J27*1000000/365</f>
        <v>946.86958904109611</v>
      </c>
      <c r="K28" s="5">
        <f>'Wariant 1'!K27*1000000/365</f>
        <v>927.3512328767124</v>
      </c>
      <c r="L28" s="5">
        <f>'Wariant 1'!L27*1000000/365</f>
        <v>973.79452054794524</v>
      </c>
      <c r="M28" s="5">
        <f>'Wariant 1'!M27*1000000/365</f>
        <v>1050.8158904109589</v>
      </c>
      <c r="N28" s="5">
        <f>'Wariant 1'!N27*1000000/365</f>
        <v>1127.8372602739726</v>
      </c>
      <c r="O28" s="5">
        <f>'Wariant 1'!O27*1000000/365</f>
        <v>1204.8586301369862</v>
      </c>
      <c r="P28" s="5">
        <f>'Wariant 1'!P27*1000000/365</f>
        <v>1281.8800000000001</v>
      </c>
      <c r="Q28" s="5">
        <f>'Wariant 1'!Q27*1000000/365</f>
        <v>1456.4931506849316</v>
      </c>
      <c r="R28" s="5">
        <f>'Wariant 1'!R27*1000000/365</f>
        <v>1518.3265753424657</v>
      </c>
      <c r="S28" s="5">
        <f>'Wariant 1'!S27*1000000/365</f>
        <v>1580.16</v>
      </c>
      <c r="T28" s="5">
        <f>'Wariant 1'!T27*1000000/365</f>
        <v>1641.9934246575342</v>
      </c>
      <c r="U28" s="5">
        <f>'Wariant 1'!U27*1000000/365</f>
        <v>1703.8268493150686</v>
      </c>
      <c r="V28" s="5">
        <f>'Wariant 1'!V27*1000000/365</f>
        <v>1380.5534246575342</v>
      </c>
      <c r="W28" s="5">
        <f>'Wariant 1'!W27*1000000/365</f>
        <v>1550.8926027397258</v>
      </c>
      <c r="X28" s="5">
        <f>'Wariant 1'!X27*1000000/365</f>
        <v>1721.2317808219177</v>
      </c>
      <c r="Y28" s="5">
        <f>'Wariant 1'!Y27*1000000/365</f>
        <v>1891.5709589041094</v>
      </c>
      <c r="Z28" s="5">
        <f>'Wariant 1'!Z27*1000000/365</f>
        <v>2061.910136986301</v>
      </c>
    </row>
    <row r="29" spans="1:26" x14ac:dyDescent="0.25">
      <c r="A29" s="1">
        <v>100</v>
      </c>
      <c r="B29" s="5">
        <f>'Wariant 1'!B28*1000000/365</f>
        <v>0</v>
      </c>
      <c r="C29" s="5">
        <f>'Wariant 1'!C28*1000000/365</f>
        <v>0</v>
      </c>
      <c r="D29" s="5">
        <f>'Wariant 1'!D28*1000000/365</f>
        <v>0</v>
      </c>
      <c r="E29" s="5">
        <f>'Wariant 1'!E28*1000000/365</f>
        <v>0</v>
      </c>
      <c r="F29" s="5">
        <f>'Wariant 1'!F28*1000000/365</f>
        <v>0</v>
      </c>
      <c r="G29" s="5">
        <f>'Wariant 1'!G28*1000000/365</f>
        <v>0</v>
      </c>
      <c r="H29" s="5">
        <f>'Wariant 1'!H28*1000000/365</f>
        <v>0</v>
      </c>
      <c r="I29" s="5">
        <f>'Wariant 1'!I28*1000000/365</f>
        <v>0</v>
      </c>
      <c r="J29" s="5">
        <f>'Wariant 1'!J28*1000000/365</f>
        <v>0</v>
      </c>
      <c r="K29" s="5">
        <f>'Wariant 1'!K28*1000000/365</f>
        <v>0</v>
      </c>
      <c r="L29" s="5">
        <f>'Wariant 1'!L28*1000000/365</f>
        <v>0</v>
      </c>
      <c r="M29" s="5">
        <f>'Wariant 1'!M28*1000000/365</f>
        <v>0</v>
      </c>
      <c r="N29" s="5">
        <f>'Wariant 1'!N28*1000000/365</f>
        <v>0</v>
      </c>
      <c r="O29" s="5">
        <f>'Wariant 1'!O28*1000000/365</f>
        <v>0</v>
      </c>
      <c r="P29" s="5">
        <f>'Wariant 1'!P28*1000000/365</f>
        <v>0</v>
      </c>
      <c r="Q29" s="5">
        <f>'Wariant 1'!Q28*1000000/365</f>
        <v>0</v>
      </c>
      <c r="R29" s="5">
        <f>'Wariant 1'!R28*1000000/365</f>
        <v>0</v>
      </c>
      <c r="S29" s="5">
        <f>'Wariant 1'!S28*1000000/365</f>
        <v>0</v>
      </c>
      <c r="T29" s="5">
        <f>'Wariant 1'!T28*1000000/365</f>
        <v>0</v>
      </c>
      <c r="U29" s="5">
        <f>'Wariant 1'!U28*1000000/365</f>
        <v>0</v>
      </c>
      <c r="V29" s="5">
        <f>'Wariant 1'!V28*1000000/365</f>
        <v>0</v>
      </c>
      <c r="W29" s="5">
        <f>'Wariant 1'!W28*1000000/365</f>
        <v>0</v>
      </c>
      <c r="X29" s="5">
        <f>'Wariant 1'!X28*1000000/365</f>
        <v>0</v>
      </c>
      <c r="Y29" s="5">
        <f>'Wariant 1'!Y28*1000000/365</f>
        <v>0</v>
      </c>
      <c r="Z29" s="5">
        <f>'Wariant 1'!Z28*1000000/365</f>
        <v>0</v>
      </c>
    </row>
    <row r="30" spans="1:26" x14ac:dyDescent="0.25">
      <c r="A30" s="1">
        <v>110</v>
      </c>
      <c r="B30" s="5">
        <f>'Wariant 1'!B29*1000000/365</f>
        <v>0</v>
      </c>
      <c r="C30" s="5">
        <f>'Wariant 1'!C29*1000000/365</f>
        <v>0</v>
      </c>
      <c r="D30" s="5">
        <f>'Wariant 1'!D29*1000000/365</f>
        <v>0</v>
      </c>
      <c r="E30" s="5">
        <f>'Wariant 1'!E29*1000000/365</f>
        <v>0</v>
      </c>
      <c r="F30" s="5">
        <f>'Wariant 1'!F29*1000000/365</f>
        <v>0</v>
      </c>
      <c r="G30" s="5">
        <f>'Wariant 1'!G29*1000000/365</f>
        <v>0</v>
      </c>
      <c r="H30" s="5">
        <f>'Wariant 1'!H29*1000000/365</f>
        <v>0</v>
      </c>
      <c r="I30" s="5">
        <f>'Wariant 1'!I29*1000000/365</f>
        <v>0</v>
      </c>
      <c r="J30" s="5">
        <f>'Wariant 1'!J29*1000000/365</f>
        <v>0</v>
      </c>
      <c r="K30" s="5">
        <f>'Wariant 1'!K29*1000000/365</f>
        <v>0</v>
      </c>
      <c r="L30" s="5">
        <f>'Wariant 1'!L29*1000000/365</f>
        <v>0</v>
      </c>
      <c r="M30" s="5">
        <f>'Wariant 1'!M29*1000000/365</f>
        <v>0</v>
      </c>
      <c r="N30" s="5">
        <f>'Wariant 1'!N29*1000000/365</f>
        <v>0</v>
      </c>
      <c r="O30" s="5">
        <f>'Wariant 1'!O29*1000000/365</f>
        <v>0</v>
      </c>
      <c r="P30" s="5">
        <f>'Wariant 1'!P29*1000000/365</f>
        <v>0</v>
      </c>
      <c r="Q30" s="5">
        <f>'Wariant 1'!Q29*1000000/365</f>
        <v>0</v>
      </c>
      <c r="R30" s="5">
        <f>'Wariant 1'!R29*1000000/365</f>
        <v>0</v>
      </c>
      <c r="S30" s="5">
        <f>'Wariant 1'!S29*1000000/365</f>
        <v>0</v>
      </c>
      <c r="T30" s="5">
        <f>'Wariant 1'!T29*1000000/365</f>
        <v>0</v>
      </c>
      <c r="U30" s="5">
        <f>'Wariant 1'!U29*1000000/365</f>
        <v>0</v>
      </c>
      <c r="V30" s="5">
        <f>'Wariant 1'!V29*1000000/365</f>
        <v>0</v>
      </c>
      <c r="W30" s="5">
        <f>'Wariant 1'!W29*1000000/365</f>
        <v>0</v>
      </c>
      <c r="X30" s="5">
        <f>'Wariant 1'!X29*1000000/365</f>
        <v>0</v>
      </c>
      <c r="Y30" s="5">
        <f>'Wariant 1'!Y29*1000000/365</f>
        <v>0</v>
      </c>
      <c r="Z30" s="5">
        <f>'Wariant 1'!Z29*1000000/365</f>
        <v>0</v>
      </c>
    </row>
    <row r="31" spans="1:26" x14ac:dyDescent="0.25">
      <c r="A31" s="1" t="s">
        <v>28</v>
      </c>
      <c r="B31" s="5">
        <f>SUM(B20:B30)</f>
        <v>8049.5698630136994</v>
      </c>
      <c r="C31" s="5">
        <f t="shared" ref="C31" si="3">SUM(C20:C30)</f>
        <v>8036.2306849315073</v>
      </c>
      <c r="D31" s="5">
        <f t="shared" ref="D31" si="4">SUM(D20:D30)</f>
        <v>8022.8915068493152</v>
      </c>
      <c r="E31" s="5">
        <f t="shared" ref="E31" si="5">SUM(E20:E30)</f>
        <v>8009.5523287671222</v>
      </c>
      <c r="F31" s="5">
        <f t="shared" ref="F31" si="6">SUM(F20:F30)</f>
        <v>7996.2131506849328</v>
      </c>
      <c r="G31" s="5">
        <f t="shared" ref="G31" si="7">SUM(G20:G30)</f>
        <v>7982.8739726027397</v>
      </c>
      <c r="H31" s="5">
        <f t="shared" ref="H31" si="8">SUM(H20:H30)</f>
        <v>7919.7978082191785</v>
      </c>
      <c r="I31" s="5">
        <f t="shared" ref="I31" si="9">SUM(I20:I30)</f>
        <v>7856.7216438356163</v>
      </c>
      <c r="J31" s="5">
        <f t="shared" ref="J31" si="10">SUM(J20:J30)</f>
        <v>7793.645479452055</v>
      </c>
      <c r="K31" s="5">
        <f t="shared" ref="K31" si="11">SUM(K20:K30)</f>
        <v>7730.5693150684911</v>
      </c>
      <c r="L31" s="5">
        <f t="shared" ref="L31" si="12">SUM(L20:L30)</f>
        <v>7734.1890410958895</v>
      </c>
      <c r="M31" s="5">
        <f t="shared" ref="M31" si="13">SUM(M20:M30)</f>
        <v>8011.2843835616432</v>
      </c>
      <c r="N31" s="5">
        <f t="shared" ref="N31" si="14">SUM(N20:N30)</f>
        <v>8288.3797260273968</v>
      </c>
      <c r="O31" s="5">
        <f t="shared" ref="O31" si="15">SUM(O20:O30)</f>
        <v>8565.4750684931514</v>
      </c>
      <c r="P31" s="5">
        <f t="shared" ref="P31" si="16">SUM(P20:P30)</f>
        <v>8842.5704109589024</v>
      </c>
      <c r="Q31" s="5">
        <f t="shared" ref="Q31" si="17">SUM(Q20:Q30)</f>
        <v>9435.0465753424669</v>
      </c>
      <c r="R31" s="5">
        <f t="shared" ref="R31" si="18">SUM(R20:R30)</f>
        <v>9612.8794520547963</v>
      </c>
      <c r="S31" s="5">
        <f t="shared" ref="S31" si="19">SUM(S20:S30)</f>
        <v>9790.7123287671238</v>
      </c>
      <c r="T31" s="5">
        <f t="shared" ref="T31" si="20">SUM(T20:T30)</f>
        <v>9968.5452054794532</v>
      </c>
      <c r="U31" s="5">
        <f t="shared" ref="U31" si="21">SUM(U20:U30)</f>
        <v>10146.378082191779</v>
      </c>
      <c r="V31" s="5">
        <f t="shared" ref="V31" si="22">SUM(V20:V30)</f>
        <v>8938.7342465753427</v>
      </c>
      <c r="W31" s="5">
        <f t="shared" ref="W31" si="23">SUM(W20:W30)</f>
        <v>9327.3605479452053</v>
      </c>
      <c r="X31" s="5">
        <f t="shared" ref="X31" si="24">SUM(X20:X30)</f>
        <v>9715.986849315068</v>
      </c>
      <c r="Y31" s="5">
        <f t="shared" ref="Y31" si="25">SUM(Y20:Y30)</f>
        <v>10104.613150684931</v>
      </c>
      <c r="Z31" s="5">
        <f t="shared" ref="Z31" si="26">SUM(Z20:Z30)</f>
        <v>10493.239452054793</v>
      </c>
    </row>
    <row r="33" spans="1:26" x14ac:dyDescent="0.25">
      <c r="A33" t="s">
        <v>26</v>
      </c>
    </row>
    <row r="34" spans="1:26" x14ac:dyDescent="0.25">
      <c r="A34" s="1" t="s">
        <v>4</v>
      </c>
      <c r="B34" s="1">
        <v>2020</v>
      </c>
      <c r="C34" s="1">
        <f>B34+1</f>
        <v>2021</v>
      </c>
      <c r="D34" s="1">
        <f t="shared" ref="D34:Z34" si="27">C34+1</f>
        <v>2022</v>
      </c>
      <c r="E34" s="1">
        <f t="shared" si="27"/>
        <v>2023</v>
      </c>
      <c r="F34" s="1">
        <f t="shared" si="27"/>
        <v>2024</v>
      </c>
      <c r="G34" s="1">
        <f t="shared" si="27"/>
        <v>2025</v>
      </c>
      <c r="H34" s="1">
        <f t="shared" si="27"/>
        <v>2026</v>
      </c>
      <c r="I34" s="1">
        <f t="shared" si="27"/>
        <v>2027</v>
      </c>
      <c r="J34" s="1">
        <f t="shared" si="27"/>
        <v>2028</v>
      </c>
      <c r="K34" s="1">
        <f t="shared" si="27"/>
        <v>2029</v>
      </c>
      <c r="L34" s="1">
        <f t="shared" si="27"/>
        <v>2030</v>
      </c>
      <c r="M34" s="1">
        <f t="shared" si="27"/>
        <v>2031</v>
      </c>
      <c r="N34" s="1">
        <f t="shared" si="27"/>
        <v>2032</v>
      </c>
      <c r="O34" s="1">
        <f t="shared" si="27"/>
        <v>2033</v>
      </c>
      <c r="P34" s="1">
        <f t="shared" si="27"/>
        <v>2034</v>
      </c>
      <c r="Q34" s="1">
        <f t="shared" si="27"/>
        <v>2035</v>
      </c>
      <c r="R34" s="1">
        <f t="shared" si="27"/>
        <v>2036</v>
      </c>
      <c r="S34" s="1">
        <f t="shared" si="27"/>
        <v>2037</v>
      </c>
      <c r="T34" s="1">
        <f t="shared" si="27"/>
        <v>2038</v>
      </c>
      <c r="U34" s="1">
        <f t="shared" si="27"/>
        <v>2039</v>
      </c>
      <c r="V34" s="1">
        <f t="shared" si="27"/>
        <v>2040</v>
      </c>
      <c r="W34" s="1">
        <f t="shared" si="27"/>
        <v>2041</v>
      </c>
      <c r="X34" s="1">
        <f t="shared" si="27"/>
        <v>2042</v>
      </c>
      <c r="Y34" s="1">
        <f t="shared" si="27"/>
        <v>2043</v>
      </c>
      <c r="Z34" s="1">
        <f t="shared" si="27"/>
        <v>2044</v>
      </c>
    </row>
    <row r="35" spans="1:26" x14ac:dyDescent="0.25">
      <c r="A35" s="2" t="s">
        <v>2</v>
      </c>
      <c r="B35" s="72"/>
      <c r="C35" s="72"/>
      <c r="D35" s="72"/>
      <c r="E35" s="72"/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  <c r="R35" s="72"/>
      <c r="S35" s="72"/>
      <c r="T35" s="72"/>
      <c r="U35" s="72"/>
      <c r="V35" s="72"/>
      <c r="W35" s="72"/>
      <c r="X35" s="72"/>
      <c r="Y35" s="72"/>
      <c r="Z35" s="72"/>
    </row>
    <row r="36" spans="1:26" x14ac:dyDescent="0.25">
      <c r="A36" s="1">
        <v>10</v>
      </c>
      <c r="B36" s="5">
        <f>'Wariant 1'!B34*1000000/365</f>
        <v>0</v>
      </c>
      <c r="C36" s="5">
        <f>'Wariant 1'!C34*1000000/365</f>
        <v>0</v>
      </c>
      <c r="D36" s="5">
        <f>'Wariant 1'!D34*1000000/365</f>
        <v>0</v>
      </c>
      <c r="E36" s="5">
        <f>'Wariant 1'!E34*1000000/365</f>
        <v>0</v>
      </c>
      <c r="F36" s="5">
        <f>'Wariant 1'!F34*1000000/365</f>
        <v>0</v>
      </c>
      <c r="G36" s="5">
        <f>'Wariant 1'!G34*1000000/365</f>
        <v>0</v>
      </c>
      <c r="H36" s="5">
        <f>'Wariant 1'!H34*1000000/365</f>
        <v>0</v>
      </c>
      <c r="I36" s="5">
        <f>'Wariant 1'!I34*1000000/365</f>
        <v>0</v>
      </c>
      <c r="J36" s="5">
        <f>'Wariant 1'!J34*1000000/365</f>
        <v>0</v>
      </c>
      <c r="K36" s="5">
        <f>'Wariant 1'!K34*1000000/365</f>
        <v>0</v>
      </c>
      <c r="L36" s="5">
        <f>'Wariant 1'!L34*1000000/365</f>
        <v>0</v>
      </c>
      <c r="M36" s="5">
        <f>'Wariant 1'!M34*1000000/365</f>
        <v>0</v>
      </c>
      <c r="N36" s="5">
        <f>'Wariant 1'!N34*1000000/365</f>
        <v>0</v>
      </c>
      <c r="O36" s="5">
        <f>'Wariant 1'!O34*1000000/365</f>
        <v>0</v>
      </c>
      <c r="P36" s="5">
        <f>'Wariant 1'!P34*1000000/365</f>
        <v>0</v>
      </c>
      <c r="Q36" s="5">
        <f>'Wariant 1'!Q34*1000000/365</f>
        <v>0</v>
      </c>
      <c r="R36" s="5">
        <f>'Wariant 1'!R34*1000000/365</f>
        <v>0</v>
      </c>
      <c r="S36" s="5">
        <f>'Wariant 1'!S34*1000000/365</f>
        <v>0</v>
      </c>
      <c r="T36" s="5">
        <f>'Wariant 1'!T34*1000000/365</f>
        <v>0</v>
      </c>
      <c r="U36" s="5">
        <f>'Wariant 1'!U34*1000000/365</f>
        <v>0</v>
      </c>
      <c r="V36" s="5">
        <f>'Wariant 1'!V34*1000000/365</f>
        <v>0</v>
      </c>
      <c r="W36" s="5">
        <f>'Wariant 1'!W34*1000000/365</f>
        <v>0</v>
      </c>
      <c r="X36" s="5">
        <f>'Wariant 1'!X34*1000000/365</f>
        <v>0</v>
      </c>
      <c r="Y36" s="5">
        <f>'Wariant 1'!Y34*1000000/365</f>
        <v>0</v>
      </c>
      <c r="Z36" s="5">
        <f>'Wariant 1'!Z34*1000000/365</f>
        <v>0</v>
      </c>
    </row>
    <row r="37" spans="1:26" x14ac:dyDescent="0.25">
      <c r="A37" s="1">
        <v>20</v>
      </c>
      <c r="B37" s="5">
        <f>'Wariant 1'!B35*1000000/365</f>
        <v>0</v>
      </c>
      <c r="C37" s="5">
        <f>'Wariant 1'!C35*1000000/365</f>
        <v>0</v>
      </c>
      <c r="D37" s="5">
        <f>'Wariant 1'!D35*1000000/365</f>
        <v>0</v>
      </c>
      <c r="E37" s="5">
        <f>'Wariant 1'!E35*1000000/365</f>
        <v>0</v>
      </c>
      <c r="F37" s="5">
        <f>'Wariant 1'!F35*1000000/365</f>
        <v>0</v>
      </c>
      <c r="G37" s="5">
        <f>'Wariant 1'!G35*1000000/365</f>
        <v>0</v>
      </c>
      <c r="H37" s="5">
        <f>'Wariant 1'!H35*1000000/365</f>
        <v>9.8630136986301367E-3</v>
      </c>
      <c r="I37" s="5">
        <f>'Wariant 1'!I35*1000000/365</f>
        <v>1.9726027397260273E-2</v>
      </c>
      <c r="J37" s="5">
        <f>'Wariant 1'!J35*1000000/365</f>
        <v>2.9589041095890417E-2</v>
      </c>
      <c r="K37" s="5">
        <f>'Wariant 1'!K35*1000000/365</f>
        <v>3.9452054794520547E-2</v>
      </c>
      <c r="L37" s="5">
        <f>'Wariant 1'!L35*1000000/365</f>
        <v>4.9315068493150684E-2</v>
      </c>
      <c r="M37" s="5">
        <f>'Wariant 1'!M35*1000000/365</f>
        <v>4.9315068493150684E-2</v>
      </c>
      <c r="N37" s="5">
        <f>'Wariant 1'!N35*1000000/365</f>
        <v>4.9315068493150684E-2</v>
      </c>
      <c r="O37" s="5">
        <f>'Wariant 1'!O35*1000000/365</f>
        <v>4.9315068493150684E-2</v>
      </c>
      <c r="P37" s="5">
        <f>'Wariant 1'!P35*1000000/365</f>
        <v>4.9315068493150684E-2</v>
      </c>
      <c r="Q37" s="5">
        <f>'Wariant 1'!Q35*1000000/365</f>
        <v>0</v>
      </c>
      <c r="R37" s="5">
        <f>'Wariant 1'!R35*1000000/365</f>
        <v>3.0136986301369864E-2</v>
      </c>
      <c r="S37" s="5">
        <f>'Wariant 1'!S35*1000000/365</f>
        <v>6.0273972602739728E-2</v>
      </c>
      <c r="T37" s="5">
        <f>'Wariant 1'!T35*1000000/365</f>
        <v>9.0410958904109592E-2</v>
      </c>
      <c r="U37" s="5">
        <f>'Wariant 1'!U35*1000000/365</f>
        <v>0.12054794520547946</v>
      </c>
      <c r="V37" s="5">
        <f>'Wariant 1'!V35*1000000/365</f>
        <v>0.15068493150684931</v>
      </c>
      <c r="W37" s="5">
        <f>'Wariant 1'!W35*1000000/365</f>
        <v>0.17095890410958903</v>
      </c>
      <c r="X37" s="5">
        <f>'Wariant 1'!X35*1000000/365</f>
        <v>0.19123287671232875</v>
      </c>
      <c r="Y37" s="5">
        <f>'Wariant 1'!Y35*1000000/365</f>
        <v>0.2115068493150685</v>
      </c>
      <c r="Z37" s="5">
        <f>'Wariant 1'!Z35*1000000/365</f>
        <v>0.23178082191780822</v>
      </c>
    </row>
    <row r="38" spans="1:26" x14ac:dyDescent="0.25">
      <c r="A38" s="1">
        <v>30</v>
      </c>
      <c r="B38" s="5">
        <f>'Wariant 1'!B36*1000000/365</f>
        <v>463.7424657534246</v>
      </c>
      <c r="C38" s="5">
        <f>'Wariant 1'!C36*1000000/365</f>
        <v>469.77095890410948</v>
      </c>
      <c r="D38" s="5">
        <f>'Wariant 1'!D36*1000000/365</f>
        <v>475.79945205479447</v>
      </c>
      <c r="E38" s="5">
        <f>'Wariant 1'!E36*1000000/365</f>
        <v>481.82794520547941</v>
      </c>
      <c r="F38" s="5">
        <f>'Wariant 1'!F36*1000000/365</f>
        <v>487.8564383561644</v>
      </c>
      <c r="G38" s="5">
        <f>'Wariant 1'!G36*1000000/365</f>
        <v>493.88493150684923</v>
      </c>
      <c r="H38" s="5">
        <f>'Wariant 1'!H36*1000000/365</f>
        <v>494.77972602739726</v>
      </c>
      <c r="I38" s="5">
        <f>'Wariant 1'!I36*1000000/365</f>
        <v>495.67452054794524</v>
      </c>
      <c r="J38" s="5">
        <f>'Wariant 1'!J36*1000000/365</f>
        <v>496.5693150684931</v>
      </c>
      <c r="K38" s="5">
        <f>'Wariant 1'!K36*1000000/365</f>
        <v>497.46410958904107</v>
      </c>
      <c r="L38" s="5">
        <f>'Wariant 1'!L36*1000000/365</f>
        <v>468.21643835616436</v>
      </c>
      <c r="M38" s="5">
        <f>'Wariant 1'!M36*1000000/365</f>
        <v>469.9501369863014</v>
      </c>
      <c r="N38" s="5">
        <f>'Wariant 1'!N36*1000000/365</f>
        <v>471.68383561643839</v>
      </c>
      <c r="O38" s="5">
        <f>'Wariant 1'!O36*1000000/365</f>
        <v>473.41753424657543</v>
      </c>
      <c r="P38" s="5">
        <f>'Wariant 1'!P36*1000000/365</f>
        <v>475.15123287671236</v>
      </c>
      <c r="Q38" s="5">
        <f>'Wariant 1'!Q36*1000000/365</f>
        <v>472.41095890410958</v>
      </c>
      <c r="R38" s="5">
        <f>'Wariant 1'!R36*1000000/365</f>
        <v>485.90575342465758</v>
      </c>
      <c r="S38" s="5">
        <f>'Wariant 1'!S36*1000000/365</f>
        <v>499.40054794520552</v>
      </c>
      <c r="T38" s="5">
        <f>'Wariant 1'!T36*1000000/365</f>
        <v>512.89534246575352</v>
      </c>
      <c r="U38" s="5">
        <f>'Wariant 1'!U36*1000000/365</f>
        <v>526.3901369863014</v>
      </c>
      <c r="V38" s="5">
        <f>'Wariant 1'!V36*1000000/365</f>
        <v>531.21643835616442</v>
      </c>
      <c r="W38" s="5">
        <f>'Wariant 1'!W36*1000000/365</f>
        <v>537.6789041095891</v>
      </c>
      <c r="X38" s="5">
        <f>'Wariant 1'!X36*1000000/365</f>
        <v>544.14136986301378</v>
      </c>
      <c r="Y38" s="5">
        <f>'Wariant 1'!Y36*1000000/365</f>
        <v>550.60383561643846</v>
      </c>
      <c r="Z38" s="5">
        <f>'Wariant 1'!Z36*1000000/365</f>
        <v>557.06630136986314</v>
      </c>
    </row>
    <row r="39" spans="1:26" x14ac:dyDescent="0.25">
      <c r="A39" s="1">
        <v>40</v>
      </c>
      <c r="B39" s="5">
        <f>'Wariant 1'!B37*1000000/365</f>
        <v>1505.2246575342465</v>
      </c>
      <c r="C39" s="5">
        <f>'Wariant 1'!C37*1000000/365</f>
        <v>1505.7271232876712</v>
      </c>
      <c r="D39" s="5">
        <f>'Wariant 1'!D37*1000000/365</f>
        <v>1506.2295890410958</v>
      </c>
      <c r="E39" s="5">
        <f>'Wariant 1'!E37*1000000/365</f>
        <v>1506.7320547945208</v>
      </c>
      <c r="F39" s="5">
        <f>'Wariant 1'!F37*1000000/365</f>
        <v>1507.2345205479451</v>
      </c>
      <c r="G39" s="5">
        <f>'Wariant 1'!G37*1000000/365</f>
        <v>1507.7369863013698</v>
      </c>
      <c r="H39" s="5">
        <f>'Wariant 1'!H37*1000000/365</f>
        <v>1540.8427397260273</v>
      </c>
      <c r="I39" s="5">
        <f>'Wariant 1'!I37*1000000/365</f>
        <v>1573.9484931506852</v>
      </c>
      <c r="J39" s="5">
        <f>'Wariant 1'!J37*1000000/365</f>
        <v>1607.0542465753426</v>
      </c>
      <c r="K39" s="5">
        <f>'Wariant 1'!K37*1000000/365</f>
        <v>1640.1600000000003</v>
      </c>
      <c r="L39" s="5">
        <f>'Wariant 1'!L37*1000000/365</f>
        <v>1670.7534246575347</v>
      </c>
      <c r="M39" s="5">
        <f>'Wariant 1'!M37*1000000/365</f>
        <v>1718.8000000000004</v>
      </c>
      <c r="N39" s="5">
        <f>'Wariant 1'!N37*1000000/365</f>
        <v>1766.8465753424662</v>
      </c>
      <c r="O39" s="5">
        <f>'Wariant 1'!O37*1000000/365</f>
        <v>1814.8931506849315</v>
      </c>
      <c r="P39" s="5">
        <f>'Wariant 1'!P37*1000000/365</f>
        <v>1862.9397260273972</v>
      </c>
      <c r="Q39" s="5">
        <f>'Wariant 1'!Q37*1000000/365</f>
        <v>1745.4575342465753</v>
      </c>
      <c r="R39" s="5">
        <f>'Wariant 1'!R37*1000000/365</f>
        <v>1794.3709589041096</v>
      </c>
      <c r="S39" s="5">
        <f>'Wariant 1'!S37*1000000/365</f>
        <v>1843.2843835616441</v>
      </c>
      <c r="T39" s="5">
        <f>'Wariant 1'!T37*1000000/365</f>
        <v>1892.1978082191783</v>
      </c>
      <c r="U39" s="5">
        <f>'Wariant 1'!U37*1000000/365</f>
        <v>1941.1112328767126</v>
      </c>
      <c r="V39" s="5">
        <f>'Wariant 1'!V37*1000000/365</f>
        <v>1749.7917808219181</v>
      </c>
      <c r="W39" s="5">
        <f>'Wariant 1'!W37*1000000/365</f>
        <v>1903.7336986301375</v>
      </c>
      <c r="X39" s="5">
        <f>'Wariant 1'!X37*1000000/365</f>
        <v>2057.6756164383564</v>
      </c>
      <c r="Y39" s="5">
        <f>'Wariant 1'!Y37*1000000/365</f>
        <v>2211.6175342465754</v>
      </c>
      <c r="Z39" s="5">
        <f>'Wariant 1'!Z37*1000000/365</f>
        <v>2365.5594520547947</v>
      </c>
    </row>
    <row r="40" spans="1:26" x14ac:dyDescent="0.25">
      <c r="A40" s="1">
        <v>50</v>
      </c>
      <c r="B40" s="5">
        <f>'Wariant 1'!B38*1000000/365</f>
        <v>517.74246575342465</v>
      </c>
      <c r="C40" s="5">
        <f>'Wariant 1'!C38*1000000/365</f>
        <v>518.53643835616447</v>
      </c>
      <c r="D40" s="5">
        <f>'Wariant 1'!D38*1000000/365</f>
        <v>519.33041095890417</v>
      </c>
      <c r="E40" s="5">
        <f>'Wariant 1'!E38*1000000/365</f>
        <v>520.12438356164387</v>
      </c>
      <c r="F40" s="5">
        <f>'Wariant 1'!F38*1000000/365</f>
        <v>520.91835616438357</v>
      </c>
      <c r="G40" s="5">
        <f>'Wariant 1'!G38*1000000/365</f>
        <v>521.71232876712327</v>
      </c>
      <c r="H40" s="5">
        <f>'Wariant 1'!H38*1000000/365</f>
        <v>638.77369863013701</v>
      </c>
      <c r="I40" s="5">
        <f>'Wariant 1'!I38*1000000/365</f>
        <v>755.83506849315063</v>
      </c>
      <c r="J40" s="5">
        <f>'Wariant 1'!J38*1000000/365</f>
        <v>872.89643835616425</v>
      </c>
      <c r="K40" s="5">
        <f>'Wariant 1'!K38*1000000/365</f>
        <v>989.95780821917799</v>
      </c>
      <c r="L40" s="5">
        <f>'Wariant 1'!L38*1000000/365</f>
        <v>1103.0493150684931</v>
      </c>
      <c r="M40" s="5">
        <f>'Wariant 1'!M38*1000000/365</f>
        <v>1229.9972602739726</v>
      </c>
      <c r="N40" s="5">
        <f>'Wariant 1'!N38*1000000/365</f>
        <v>1356.9452054794519</v>
      </c>
      <c r="O40" s="5">
        <f>'Wariant 1'!O38*1000000/365</f>
        <v>1483.8931506849315</v>
      </c>
      <c r="P40" s="5">
        <f>'Wariant 1'!P38*1000000/365</f>
        <v>1610.841095890411</v>
      </c>
      <c r="Q40" s="5">
        <f>'Wariant 1'!Q38*1000000/365</f>
        <v>1152.4821917808219</v>
      </c>
      <c r="R40" s="5">
        <f>'Wariant 1'!R38*1000000/365</f>
        <v>1282.5654794520549</v>
      </c>
      <c r="S40" s="5">
        <f>'Wariant 1'!S38*1000000/365</f>
        <v>1412.6487671232876</v>
      </c>
      <c r="T40" s="5">
        <f>'Wariant 1'!T38*1000000/365</f>
        <v>1542.7320547945203</v>
      </c>
      <c r="U40" s="5">
        <f>'Wariant 1'!U38*1000000/365</f>
        <v>1672.8153424657537</v>
      </c>
      <c r="V40" s="5">
        <f>'Wariant 1'!V38*1000000/365</f>
        <v>1168.1589041095892</v>
      </c>
      <c r="W40" s="5">
        <f>'Wariant 1'!W38*1000000/365</f>
        <v>1421.4942465753425</v>
      </c>
      <c r="X40" s="5">
        <f>'Wariant 1'!X38*1000000/365</f>
        <v>1674.8295890410959</v>
      </c>
      <c r="Y40" s="5">
        <f>'Wariant 1'!Y38*1000000/365</f>
        <v>1928.1649315068496</v>
      </c>
      <c r="Z40" s="5">
        <f>'Wariant 1'!Z38*1000000/365</f>
        <v>2181.5002739726028</v>
      </c>
    </row>
    <row r="41" spans="1:26" x14ac:dyDescent="0.25">
      <c r="A41" s="1">
        <v>60</v>
      </c>
      <c r="B41" s="5">
        <f>'Wariant 1'!B39*1000000/365</f>
        <v>531.10410958904106</v>
      </c>
      <c r="C41" s="5">
        <f>'Wariant 1'!C39*1000000/365</f>
        <v>688.84876712328764</v>
      </c>
      <c r="D41" s="5">
        <f>'Wariant 1'!D39*1000000/365</f>
        <v>846.59342465753434</v>
      </c>
      <c r="E41" s="5">
        <f>'Wariant 1'!E39*1000000/365</f>
        <v>1004.3380821917809</v>
      </c>
      <c r="F41" s="5">
        <f>'Wariant 1'!F39*1000000/365</f>
        <v>1162.0827397260275</v>
      </c>
      <c r="G41" s="5">
        <f>'Wariant 1'!G39*1000000/365</f>
        <v>1319.827397260274</v>
      </c>
      <c r="H41" s="5">
        <f>'Wariant 1'!H39*1000000/365</f>
        <v>1563.1457534246576</v>
      </c>
      <c r="I41" s="5">
        <f>'Wariant 1'!I39*1000000/365</f>
        <v>1806.4641095890411</v>
      </c>
      <c r="J41" s="5">
        <f>'Wariant 1'!J39*1000000/365</f>
        <v>2049.7824657534247</v>
      </c>
      <c r="K41" s="5">
        <f>'Wariant 1'!K39*1000000/365</f>
        <v>2293.1008219178084</v>
      </c>
      <c r="L41" s="5">
        <f>'Wariant 1'!L39*1000000/365</f>
        <v>1747.6958904109592</v>
      </c>
      <c r="M41" s="5">
        <f>'Wariant 1'!M39*1000000/365</f>
        <v>2106.2169863013701</v>
      </c>
      <c r="N41" s="5">
        <f>'Wariant 1'!N39*1000000/365</f>
        <v>2464.7380821917809</v>
      </c>
      <c r="O41" s="5">
        <f>'Wariant 1'!O39*1000000/365</f>
        <v>2823.2591780821922</v>
      </c>
      <c r="P41" s="5">
        <f>'Wariant 1'!P39*1000000/365</f>
        <v>3181.780273972603</v>
      </c>
      <c r="Q41" s="5">
        <f>'Wariant 1'!Q39*1000000/365</f>
        <v>2323.709589041096</v>
      </c>
      <c r="R41" s="5">
        <f>'Wariant 1'!R39*1000000/365</f>
        <v>2666.6564383561645</v>
      </c>
      <c r="S41" s="5">
        <f>'Wariant 1'!S39*1000000/365</f>
        <v>3009.6032876712329</v>
      </c>
      <c r="T41" s="5">
        <f>'Wariant 1'!T39*1000000/365</f>
        <v>3352.5501369863009</v>
      </c>
      <c r="U41" s="5">
        <f>'Wariant 1'!U39*1000000/365</f>
        <v>3695.4969863013698</v>
      </c>
      <c r="V41" s="5">
        <f>'Wariant 1'!V39*1000000/365</f>
        <v>2245.8383561643836</v>
      </c>
      <c r="W41" s="5">
        <f>'Wariant 1'!W39*1000000/365</f>
        <v>2402.9342465753421</v>
      </c>
      <c r="X41" s="5">
        <f>'Wariant 1'!X39*1000000/365</f>
        <v>2560.0301369863014</v>
      </c>
      <c r="Y41" s="5">
        <f>'Wariant 1'!Y39*1000000/365</f>
        <v>2717.1260273972603</v>
      </c>
      <c r="Z41" s="5">
        <f>'Wariant 1'!Z39*1000000/365</f>
        <v>2874.2219178082191</v>
      </c>
    </row>
    <row r="42" spans="1:26" x14ac:dyDescent="0.25">
      <c r="A42" s="1">
        <v>70</v>
      </c>
      <c r="B42" s="5">
        <f>'Wariant 1'!B40*1000000/365</f>
        <v>3739.2246575342465</v>
      </c>
      <c r="C42" s="5">
        <f>'Wariant 1'!C40*1000000/365</f>
        <v>3620.5572602739721</v>
      </c>
      <c r="D42" s="5">
        <f>'Wariant 1'!D40*1000000/365</f>
        <v>3501.8898630136982</v>
      </c>
      <c r="E42" s="5">
        <f>'Wariant 1'!E40*1000000/365</f>
        <v>3383.2224657534243</v>
      </c>
      <c r="F42" s="5">
        <f>'Wariant 1'!F40*1000000/365</f>
        <v>3264.5550684931504</v>
      </c>
      <c r="G42" s="5">
        <f>'Wariant 1'!G40*1000000/365</f>
        <v>3145.8876712328761</v>
      </c>
      <c r="H42" s="5">
        <f>'Wariant 1'!H40*1000000/365</f>
        <v>2838.1342465753419</v>
      </c>
      <c r="I42" s="5">
        <f>'Wariant 1'!I40*1000000/365</f>
        <v>2530.3808219178077</v>
      </c>
      <c r="J42" s="5">
        <f>'Wariant 1'!J40*1000000/365</f>
        <v>2222.6273972602735</v>
      </c>
      <c r="K42" s="5">
        <f>'Wariant 1'!K40*1000000/365</f>
        <v>1914.8739726027391</v>
      </c>
      <c r="L42" s="5">
        <f>'Wariant 1'!L40*1000000/365</f>
        <v>2200.4575342465751</v>
      </c>
      <c r="M42" s="5">
        <f>'Wariant 1'!M40*1000000/365</f>
        <v>1806.1484931506845</v>
      </c>
      <c r="N42" s="5">
        <f>'Wariant 1'!N40*1000000/365</f>
        <v>1411.8394520547943</v>
      </c>
      <c r="O42" s="5">
        <f>'Wariant 1'!O40*1000000/365</f>
        <v>1017.5304109589039</v>
      </c>
      <c r="P42" s="5">
        <f>'Wariant 1'!P40*1000000/365</f>
        <v>623.22136986301348</v>
      </c>
      <c r="Q42" s="5">
        <f>'Wariant 1'!Q40*1000000/365</f>
        <v>1767.6794520547944</v>
      </c>
      <c r="R42" s="5">
        <f>'Wariant 1'!R40*1000000/365</f>
        <v>1354.7884931506849</v>
      </c>
      <c r="S42" s="5">
        <f>'Wariant 1'!S40*1000000/365</f>
        <v>941.89753424657533</v>
      </c>
      <c r="T42" s="5">
        <f>'Wariant 1'!T40*1000000/365</f>
        <v>529.00657534246579</v>
      </c>
      <c r="U42" s="5">
        <f>'Wariant 1'!U40*1000000/365</f>
        <v>116.11561643835626</v>
      </c>
      <c r="V42" s="5">
        <f>'Wariant 1'!V40*1000000/365</f>
        <v>1674.7698630136986</v>
      </c>
      <c r="W42" s="5">
        <f>'Wariant 1'!W40*1000000/365</f>
        <v>1224.3260273972603</v>
      </c>
      <c r="X42" s="5">
        <f>'Wariant 1'!X40*1000000/365</f>
        <v>773.88219178082193</v>
      </c>
      <c r="Y42" s="5">
        <f>'Wariant 1'!Y40*1000000/365</f>
        <v>323.43835616438361</v>
      </c>
      <c r="Z42" s="5">
        <f>'Wariant 1'!Z40*1000000/365</f>
        <v>-127.00547945205473</v>
      </c>
    </row>
    <row r="43" spans="1:26" x14ac:dyDescent="0.25">
      <c r="A43" s="1">
        <v>80</v>
      </c>
      <c r="B43" s="5">
        <f>'Wariant 1'!B41*1000000/365</f>
        <v>3409.3506849315067</v>
      </c>
      <c r="C43" s="5">
        <f>'Wariant 1'!C41*1000000/365</f>
        <v>3428.2312328767121</v>
      </c>
      <c r="D43" s="5">
        <f>'Wariant 1'!D41*1000000/365</f>
        <v>3447.1117808219178</v>
      </c>
      <c r="E43" s="5">
        <f>'Wariant 1'!E41*1000000/365</f>
        <v>3465.9923287671231</v>
      </c>
      <c r="F43" s="5">
        <f>'Wariant 1'!F41*1000000/365</f>
        <v>3484.8728767123284</v>
      </c>
      <c r="G43" s="5">
        <f>'Wariant 1'!G41*1000000/365</f>
        <v>3503.7534246575342</v>
      </c>
      <c r="H43" s="5">
        <f>'Wariant 1'!H41*1000000/365</f>
        <v>3543.5084931506844</v>
      </c>
      <c r="I43" s="5">
        <f>'Wariant 1'!I41*1000000/365</f>
        <v>3583.2635616438356</v>
      </c>
      <c r="J43" s="5">
        <f>'Wariant 1'!J41*1000000/365</f>
        <v>3623.0186301369863</v>
      </c>
      <c r="K43" s="5">
        <f>'Wariant 1'!K41*1000000/365</f>
        <v>3662.7736986301375</v>
      </c>
      <c r="L43" s="5">
        <f>'Wariant 1'!L41*1000000/365</f>
        <v>3608.1260273972603</v>
      </c>
      <c r="M43" s="5">
        <f>'Wariant 1'!M41*1000000/365</f>
        <v>3675.2745205479459</v>
      </c>
      <c r="N43" s="5">
        <f>'Wariant 1'!N41*1000000/365</f>
        <v>3742.4230136986307</v>
      </c>
      <c r="O43" s="5">
        <f>'Wariant 1'!O41*1000000/365</f>
        <v>3809.5715068493155</v>
      </c>
      <c r="P43" s="5">
        <f>'Wariant 1'!P41*1000000/365</f>
        <v>3876.7200000000003</v>
      </c>
      <c r="Q43" s="5">
        <f>'Wariant 1'!Q41*1000000/365</f>
        <v>3745.0931506849315</v>
      </c>
      <c r="R43" s="5">
        <f>'Wariant 1'!R41*1000000/365</f>
        <v>3832.1079452054796</v>
      </c>
      <c r="S43" s="5">
        <f>'Wariant 1'!S41*1000000/365</f>
        <v>3919.1227397260277</v>
      </c>
      <c r="T43" s="5">
        <f>'Wariant 1'!T41*1000000/365</f>
        <v>4006.1375342465767</v>
      </c>
      <c r="U43" s="5">
        <f>'Wariant 1'!U41*1000000/365</f>
        <v>4093.1523287671243</v>
      </c>
      <c r="V43" s="5">
        <f>'Wariant 1'!V41*1000000/365</f>
        <v>3844.4246575342472</v>
      </c>
      <c r="W43" s="5">
        <f>'Wariant 1'!W41*1000000/365</f>
        <v>3960.2334246575347</v>
      </c>
      <c r="X43" s="5">
        <f>'Wariant 1'!X41*1000000/365</f>
        <v>4076.042191780823</v>
      </c>
      <c r="Y43" s="5">
        <f>'Wariant 1'!Y41*1000000/365</f>
        <v>4191.8509589041105</v>
      </c>
      <c r="Z43" s="5">
        <f>'Wariant 1'!Z41*1000000/365</f>
        <v>4307.6597260273984</v>
      </c>
    </row>
    <row r="44" spans="1:26" x14ac:dyDescent="0.25">
      <c r="A44" s="1">
        <v>90</v>
      </c>
      <c r="B44" s="5">
        <f>'Wariant 1'!B42*1000000/365</f>
        <v>0</v>
      </c>
      <c r="C44" s="5">
        <f>'Wariant 1'!C42*1000000/365</f>
        <v>0</v>
      </c>
      <c r="D44" s="5">
        <f>'Wariant 1'!D42*1000000/365</f>
        <v>0</v>
      </c>
      <c r="E44" s="5">
        <f>'Wariant 1'!E42*1000000/365</f>
        <v>0</v>
      </c>
      <c r="F44" s="5">
        <f>'Wariant 1'!F42*1000000/365</f>
        <v>0</v>
      </c>
      <c r="G44" s="5">
        <f>'Wariant 1'!G42*1000000/365</f>
        <v>0</v>
      </c>
      <c r="H44" s="5">
        <f>'Wariant 1'!H42*1000000/365</f>
        <v>0</v>
      </c>
      <c r="I44" s="5">
        <f>'Wariant 1'!I42*1000000/365</f>
        <v>0</v>
      </c>
      <c r="J44" s="5">
        <f>'Wariant 1'!J42*1000000/365</f>
        <v>0</v>
      </c>
      <c r="K44" s="5">
        <f>'Wariant 1'!K42*1000000/365</f>
        <v>0</v>
      </c>
      <c r="L44" s="5">
        <f>'Wariant 1'!L42*1000000/365</f>
        <v>0</v>
      </c>
      <c r="M44" s="5">
        <f>'Wariant 1'!M42*1000000/365</f>
        <v>0</v>
      </c>
      <c r="N44" s="5">
        <f>'Wariant 1'!N42*1000000/365</f>
        <v>0</v>
      </c>
      <c r="O44" s="5">
        <f>'Wariant 1'!O42*1000000/365</f>
        <v>0</v>
      </c>
      <c r="P44" s="5">
        <f>'Wariant 1'!P42*1000000/365</f>
        <v>0</v>
      </c>
      <c r="Q44" s="5">
        <f>'Wariant 1'!Q42*1000000/365</f>
        <v>0</v>
      </c>
      <c r="R44" s="5">
        <f>'Wariant 1'!R42*1000000/365</f>
        <v>0</v>
      </c>
      <c r="S44" s="5">
        <f>'Wariant 1'!S42*1000000/365</f>
        <v>0</v>
      </c>
      <c r="T44" s="5">
        <f>'Wariant 1'!T42*1000000/365</f>
        <v>0</v>
      </c>
      <c r="U44" s="5">
        <f>'Wariant 1'!U42*1000000/365</f>
        <v>0</v>
      </c>
      <c r="V44" s="5">
        <f>'Wariant 1'!V42*1000000/365</f>
        <v>0</v>
      </c>
      <c r="W44" s="5">
        <f>'Wariant 1'!W42*1000000/365</f>
        <v>0</v>
      </c>
      <c r="X44" s="5">
        <f>'Wariant 1'!X42*1000000/365</f>
        <v>0</v>
      </c>
      <c r="Y44" s="5">
        <f>'Wariant 1'!Y42*1000000/365</f>
        <v>0</v>
      </c>
      <c r="Z44" s="5">
        <f>'Wariant 1'!Z42*1000000/365</f>
        <v>0</v>
      </c>
    </row>
    <row r="45" spans="1:26" x14ac:dyDescent="0.25">
      <c r="A45" s="1">
        <v>100</v>
      </c>
      <c r="B45" s="5">
        <f>'Wariant 1'!B43*1000000/365</f>
        <v>0</v>
      </c>
      <c r="C45" s="5">
        <f>'Wariant 1'!C43*1000000/365</f>
        <v>0</v>
      </c>
      <c r="D45" s="5">
        <f>'Wariant 1'!D43*1000000/365</f>
        <v>0</v>
      </c>
      <c r="E45" s="5">
        <f>'Wariant 1'!E43*1000000/365</f>
        <v>0</v>
      </c>
      <c r="F45" s="5">
        <f>'Wariant 1'!F43*1000000/365</f>
        <v>0</v>
      </c>
      <c r="G45" s="5">
        <f>'Wariant 1'!G43*1000000/365</f>
        <v>0</v>
      </c>
      <c r="H45" s="5">
        <f>'Wariant 1'!H43*1000000/365</f>
        <v>0</v>
      </c>
      <c r="I45" s="5">
        <f>'Wariant 1'!I43*1000000/365</f>
        <v>0</v>
      </c>
      <c r="J45" s="5">
        <f>'Wariant 1'!J43*1000000/365</f>
        <v>0</v>
      </c>
      <c r="K45" s="5">
        <f>'Wariant 1'!K43*1000000/365</f>
        <v>0</v>
      </c>
      <c r="L45" s="5">
        <f>'Wariant 1'!L43*1000000/365</f>
        <v>0</v>
      </c>
      <c r="M45" s="5">
        <f>'Wariant 1'!M43*1000000/365</f>
        <v>0</v>
      </c>
      <c r="N45" s="5">
        <f>'Wariant 1'!N43*1000000/365</f>
        <v>0</v>
      </c>
      <c r="O45" s="5">
        <f>'Wariant 1'!O43*1000000/365</f>
        <v>0</v>
      </c>
      <c r="P45" s="5">
        <f>'Wariant 1'!P43*1000000/365</f>
        <v>0</v>
      </c>
      <c r="Q45" s="5">
        <f>'Wariant 1'!Q43*1000000/365</f>
        <v>0</v>
      </c>
      <c r="R45" s="5">
        <f>'Wariant 1'!R43*1000000/365</f>
        <v>0</v>
      </c>
      <c r="S45" s="5">
        <f>'Wariant 1'!S43*1000000/365</f>
        <v>0</v>
      </c>
      <c r="T45" s="5">
        <f>'Wariant 1'!T43*1000000/365</f>
        <v>0</v>
      </c>
      <c r="U45" s="5">
        <f>'Wariant 1'!U43*1000000/365</f>
        <v>0</v>
      </c>
      <c r="V45" s="5">
        <f>'Wariant 1'!V43*1000000/365</f>
        <v>0</v>
      </c>
      <c r="W45" s="5">
        <f>'Wariant 1'!W43*1000000/365</f>
        <v>0</v>
      </c>
      <c r="X45" s="5">
        <f>'Wariant 1'!X43*1000000/365</f>
        <v>0</v>
      </c>
      <c r="Y45" s="5">
        <f>'Wariant 1'!Y43*1000000/365</f>
        <v>0</v>
      </c>
      <c r="Z45" s="5">
        <f>'Wariant 1'!Z43*1000000/365</f>
        <v>0</v>
      </c>
    </row>
    <row r="46" spans="1:26" x14ac:dyDescent="0.25">
      <c r="A46" s="1">
        <v>110</v>
      </c>
      <c r="B46" s="5">
        <f>'Wariant 1'!B44*1000000/365</f>
        <v>0</v>
      </c>
      <c r="C46" s="5">
        <f>'Wariant 1'!C44*1000000/365</f>
        <v>0</v>
      </c>
      <c r="D46" s="5">
        <f>'Wariant 1'!D44*1000000/365</f>
        <v>0</v>
      </c>
      <c r="E46" s="5">
        <f>'Wariant 1'!E44*1000000/365</f>
        <v>0</v>
      </c>
      <c r="F46" s="5">
        <f>'Wariant 1'!F44*1000000/365</f>
        <v>0</v>
      </c>
      <c r="G46" s="5">
        <f>'Wariant 1'!G44*1000000/365</f>
        <v>0</v>
      </c>
      <c r="H46" s="5">
        <f>'Wariant 1'!H44*1000000/365</f>
        <v>0</v>
      </c>
      <c r="I46" s="5">
        <f>'Wariant 1'!I44*1000000/365</f>
        <v>0</v>
      </c>
      <c r="J46" s="5">
        <f>'Wariant 1'!J44*1000000/365</f>
        <v>0</v>
      </c>
      <c r="K46" s="5">
        <f>'Wariant 1'!K44*1000000/365</f>
        <v>0</v>
      </c>
      <c r="L46" s="5">
        <f>'Wariant 1'!L44*1000000/365</f>
        <v>0</v>
      </c>
      <c r="M46" s="5">
        <f>'Wariant 1'!M44*1000000/365</f>
        <v>0</v>
      </c>
      <c r="N46" s="5">
        <f>'Wariant 1'!N44*1000000/365</f>
        <v>0</v>
      </c>
      <c r="O46" s="5">
        <f>'Wariant 1'!O44*1000000/365</f>
        <v>0</v>
      </c>
      <c r="P46" s="5">
        <f>'Wariant 1'!P44*1000000/365</f>
        <v>0</v>
      </c>
      <c r="Q46" s="5">
        <f>'Wariant 1'!Q44*1000000/365</f>
        <v>0</v>
      </c>
      <c r="R46" s="5">
        <f>'Wariant 1'!R44*1000000/365</f>
        <v>0</v>
      </c>
      <c r="S46" s="5">
        <f>'Wariant 1'!S44*1000000/365</f>
        <v>0</v>
      </c>
      <c r="T46" s="5">
        <f>'Wariant 1'!T44*1000000/365</f>
        <v>0</v>
      </c>
      <c r="U46" s="5">
        <f>'Wariant 1'!U44*1000000/365</f>
        <v>0</v>
      </c>
      <c r="V46" s="5">
        <f>'Wariant 1'!V44*1000000/365</f>
        <v>0</v>
      </c>
      <c r="W46" s="5">
        <f>'Wariant 1'!W44*1000000/365</f>
        <v>0</v>
      </c>
      <c r="X46" s="5">
        <f>'Wariant 1'!X44*1000000/365</f>
        <v>0</v>
      </c>
      <c r="Y46" s="5">
        <f>'Wariant 1'!Y44*1000000/365</f>
        <v>0</v>
      </c>
      <c r="Z46" s="5">
        <f>'Wariant 1'!Z44*1000000/365</f>
        <v>0</v>
      </c>
    </row>
    <row r="47" spans="1:26" x14ac:dyDescent="0.25">
      <c r="A47" s="1" t="s">
        <v>28</v>
      </c>
      <c r="B47" s="5">
        <f>SUM(B36:B46)</f>
        <v>10166.38904109589</v>
      </c>
      <c r="C47" s="5">
        <f t="shared" ref="C47:Z47" si="28">SUM(C36:C46)</f>
        <v>10231.671780821918</v>
      </c>
      <c r="D47" s="5">
        <f t="shared" si="28"/>
        <v>10296.954520547944</v>
      </c>
      <c r="E47" s="5">
        <f t="shared" si="28"/>
        <v>10362.237260273972</v>
      </c>
      <c r="F47" s="5">
        <f t="shared" si="28"/>
        <v>10427.52</v>
      </c>
      <c r="G47" s="5">
        <f t="shared" si="28"/>
        <v>10492.802739726027</v>
      </c>
      <c r="H47" s="5">
        <f t="shared" si="28"/>
        <v>10619.194520547944</v>
      </c>
      <c r="I47" s="5">
        <f t="shared" si="28"/>
        <v>10745.586301369862</v>
      </c>
      <c r="J47" s="5">
        <f t="shared" si="28"/>
        <v>10871.978082191781</v>
      </c>
      <c r="K47" s="5">
        <f t="shared" si="28"/>
        <v>10998.369863013699</v>
      </c>
      <c r="L47" s="5">
        <f t="shared" si="28"/>
        <v>10798.347945205482</v>
      </c>
      <c r="M47" s="5">
        <f t="shared" si="28"/>
        <v>11006.436712328768</v>
      </c>
      <c r="N47" s="5">
        <f t="shared" si="28"/>
        <v>11214.525479452055</v>
      </c>
      <c r="O47" s="5">
        <f t="shared" si="28"/>
        <v>11422.614246575344</v>
      </c>
      <c r="P47" s="5">
        <f t="shared" si="28"/>
        <v>11630.703013698629</v>
      </c>
      <c r="Q47" s="5">
        <f t="shared" si="28"/>
        <v>11206.832876712329</v>
      </c>
      <c r="R47" s="5">
        <f t="shared" si="28"/>
        <v>11416.425205479452</v>
      </c>
      <c r="S47" s="5">
        <f t="shared" si="28"/>
        <v>11626.017534246575</v>
      </c>
      <c r="T47" s="5">
        <f t="shared" si="28"/>
        <v>11835.6098630137</v>
      </c>
      <c r="U47" s="5">
        <f t="shared" si="28"/>
        <v>12045.202191780823</v>
      </c>
      <c r="V47" s="5">
        <f t="shared" si="28"/>
        <v>11214.350684931509</v>
      </c>
      <c r="W47" s="5">
        <f t="shared" si="28"/>
        <v>11450.571506849315</v>
      </c>
      <c r="X47" s="5">
        <f t="shared" si="28"/>
        <v>11686.792328767126</v>
      </c>
      <c r="Y47" s="5">
        <f t="shared" si="28"/>
        <v>11923.013150684932</v>
      </c>
      <c r="Z47" s="5">
        <f t="shared" si="28"/>
        <v>12159.233972602742</v>
      </c>
    </row>
    <row r="49" spans="1:26" x14ac:dyDescent="0.25">
      <c r="A49" t="s">
        <v>26</v>
      </c>
    </row>
    <row r="50" spans="1:26" x14ac:dyDescent="0.25">
      <c r="A50" s="1" t="s">
        <v>5</v>
      </c>
      <c r="B50" s="1">
        <v>2020</v>
      </c>
      <c r="C50" s="1">
        <f>B50+1</f>
        <v>2021</v>
      </c>
      <c r="D50" s="1">
        <f t="shared" ref="D50:Z50" si="29">C50+1</f>
        <v>2022</v>
      </c>
      <c r="E50" s="1">
        <f t="shared" si="29"/>
        <v>2023</v>
      </c>
      <c r="F50" s="1">
        <f t="shared" si="29"/>
        <v>2024</v>
      </c>
      <c r="G50" s="1">
        <f t="shared" si="29"/>
        <v>2025</v>
      </c>
      <c r="H50" s="1">
        <f t="shared" si="29"/>
        <v>2026</v>
      </c>
      <c r="I50" s="1">
        <f t="shared" si="29"/>
        <v>2027</v>
      </c>
      <c r="J50" s="1">
        <f t="shared" si="29"/>
        <v>2028</v>
      </c>
      <c r="K50" s="1">
        <f t="shared" si="29"/>
        <v>2029</v>
      </c>
      <c r="L50" s="1">
        <f t="shared" si="29"/>
        <v>2030</v>
      </c>
      <c r="M50" s="1">
        <f t="shared" si="29"/>
        <v>2031</v>
      </c>
      <c r="N50" s="1">
        <f t="shared" si="29"/>
        <v>2032</v>
      </c>
      <c r="O50" s="1">
        <f t="shared" si="29"/>
        <v>2033</v>
      </c>
      <c r="P50" s="1">
        <f t="shared" si="29"/>
        <v>2034</v>
      </c>
      <c r="Q50" s="1">
        <f t="shared" si="29"/>
        <v>2035</v>
      </c>
      <c r="R50" s="1">
        <f t="shared" si="29"/>
        <v>2036</v>
      </c>
      <c r="S50" s="1">
        <f t="shared" si="29"/>
        <v>2037</v>
      </c>
      <c r="T50" s="1">
        <f t="shared" si="29"/>
        <v>2038</v>
      </c>
      <c r="U50" s="1">
        <f t="shared" si="29"/>
        <v>2039</v>
      </c>
      <c r="V50" s="1">
        <f t="shared" si="29"/>
        <v>2040</v>
      </c>
      <c r="W50" s="1">
        <f t="shared" si="29"/>
        <v>2041</v>
      </c>
      <c r="X50" s="1">
        <f t="shared" si="29"/>
        <v>2042</v>
      </c>
      <c r="Y50" s="1">
        <f t="shared" si="29"/>
        <v>2043</v>
      </c>
      <c r="Z50" s="1">
        <f t="shared" si="29"/>
        <v>2044</v>
      </c>
    </row>
    <row r="51" spans="1:26" x14ac:dyDescent="0.25">
      <c r="A51" s="2" t="s">
        <v>2</v>
      </c>
      <c r="B51" s="72"/>
      <c r="C51" s="72"/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/>
      <c r="U51" s="72"/>
      <c r="V51" s="72"/>
      <c r="W51" s="72"/>
      <c r="X51" s="72"/>
      <c r="Y51" s="72"/>
      <c r="Z51" s="72"/>
    </row>
    <row r="52" spans="1:26" x14ac:dyDescent="0.25">
      <c r="A52" s="1">
        <v>10</v>
      </c>
      <c r="B52" s="5">
        <f>'Wariant 1'!B49*1000000/365</f>
        <v>0</v>
      </c>
      <c r="C52" s="5">
        <f>'Wariant 1'!C49*1000000/365</f>
        <v>0</v>
      </c>
      <c r="D52" s="5">
        <f>'Wariant 1'!D49*1000000/365</f>
        <v>0</v>
      </c>
      <c r="E52" s="5">
        <f>'Wariant 1'!E49*1000000/365</f>
        <v>0</v>
      </c>
      <c r="F52" s="5">
        <f>'Wariant 1'!F49*1000000/365</f>
        <v>0</v>
      </c>
      <c r="G52" s="5">
        <f>'Wariant 1'!G49*1000000/365</f>
        <v>0</v>
      </c>
      <c r="H52" s="5">
        <f>'Wariant 1'!H49*1000000/365</f>
        <v>0</v>
      </c>
      <c r="I52" s="5">
        <f>'Wariant 1'!I49*1000000/365</f>
        <v>0</v>
      </c>
      <c r="J52" s="5">
        <f>'Wariant 1'!J49*1000000/365</f>
        <v>0</v>
      </c>
      <c r="K52" s="5">
        <f>'Wariant 1'!K49*1000000/365</f>
        <v>0</v>
      </c>
      <c r="L52" s="5">
        <f>'Wariant 1'!L49*1000000/365</f>
        <v>0</v>
      </c>
      <c r="M52" s="5">
        <f>'Wariant 1'!M49*1000000/365</f>
        <v>0</v>
      </c>
      <c r="N52" s="5">
        <f>'Wariant 1'!N49*1000000/365</f>
        <v>0</v>
      </c>
      <c r="O52" s="5">
        <f>'Wariant 1'!O49*1000000/365</f>
        <v>0</v>
      </c>
      <c r="P52" s="5">
        <f>'Wariant 1'!P49*1000000/365</f>
        <v>0</v>
      </c>
      <c r="Q52" s="5">
        <f>'Wariant 1'!Q49*1000000/365</f>
        <v>0</v>
      </c>
      <c r="R52" s="5">
        <f>'Wariant 1'!R49*1000000/365</f>
        <v>0</v>
      </c>
      <c r="S52" s="5">
        <f>'Wariant 1'!S49*1000000/365</f>
        <v>0</v>
      </c>
      <c r="T52" s="5">
        <f>'Wariant 1'!T49*1000000/365</f>
        <v>0</v>
      </c>
      <c r="U52" s="5">
        <f>'Wariant 1'!U49*1000000/365</f>
        <v>0</v>
      </c>
      <c r="V52" s="5">
        <f>'Wariant 1'!V49*1000000/365</f>
        <v>0</v>
      </c>
      <c r="W52" s="5">
        <f>'Wariant 1'!W49*1000000/365</f>
        <v>0</v>
      </c>
      <c r="X52" s="5">
        <f>'Wariant 1'!X49*1000000/365</f>
        <v>0</v>
      </c>
      <c r="Y52" s="5">
        <f>'Wariant 1'!Y49*1000000/365</f>
        <v>0</v>
      </c>
      <c r="Z52" s="5">
        <f>'Wariant 1'!Z49*1000000/365</f>
        <v>0</v>
      </c>
    </row>
    <row r="53" spans="1:26" x14ac:dyDescent="0.25">
      <c r="A53" s="1">
        <v>20</v>
      </c>
      <c r="B53" s="5">
        <f>'Wariant 1'!B50*1000000/365</f>
        <v>0</v>
      </c>
      <c r="C53" s="5">
        <f>'Wariant 1'!C50*1000000/365</f>
        <v>0</v>
      </c>
      <c r="D53" s="5">
        <f>'Wariant 1'!D50*1000000/365</f>
        <v>0</v>
      </c>
      <c r="E53" s="5">
        <f>'Wariant 1'!E50*1000000/365</f>
        <v>0</v>
      </c>
      <c r="F53" s="5">
        <f>'Wariant 1'!F50*1000000/365</f>
        <v>0</v>
      </c>
      <c r="G53" s="5">
        <f>'Wariant 1'!G50*1000000/365</f>
        <v>0</v>
      </c>
      <c r="H53" s="5">
        <f>'Wariant 1'!H50*1000000/365</f>
        <v>0</v>
      </c>
      <c r="I53" s="5">
        <f>'Wariant 1'!I50*1000000/365</f>
        <v>0</v>
      </c>
      <c r="J53" s="5">
        <f>'Wariant 1'!J50*1000000/365</f>
        <v>0</v>
      </c>
      <c r="K53" s="5">
        <f>'Wariant 1'!K50*1000000/365</f>
        <v>0</v>
      </c>
      <c r="L53" s="5">
        <f>'Wariant 1'!L50*1000000/365</f>
        <v>0</v>
      </c>
      <c r="M53" s="5">
        <f>'Wariant 1'!M50*1000000/365</f>
        <v>0</v>
      </c>
      <c r="N53" s="5">
        <f>'Wariant 1'!N50*1000000/365</f>
        <v>0</v>
      </c>
      <c r="O53" s="5">
        <f>'Wariant 1'!O50*1000000/365</f>
        <v>0</v>
      </c>
      <c r="P53" s="5">
        <f>'Wariant 1'!P50*1000000/365</f>
        <v>0</v>
      </c>
      <c r="Q53" s="5">
        <f>'Wariant 1'!Q50*1000000/365</f>
        <v>0</v>
      </c>
      <c r="R53" s="5">
        <f>'Wariant 1'!R50*1000000/365</f>
        <v>1.0958904109589043E-2</v>
      </c>
      <c r="S53" s="5">
        <f>'Wariant 1'!S50*1000000/365</f>
        <v>2.1917808219178086E-2</v>
      </c>
      <c r="T53" s="5">
        <f>'Wariant 1'!T50*1000000/365</f>
        <v>3.2876712328767127E-2</v>
      </c>
      <c r="U53" s="5">
        <f>'Wariant 1'!U50*1000000/365</f>
        <v>4.3835616438356172E-2</v>
      </c>
      <c r="V53" s="5">
        <f>'Wariant 1'!V50*1000000/365</f>
        <v>5.4794520547945202E-2</v>
      </c>
      <c r="W53" s="5">
        <f>'Wariant 1'!W50*1000000/365</f>
        <v>5.4794520547945202E-2</v>
      </c>
      <c r="X53" s="5">
        <f>'Wariant 1'!X50*1000000/365</f>
        <v>5.4794520547945202E-2</v>
      </c>
      <c r="Y53" s="5">
        <f>'Wariant 1'!Y50*1000000/365</f>
        <v>5.4794520547945202E-2</v>
      </c>
      <c r="Z53" s="5">
        <f>'Wariant 1'!Z50*1000000/365</f>
        <v>5.4794520547945202E-2</v>
      </c>
    </row>
    <row r="54" spans="1:26" x14ac:dyDescent="0.25">
      <c r="A54" s="1">
        <v>30</v>
      </c>
      <c r="B54" s="5">
        <f>'Wariant 1'!B51*1000000/365</f>
        <v>1612.5479452054794</v>
      </c>
      <c r="C54" s="5">
        <f>'Wariant 1'!C51*1000000/365</f>
        <v>1680.8301369863013</v>
      </c>
      <c r="D54" s="5">
        <f>'Wariant 1'!D51*1000000/365</f>
        <v>1749.1123287671232</v>
      </c>
      <c r="E54" s="5">
        <f>'Wariant 1'!E51*1000000/365</f>
        <v>1817.3945205479451</v>
      </c>
      <c r="F54" s="5">
        <f>'Wariant 1'!F51*1000000/365</f>
        <v>1885.6767123287671</v>
      </c>
      <c r="G54" s="5">
        <f>'Wariant 1'!G51*1000000/365</f>
        <v>1953.958904109589</v>
      </c>
      <c r="H54" s="5">
        <f>'Wariant 1'!H51*1000000/365</f>
        <v>1744.7358904109592</v>
      </c>
      <c r="I54" s="5">
        <f>'Wariant 1'!I51*1000000/365</f>
        <v>1535.512876712329</v>
      </c>
      <c r="J54" s="5">
        <f>'Wariant 1'!J51*1000000/365</f>
        <v>1326.2898630136988</v>
      </c>
      <c r="K54" s="5">
        <f>'Wariant 1'!K51*1000000/365</f>
        <v>1117.0668493150686</v>
      </c>
      <c r="L54" s="5">
        <f>'Wariant 1'!L51*1000000/365</f>
        <v>566.43287671232872</v>
      </c>
      <c r="M54" s="5">
        <f>'Wariant 1'!M51*1000000/365</f>
        <v>370.6021917808219</v>
      </c>
      <c r="N54" s="5">
        <f>'Wariant 1'!N51*1000000/365</f>
        <v>174.77150684931502</v>
      </c>
      <c r="O54" s="5">
        <f>'Wariant 1'!O51*1000000/365</f>
        <v>-21.059178082191899</v>
      </c>
      <c r="P54" s="5">
        <f>'Wariant 1'!P51*1000000/365</f>
        <v>-216.88986301369872</v>
      </c>
      <c r="Q54" s="5">
        <f>'Wariant 1'!Q51*1000000/365</f>
        <v>633.39452054794515</v>
      </c>
      <c r="R54" s="5">
        <f>'Wariant 1'!R51*1000000/365</f>
        <v>451.19835616438365</v>
      </c>
      <c r="S54" s="5">
        <f>'Wariant 1'!S51*1000000/365</f>
        <v>269.00219178082199</v>
      </c>
      <c r="T54" s="5">
        <f>'Wariant 1'!T51*1000000/365</f>
        <v>86.806027397260337</v>
      </c>
      <c r="U54" s="5">
        <f>'Wariant 1'!U51*1000000/365</f>
        <v>-95.3901369863013</v>
      </c>
      <c r="V54" s="5">
        <f>'Wariant 1'!V51*1000000/365</f>
        <v>701.56712328767128</v>
      </c>
      <c r="W54" s="5">
        <f>'Wariant 1'!W51*1000000/365</f>
        <v>524.42465753424665</v>
      </c>
      <c r="X54" s="5">
        <f>'Wariant 1'!X51*1000000/365</f>
        <v>347.28219178082202</v>
      </c>
      <c r="Y54" s="5">
        <f>'Wariant 1'!Y51*1000000/365</f>
        <v>170.13972602739739</v>
      </c>
      <c r="Z54" s="5">
        <f>'Wariant 1'!Z51*1000000/365</f>
        <v>-7.0027397260272526</v>
      </c>
    </row>
    <row r="55" spans="1:26" x14ac:dyDescent="0.25">
      <c r="A55" s="1">
        <v>40</v>
      </c>
      <c r="B55" s="5">
        <f>'Wariant 1'!B52*1000000/365</f>
        <v>629.41095890410963</v>
      </c>
      <c r="C55" s="5">
        <f>'Wariant 1'!C52*1000000/365</f>
        <v>641.2279452054795</v>
      </c>
      <c r="D55" s="5">
        <f>'Wariant 1'!D52*1000000/365</f>
        <v>653.04493150684925</v>
      </c>
      <c r="E55" s="5">
        <f>'Wariant 1'!E52*1000000/365</f>
        <v>664.86191780821912</v>
      </c>
      <c r="F55" s="5">
        <f>'Wariant 1'!F52*1000000/365</f>
        <v>676.67890410958898</v>
      </c>
      <c r="G55" s="5">
        <f>'Wariant 1'!G52*1000000/365</f>
        <v>688.49589041095874</v>
      </c>
      <c r="H55" s="5">
        <f>'Wariant 1'!H52*1000000/365</f>
        <v>711.33150684931479</v>
      </c>
      <c r="I55" s="5">
        <f>'Wariant 1'!I52*1000000/365</f>
        <v>734.16712328767107</v>
      </c>
      <c r="J55" s="5">
        <f>'Wariant 1'!J52*1000000/365</f>
        <v>757.00273972602724</v>
      </c>
      <c r="K55" s="5">
        <f>'Wariant 1'!K52*1000000/365</f>
        <v>779.83835616438353</v>
      </c>
      <c r="L55" s="5">
        <f>'Wariant 1'!L52*1000000/365</f>
        <v>743.58904109589059</v>
      </c>
      <c r="M55" s="5">
        <f>'Wariant 1'!M52*1000000/365</f>
        <v>775.64876712328783</v>
      </c>
      <c r="N55" s="5">
        <f>'Wariant 1'!N52*1000000/365</f>
        <v>807.70849315068506</v>
      </c>
      <c r="O55" s="5">
        <f>'Wariant 1'!O52*1000000/365</f>
        <v>839.76821917808206</v>
      </c>
      <c r="P55" s="5">
        <f>'Wariant 1'!P52*1000000/365</f>
        <v>871.8279452054793</v>
      </c>
      <c r="Q55" s="5">
        <f>'Wariant 1'!Q52*1000000/365</f>
        <v>789.70958904109568</v>
      </c>
      <c r="R55" s="5">
        <f>'Wariant 1'!R52*1000000/365</f>
        <v>827.93369863013675</v>
      </c>
      <c r="S55" s="5">
        <f>'Wariant 1'!S52*1000000/365</f>
        <v>866.15780821917804</v>
      </c>
      <c r="T55" s="5">
        <f>'Wariant 1'!T52*1000000/365</f>
        <v>904.3819178082191</v>
      </c>
      <c r="U55" s="5">
        <f>'Wariant 1'!U52*1000000/365</f>
        <v>942.60602739726028</v>
      </c>
      <c r="V55" s="5">
        <f>'Wariant 1'!V52*1000000/365</f>
        <v>820.53150684931541</v>
      </c>
      <c r="W55" s="5">
        <f>'Wariant 1'!W52*1000000/365</f>
        <v>1572.5309589041096</v>
      </c>
      <c r="X55" s="5">
        <f>'Wariant 1'!X52*1000000/365</f>
        <v>2324.5304109589042</v>
      </c>
      <c r="Y55" s="5">
        <f>'Wariant 1'!Y52*1000000/365</f>
        <v>3076.529863013699</v>
      </c>
      <c r="Z55" s="5">
        <f>'Wariant 1'!Z52*1000000/365</f>
        <v>3828.5293150684938</v>
      </c>
    </row>
    <row r="56" spans="1:26" x14ac:dyDescent="0.25">
      <c r="A56" s="1">
        <v>50</v>
      </c>
      <c r="B56" s="5">
        <f>'Wariant 1'!B53*1000000/365</f>
        <v>2397.9808219178085</v>
      </c>
      <c r="C56" s="5">
        <f>'Wariant 1'!C53*1000000/365</f>
        <v>2489.5852054794523</v>
      </c>
      <c r="D56" s="5">
        <f>'Wariant 1'!D53*1000000/365</f>
        <v>2581.189589041096</v>
      </c>
      <c r="E56" s="5">
        <f>'Wariant 1'!E53*1000000/365</f>
        <v>2672.7939726027398</v>
      </c>
      <c r="F56" s="5">
        <f>'Wariant 1'!F53*1000000/365</f>
        <v>2764.3983561643831</v>
      </c>
      <c r="G56" s="5">
        <f>'Wariant 1'!G53*1000000/365</f>
        <v>2856.0027397260274</v>
      </c>
      <c r="H56" s="5">
        <f>'Wariant 1'!H53*1000000/365</f>
        <v>3621.0619178082188</v>
      </c>
      <c r="I56" s="5">
        <f>'Wariant 1'!I53*1000000/365</f>
        <v>4386.1210958904103</v>
      </c>
      <c r="J56" s="5">
        <f>'Wariant 1'!J53*1000000/365</f>
        <v>5151.1802739726027</v>
      </c>
      <c r="K56" s="5">
        <f>'Wariant 1'!K53*1000000/365</f>
        <v>5916.2394520547941</v>
      </c>
      <c r="L56" s="5">
        <f>'Wariant 1'!L53*1000000/365</f>
        <v>6223.2767123287667</v>
      </c>
      <c r="M56" s="5">
        <f>'Wariant 1'!M53*1000000/365</f>
        <v>7165.0312328767122</v>
      </c>
      <c r="N56" s="5">
        <f>'Wariant 1'!N53*1000000/365</f>
        <v>8106.7857534246568</v>
      </c>
      <c r="O56" s="5">
        <f>'Wariant 1'!O53*1000000/365</f>
        <v>9048.5402739726032</v>
      </c>
      <c r="P56" s="5">
        <f>'Wariant 1'!P53*1000000/365</f>
        <v>9990.2947945205469</v>
      </c>
      <c r="Q56" s="5">
        <f>'Wariant 1'!Q53*1000000/365</f>
        <v>7106.7534246575342</v>
      </c>
      <c r="R56" s="5">
        <f>'Wariant 1'!R53*1000000/365</f>
        <v>8030.0016438356151</v>
      </c>
      <c r="S56" s="5">
        <f>'Wariant 1'!S53*1000000/365</f>
        <v>8953.2498630136961</v>
      </c>
      <c r="T56" s="5">
        <f>'Wariant 1'!T53*1000000/365</f>
        <v>9876.4980821917798</v>
      </c>
      <c r="U56" s="5">
        <f>'Wariant 1'!U53*1000000/365</f>
        <v>10799.746301369862</v>
      </c>
      <c r="V56" s="5">
        <f>'Wariant 1'!V53*1000000/365</f>
        <v>7014.2219178082178</v>
      </c>
      <c r="W56" s="5">
        <f>'Wariant 1'!W53*1000000/365</f>
        <v>8857.4016438356157</v>
      </c>
      <c r="X56" s="5">
        <f>'Wariant 1'!X53*1000000/365</f>
        <v>10700.581369863014</v>
      </c>
      <c r="Y56" s="5">
        <f>'Wariant 1'!Y53*1000000/365</f>
        <v>12543.761095890408</v>
      </c>
      <c r="Z56" s="5">
        <f>'Wariant 1'!Z53*1000000/365</f>
        <v>14386.940821917806</v>
      </c>
    </row>
    <row r="57" spans="1:26" x14ac:dyDescent="0.25">
      <c r="A57" s="1">
        <v>60</v>
      </c>
      <c r="B57" s="5">
        <f>'Wariant 1'!B54*1000000/365</f>
        <v>2139.205479452055</v>
      </c>
      <c r="C57" s="5">
        <f>'Wariant 1'!C54*1000000/365</f>
        <v>3343.4076712328774</v>
      </c>
      <c r="D57" s="5">
        <f>'Wariant 1'!D54*1000000/365</f>
        <v>4547.6098630136985</v>
      </c>
      <c r="E57" s="5">
        <f>'Wariant 1'!E54*1000000/365</f>
        <v>5751.8120547945218</v>
      </c>
      <c r="F57" s="5">
        <f>'Wariant 1'!F54*1000000/365</f>
        <v>6956.0142465753443</v>
      </c>
      <c r="G57" s="5">
        <f>'Wariant 1'!G54*1000000/365</f>
        <v>8160.216438356164</v>
      </c>
      <c r="H57" s="5">
        <f>'Wariant 1'!H54*1000000/365</f>
        <v>9934.0416438356169</v>
      </c>
      <c r="I57" s="5">
        <f>'Wariant 1'!I54*1000000/365</f>
        <v>11707.866849315069</v>
      </c>
      <c r="J57" s="5">
        <f>'Wariant 1'!J54*1000000/365</f>
        <v>13481.692054794523</v>
      </c>
      <c r="K57" s="5">
        <f>'Wariant 1'!K54*1000000/365</f>
        <v>15255.517260273975</v>
      </c>
      <c r="L57" s="5">
        <f>'Wariant 1'!L54*1000000/365</f>
        <v>11008.331506849316</v>
      </c>
      <c r="M57" s="5">
        <f>'Wariant 1'!M54*1000000/365</f>
        <v>13948.311232876715</v>
      </c>
      <c r="N57" s="5">
        <f>'Wariant 1'!N54*1000000/365</f>
        <v>16888.290958904112</v>
      </c>
      <c r="O57" s="5">
        <f>'Wariant 1'!O54*1000000/365</f>
        <v>19828.270684931507</v>
      </c>
      <c r="P57" s="5">
        <f>'Wariant 1'!P54*1000000/365</f>
        <v>22768.250410958906</v>
      </c>
      <c r="Q57" s="5">
        <f>'Wariant 1'!Q54*1000000/365</f>
        <v>16839.104109589043</v>
      </c>
      <c r="R57" s="5">
        <f>'Wariant 1'!R54*1000000/365</f>
        <v>19663.972054794522</v>
      </c>
      <c r="S57" s="5">
        <f>'Wariant 1'!S54*1000000/365</f>
        <v>22488.84</v>
      </c>
      <c r="T57" s="5">
        <f>'Wariant 1'!T54*1000000/365</f>
        <v>25313.707945205482</v>
      </c>
      <c r="U57" s="5">
        <f>'Wariant 1'!U54*1000000/365</f>
        <v>28138.575890410961</v>
      </c>
      <c r="V57" s="5">
        <f>'Wariant 1'!V54*1000000/365</f>
        <v>16263.54520547945</v>
      </c>
      <c r="W57" s="5">
        <f>'Wariant 1'!W54*1000000/365</f>
        <v>18177.222465753424</v>
      </c>
      <c r="X57" s="5">
        <f>'Wariant 1'!X54*1000000/365</f>
        <v>20090.899726027397</v>
      </c>
      <c r="Y57" s="5">
        <f>'Wariant 1'!Y54*1000000/365</f>
        <v>22004.57698630137</v>
      </c>
      <c r="Z57" s="5">
        <f>'Wariant 1'!Z54*1000000/365</f>
        <v>23918.254246575343</v>
      </c>
    </row>
    <row r="58" spans="1:26" x14ac:dyDescent="0.25">
      <c r="A58" s="1">
        <v>70</v>
      </c>
      <c r="B58" s="5">
        <f>'Wariant 1'!B55*1000000/365</f>
        <v>16338.279452054794</v>
      </c>
      <c r="C58" s="5">
        <f>'Wariant 1'!C55*1000000/365</f>
        <v>16169.562191780822</v>
      </c>
      <c r="D58" s="5">
        <f>'Wariant 1'!D55*1000000/365</f>
        <v>16000.84493150685</v>
      </c>
      <c r="E58" s="5">
        <f>'Wariant 1'!E55*1000000/365</f>
        <v>15832.127671232876</v>
      </c>
      <c r="F58" s="5">
        <f>'Wariant 1'!F55*1000000/365</f>
        <v>15663.410410958904</v>
      </c>
      <c r="G58" s="5">
        <f>'Wariant 1'!G55*1000000/365</f>
        <v>15494.693150684932</v>
      </c>
      <c r="H58" s="5">
        <f>'Wariant 1'!H55*1000000/365</f>
        <v>14827.578630136986</v>
      </c>
      <c r="I58" s="5">
        <f>'Wariant 1'!I55*1000000/365</f>
        <v>14160.464109589042</v>
      </c>
      <c r="J58" s="5">
        <f>'Wariant 1'!J55*1000000/365</f>
        <v>13493.349589041094</v>
      </c>
      <c r="K58" s="5">
        <f>'Wariant 1'!K55*1000000/365</f>
        <v>12826.235068493148</v>
      </c>
      <c r="L58" s="5">
        <f>'Wariant 1'!L55*1000000/365</f>
        <v>13002.706849315069</v>
      </c>
      <c r="M58" s="5">
        <f>'Wariant 1'!M55*1000000/365</f>
        <v>11856.275616438355</v>
      </c>
      <c r="N58" s="5">
        <f>'Wariant 1'!N55*1000000/365</f>
        <v>10709.844383561644</v>
      </c>
      <c r="O58" s="5">
        <f>'Wariant 1'!O55*1000000/365</f>
        <v>9563.4131506849299</v>
      </c>
      <c r="P58" s="5">
        <f>'Wariant 1'!P55*1000000/365</f>
        <v>8416.981917808218</v>
      </c>
      <c r="Q58" s="5">
        <f>'Wariant 1'!Q55*1000000/365</f>
        <v>10606.123287671233</v>
      </c>
      <c r="R58" s="5">
        <f>'Wariant 1'!R55*1000000/365</f>
        <v>9373.948493150685</v>
      </c>
      <c r="S58" s="5">
        <f>'Wariant 1'!S55*1000000/365</f>
        <v>8141.773698630137</v>
      </c>
      <c r="T58" s="5">
        <f>'Wariant 1'!T55*1000000/365</f>
        <v>6909.5989041095891</v>
      </c>
      <c r="U58" s="5">
        <f>'Wariant 1'!U55*1000000/365</f>
        <v>5677.424109589042</v>
      </c>
      <c r="V58" s="5">
        <f>'Wariant 1'!V55*1000000/365</f>
        <v>10177.405479452056</v>
      </c>
      <c r="W58" s="5">
        <f>'Wariant 1'!W55*1000000/365</f>
        <v>8621.0372602739735</v>
      </c>
      <c r="X58" s="5">
        <f>'Wariant 1'!X55*1000000/365</f>
        <v>7064.6690410958909</v>
      </c>
      <c r="Y58" s="5">
        <f>'Wariant 1'!Y55*1000000/365</f>
        <v>5508.3008219178082</v>
      </c>
      <c r="Z58" s="5">
        <f>'Wariant 1'!Z55*1000000/365</f>
        <v>3951.9326027397265</v>
      </c>
    </row>
    <row r="59" spans="1:26" x14ac:dyDescent="0.25">
      <c r="A59" s="1">
        <v>80</v>
      </c>
      <c r="B59" s="5">
        <f>'Wariant 1'!B56*1000000/365</f>
        <v>4839.8164383561643</v>
      </c>
      <c r="C59" s="5">
        <f>'Wariant 1'!C56*1000000/365</f>
        <v>4938.8509589041096</v>
      </c>
      <c r="D59" s="5">
        <f>'Wariant 1'!D56*1000000/365</f>
        <v>5037.8854794520548</v>
      </c>
      <c r="E59" s="5">
        <f>'Wariant 1'!E56*1000000/365</f>
        <v>5136.92</v>
      </c>
      <c r="F59" s="5">
        <f>'Wariant 1'!F56*1000000/365</f>
        <v>5235.9545205479453</v>
      </c>
      <c r="G59" s="5">
        <f>'Wariant 1'!G56*1000000/365</f>
        <v>5334.9890410958915</v>
      </c>
      <c r="H59" s="5">
        <f>'Wariant 1'!H56*1000000/365</f>
        <v>5837.3731506849317</v>
      </c>
      <c r="I59" s="5">
        <f>'Wariant 1'!I56*1000000/365</f>
        <v>6339.757260273972</v>
      </c>
      <c r="J59" s="5">
        <f>'Wariant 1'!J56*1000000/365</f>
        <v>6842.141369863014</v>
      </c>
      <c r="K59" s="5">
        <f>'Wariant 1'!K56*1000000/365</f>
        <v>7344.5254794520552</v>
      </c>
      <c r="L59" s="5">
        <f>'Wariant 1'!L56*1000000/365</f>
        <v>7351.7369863013701</v>
      </c>
      <c r="M59" s="5">
        <f>'Wariant 1'!M56*1000000/365</f>
        <v>8011.620821917807</v>
      </c>
      <c r="N59" s="5">
        <f>'Wariant 1'!N56*1000000/365</f>
        <v>8671.5046575342458</v>
      </c>
      <c r="O59" s="5">
        <f>'Wariant 1'!O56*1000000/365</f>
        <v>9331.3884931506836</v>
      </c>
      <c r="P59" s="5">
        <f>'Wariant 1'!P56*1000000/365</f>
        <v>9991.2723287671233</v>
      </c>
      <c r="Q59" s="5">
        <f>'Wariant 1'!Q56*1000000/365</f>
        <v>8139.2356164383564</v>
      </c>
      <c r="R59" s="5">
        <f>'Wariant 1'!R56*1000000/365</f>
        <v>8880.8657534246577</v>
      </c>
      <c r="S59" s="5">
        <f>'Wariant 1'!S56*1000000/365</f>
        <v>9622.495890410959</v>
      </c>
      <c r="T59" s="5">
        <f>'Wariant 1'!T56*1000000/365</f>
        <v>10364.12602739726</v>
      </c>
      <c r="U59" s="5">
        <f>'Wariant 1'!U56*1000000/365</f>
        <v>11105.756164383563</v>
      </c>
      <c r="V59" s="5">
        <f>'Wariant 1'!V56*1000000/365</f>
        <v>8547.9671232876717</v>
      </c>
      <c r="W59" s="5">
        <f>'Wariant 1'!W56*1000000/365</f>
        <v>9373.9079452054812</v>
      </c>
      <c r="X59" s="5">
        <f>'Wariant 1'!X56*1000000/365</f>
        <v>10199.848767123289</v>
      </c>
      <c r="Y59" s="5">
        <f>'Wariant 1'!Y56*1000000/365</f>
        <v>11025.789589041095</v>
      </c>
      <c r="Z59" s="5">
        <f>'Wariant 1'!Z56*1000000/365</f>
        <v>11851.730410958902</v>
      </c>
    </row>
    <row r="60" spans="1:26" x14ac:dyDescent="0.25">
      <c r="A60" s="1">
        <v>90</v>
      </c>
      <c r="B60" s="5">
        <f>'Wariant 1'!B57*1000000/365</f>
        <v>0</v>
      </c>
      <c r="C60" s="5">
        <f>'Wariant 1'!C57*1000000/365</f>
        <v>0</v>
      </c>
      <c r="D60" s="5">
        <f>'Wariant 1'!D57*1000000/365</f>
        <v>0</v>
      </c>
      <c r="E60" s="5">
        <f>'Wariant 1'!E57*1000000/365</f>
        <v>0</v>
      </c>
      <c r="F60" s="5">
        <f>'Wariant 1'!F57*1000000/365</f>
        <v>0</v>
      </c>
      <c r="G60" s="5">
        <f>'Wariant 1'!G57*1000000/365</f>
        <v>0</v>
      </c>
      <c r="H60" s="5">
        <f>'Wariant 1'!H57*1000000/365</f>
        <v>0</v>
      </c>
      <c r="I60" s="5">
        <f>'Wariant 1'!I57*1000000/365</f>
        <v>0</v>
      </c>
      <c r="J60" s="5">
        <f>'Wariant 1'!J57*1000000/365</f>
        <v>0</v>
      </c>
      <c r="K60" s="5">
        <f>'Wariant 1'!K57*1000000/365</f>
        <v>0</v>
      </c>
      <c r="L60" s="5">
        <f>'Wariant 1'!L57*1000000/365</f>
        <v>0</v>
      </c>
      <c r="M60" s="5">
        <f>'Wariant 1'!M57*1000000/365</f>
        <v>0</v>
      </c>
      <c r="N60" s="5">
        <f>'Wariant 1'!N57*1000000/365</f>
        <v>0</v>
      </c>
      <c r="O60" s="5">
        <f>'Wariant 1'!O57*1000000/365</f>
        <v>0</v>
      </c>
      <c r="P60" s="5">
        <f>'Wariant 1'!P57*1000000/365</f>
        <v>0</v>
      </c>
      <c r="Q60" s="5">
        <f>'Wariant 1'!Q57*1000000/365</f>
        <v>0</v>
      </c>
      <c r="R60" s="5">
        <f>'Wariant 1'!R57*1000000/365</f>
        <v>0</v>
      </c>
      <c r="S60" s="5">
        <f>'Wariant 1'!S57*1000000/365</f>
        <v>0</v>
      </c>
      <c r="T60" s="5">
        <f>'Wariant 1'!T57*1000000/365</f>
        <v>0</v>
      </c>
      <c r="U60" s="5">
        <f>'Wariant 1'!U57*1000000/365</f>
        <v>0</v>
      </c>
      <c r="V60" s="5">
        <f>'Wariant 1'!V57*1000000/365</f>
        <v>0</v>
      </c>
      <c r="W60" s="5">
        <f>'Wariant 1'!W57*1000000/365</f>
        <v>0</v>
      </c>
      <c r="X60" s="5">
        <f>'Wariant 1'!X57*1000000/365</f>
        <v>0</v>
      </c>
      <c r="Y60" s="5">
        <f>'Wariant 1'!Y57*1000000/365</f>
        <v>0</v>
      </c>
      <c r="Z60" s="5">
        <f>'Wariant 1'!Z57*1000000/365</f>
        <v>0</v>
      </c>
    </row>
    <row r="61" spans="1:26" x14ac:dyDescent="0.25">
      <c r="A61" s="1">
        <v>100</v>
      </c>
      <c r="B61" s="5">
        <f>'Wariant 1'!B58*1000000/365</f>
        <v>0</v>
      </c>
      <c r="C61" s="5">
        <f>'Wariant 1'!C58*1000000/365</f>
        <v>0</v>
      </c>
      <c r="D61" s="5">
        <f>'Wariant 1'!D58*1000000/365</f>
        <v>0</v>
      </c>
      <c r="E61" s="5">
        <f>'Wariant 1'!E58*1000000/365</f>
        <v>0</v>
      </c>
      <c r="F61" s="5">
        <f>'Wariant 1'!F58*1000000/365</f>
        <v>0</v>
      </c>
      <c r="G61" s="5">
        <f>'Wariant 1'!G58*1000000/365</f>
        <v>0</v>
      </c>
      <c r="H61" s="5">
        <f>'Wariant 1'!H58*1000000/365</f>
        <v>0</v>
      </c>
      <c r="I61" s="5">
        <f>'Wariant 1'!I58*1000000/365</f>
        <v>0</v>
      </c>
      <c r="J61" s="5">
        <f>'Wariant 1'!J58*1000000/365</f>
        <v>0</v>
      </c>
      <c r="K61" s="5">
        <f>'Wariant 1'!K58*1000000/365</f>
        <v>0</v>
      </c>
      <c r="L61" s="5">
        <f>'Wariant 1'!L58*1000000/365</f>
        <v>0</v>
      </c>
      <c r="M61" s="5">
        <f>'Wariant 1'!M58*1000000/365</f>
        <v>0</v>
      </c>
      <c r="N61" s="5">
        <f>'Wariant 1'!N58*1000000/365</f>
        <v>0</v>
      </c>
      <c r="O61" s="5">
        <f>'Wariant 1'!O58*1000000/365</f>
        <v>0</v>
      </c>
      <c r="P61" s="5">
        <f>'Wariant 1'!P58*1000000/365</f>
        <v>0</v>
      </c>
      <c r="Q61" s="5">
        <f>'Wariant 1'!Q58*1000000/365</f>
        <v>0</v>
      </c>
      <c r="R61" s="5">
        <f>'Wariant 1'!R58*1000000/365</f>
        <v>0</v>
      </c>
      <c r="S61" s="5">
        <f>'Wariant 1'!S58*1000000/365</f>
        <v>0</v>
      </c>
      <c r="T61" s="5">
        <f>'Wariant 1'!T58*1000000/365</f>
        <v>0</v>
      </c>
      <c r="U61" s="5">
        <f>'Wariant 1'!U58*1000000/365</f>
        <v>0</v>
      </c>
      <c r="V61" s="5">
        <f>'Wariant 1'!V58*1000000/365</f>
        <v>0</v>
      </c>
      <c r="W61" s="5">
        <f>'Wariant 1'!W58*1000000/365</f>
        <v>0</v>
      </c>
      <c r="X61" s="5">
        <f>'Wariant 1'!X58*1000000/365</f>
        <v>0</v>
      </c>
      <c r="Y61" s="5">
        <f>'Wariant 1'!Y58*1000000/365</f>
        <v>0</v>
      </c>
      <c r="Z61" s="5">
        <f>'Wariant 1'!Z58*1000000/365</f>
        <v>0</v>
      </c>
    </row>
    <row r="62" spans="1:26" x14ac:dyDescent="0.25">
      <c r="A62" s="1">
        <v>110</v>
      </c>
      <c r="B62" s="5">
        <f>'Wariant 1'!B59*1000000/365</f>
        <v>0</v>
      </c>
      <c r="C62" s="5">
        <f>'Wariant 1'!C59*1000000/365</f>
        <v>0</v>
      </c>
      <c r="D62" s="5">
        <f>'Wariant 1'!D59*1000000/365</f>
        <v>0</v>
      </c>
      <c r="E62" s="5">
        <f>'Wariant 1'!E59*1000000/365</f>
        <v>0</v>
      </c>
      <c r="F62" s="5">
        <f>'Wariant 1'!F59*1000000/365</f>
        <v>0</v>
      </c>
      <c r="G62" s="5">
        <f>'Wariant 1'!G59*1000000/365</f>
        <v>0</v>
      </c>
      <c r="H62" s="5">
        <f>'Wariant 1'!H59*1000000/365</f>
        <v>0</v>
      </c>
      <c r="I62" s="5">
        <f>'Wariant 1'!I59*1000000/365</f>
        <v>0</v>
      </c>
      <c r="J62" s="5">
        <f>'Wariant 1'!J59*1000000/365</f>
        <v>0</v>
      </c>
      <c r="K62" s="5">
        <f>'Wariant 1'!K59*1000000/365</f>
        <v>0</v>
      </c>
      <c r="L62" s="5">
        <f>'Wariant 1'!L59*1000000/365</f>
        <v>0</v>
      </c>
      <c r="M62" s="5">
        <f>'Wariant 1'!M59*1000000/365</f>
        <v>0</v>
      </c>
      <c r="N62" s="5">
        <f>'Wariant 1'!N59*1000000/365</f>
        <v>0</v>
      </c>
      <c r="O62" s="5">
        <f>'Wariant 1'!O59*1000000/365</f>
        <v>0</v>
      </c>
      <c r="P62" s="5">
        <f>'Wariant 1'!P59*1000000/365</f>
        <v>0</v>
      </c>
      <c r="Q62" s="5">
        <f>'Wariant 1'!Q59*1000000/365</f>
        <v>0</v>
      </c>
      <c r="R62" s="5">
        <f>'Wariant 1'!R59*1000000/365</f>
        <v>0</v>
      </c>
      <c r="S62" s="5">
        <f>'Wariant 1'!S59*1000000/365</f>
        <v>0</v>
      </c>
      <c r="T62" s="5">
        <f>'Wariant 1'!T59*1000000/365</f>
        <v>0</v>
      </c>
      <c r="U62" s="5">
        <f>'Wariant 1'!U59*1000000/365</f>
        <v>0</v>
      </c>
      <c r="V62" s="5">
        <f>'Wariant 1'!V59*1000000/365</f>
        <v>0</v>
      </c>
      <c r="W62" s="5">
        <f>'Wariant 1'!W59*1000000/365</f>
        <v>0</v>
      </c>
      <c r="X62" s="5">
        <f>'Wariant 1'!X59*1000000/365</f>
        <v>0</v>
      </c>
      <c r="Y62" s="5">
        <f>'Wariant 1'!Y59*1000000/365</f>
        <v>0</v>
      </c>
      <c r="Z62" s="5">
        <f>'Wariant 1'!Z59*1000000/365</f>
        <v>0</v>
      </c>
    </row>
    <row r="63" spans="1:26" x14ac:dyDescent="0.25">
      <c r="A63" s="1" t="s">
        <v>28</v>
      </c>
      <c r="B63" s="5">
        <f>SUM(B52:B62)</f>
        <v>27957.241095890411</v>
      </c>
      <c r="C63" s="5">
        <f t="shared" ref="C63:Z63" si="30">SUM(C52:C62)</f>
        <v>29263.464109589044</v>
      </c>
      <c r="D63" s="5">
        <f t="shared" si="30"/>
        <v>30569.687123287673</v>
      </c>
      <c r="E63" s="5">
        <f t="shared" si="30"/>
        <v>31875.910136986298</v>
      </c>
      <c r="F63" s="5">
        <f t="shared" si="30"/>
        <v>33182.133150684931</v>
      </c>
      <c r="G63" s="5">
        <f t="shared" si="30"/>
        <v>34488.356164383564</v>
      </c>
      <c r="H63" s="5">
        <f t="shared" si="30"/>
        <v>36676.122739726023</v>
      </c>
      <c r="I63" s="5">
        <f t="shared" si="30"/>
        <v>38863.889315068496</v>
      </c>
      <c r="J63" s="5">
        <f t="shared" si="30"/>
        <v>41051.655890410955</v>
      </c>
      <c r="K63" s="5">
        <f t="shared" si="30"/>
        <v>43239.422465753421</v>
      </c>
      <c r="L63" s="5">
        <f t="shared" si="30"/>
        <v>38896.073972602739</v>
      </c>
      <c r="M63" s="5">
        <f t="shared" si="30"/>
        <v>42127.489863013696</v>
      </c>
      <c r="N63" s="5">
        <f t="shared" si="30"/>
        <v>45358.905753424653</v>
      </c>
      <c r="O63" s="5">
        <f t="shared" si="30"/>
        <v>48590.32164383561</v>
      </c>
      <c r="P63" s="5">
        <f t="shared" si="30"/>
        <v>51821.737534246575</v>
      </c>
      <c r="Q63" s="5">
        <f t="shared" si="30"/>
        <v>44114.320547945201</v>
      </c>
      <c r="R63" s="5">
        <f t="shared" si="30"/>
        <v>47227.930958904108</v>
      </c>
      <c r="S63" s="5">
        <f t="shared" si="30"/>
        <v>50341.541369863015</v>
      </c>
      <c r="T63" s="5">
        <f t="shared" si="30"/>
        <v>53455.151780821921</v>
      </c>
      <c r="U63" s="5">
        <f t="shared" si="30"/>
        <v>56568.762191780821</v>
      </c>
      <c r="V63" s="5">
        <f t="shared" si="30"/>
        <v>43525.293150684927</v>
      </c>
      <c r="W63" s="5">
        <f t="shared" si="30"/>
        <v>47126.579726027398</v>
      </c>
      <c r="X63" s="5">
        <f t="shared" si="30"/>
        <v>50727.866301369861</v>
      </c>
      <c r="Y63" s="5">
        <f t="shared" si="30"/>
        <v>54329.152876712324</v>
      </c>
      <c r="Z63" s="5">
        <f t="shared" si="30"/>
        <v>57930.439452054787</v>
      </c>
    </row>
    <row r="65" spans="1:26" x14ac:dyDescent="0.25">
      <c r="A65" t="s">
        <v>26</v>
      </c>
    </row>
    <row r="66" spans="1:26" x14ac:dyDescent="0.25">
      <c r="A66" s="1" t="s">
        <v>27</v>
      </c>
      <c r="B66" s="1">
        <v>2020</v>
      </c>
      <c r="C66" s="1">
        <f>B66+1</f>
        <v>2021</v>
      </c>
      <c r="D66" s="1">
        <f t="shared" ref="D66:Z66" si="31">C66+1</f>
        <v>2022</v>
      </c>
      <c r="E66" s="1">
        <f t="shared" si="31"/>
        <v>2023</v>
      </c>
      <c r="F66" s="1">
        <f t="shared" si="31"/>
        <v>2024</v>
      </c>
      <c r="G66" s="1">
        <f t="shared" si="31"/>
        <v>2025</v>
      </c>
      <c r="H66" s="1">
        <f t="shared" si="31"/>
        <v>2026</v>
      </c>
      <c r="I66" s="1">
        <f t="shared" si="31"/>
        <v>2027</v>
      </c>
      <c r="J66" s="1">
        <f t="shared" si="31"/>
        <v>2028</v>
      </c>
      <c r="K66" s="1">
        <f t="shared" si="31"/>
        <v>2029</v>
      </c>
      <c r="L66" s="1">
        <f t="shared" si="31"/>
        <v>2030</v>
      </c>
      <c r="M66" s="1">
        <f t="shared" si="31"/>
        <v>2031</v>
      </c>
      <c r="N66" s="1">
        <f t="shared" si="31"/>
        <v>2032</v>
      </c>
      <c r="O66" s="1">
        <f t="shared" si="31"/>
        <v>2033</v>
      </c>
      <c r="P66" s="1">
        <f t="shared" si="31"/>
        <v>2034</v>
      </c>
      <c r="Q66" s="1">
        <f t="shared" si="31"/>
        <v>2035</v>
      </c>
      <c r="R66" s="1">
        <f t="shared" si="31"/>
        <v>2036</v>
      </c>
      <c r="S66" s="1">
        <f t="shared" si="31"/>
        <v>2037</v>
      </c>
      <c r="T66" s="1">
        <f t="shared" si="31"/>
        <v>2038</v>
      </c>
      <c r="U66" s="1">
        <f t="shared" si="31"/>
        <v>2039</v>
      </c>
      <c r="V66" s="1">
        <f t="shared" si="31"/>
        <v>2040</v>
      </c>
      <c r="W66" s="1">
        <f t="shared" si="31"/>
        <v>2041</v>
      </c>
      <c r="X66" s="1">
        <f t="shared" si="31"/>
        <v>2042</v>
      </c>
      <c r="Y66" s="1">
        <f t="shared" si="31"/>
        <v>2043</v>
      </c>
      <c r="Z66" s="1">
        <f t="shared" si="31"/>
        <v>2044</v>
      </c>
    </row>
    <row r="67" spans="1:26" x14ac:dyDescent="0.25">
      <c r="A67" s="2" t="s">
        <v>2</v>
      </c>
      <c r="B67" s="72"/>
      <c r="C67" s="72"/>
      <c r="D67" s="72"/>
      <c r="E67" s="72"/>
      <c r="F67" s="72"/>
      <c r="G67" s="72"/>
      <c r="H67" s="72"/>
      <c r="I67" s="72"/>
      <c r="J67" s="72"/>
      <c r="K67" s="72"/>
      <c r="L67" s="72"/>
      <c r="M67" s="72"/>
      <c r="N67" s="72"/>
      <c r="O67" s="72"/>
      <c r="P67" s="72"/>
      <c r="Q67" s="72"/>
      <c r="R67" s="72"/>
      <c r="S67" s="72"/>
      <c r="T67" s="72"/>
      <c r="U67" s="72"/>
      <c r="V67" s="72"/>
      <c r="W67" s="72"/>
      <c r="X67" s="72"/>
      <c r="Y67" s="72"/>
      <c r="Z67" s="72"/>
    </row>
    <row r="68" spans="1:26" x14ac:dyDescent="0.25">
      <c r="A68" s="1">
        <v>10</v>
      </c>
      <c r="B68" s="5">
        <f>'Wariant 1'!B64*1000000/365</f>
        <v>0</v>
      </c>
      <c r="C68" s="5">
        <f>'Wariant 1'!C64*1000000/365</f>
        <v>0</v>
      </c>
      <c r="D68" s="5">
        <f>'Wariant 1'!D64*1000000/365</f>
        <v>0</v>
      </c>
      <c r="E68" s="5">
        <f>'Wariant 1'!E64*1000000/365</f>
        <v>0</v>
      </c>
      <c r="F68" s="5">
        <f>'Wariant 1'!F64*1000000/365</f>
        <v>0</v>
      </c>
      <c r="G68" s="5">
        <f>'Wariant 1'!G64*1000000/365</f>
        <v>0</v>
      </c>
      <c r="H68" s="5">
        <f>'Wariant 1'!H64*1000000/365</f>
        <v>0</v>
      </c>
      <c r="I68" s="5">
        <f>'Wariant 1'!I64*1000000/365</f>
        <v>0</v>
      </c>
      <c r="J68" s="5">
        <f>'Wariant 1'!J64*1000000/365</f>
        <v>0</v>
      </c>
      <c r="K68" s="5">
        <f>'Wariant 1'!K64*1000000/365</f>
        <v>0</v>
      </c>
      <c r="L68" s="5">
        <f>'Wariant 1'!L64*1000000/365</f>
        <v>0</v>
      </c>
      <c r="M68" s="5">
        <f>'Wariant 1'!M64*1000000/365</f>
        <v>0</v>
      </c>
      <c r="N68" s="5">
        <f>'Wariant 1'!N64*1000000/365</f>
        <v>0</v>
      </c>
      <c r="O68" s="5">
        <f>'Wariant 1'!O64*1000000/365</f>
        <v>0</v>
      </c>
      <c r="P68" s="5">
        <f>'Wariant 1'!P64*1000000/365</f>
        <v>0</v>
      </c>
      <c r="Q68" s="5">
        <f>'Wariant 1'!Q64*1000000/365</f>
        <v>0</v>
      </c>
      <c r="R68" s="5">
        <f>'Wariant 1'!R64*1000000/365</f>
        <v>0</v>
      </c>
      <c r="S68" s="5">
        <f>'Wariant 1'!S64*1000000/365</f>
        <v>0</v>
      </c>
      <c r="T68" s="5">
        <f>'Wariant 1'!T64*1000000/365</f>
        <v>0</v>
      </c>
      <c r="U68" s="5">
        <f>'Wariant 1'!U64*1000000/365</f>
        <v>0</v>
      </c>
      <c r="V68" s="5">
        <f>'Wariant 1'!V64*1000000/365</f>
        <v>0</v>
      </c>
      <c r="W68" s="5">
        <f>'Wariant 1'!W64*1000000/365</f>
        <v>0</v>
      </c>
      <c r="X68" s="5">
        <f>'Wariant 1'!X64*1000000/365</f>
        <v>0</v>
      </c>
      <c r="Y68" s="5">
        <f>'Wariant 1'!Y64*1000000/365</f>
        <v>0</v>
      </c>
      <c r="Z68" s="5">
        <f>'Wariant 1'!Z64*1000000/365</f>
        <v>0</v>
      </c>
    </row>
    <row r="69" spans="1:26" x14ac:dyDescent="0.25">
      <c r="A69" s="1">
        <v>20</v>
      </c>
      <c r="B69" s="5">
        <f>'Wariant 1'!B65*1000000/365</f>
        <v>0</v>
      </c>
      <c r="C69" s="5">
        <f>'Wariant 1'!C65*1000000/365</f>
        <v>0</v>
      </c>
      <c r="D69" s="5">
        <f>'Wariant 1'!D65*1000000/365</f>
        <v>0</v>
      </c>
      <c r="E69" s="5">
        <f>'Wariant 1'!E65*1000000/365</f>
        <v>0</v>
      </c>
      <c r="F69" s="5">
        <f>'Wariant 1'!F65*1000000/365</f>
        <v>0</v>
      </c>
      <c r="G69" s="5">
        <f>'Wariant 1'!G65*1000000/365</f>
        <v>0</v>
      </c>
      <c r="H69" s="5">
        <f>'Wariant 1'!H65*1000000/365</f>
        <v>0</v>
      </c>
      <c r="I69" s="5">
        <f>'Wariant 1'!I65*1000000/365</f>
        <v>0</v>
      </c>
      <c r="J69" s="5">
        <f>'Wariant 1'!J65*1000000/365</f>
        <v>0</v>
      </c>
      <c r="K69" s="5">
        <f>'Wariant 1'!K65*1000000/365</f>
        <v>0</v>
      </c>
      <c r="L69" s="5">
        <f>'Wariant 1'!L65*1000000/365</f>
        <v>0</v>
      </c>
      <c r="M69" s="5">
        <f>'Wariant 1'!M65*1000000/365</f>
        <v>0</v>
      </c>
      <c r="N69" s="5">
        <f>'Wariant 1'!N65*1000000/365</f>
        <v>0</v>
      </c>
      <c r="O69" s="5">
        <f>'Wariant 1'!O65*1000000/365</f>
        <v>0</v>
      </c>
      <c r="P69" s="5">
        <f>'Wariant 1'!P65*1000000/365</f>
        <v>0</v>
      </c>
      <c r="Q69" s="5">
        <f>'Wariant 1'!Q65*1000000/365</f>
        <v>0</v>
      </c>
      <c r="R69" s="5">
        <f>'Wariant 1'!R65*1000000/365</f>
        <v>0</v>
      </c>
      <c r="S69" s="5">
        <f>'Wariant 1'!S65*1000000/365</f>
        <v>0</v>
      </c>
      <c r="T69" s="5">
        <f>'Wariant 1'!T65*1000000/365</f>
        <v>0</v>
      </c>
      <c r="U69" s="5">
        <f>'Wariant 1'!U65*1000000/365</f>
        <v>0</v>
      </c>
      <c r="V69" s="5">
        <f>'Wariant 1'!V65*1000000/365</f>
        <v>0</v>
      </c>
      <c r="W69" s="5">
        <f>'Wariant 1'!W65*1000000/365</f>
        <v>0</v>
      </c>
      <c r="X69" s="5">
        <f>'Wariant 1'!X65*1000000/365</f>
        <v>0</v>
      </c>
      <c r="Y69" s="5">
        <f>'Wariant 1'!Y65*1000000/365</f>
        <v>0</v>
      </c>
      <c r="Z69" s="5">
        <f>'Wariant 1'!Z65*1000000/365</f>
        <v>0</v>
      </c>
    </row>
    <row r="70" spans="1:26" x14ac:dyDescent="0.25">
      <c r="A70" s="1">
        <v>30</v>
      </c>
      <c r="B70" s="5">
        <f>'Wariant 1'!B66*1000000/365</f>
        <v>0</v>
      </c>
      <c r="C70" s="5">
        <f>'Wariant 1'!C66*1000000/365</f>
        <v>0</v>
      </c>
      <c r="D70" s="5">
        <f>'Wariant 1'!D66*1000000/365</f>
        <v>0</v>
      </c>
      <c r="E70" s="5">
        <f>'Wariant 1'!E66*1000000/365</f>
        <v>0</v>
      </c>
      <c r="F70" s="5">
        <f>'Wariant 1'!F66*1000000/365</f>
        <v>0</v>
      </c>
      <c r="G70" s="5">
        <f>'Wariant 1'!G66*1000000/365</f>
        <v>0</v>
      </c>
      <c r="H70" s="5">
        <f>'Wariant 1'!H66*1000000/365</f>
        <v>0</v>
      </c>
      <c r="I70" s="5">
        <f>'Wariant 1'!I66*1000000/365</f>
        <v>0</v>
      </c>
      <c r="J70" s="5">
        <f>'Wariant 1'!J66*1000000/365</f>
        <v>0</v>
      </c>
      <c r="K70" s="5">
        <f>'Wariant 1'!K66*1000000/365</f>
        <v>0</v>
      </c>
      <c r="L70" s="5">
        <f>'Wariant 1'!L66*1000000/365</f>
        <v>0</v>
      </c>
      <c r="M70" s="5">
        <f>'Wariant 1'!M66*1000000/365</f>
        <v>0</v>
      </c>
      <c r="N70" s="5">
        <f>'Wariant 1'!N66*1000000/365</f>
        <v>0</v>
      </c>
      <c r="O70" s="5">
        <f>'Wariant 1'!O66*1000000/365</f>
        <v>0</v>
      </c>
      <c r="P70" s="5">
        <f>'Wariant 1'!P66*1000000/365</f>
        <v>0</v>
      </c>
      <c r="Q70" s="5">
        <f>'Wariant 1'!Q66*1000000/365</f>
        <v>0</v>
      </c>
      <c r="R70" s="5">
        <f>'Wariant 1'!R66*1000000/365</f>
        <v>0</v>
      </c>
      <c r="S70" s="5">
        <f>'Wariant 1'!S66*1000000/365</f>
        <v>0</v>
      </c>
      <c r="T70" s="5">
        <f>'Wariant 1'!T66*1000000/365</f>
        <v>0</v>
      </c>
      <c r="U70" s="5">
        <f>'Wariant 1'!U66*1000000/365</f>
        <v>0</v>
      </c>
      <c r="V70" s="5">
        <f>'Wariant 1'!V66*1000000/365</f>
        <v>0</v>
      </c>
      <c r="W70" s="5">
        <f>'Wariant 1'!W66*1000000/365</f>
        <v>0</v>
      </c>
      <c r="X70" s="5">
        <f>'Wariant 1'!X66*1000000/365</f>
        <v>0</v>
      </c>
      <c r="Y70" s="5">
        <f>'Wariant 1'!Y66*1000000/365</f>
        <v>0</v>
      </c>
      <c r="Z70" s="5">
        <f>'Wariant 1'!Z66*1000000/365</f>
        <v>0</v>
      </c>
    </row>
    <row r="71" spans="1:26" x14ac:dyDescent="0.25">
      <c r="A71" s="1">
        <v>40</v>
      </c>
      <c r="B71" s="5">
        <f>'Wariant 1'!B67*1000000/365</f>
        <v>172.10958904109586</v>
      </c>
      <c r="C71" s="5">
        <f>'Wariant 1'!C67*1000000/365</f>
        <v>172.77643835616436</v>
      </c>
      <c r="D71" s="5">
        <f>'Wariant 1'!D67*1000000/365</f>
        <v>173.44328767123287</v>
      </c>
      <c r="E71" s="5">
        <f>'Wariant 1'!E67*1000000/365</f>
        <v>174.11013698630134</v>
      </c>
      <c r="F71" s="5">
        <f>'Wariant 1'!F67*1000000/365</f>
        <v>174.77698630136985</v>
      </c>
      <c r="G71" s="5">
        <f>'Wariant 1'!G67*1000000/365</f>
        <v>175.44383561643835</v>
      </c>
      <c r="H71" s="5">
        <f>'Wariant 1'!H67*1000000/365</f>
        <v>176.73068493150683</v>
      </c>
      <c r="I71" s="5">
        <f>'Wariant 1'!I67*1000000/365</f>
        <v>178.01753424657534</v>
      </c>
      <c r="J71" s="5">
        <f>'Wariant 1'!J67*1000000/365</f>
        <v>179.30438356164385</v>
      </c>
      <c r="K71" s="5">
        <f>'Wariant 1'!K67*1000000/365</f>
        <v>180.59123287671238</v>
      </c>
      <c r="L71" s="5">
        <f>'Wariant 1'!L67*1000000/365</f>
        <v>178.54383561643837</v>
      </c>
      <c r="M71" s="5">
        <f>'Wariant 1'!M67*1000000/365</f>
        <v>188.70438356164385</v>
      </c>
      <c r="N71" s="5">
        <f>'Wariant 1'!N67*1000000/365</f>
        <v>198.86493150684936</v>
      </c>
      <c r="O71" s="5">
        <f>'Wariant 1'!O67*1000000/365</f>
        <v>209.02547945205481</v>
      </c>
      <c r="P71" s="5">
        <f>'Wariant 1'!P67*1000000/365</f>
        <v>219.18602739726029</v>
      </c>
      <c r="Q71" s="5">
        <f>'Wariant 1'!Q67*1000000/365</f>
        <v>222.91232876712328</v>
      </c>
      <c r="R71" s="5">
        <f>'Wariant 1'!R67*1000000/365</f>
        <v>237.32986301369866</v>
      </c>
      <c r="S71" s="5">
        <f>'Wariant 1'!S67*1000000/365</f>
        <v>251.74739726027394</v>
      </c>
      <c r="T71" s="5">
        <f>'Wariant 1'!T67*1000000/365</f>
        <v>266.16493150684931</v>
      </c>
      <c r="U71" s="5">
        <f>'Wariant 1'!U67*1000000/365</f>
        <v>280.58246575342463</v>
      </c>
      <c r="V71" s="5">
        <f>'Wariant 1'!V67*1000000/365</f>
        <v>244.19726027397249</v>
      </c>
      <c r="W71" s="5">
        <f>'Wariant 1'!W67*1000000/365</f>
        <v>280.6843835616437</v>
      </c>
      <c r="X71" s="5">
        <f>'Wariant 1'!X67*1000000/365</f>
        <v>317.17150684931494</v>
      </c>
      <c r="Y71" s="5">
        <f>'Wariant 1'!Y67*1000000/365</f>
        <v>353.65863013698623</v>
      </c>
      <c r="Z71" s="5">
        <f>'Wariant 1'!Z67*1000000/365</f>
        <v>390.14575342465741</v>
      </c>
    </row>
    <row r="72" spans="1:26" x14ac:dyDescent="0.25">
      <c r="A72" s="1">
        <v>50</v>
      </c>
      <c r="B72" s="5">
        <f>'Wariant 1'!B68*1000000/365</f>
        <v>318.74109589041103</v>
      </c>
      <c r="C72" s="5">
        <f>'Wariant 1'!C68*1000000/365</f>
        <v>327.00219178082199</v>
      </c>
      <c r="D72" s="5">
        <f>'Wariant 1'!D68*1000000/365</f>
        <v>335.26328767123294</v>
      </c>
      <c r="E72" s="5">
        <f>'Wariant 1'!E68*1000000/365</f>
        <v>343.52438356164384</v>
      </c>
      <c r="F72" s="5">
        <f>'Wariant 1'!F68*1000000/365</f>
        <v>351.7854794520548</v>
      </c>
      <c r="G72" s="5">
        <f>'Wariant 1'!G68*1000000/365</f>
        <v>360.04657534246576</v>
      </c>
      <c r="H72" s="5">
        <f>'Wariant 1'!H68*1000000/365</f>
        <v>392.81890410958903</v>
      </c>
      <c r="I72" s="5">
        <f>'Wariant 1'!I68*1000000/365</f>
        <v>425.5912328767123</v>
      </c>
      <c r="J72" s="5">
        <f>'Wariant 1'!J68*1000000/365</f>
        <v>458.36356164383574</v>
      </c>
      <c r="K72" s="5">
        <f>'Wariant 1'!K68*1000000/365</f>
        <v>491.13589041095889</v>
      </c>
      <c r="L72" s="5">
        <f>'Wariant 1'!L68*1000000/365</f>
        <v>482.60273972602749</v>
      </c>
      <c r="M72" s="5">
        <f>'Wariant 1'!M68*1000000/365</f>
        <v>513.0471232876713</v>
      </c>
      <c r="N72" s="5">
        <f>'Wariant 1'!N68*1000000/365</f>
        <v>543.4915068493151</v>
      </c>
      <c r="O72" s="5">
        <f>'Wariant 1'!O68*1000000/365</f>
        <v>573.93589041095902</v>
      </c>
      <c r="P72" s="5">
        <f>'Wariant 1'!P68*1000000/365</f>
        <v>604.38027397260271</v>
      </c>
      <c r="Q72" s="5">
        <f>'Wariant 1'!Q68*1000000/365</f>
        <v>470.96301369863005</v>
      </c>
      <c r="R72" s="5">
        <f>'Wariant 1'!R68*1000000/365</f>
        <v>500.27041095890405</v>
      </c>
      <c r="S72" s="5">
        <f>'Wariant 1'!S68*1000000/365</f>
        <v>529.577808219178</v>
      </c>
      <c r="T72" s="5">
        <f>'Wariant 1'!T68*1000000/365</f>
        <v>558.885205479452</v>
      </c>
      <c r="U72" s="5">
        <f>'Wariant 1'!U68*1000000/365</f>
        <v>588.19260273972588</v>
      </c>
      <c r="V72" s="5">
        <f>'Wariant 1'!V68*1000000/365</f>
        <v>465.27808219178081</v>
      </c>
      <c r="W72" s="5">
        <f>'Wariant 1'!W68*1000000/365</f>
        <v>513.53808219178086</v>
      </c>
      <c r="X72" s="5">
        <f>'Wariant 1'!X68*1000000/365</f>
        <v>561.79808219178074</v>
      </c>
      <c r="Y72" s="5">
        <f>'Wariant 1'!Y68*1000000/365</f>
        <v>610.05808219178073</v>
      </c>
      <c r="Z72" s="5">
        <f>'Wariant 1'!Z68*1000000/365</f>
        <v>658.31808219178072</v>
      </c>
    </row>
    <row r="73" spans="1:26" x14ac:dyDescent="0.25">
      <c r="A73" s="1">
        <v>60</v>
      </c>
      <c r="B73" s="5">
        <f>'Wariant 1'!B69*1000000/365</f>
        <v>97.157534246575338</v>
      </c>
      <c r="C73" s="5">
        <f>'Wariant 1'!C69*1000000/365</f>
        <v>123.51068493150686</v>
      </c>
      <c r="D73" s="5">
        <f>'Wariant 1'!D69*1000000/365</f>
        <v>149.86383561643839</v>
      </c>
      <c r="E73" s="5">
        <f>'Wariant 1'!E69*1000000/365</f>
        <v>176.21698630136987</v>
      </c>
      <c r="F73" s="5">
        <f>'Wariant 1'!F69*1000000/365</f>
        <v>202.57013698630138</v>
      </c>
      <c r="G73" s="5">
        <f>'Wariant 1'!G69*1000000/365</f>
        <v>228.92328767123288</v>
      </c>
      <c r="H73" s="5">
        <f>'Wariant 1'!H69*1000000/365</f>
        <v>262.82109589041102</v>
      </c>
      <c r="I73" s="5">
        <f>'Wariant 1'!I69*1000000/365</f>
        <v>296.71890410958906</v>
      </c>
      <c r="J73" s="5">
        <f>'Wariant 1'!J69*1000000/365</f>
        <v>330.61671232876716</v>
      </c>
      <c r="K73" s="5">
        <f>'Wariant 1'!K69*1000000/365</f>
        <v>364.51452054794515</v>
      </c>
      <c r="L73" s="5">
        <f>'Wariant 1'!L69*1000000/365</f>
        <v>266.64657534246578</v>
      </c>
      <c r="M73" s="5">
        <f>'Wariant 1'!M69*1000000/365</f>
        <v>317.78191780821913</v>
      </c>
      <c r="N73" s="5">
        <f>'Wariant 1'!N69*1000000/365</f>
        <v>368.91726027397266</v>
      </c>
      <c r="O73" s="5">
        <f>'Wariant 1'!O69*1000000/365</f>
        <v>420.05260273972607</v>
      </c>
      <c r="P73" s="5">
        <f>'Wariant 1'!P69*1000000/365</f>
        <v>471.18794520547948</v>
      </c>
      <c r="Q73" s="5">
        <f>'Wariant 1'!Q69*1000000/365</f>
        <v>352.83424657534255</v>
      </c>
      <c r="R73" s="5">
        <f>'Wariant 1'!R69*1000000/365</f>
        <v>411.78602739726034</v>
      </c>
      <c r="S73" s="5">
        <f>'Wariant 1'!S69*1000000/365</f>
        <v>470.73780821917813</v>
      </c>
      <c r="T73" s="5">
        <f>'Wariant 1'!T69*1000000/365</f>
        <v>529.68958904109604</v>
      </c>
      <c r="U73" s="5">
        <f>'Wariant 1'!U69*1000000/365</f>
        <v>588.64136986301367</v>
      </c>
      <c r="V73" s="5">
        <f>'Wariant 1'!V69*1000000/365</f>
        <v>391.91643835616441</v>
      </c>
      <c r="W73" s="5">
        <f>'Wariant 1'!W69*1000000/365</f>
        <v>430.77397260273972</v>
      </c>
      <c r="X73" s="5">
        <f>'Wariant 1'!X69*1000000/365</f>
        <v>469.63150684931509</v>
      </c>
      <c r="Y73" s="5">
        <f>'Wariant 1'!Y69*1000000/365</f>
        <v>508.4890410958904</v>
      </c>
      <c r="Z73" s="5">
        <f>'Wariant 1'!Z69*1000000/365</f>
        <v>547.34657534246571</v>
      </c>
    </row>
    <row r="74" spans="1:26" x14ac:dyDescent="0.25">
      <c r="A74" s="1">
        <v>70</v>
      </c>
      <c r="B74" s="5">
        <f>'Wariant 1'!B70*1000000/365</f>
        <v>271.33698630136985</v>
      </c>
      <c r="C74" s="5">
        <f>'Wariant 1'!C70*1000000/365</f>
        <v>267.57780821917805</v>
      </c>
      <c r="D74" s="5">
        <f>'Wariant 1'!D70*1000000/365</f>
        <v>263.81863013698631</v>
      </c>
      <c r="E74" s="5">
        <f>'Wariant 1'!E70*1000000/365</f>
        <v>260.05945205479452</v>
      </c>
      <c r="F74" s="5">
        <f>'Wariant 1'!F70*1000000/365</f>
        <v>256.30027397260272</v>
      </c>
      <c r="G74" s="5">
        <f>'Wariant 1'!G70*1000000/365</f>
        <v>252.54109589041096</v>
      </c>
      <c r="H74" s="5">
        <f>'Wariant 1'!H70*1000000/365</f>
        <v>227.9553424657534</v>
      </c>
      <c r="I74" s="5">
        <f>'Wariant 1'!I70*1000000/365</f>
        <v>203.36958904109588</v>
      </c>
      <c r="J74" s="5">
        <f>'Wariant 1'!J70*1000000/365</f>
        <v>178.78383561643835</v>
      </c>
      <c r="K74" s="5">
        <f>'Wariant 1'!K70*1000000/365</f>
        <v>154.1980821917808</v>
      </c>
      <c r="L74" s="5">
        <f>'Wariant 1'!L70*1000000/365</f>
        <v>148.40821917808219</v>
      </c>
      <c r="M74" s="5">
        <f>'Wariant 1'!M70*1000000/365</f>
        <v>160.3082191780822</v>
      </c>
      <c r="N74" s="5">
        <f>'Wariant 1'!N70*1000000/365</f>
        <v>172.20821917808217</v>
      </c>
      <c r="O74" s="5">
        <f>'Wariant 1'!O70*1000000/365</f>
        <v>184.10821917808218</v>
      </c>
      <c r="P74" s="5">
        <f>'Wariant 1'!P70*1000000/365</f>
        <v>196.00821917808219</v>
      </c>
      <c r="Q74" s="5">
        <f>'Wariant 1'!Q70*1000000/365</f>
        <v>330.83698630136985</v>
      </c>
      <c r="R74" s="5">
        <f>'Wariant 1'!R70*1000000/365</f>
        <v>343.56602739726031</v>
      </c>
      <c r="S74" s="5">
        <f>'Wariant 1'!S70*1000000/365</f>
        <v>356.29506849315061</v>
      </c>
      <c r="T74" s="5">
        <f>'Wariant 1'!T70*1000000/365</f>
        <v>369.02410958904107</v>
      </c>
      <c r="U74" s="5">
        <f>'Wariant 1'!U70*1000000/365</f>
        <v>381.75315068493148</v>
      </c>
      <c r="V74" s="5">
        <f>'Wariant 1'!V70*1000000/365</f>
        <v>334.98219178082189</v>
      </c>
      <c r="W74" s="5">
        <f>'Wariant 1'!W70*1000000/365</f>
        <v>334.66246575342461</v>
      </c>
      <c r="X74" s="5">
        <f>'Wariant 1'!X70*1000000/365</f>
        <v>334.34273972602739</v>
      </c>
      <c r="Y74" s="5">
        <f>'Wariant 1'!Y70*1000000/365</f>
        <v>334.02301369863011</v>
      </c>
      <c r="Z74" s="5">
        <f>'Wariant 1'!Z70*1000000/365</f>
        <v>333.70328767123283</v>
      </c>
    </row>
    <row r="75" spans="1:26" x14ac:dyDescent="0.25">
      <c r="A75" s="1">
        <v>80</v>
      </c>
      <c r="B75" s="5">
        <f>'Wariant 1'!B71*1000000/365</f>
        <v>421.79480821917809</v>
      </c>
      <c r="C75" s="5">
        <f>'Wariant 1'!C71*1000000/365</f>
        <v>409.7854000000001</v>
      </c>
      <c r="D75" s="5">
        <f>'Wariant 1'!D71*1000000/365</f>
        <v>397.77599178082193</v>
      </c>
      <c r="E75" s="5">
        <f>'Wariant 1'!E71*1000000/365</f>
        <v>385.76658356164387</v>
      </c>
      <c r="F75" s="5">
        <f>'Wariant 1'!F71*1000000/365</f>
        <v>373.7571753424657</v>
      </c>
      <c r="G75" s="5">
        <f>'Wariant 1'!G71*1000000/365</f>
        <v>361.74776712328764</v>
      </c>
      <c r="H75" s="5">
        <f>'Wariant 1'!H71*1000000/365</f>
        <v>354.24866027397258</v>
      </c>
      <c r="I75" s="5">
        <f>'Wariant 1'!I71*1000000/365</f>
        <v>346.74955342465751</v>
      </c>
      <c r="J75" s="5">
        <f>'Wariant 1'!J71*1000000/365</f>
        <v>339.25044657534249</v>
      </c>
      <c r="K75" s="5">
        <f>'Wariant 1'!K71*1000000/365</f>
        <v>331.75133972602742</v>
      </c>
      <c r="L75" s="5">
        <f>'Wariant 1'!L71*1000000/365</f>
        <v>384.2992739726028</v>
      </c>
      <c r="M75" s="5">
        <f>'Wariant 1'!M71*1000000/365</f>
        <v>331.55487397260276</v>
      </c>
      <c r="N75" s="5">
        <f>'Wariant 1'!N71*1000000/365</f>
        <v>278.81047397260278</v>
      </c>
      <c r="O75" s="5">
        <f>'Wariant 1'!O71*1000000/365</f>
        <v>226.06607397260282</v>
      </c>
      <c r="P75" s="5">
        <f>'Wariant 1'!P71*1000000/365</f>
        <v>173.32167397260281</v>
      </c>
      <c r="Q75" s="5">
        <f>'Wariant 1'!Q71*1000000/365</f>
        <v>158.07280821917809</v>
      </c>
      <c r="R75" s="5">
        <f>'Wariant 1'!R71*1000000/365</f>
        <v>107.06880273972602</v>
      </c>
      <c r="S75" s="5">
        <f>'Wariant 1'!S71*1000000/365</f>
        <v>56.06479726027397</v>
      </c>
      <c r="T75" s="5">
        <f>'Wariant 1'!T71*1000000/365</f>
        <v>5.0607917808219156</v>
      </c>
      <c r="U75" s="5">
        <f>'Wariant 1'!U71*1000000/365</f>
        <v>-45.943213698630139</v>
      </c>
      <c r="V75" s="5">
        <f>'Wariant 1'!V71*1000000/365</f>
        <v>166.7747808219178</v>
      </c>
      <c r="W75" s="5">
        <f>'Wariant 1'!W71*1000000/365</f>
        <v>118.09167945205478</v>
      </c>
      <c r="X75" s="5">
        <f>'Wariant 1'!X71*1000000/365</f>
        <v>69.408578082191752</v>
      </c>
      <c r="Y75" s="5">
        <f>'Wariant 1'!Y71*1000000/365</f>
        <v>20.725476712328721</v>
      </c>
      <c r="Z75" s="5">
        <f>'Wariant 1'!Z71*1000000/365</f>
        <v>-27.957624657534311</v>
      </c>
    </row>
    <row r="76" spans="1:26" x14ac:dyDescent="0.25">
      <c r="A76" s="1">
        <v>90</v>
      </c>
      <c r="B76" s="5">
        <f>'Wariant 1'!B72*1000000/365</f>
        <v>0</v>
      </c>
      <c r="C76" s="5">
        <f>'Wariant 1'!C72*1000000/365</f>
        <v>0</v>
      </c>
      <c r="D76" s="5">
        <f>'Wariant 1'!D72*1000000/365</f>
        <v>0</v>
      </c>
      <c r="E76" s="5">
        <f>'Wariant 1'!E72*1000000/365</f>
        <v>0</v>
      </c>
      <c r="F76" s="5">
        <f>'Wariant 1'!F72*1000000/365</f>
        <v>0</v>
      </c>
      <c r="G76" s="5">
        <f>'Wariant 1'!G72*1000000/365</f>
        <v>0</v>
      </c>
      <c r="H76" s="5">
        <f>'Wariant 1'!H72*1000000/365</f>
        <v>0</v>
      </c>
      <c r="I76" s="5">
        <f>'Wariant 1'!I72*1000000/365</f>
        <v>0</v>
      </c>
      <c r="J76" s="5">
        <f>'Wariant 1'!J72*1000000/365</f>
        <v>0</v>
      </c>
      <c r="K76" s="5">
        <f>'Wariant 1'!K72*1000000/365</f>
        <v>0</v>
      </c>
      <c r="L76" s="5">
        <f>'Wariant 1'!L72*1000000/365</f>
        <v>0</v>
      </c>
      <c r="M76" s="5">
        <f>'Wariant 1'!M72*1000000/365</f>
        <v>0</v>
      </c>
      <c r="N76" s="5">
        <f>'Wariant 1'!N72*1000000/365</f>
        <v>0</v>
      </c>
      <c r="O76" s="5">
        <f>'Wariant 1'!O72*1000000/365</f>
        <v>0</v>
      </c>
      <c r="P76" s="5">
        <f>'Wariant 1'!P72*1000000/365</f>
        <v>0</v>
      </c>
      <c r="Q76" s="5">
        <f>'Wariant 1'!Q72*1000000/365</f>
        <v>0</v>
      </c>
      <c r="R76" s="5">
        <f>'Wariant 1'!R72*1000000/365</f>
        <v>0</v>
      </c>
      <c r="S76" s="5">
        <f>'Wariant 1'!S72*1000000/365</f>
        <v>0</v>
      </c>
      <c r="T76" s="5">
        <f>'Wariant 1'!T72*1000000/365</f>
        <v>0</v>
      </c>
      <c r="U76" s="5">
        <f>'Wariant 1'!U72*1000000/365</f>
        <v>0</v>
      </c>
      <c r="V76" s="5">
        <f>'Wariant 1'!V72*1000000/365</f>
        <v>0</v>
      </c>
      <c r="W76" s="5">
        <f>'Wariant 1'!W72*1000000/365</f>
        <v>0</v>
      </c>
      <c r="X76" s="5">
        <f>'Wariant 1'!X72*1000000/365</f>
        <v>0</v>
      </c>
      <c r="Y76" s="5">
        <f>'Wariant 1'!Y72*1000000/365</f>
        <v>0</v>
      </c>
      <c r="Z76" s="5">
        <f>'Wariant 1'!Z72*1000000/365</f>
        <v>0</v>
      </c>
    </row>
    <row r="77" spans="1:26" x14ac:dyDescent="0.25">
      <c r="A77" s="1">
        <v>100</v>
      </c>
      <c r="B77" s="5">
        <f>'Wariant 1'!B73*1000000/365</f>
        <v>0</v>
      </c>
      <c r="C77" s="5">
        <f>'Wariant 1'!C73*1000000/365</f>
        <v>0</v>
      </c>
      <c r="D77" s="5">
        <f>'Wariant 1'!D73*1000000/365</f>
        <v>0</v>
      </c>
      <c r="E77" s="5">
        <f>'Wariant 1'!E73*1000000/365</f>
        <v>0</v>
      </c>
      <c r="F77" s="5">
        <f>'Wariant 1'!F73*1000000/365</f>
        <v>0</v>
      </c>
      <c r="G77" s="5">
        <f>'Wariant 1'!G73*1000000/365</f>
        <v>0</v>
      </c>
      <c r="H77" s="5">
        <f>'Wariant 1'!H73*1000000/365</f>
        <v>0</v>
      </c>
      <c r="I77" s="5">
        <f>'Wariant 1'!I73*1000000/365</f>
        <v>0</v>
      </c>
      <c r="J77" s="5">
        <f>'Wariant 1'!J73*1000000/365</f>
        <v>0</v>
      </c>
      <c r="K77" s="5">
        <f>'Wariant 1'!K73*1000000/365</f>
        <v>0</v>
      </c>
      <c r="L77" s="5">
        <f>'Wariant 1'!L73*1000000/365</f>
        <v>0</v>
      </c>
      <c r="M77" s="5">
        <f>'Wariant 1'!M73*1000000/365</f>
        <v>0</v>
      </c>
      <c r="N77" s="5">
        <f>'Wariant 1'!N73*1000000/365</f>
        <v>0</v>
      </c>
      <c r="O77" s="5">
        <f>'Wariant 1'!O73*1000000/365</f>
        <v>0</v>
      </c>
      <c r="P77" s="5">
        <f>'Wariant 1'!P73*1000000/365</f>
        <v>0</v>
      </c>
      <c r="Q77" s="5">
        <f>'Wariant 1'!Q73*1000000/365</f>
        <v>0</v>
      </c>
      <c r="R77" s="5">
        <f>'Wariant 1'!R73*1000000/365</f>
        <v>0</v>
      </c>
      <c r="S77" s="5">
        <f>'Wariant 1'!S73*1000000/365</f>
        <v>0</v>
      </c>
      <c r="T77" s="5">
        <f>'Wariant 1'!T73*1000000/365</f>
        <v>0</v>
      </c>
      <c r="U77" s="5">
        <f>'Wariant 1'!U73*1000000/365</f>
        <v>0</v>
      </c>
      <c r="V77" s="5">
        <f>'Wariant 1'!V73*1000000/365</f>
        <v>0</v>
      </c>
      <c r="W77" s="5">
        <f>'Wariant 1'!W73*1000000/365</f>
        <v>0</v>
      </c>
      <c r="X77" s="5">
        <f>'Wariant 1'!X73*1000000/365</f>
        <v>0</v>
      </c>
      <c r="Y77" s="5">
        <f>'Wariant 1'!Y73*1000000/365</f>
        <v>0</v>
      </c>
      <c r="Z77" s="5">
        <f>'Wariant 1'!Z73*1000000/365</f>
        <v>0</v>
      </c>
    </row>
    <row r="78" spans="1:26" x14ac:dyDescent="0.25">
      <c r="A78" s="1">
        <v>110</v>
      </c>
      <c r="B78" s="5">
        <f>'Wariant 1'!B74*1000000/365</f>
        <v>0</v>
      </c>
      <c r="C78" s="5">
        <f>'Wariant 1'!C74*1000000/365</f>
        <v>0</v>
      </c>
      <c r="D78" s="5">
        <f>'Wariant 1'!D74*1000000/365</f>
        <v>0</v>
      </c>
      <c r="E78" s="5">
        <f>'Wariant 1'!E74*1000000/365</f>
        <v>0</v>
      </c>
      <c r="F78" s="5">
        <f>'Wariant 1'!F74*1000000/365</f>
        <v>0</v>
      </c>
      <c r="G78" s="5">
        <f>'Wariant 1'!G74*1000000/365</f>
        <v>0</v>
      </c>
      <c r="H78" s="5">
        <f>'Wariant 1'!H74*1000000/365</f>
        <v>0</v>
      </c>
      <c r="I78" s="5">
        <f>'Wariant 1'!I74*1000000/365</f>
        <v>0</v>
      </c>
      <c r="J78" s="5">
        <f>'Wariant 1'!J74*1000000/365</f>
        <v>0</v>
      </c>
      <c r="K78" s="5">
        <f>'Wariant 1'!K74*1000000/365</f>
        <v>0</v>
      </c>
      <c r="L78" s="5">
        <f>'Wariant 1'!L74*1000000/365</f>
        <v>0</v>
      </c>
      <c r="M78" s="5">
        <f>'Wariant 1'!M74*1000000/365</f>
        <v>0</v>
      </c>
      <c r="N78" s="5">
        <f>'Wariant 1'!N74*1000000/365</f>
        <v>0</v>
      </c>
      <c r="O78" s="5">
        <f>'Wariant 1'!O74*1000000/365</f>
        <v>0</v>
      </c>
      <c r="P78" s="5">
        <f>'Wariant 1'!P74*1000000/365</f>
        <v>0</v>
      </c>
      <c r="Q78" s="5">
        <f>'Wariant 1'!Q74*1000000/365</f>
        <v>0</v>
      </c>
      <c r="R78" s="5">
        <f>'Wariant 1'!R74*1000000/365</f>
        <v>0</v>
      </c>
      <c r="S78" s="5">
        <f>'Wariant 1'!S74*1000000/365</f>
        <v>0</v>
      </c>
      <c r="T78" s="5">
        <f>'Wariant 1'!T74*1000000/365</f>
        <v>0</v>
      </c>
      <c r="U78" s="5">
        <f>'Wariant 1'!U74*1000000/365</f>
        <v>0</v>
      </c>
      <c r="V78" s="5">
        <f>'Wariant 1'!V74*1000000/365</f>
        <v>0</v>
      </c>
      <c r="W78" s="5">
        <f>'Wariant 1'!W74*1000000/365</f>
        <v>0</v>
      </c>
      <c r="X78" s="5">
        <f>'Wariant 1'!X74*1000000/365</f>
        <v>0</v>
      </c>
      <c r="Y78" s="5">
        <f>'Wariant 1'!Y74*1000000/365</f>
        <v>0</v>
      </c>
      <c r="Z78" s="5">
        <f>'Wariant 1'!Z74*1000000/365</f>
        <v>0</v>
      </c>
    </row>
    <row r="79" spans="1:26" x14ac:dyDescent="0.25">
      <c r="A79" s="1" t="s">
        <v>28</v>
      </c>
      <c r="B79" s="5">
        <f>SUM(B68:B78)</f>
        <v>1281.1400136986301</v>
      </c>
      <c r="C79" s="5">
        <f t="shared" ref="C79:Z79" si="32">SUM(C68:C78)</f>
        <v>1300.6525232876716</v>
      </c>
      <c r="D79" s="5">
        <f t="shared" si="32"/>
        <v>1320.1650328767123</v>
      </c>
      <c r="E79" s="5">
        <f t="shared" si="32"/>
        <v>1339.6775424657535</v>
      </c>
      <c r="F79" s="5">
        <f t="shared" si="32"/>
        <v>1359.1900520547945</v>
      </c>
      <c r="G79" s="5">
        <f t="shared" si="32"/>
        <v>1378.7025616438355</v>
      </c>
      <c r="H79" s="5">
        <f t="shared" si="32"/>
        <v>1414.5746876712328</v>
      </c>
      <c r="I79" s="5">
        <f t="shared" si="32"/>
        <v>1450.44681369863</v>
      </c>
      <c r="J79" s="5">
        <f t="shared" si="32"/>
        <v>1486.3189397260276</v>
      </c>
      <c r="K79" s="5">
        <f t="shared" si="32"/>
        <v>1522.1910657534245</v>
      </c>
      <c r="L79" s="5">
        <f t="shared" si="32"/>
        <v>1460.5006438356168</v>
      </c>
      <c r="M79" s="5">
        <f t="shared" si="32"/>
        <v>1511.3965178082192</v>
      </c>
      <c r="N79" s="5">
        <f t="shared" si="32"/>
        <v>1562.2923917808221</v>
      </c>
      <c r="O79" s="5">
        <f t="shared" si="32"/>
        <v>1613.188265753425</v>
      </c>
      <c r="P79" s="5">
        <f t="shared" si="32"/>
        <v>1664.0841397260276</v>
      </c>
      <c r="Q79" s="5">
        <f t="shared" si="32"/>
        <v>1535.6193835616436</v>
      </c>
      <c r="R79" s="5">
        <f t="shared" si="32"/>
        <v>1600.0211315068493</v>
      </c>
      <c r="S79" s="5">
        <f t="shared" si="32"/>
        <v>1664.4228794520548</v>
      </c>
      <c r="T79" s="5">
        <f t="shared" si="32"/>
        <v>1728.8246273972604</v>
      </c>
      <c r="U79" s="5">
        <f t="shared" si="32"/>
        <v>1793.2263753424654</v>
      </c>
      <c r="V79" s="5">
        <f t="shared" si="32"/>
        <v>1603.1487534246576</v>
      </c>
      <c r="W79" s="5">
        <f t="shared" si="32"/>
        <v>1677.7505835616435</v>
      </c>
      <c r="X79" s="5">
        <f t="shared" si="32"/>
        <v>1752.35241369863</v>
      </c>
      <c r="Y79" s="5">
        <f t="shared" si="32"/>
        <v>1826.9542438356164</v>
      </c>
      <c r="Z79" s="5">
        <f t="shared" si="32"/>
        <v>1901.5560739726025</v>
      </c>
    </row>
  </sheetData>
  <mergeCells count="5">
    <mergeCell ref="B3:Z3"/>
    <mergeCell ref="B19:Z19"/>
    <mergeCell ref="B35:Z35"/>
    <mergeCell ref="B51:Z51"/>
    <mergeCell ref="B67:Z6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4"/>
  <sheetViews>
    <sheetView workbookViewId="0">
      <selection activeCell="S9" sqref="S9"/>
    </sheetView>
  </sheetViews>
  <sheetFormatPr defaultRowHeight="15" x14ac:dyDescent="0.25"/>
  <cols>
    <col min="1" max="1" width="12" customWidth="1"/>
  </cols>
  <sheetData>
    <row r="1" spans="1:26" x14ac:dyDescent="0.25">
      <c r="A1" t="s">
        <v>81</v>
      </c>
    </row>
    <row r="2" spans="1:26" x14ac:dyDescent="0.25">
      <c r="A2" s="1" t="s">
        <v>1</v>
      </c>
      <c r="B2" s="1">
        <v>2020</v>
      </c>
      <c r="C2" s="1">
        <f>B2+1</f>
        <v>2021</v>
      </c>
      <c r="D2" s="1">
        <f t="shared" ref="D2:Z2" si="0">C2+1</f>
        <v>2022</v>
      </c>
      <c r="E2" s="1">
        <f t="shared" si="0"/>
        <v>2023</v>
      </c>
      <c r="F2" s="1">
        <f t="shared" si="0"/>
        <v>2024</v>
      </c>
      <c r="G2" s="1">
        <f t="shared" si="0"/>
        <v>2025</v>
      </c>
      <c r="H2" s="1">
        <f t="shared" si="0"/>
        <v>2026</v>
      </c>
      <c r="I2" s="1">
        <f t="shared" si="0"/>
        <v>2027</v>
      </c>
      <c r="J2" s="1">
        <f t="shared" si="0"/>
        <v>2028</v>
      </c>
      <c r="K2" s="1">
        <f t="shared" si="0"/>
        <v>2029</v>
      </c>
      <c r="L2" s="1">
        <f t="shared" si="0"/>
        <v>2030</v>
      </c>
      <c r="M2" s="1">
        <f t="shared" si="0"/>
        <v>2031</v>
      </c>
      <c r="N2" s="1">
        <f t="shared" si="0"/>
        <v>2032</v>
      </c>
      <c r="O2" s="1">
        <f t="shared" si="0"/>
        <v>2033</v>
      </c>
      <c r="P2" s="1">
        <f t="shared" si="0"/>
        <v>2034</v>
      </c>
      <c r="Q2" s="1">
        <f t="shared" si="0"/>
        <v>2035</v>
      </c>
      <c r="R2" s="1">
        <f t="shared" si="0"/>
        <v>2036</v>
      </c>
      <c r="S2" s="1">
        <f t="shared" si="0"/>
        <v>2037</v>
      </c>
      <c r="T2" s="1">
        <f t="shared" si="0"/>
        <v>2038</v>
      </c>
      <c r="U2" s="1">
        <f t="shared" si="0"/>
        <v>2039</v>
      </c>
      <c r="V2" s="1">
        <f t="shared" si="0"/>
        <v>2040</v>
      </c>
      <c r="W2" s="1">
        <f t="shared" si="0"/>
        <v>2041</v>
      </c>
      <c r="X2" s="1">
        <f t="shared" si="0"/>
        <v>2042</v>
      </c>
      <c r="Y2" s="1">
        <f t="shared" si="0"/>
        <v>2043</v>
      </c>
      <c r="Z2" s="1">
        <f t="shared" si="0"/>
        <v>2044</v>
      </c>
    </row>
    <row r="3" spans="1:26" x14ac:dyDescent="0.25">
      <c r="A3" s="51" t="s">
        <v>2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</row>
    <row r="4" spans="1:26" x14ac:dyDescent="0.25">
      <c r="A4" s="38">
        <v>10</v>
      </c>
      <c r="B4" s="4">
        <v>0</v>
      </c>
      <c r="C4" s="4">
        <v>0</v>
      </c>
      <c r="D4" s="4">
        <v>0</v>
      </c>
      <c r="E4" s="4">
        <v>0</v>
      </c>
      <c r="F4" s="4">
        <v>0</v>
      </c>
      <c r="G4" s="4">
        <v>0</v>
      </c>
      <c r="H4" s="4">
        <v>0</v>
      </c>
      <c r="I4" s="4">
        <v>0</v>
      </c>
      <c r="J4" s="4">
        <v>0</v>
      </c>
      <c r="K4" s="4">
        <v>0</v>
      </c>
      <c r="L4" s="4">
        <v>0</v>
      </c>
      <c r="M4" s="4">
        <v>0</v>
      </c>
      <c r="N4" s="4">
        <v>0</v>
      </c>
      <c r="O4" s="4">
        <v>0</v>
      </c>
      <c r="P4" s="4">
        <v>0</v>
      </c>
      <c r="Q4" s="4">
        <v>0</v>
      </c>
      <c r="R4" s="4">
        <v>0</v>
      </c>
      <c r="S4" s="4">
        <v>0</v>
      </c>
      <c r="T4" s="4">
        <v>0</v>
      </c>
      <c r="U4" s="4">
        <v>0</v>
      </c>
      <c r="V4" s="4">
        <v>0</v>
      </c>
      <c r="W4" s="4">
        <v>0</v>
      </c>
      <c r="X4" s="4">
        <v>0</v>
      </c>
      <c r="Y4" s="4">
        <v>0</v>
      </c>
      <c r="Z4" s="4">
        <v>0</v>
      </c>
    </row>
    <row r="5" spans="1:26" x14ac:dyDescent="0.25">
      <c r="A5" s="38">
        <v>20</v>
      </c>
      <c r="B5" s="4">
        <v>0</v>
      </c>
      <c r="C5" s="4">
        <v>0</v>
      </c>
      <c r="D5" s="4">
        <v>0</v>
      </c>
      <c r="E5" s="4">
        <v>0</v>
      </c>
      <c r="F5" s="4">
        <v>0</v>
      </c>
      <c r="G5" s="4">
        <v>0</v>
      </c>
      <c r="H5" s="4">
        <v>0</v>
      </c>
      <c r="I5" s="4">
        <v>0</v>
      </c>
      <c r="J5" s="4">
        <v>0</v>
      </c>
      <c r="K5" s="4">
        <v>0</v>
      </c>
      <c r="L5" s="4">
        <v>0</v>
      </c>
      <c r="M5" s="4">
        <v>0</v>
      </c>
      <c r="N5" s="4">
        <v>0</v>
      </c>
      <c r="O5" s="4">
        <v>0</v>
      </c>
      <c r="P5" s="4">
        <v>0</v>
      </c>
      <c r="Q5" s="4">
        <v>0</v>
      </c>
      <c r="R5" s="4">
        <v>0</v>
      </c>
      <c r="S5" s="4">
        <v>0</v>
      </c>
      <c r="T5" s="4">
        <v>0</v>
      </c>
      <c r="U5" s="4">
        <v>0</v>
      </c>
      <c r="V5" s="4">
        <v>0</v>
      </c>
      <c r="W5" s="4">
        <v>0</v>
      </c>
      <c r="X5" s="4">
        <v>0</v>
      </c>
      <c r="Y5" s="4">
        <v>0</v>
      </c>
      <c r="Z5" s="4">
        <v>0</v>
      </c>
    </row>
    <row r="6" spans="1:26" x14ac:dyDescent="0.25">
      <c r="A6" s="38">
        <v>30</v>
      </c>
      <c r="B6" s="4">
        <v>0</v>
      </c>
      <c r="C6" s="4">
        <v>0</v>
      </c>
      <c r="D6" s="4">
        <v>0</v>
      </c>
      <c r="E6" s="4">
        <v>0</v>
      </c>
      <c r="F6" s="4">
        <v>0</v>
      </c>
      <c r="G6" s="4">
        <v>0</v>
      </c>
      <c r="H6" s="4">
        <v>0</v>
      </c>
      <c r="I6" s="4">
        <v>0</v>
      </c>
      <c r="J6" s="4">
        <v>0</v>
      </c>
      <c r="K6" s="4">
        <v>0</v>
      </c>
      <c r="L6" s="4">
        <v>0</v>
      </c>
      <c r="M6" s="4">
        <v>0</v>
      </c>
      <c r="N6" s="4">
        <v>0</v>
      </c>
      <c r="O6" s="4">
        <v>0</v>
      </c>
      <c r="P6" s="4">
        <v>0</v>
      </c>
      <c r="Q6" s="4">
        <v>0</v>
      </c>
      <c r="R6" s="4">
        <v>0</v>
      </c>
      <c r="S6" s="4">
        <v>0</v>
      </c>
      <c r="T6" s="4">
        <v>0</v>
      </c>
      <c r="U6" s="4">
        <v>0</v>
      </c>
      <c r="V6" s="4">
        <v>0</v>
      </c>
      <c r="W6" s="4">
        <v>0</v>
      </c>
      <c r="X6" s="4">
        <v>0</v>
      </c>
      <c r="Y6" s="4">
        <v>0</v>
      </c>
      <c r="Z6" s="4">
        <v>0</v>
      </c>
    </row>
    <row r="7" spans="1:26" x14ac:dyDescent="0.25">
      <c r="A7" s="38">
        <v>40</v>
      </c>
      <c r="B7" s="4">
        <v>0.31446300000000005</v>
      </c>
      <c r="C7" s="4">
        <v>0.31570000000000004</v>
      </c>
      <c r="D7" s="4">
        <v>0.31693700000000008</v>
      </c>
      <c r="E7" s="4">
        <v>0.31817400000000007</v>
      </c>
      <c r="F7" s="4">
        <v>0.31941100000000011</v>
      </c>
      <c r="G7" s="4">
        <v>0.3206480000000001</v>
      </c>
      <c r="H7" s="4">
        <v>0.32304020000000011</v>
      </c>
      <c r="I7" s="4">
        <v>0.32543240000000007</v>
      </c>
      <c r="J7" s="4">
        <v>0.32782460000000008</v>
      </c>
      <c r="K7" s="4">
        <v>0.33021680000000003</v>
      </c>
      <c r="L7" s="4">
        <v>0.32642399999999999</v>
      </c>
      <c r="M7" s="4">
        <v>0.34505459999999999</v>
      </c>
      <c r="N7" s="4">
        <v>0.36368519999999993</v>
      </c>
      <c r="O7" s="4">
        <v>0.38231579999999993</v>
      </c>
      <c r="P7" s="4">
        <v>0.40094639999999993</v>
      </c>
      <c r="Q7" s="4">
        <v>0.40761599999999992</v>
      </c>
      <c r="R7" s="4">
        <v>0.43404159999999986</v>
      </c>
      <c r="S7" s="4">
        <v>0.46046719999999985</v>
      </c>
      <c r="T7" s="4">
        <v>0.48689279999999979</v>
      </c>
      <c r="U7" s="4">
        <v>0.51331839999999973</v>
      </c>
      <c r="V7" s="4">
        <v>0.44659099999999985</v>
      </c>
      <c r="W7" s="4">
        <v>0.51404979999999978</v>
      </c>
      <c r="X7" s="4">
        <v>0.58150859999999982</v>
      </c>
      <c r="Y7" s="4">
        <v>0.64896739999999975</v>
      </c>
      <c r="Z7" s="4">
        <v>0.71642619999999968</v>
      </c>
    </row>
    <row r="8" spans="1:26" x14ac:dyDescent="0.25">
      <c r="A8" s="38">
        <v>50</v>
      </c>
      <c r="B8" s="4">
        <v>0.47173299999999996</v>
      </c>
      <c r="C8" s="4">
        <v>0.48452279999999998</v>
      </c>
      <c r="D8" s="4">
        <v>0.49731259999999999</v>
      </c>
      <c r="E8" s="4">
        <v>0.51010239999999996</v>
      </c>
      <c r="F8" s="4">
        <v>0.52289220000000003</v>
      </c>
      <c r="G8" s="4">
        <v>0.53568199999999999</v>
      </c>
      <c r="H8" s="4">
        <v>0.58657999999999999</v>
      </c>
      <c r="I8" s="4">
        <v>0.63747799999999999</v>
      </c>
      <c r="J8" s="4">
        <v>0.6883760000000001</v>
      </c>
      <c r="K8" s="4">
        <v>0.7392740000000001</v>
      </c>
      <c r="L8" s="4">
        <v>0.72622300000000006</v>
      </c>
      <c r="M8" s="4">
        <v>0.77662180000000003</v>
      </c>
      <c r="N8" s="4">
        <v>0.82702060000000011</v>
      </c>
      <c r="O8" s="4">
        <v>0.87741940000000007</v>
      </c>
      <c r="P8" s="4">
        <v>0.92781820000000015</v>
      </c>
      <c r="Q8" s="4">
        <v>0.72372700000000001</v>
      </c>
      <c r="R8" s="4">
        <v>0.77251020000000004</v>
      </c>
      <c r="S8" s="4">
        <v>0.82129340000000006</v>
      </c>
      <c r="T8" s="4">
        <v>0.87007660000000009</v>
      </c>
      <c r="U8" s="4">
        <v>0.91885980000000012</v>
      </c>
      <c r="V8" s="4">
        <v>0.71564900000000009</v>
      </c>
      <c r="W8" s="4">
        <v>0.78657400000000011</v>
      </c>
      <c r="X8" s="4">
        <v>0.85749900000000012</v>
      </c>
      <c r="Y8" s="4">
        <v>0.92842400000000014</v>
      </c>
      <c r="Z8" s="4">
        <v>0.99934900000000015</v>
      </c>
    </row>
    <row r="9" spans="1:26" x14ac:dyDescent="0.25">
      <c r="A9" s="38">
        <v>60</v>
      </c>
      <c r="B9" s="4">
        <v>0.12496099999999999</v>
      </c>
      <c r="C9" s="4">
        <v>0.15927759999999999</v>
      </c>
      <c r="D9" s="4">
        <v>0.19359419999999999</v>
      </c>
      <c r="E9" s="4">
        <v>0.22791080000000002</v>
      </c>
      <c r="F9" s="4">
        <v>0.2622274</v>
      </c>
      <c r="G9" s="4">
        <v>0.29654400000000003</v>
      </c>
      <c r="H9" s="4">
        <v>0.33998180000000006</v>
      </c>
      <c r="I9" s="4">
        <v>0.38341960000000003</v>
      </c>
      <c r="J9" s="4">
        <v>0.42685740000000005</v>
      </c>
      <c r="K9" s="4">
        <v>0.47029520000000002</v>
      </c>
      <c r="L9" s="4">
        <v>0.34215000000000001</v>
      </c>
      <c r="M9" s="4">
        <v>0.41187879999999999</v>
      </c>
      <c r="N9" s="4">
        <v>0.48160760000000002</v>
      </c>
      <c r="O9" s="4">
        <v>0.55133640000000006</v>
      </c>
      <c r="P9" s="4">
        <v>0.62106520000000009</v>
      </c>
      <c r="Q9" s="4">
        <v>0.47360500000000005</v>
      </c>
      <c r="R9" s="4">
        <v>0.55435500000000004</v>
      </c>
      <c r="S9" s="4">
        <v>0.63510500000000003</v>
      </c>
      <c r="T9" s="4">
        <v>0.71585500000000013</v>
      </c>
      <c r="U9" s="4">
        <v>0.79660500000000012</v>
      </c>
      <c r="V9" s="4">
        <v>0.52871100000000004</v>
      </c>
      <c r="W9" s="4">
        <v>0.57956240000000003</v>
      </c>
      <c r="X9" s="4">
        <v>0.63041380000000002</v>
      </c>
      <c r="Y9" s="4">
        <v>0.68126520000000013</v>
      </c>
      <c r="Z9" s="4">
        <v>0.73211660000000012</v>
      </c>
    </row>
    <row r="10" spans="1:26" x14ac:dyDescent="0.25">
      <c r="A10" s="1">
        <v>70</v>
      </c>
      <c r="B10" s="4">
        <v>0.30443499999999996</v>
      </c>
      <c r="C10" s="4">
        <v>0.30135699999999999</v>
      </c>
      <c r="D10" s="4">
        <v>0.29827899999999996</v>
      </c>
      <c r="E10" s="4">
        <v>0.29520099999999999</v>
      </c>
      <c r="F10" s="4">
        <v>0.29212299999999997</v>
      </c>
      <c r="G10" s="4">
        <v>0.289045</v>
      </c>
      <c r="H10" s="4">
        <v>0.26240600000000003</v>
      </c>
      <c r="I10" s="4">
        <v>0.235767</v>
      </c>
      <c r="J10" s="4">
        <v>0.20912800000000004</v>
      </c>
      <c r="K10" s="4">
        <v>0.18248900000000004</v>
      </c>
      <c r="L10" s="4">
        <v>0.17124</v>
      </c>
      <c r="M10" s="4">
        <v>0.18200040000000001</v>
      </c>
      <c r="N10" s="4">
        <v>0.19276080000000001</v>
      </c>
      <c r="O10" s="4">
        <v>0.20352120000000001</v>
      </c>
      <c r="P10" s="4">
        <v>0.21428160000000002</v>
      </c>
      <c r="Q10" s="4">
        <v>0.35823699999999997</v>
      </c>
      <c r="R10" s="4">
        <v>0.37003659999999999</v>
      </c>
      <c r="S10" s="4">
        <v>0.38183620000000001</v>
      </c>
      <c r="T10" s="4">
        <v>0.39363579999999998</v>
      </c>
      <c r="U10" s="4">
        <v>0.4054354</v>
      </c>
      <c r="V10" s="4">
        <v>0.36343300000000001</v>
      </c>
      <c r="W10" s="4">
        <v>0.35986699999999999</v>
      </c>
      <c r="X10" s="4">
        <v>0.35630100000000003</v>
      </c>
      <c r="Y10" s="4">
        <v>0.35273500000000002</v>
      </c>
      <c r="Z10" s="4">
        <v>0.34916900000000006</v>
      </c>
    </row>
    <row r="11" spans="1:26" x14ac:dyDescent="0.25">
      <c r="A11" s="1">
        <v>80</v>
      </c>
      <c r="B11" s="4">
        <v>0.43113100000000004</v>
      </c>
      <c r="C11" s="4">
        <v>0.41911620000000005</v>
      </c>
      <c r="D11" s="4">
        <v>0.40710140000000006</v>
      </c>
      <c r="E11" s="4">
        <v>0.39508660000000007</v>
      </c>
      <c r="F11" s="4">
        <v>0.38307180000000002</v>
      </c>
      <c r="G11" s="4">
        <v>0.37105700000000003</v>
      </c>
      <c r="H11" s="4">
        <v>0.36403020000000003</v>
      </c>
      <c r="I11" s="4">
        <v>0.35700340000000003</v>
      </c>
      <c r="J11" s="4">
        <v>0.34997659999999997</v>
      </c>
      <c r="K11" s="4">
        <v>0.34294979999999997</v>
      </c>
      <c r="L11" s="4">
        <v>0.39599699999999999</v>
      </c>
      <c r="M11" s="4">
        <v>0.34220339999999999</v>
      </c>
      <c r="N11" s="4">
        <v>0.28840979999999994</v>
      </c>
      <c r="O11" s="4">
        <v>0.23461619999999994</v>
      </c>
      <c r="P11" s="4">
        <v>0.18082259999999994</v>
      </c>
      <c r="Q11" s="4">
        <v>0.162163</v>
      </c>
      <c r="R11" s="4">
        <v>0.11023139999999999</v>
      </c>
      <c r="S11" s="4">
        <v>5.8299799999999985E-2</v>
      </c>
      <c r="T11" s="4">
        <v>6.3681999999999905E-3</v>
      </c>
      <c r="U11" s="4">
        <v>-4.5563400000000032E-2</v>
      </c>
      <c r="V11" s="4">
        <v>0.17147299999999999</v>
      </c>
      <c r="W11" s="4">
        <v>0.12206939999999998</v>
      </c>
      <c r="X11" s="4">
        <v>7.2665799999999975E-2</v>
      </c>
      <c r="Y11" s="4">
        <v>2.3262199999999955E-2</v>
      </c>
      <c r="Z11" s="4">
        <v>-2.6141400000000037E-2</v>
      </c>
    </row>
    <row r="12" spans="1:26" x14ac:dyDescent="0.25">
      <c r="A12" s="1">
        <v>90</v>
      </c>
      <c r="B12" s="4">
        <v>0.25424800000000003</v>
      </c>
      <c r="C12" s="4">
        <v>0.25749240000000001</v>
      </c>
      <c r="D12" s="4">
        <v>0.26073679999999999</v>
      </c>
      <c r="E12" s="4">
        <v>0.26398120000000003</v>
      </c>
      <c r="F12" s="4">
        <v>0.26722560000000001</v>
      </c>
      <c r="G12" s="4">
        <v>0.27046999999999999</v>
      </c>
      <c r="H12" s="4">
        <v>0.2752464</v>
      </c>
      <c r="I12" s="4">
        <v>0.28002279999999996</v>
      </c>
      <c r="J12" s="4">
        <v>0.28479919999999997</v>
      </c>
      <c r="K12" s="4">
        <v>0.28957559999999993</v>
      </c>
      <c r="L12" s="4">
        <v>0.27812999999999999</v>
      </c>
      <c r="M12" s="4">
        <v>0.28560999999999998</v>
      </c>
      <c r="N12" s="4">
        <v>0.29308999999999996</v>
      </c>
      <c r="O12" s="4">
        <v>0.30057</v>
      </c>
      <c r="P12" s="4">
        <v>0.30804999999999999</v>
      </c>
      <c r="Q12" s="4">
        <v>0.29164800000000002</v>
      </c>
      <c r="R12" s="4">
        <v>0.30868800000000002</v>
      </c>
      <c r="S12" s="4">
        <v>0.32572800000000002</v>
      </c>
      <c r="T12" s="4">
        <v>0.34276799999999996</v>
      </c>
      <c r="U12" s="4">
        <v>0.35980799999999996</v>
      </c>
      <c r="V12" s="4">
        <v>0.33944799999999997</v>
      </c>
      <c r="W12" s="4">
        <v>0.36157019999999995</v>
      </c>
      <c r="X12" s="4">
        <v>0.38369239999999993</v>
      </c>
      <c r="Y12" s="4">
        <v>0.40581459999999991</v>
      </c>
      <c r="Z12" s="4">
        <v>0.42793679999999995</v>
      </c>
    </row>
    <row r="13" spans="1:26" x14ac:dyDescent="0.25">
      <c r="A13" s="1">
        <v>100</v>
      </c>
      <c r="B13" s="4">
        <v>0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  <c r="O13" s="4">
        <v>0</v>
      </c>
      <c r="P13" s="4">
        <v>0</v>
      </c>
      <c r="Q13" s="4">
        <v>0</v>
      </c>
      <c r="R13" s="4">
        <v>0</v>
      </c>
      <c r="S13" s="4">
        <v>0</v>
      </c>
      <c r="T13" s="4">
        <v>0</v>
      </c>
      <c r="U13" s="4">
        <v>0</v>
      </c>
      <c r="V13" s="4">
        <v>0</v>
      </c>
      <c r="W13" s="4">
        <v>0</v>
      </c>
      <c r="X13" s="4">
        <v>0</v>
      </c>
      <c r="Y13" s="4">
        <v>0</v>
      </c>
      <c r="Z13" s="4">
        <v>0</v>
      </c>
    </row>
    <row r="14" spans="1:26" x14ac:dyDescent="0.25">
      <c r="A14" s="1">
        <v>110</v>
      </c>
      <c r="B14" s="4">
        <v>0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0</v>
      </c>
      <c r="I14" s="4">
        <v>0</v>
      </c>
      <c r="J14" s="4">
        <v>0</v>
      </c>
      <c r="K14" s="4">
        <v>0</v>
      </c>
      <c r="L14" s="4">
        <v>0</v>
      </c>
      <c r="M14" s="4">
        <v>0</v>
      </c>
      <c r="N14" s="4">
        <v>0</v>
      </c>
      <c r="O14" s="4">
        <v>0</v>
      </c>
      <c r="P14" s="4">
        <v>0</v>
      </c>
      <c r="Q14" s="4">
        <v>0</v>
      </c>
      <c r="R14" s="4">
        <v>0</v>
      </c>
      <c r="S14" s="4">
        <v>0</v>
      </c>
      <c r="T14" s="4">
        <v>0</v>
      </c>
      <c r="U14" s="4">
        <v>0</v>
      </c>
      <c r="V14" s="4">
        <v>0</v>
      </c>
      <c r="W14" s="4">
        <v>0</v>
      </c>
      <c r="X14" s="4">
        <v>0</v>
      </c>
      <c r="Y14" s="4">
        <v>0</v>
      </c>
      <c r="Z14" s="4">
        <v>0</v>
      </c>
    </row>
    <row r="16" spans="1:26" x14ac:dyDescent="0.25">
      <c r="A16" t="s">
        <v>81</v>
      </c>
    </row>
    <row r="17" spans="1:26" x14ac:dyDescent="0.25">
      <c r="A17" s="1" t="s">
        <v>3</v>
      </c>
      <c r="B17" s="1">
        <v>2020</v>
      </c>
      <c r="C17" s="1">
        <f>B17+1</f>
        <v>2021</v>
      </c>
      <c r="D17" s="1">
        <f t="shared" ref="D17:Z17" si="1">C17+1</f>
        <v>2022</v>
      </c>
      <c r="E17" s="1">
        <f t="shared" si="1"/>
        <v>2023</v>
      </c>
      <c r="F17" s="1">
        <f t="shared" si="1"/>
        <v>2024</v>
      </c>
      <c r="G17" s="1">
        <f t="shared" si="1"/>
        <v>2025</v>
      </c>
      <c r="H17" s="1">
        <f t="shared" si="1"/>
        <v>2026</v>
      </c>
      <c r="I17" s="1">
        <f t="shared" si="1"/>
        <v>2027</v>
      </c>
      <c r="J17" s="1">
        <f t="shared" si="1"/>
        <v>2028</v>
      </c>
      <c r="K17" s="1">
        <f t="shared" si="1"/>
        <v>2029</v>
      </c>
      <c r="L17" s="1">
        <f t="shared" si="1"/>
        <v>2030</v>
      </c>
      <c r="M17" s="1">
        <f t="shared" si="1"/>
        <v>2031</v>
      </c>
      <c r="N17" s="1">
        <f t="shared" si="1"/>
        <v>2032</v>
      </c>
      <c r="O17" s="1">
        <f t="shared" si="1"/>
        <v>2033</v>
      </c>
      <c r="P17" s="1">
        <f t="shared" si="1"/>
        <v>2034</v>
      </c>
      <c r="Q17" s="1">
        <f t="shared" si="1"/>
        <v>2035</v>
      </c>
      <c r="R17" s="1">
        <f t="shared" si="1"/>
        <v>2036</v>
      </c>
      <c r="S17" s="1">
        <f t="shared" si="1"/>
        <v>2037</v>
      </c>
      <c r="T17" s="1">
        <f t="shared" si="1"/>
        <v>2038</v>
      </c>
      <c r="U17" s="1">
        <f t="shared" si="1"/>
        <v>2039</v>
      </c>
      <c r="V17" s="1">
        <f t="shared" si="1"/>
        <v>2040</v>
      </c>
      <c r="W17" s="1">
        <f t="shared" si="1"/>
        <v>2041</v>
      </c>
      <c r="X17" s="1">
        <f t="shared" si="1"/>
        <v>2042</v>
      </c>
      <c r="Y17" s="1">
        <f t="shared" si="1"/>
        <v>2043</v>
      </c>
      <c r="Z17" s="1">
        <f t="shared" si="1"/>
        <v>2044</v>
      </c>
    </row>
    <row r="18" spans="1:26" x14ac:dyDescent="0.25">
      <c r="A18" s="51" t="s">
        <v>2</v>
      </c>
      <c r="B18" s="72"/>
      <c r="C18" s="72"/>
      <c r="D18" s="72"/>
      <c r="E18" s="72"/>
      <c r="F18" s="72"/>
      <c r="G18" s="72"/>
      <c r="H18" s="72"/>
      <c r="I18" s="72"/>
      <c r="J18" s="72"/>
      <c r="K18" s="72"/>
      <c r="L18" s="72"/>
      <c r="M18" s="72"/>
      <c r="N18" s="72"/>
      <c r="O18" s="72"/>
      <c r="P18" s="72"/>
      <c r="Q18" s="72"/>
      <c r="R18" s="72"/>
      <c r="S18" s="72"/>
      <c r="T18" s="72"/>
      <c r="U18" s="72"/>
      <c r="V18" s="72"/>
      <c r="W18" s="72"/>
      <c r="X18" s="72"/>
      <c r="Y18" s="72"/>
      <c r="Z18" s="72"/>
    </row>
    <row r="19" spans="1:26" x14ac:dyDescent="0.25">
      <c r="A19" s="1">
        <v>10</v>
      </c>
      <c r="B19" s="4">
        <v>0</v>
      </c>
      <c r="C19" s="4">
        <v>0</v>
      </c>
      <c r="D19" s="4">
        <v>0</v>
      </c>
      <c r="E19" s="4">
        <v>0</v>
      </c>
      <c r="F19" s="4">
        <v>0</v>
      </c>
      <c r="G19" s="4">
        <v>0</v>
      </c>
      <c r="H19" s="4">
        <v>0</v>
      </c>
      <c r="I19" s="4">
        <v>0</v>
      </c>
      <c r="J19" s="4">
        <v>0</v>
      </c>
      <c r="K19" s="4">
        <v>0</v>
      </c>
      <c r="L19" s="4">
        <v>0</v>
      </c>
      <c r="M19" s="4">
        <v>0</v>
      </c>
      <c r="N19" s="4">
        <v>0</v>
      </c>
      <c r="O19" s="4">
        <v>0</v>
      </c>
      <c r="P19" s="4">
        <v>0</v>
      </c>
      <c r="Q19" s="4">
        <v>0</v>
      </c>
      <c r="R19" s="4">
        <v>0</v>
      </c>
      <c r="S19" s="4">
        <v>0</v>
      </c>
      <c r="T19" s="4">
        <v>0</v>
      </c>
      <c r="U19" s="4">
        <v>0</v>
      </c>
      <c r="V19" s="4">
        <v>0</v>
      </c>
      <c r="W19" s="4">
        <v>0</v>
      </c>
      <c r="X19" s="4">
        <v>0</v>
      </c>
      <c r="Y19" s="4">
        <v>0</v>
      </c>
      <c r="Z19" s="4">
        <v>0</v>
      </c>
    </row>
    <row r="20" spans="1:26" x14ac:dyDescent="0.25">
      <c r="A20" s="1">
        <v>20</v>
      </c>
      <c r="B20" s="4">
        <v>0</v>
      </c>
      <c r="C20" s="4">
        <v>0</v>
      </c>
      <c r="D20" s="4">
        <v>0</v>
      </c>
      <c r="E20" s="4">
        <v>0</v>
      </c>
      <c r="F20" s="4">
        <v>0</v>
      </c>
      <c r="G20" s="4">
        <v>0</v>
      </c>
      <c r="H20" s="4">
        <v>0</v>
      </c>
      <c r="I20" s="4">
        <v>0</v>
      </c>
      <c r="J20" s="4">
        <v>0</v>
      </c>
      <c r="K20" s="4">
        <v>0</v>
      </c>
      <c r="L20" s="4">
        <v>0</v>
      </c>
      <c r="M20" s="4">
        <v>0</v>
      </c>
      <c r="N20" s="4">
        <v>0</v>
      </c>
      <c r="O20" s="4">
        <v>0</v>
      </c>
      <c r="P20" s="4">
        <v>0</v>
      </c>
      <c r="Q20" s="4">
        <v>0</v>
      </c>
      <c r="R20" s="4">
        <v>0</v>
      </c>
      <c r="S20" s="4">
        <v>0</v>
      </c>
      <c r="T20" s="4">
        <v>0</v>
      </c>
      <c r="U20" s="4">
        <v>0</v>
      </c>
      <c r="V20" s="4">
        <v>0</v>
      </c>
      <c r="W20" s="4">
        <v>0</v>
      </c>
      <c r="X20" s="4">
        <v>0</v>
      </c>
      <c r="Y20" s="4">
        <v>0</v>
      </c>
      <c r="Z20" s="4">
        <v>0</v>
      </c>
    </row>
    <row r="21" spans="1:26" x14ac:dyDescent="0.25">
      <c r="A21" s="1">
        <v>30</v>
      </c>
      <c r="B21" s="4">
        <v>0</v>
      </c>
      <c r="C21" s="4">
        <v>1.9999999999999999E-7</v>
      </c>
      <c r="D21" s="4">
        <v>3.9999999999999998E-7</v>
      </c>
      <c r="E21" s="4">
        <v>5.9999999999999997E-7</v>
      </c>
      <c r="F21" s="4">
        <v>7.9999999999999996E-7</v>
      </c>
      <c r="G21" s="4">
        <v>9.9999999999999995E-7</v>
      </c>
      <c r="H21" s="4">
        <v>1.3999999999999999E-6</v>
      </c>
      <c r="I21" s="4">
        <v>1.7999999999999999E-6</v>
      </c>
      <c r="J21" s="4">
        <v>2.2000000000000001E-6</v>
      </c>
      <c r="K21" s="4">
        <v>2.5999999999999997E-6</v>
      </c>
      <c r="L21" s="4">
        <v>1.9999999999999999E-6</v>
      </c>
      <c r="M21" s="4">
        <v>2.2000000000000001E-6</v>
      </c>
      <c r="N21" s="4">
        <v>2.3999999999999999E-6</v>
      </c>
      <c r="O21" s="4">
        <v>2.5999999999999997E-6</v>
      </c>
      <c r="P21" s="4">
        <v>2.7999999999999999E-6</v>
      </c>
      <c r="Q21" s="4">
        <v>9.9999999999999995E-7</v>
      </c>
      <c r="R21" s="4">
        <v>1.1999999999999999E-6</v>
      </c>
      <c r="S21" s="4">
        <v>1.3999999999999999E-6</v>
      </c>
      <c r="T21" s="4">
        <v>1.5999999999999999E-6</v>
      </c>
      <c r="U21" s="4">
        <v>1.7999999999999999E-6</v>
      </c>
      <c r="V21" s="4">
        <v>9.9999999999999995E-7</v>
      </c>
      <c r="W21" s="4">
        <v>1.1999999999999999E-6</v>
      </c>
      <c r="X21" s="4">
        <v>1.3999999999999999E-6</v>
      </c>
      <c r="Y21" s="4">
        <v>1.5999999999999999E-6</v>
      </c>
      <c r="Z21" s="4">
        <v>1.7999999999999999E-6</v>
      </c>
    </row>
    <row r="22" spans="1:26" x14ac:dyDescent="0.25">
      <c r="A22" s="1">
        <v>40</v>
      </c>
      <c r="B22" s="4">
        <v>4.8999999999999998E-4</v>
      </c>
      <c r="C22" s="4">
        <v>5.5400000000000002E-4</v>
      </c>
      <c r="D22" s="4">
        <v>6.1800000000000006E-4</v>
      </c>
      <c r="E22" s="4">
        <v>6.820000000000001E-4</v>
      </c>
      <c r="F22" s="4">
        <v>7.4600000000000014E-4</v>
      </c>
      <c r="G22" s="4">
        <v>8.1000000000000017E-4</v>
      </c>
      <c r="H22" s="4">
        <v>8.8960000000000016E-4</v>
      </c>
      <c r="I22" s="4">
        <v>9.6920000000000025E-4</v>
      </c>
      <c r="J22" s="4">
        <v>1.0488000000000003E-3</v>
      </c>
      <c r="K22" s="4">
        <v>1.1284000000000003E-3</v>
      </c>
      <c r="L22" s="4">
        <v>8.8800000000000012E-4</v>
      </c>
      <c r="M22" s="4">
        <v>9.7560000000000019E-4</v>
      </c>
      <c r="N22" s="4">
        <v>1.0632000000000003E-3</v>
      </c>
      <c r="O22" s="4">
        <v>1.1508000000000002E-3</v>
      </c>
      <c r="P22" s="4">
        <v>1.2384000000000002E-3</v>
      </c>
      <c r="Q22" s="4">
        <v>9.2800000000000011E-4</v>
      </c>
      <c r="R22" s="4">
        <v>1.0352000000000002E-3</v>
      </c>
      <c r="S22" s="4">
        <v>1.1424000000000002E-3</v>
      </c>
      <c r="T22" s="4">
        <v>1.2496000000000002E-3</v>
      </c>
      <c r="U22" s="4">
        <v>1.3568000000000002E-3</v>
      </c>
      <c r="V22" s="4">
        <v>1.0260000000000002E-3</v>
      </c>
      <c r="W22" s="4">
        <v>2.4622000000000003E-3</v>
      </c>
      <c r="X22" s="4">
        <v>3.8983999999999998E-3</v>
      </c>
      <c r="Y22" s="4">
        <v>5.3345999999999992E-3</v>
      </c>
      <c r="Z22" s="4">
        <v>6.7707999999999996E-3</v>
      </c>
    </row>
    <row r="23" spans="1:26" x14ac:dyDescent="0.25">
      <c r="A23" s="1">
        <v>50</v>
      </c>
      <c r="B23" s="4">
        <v>5.4310000000000001E-3</v>
      </c>
      <c r="C23" s="4">
        <v>5.3956000000000004E-3</v>
      </c>
      <c r="D23" s="4">
        <v>5.3602000000000007E-3</v>
      </c>
      <c r="E23" s="4">
        <v>5.3248000000000002E-3</v>
      </c>
      <c r="F23" s="4">
        <v>5.2894000000000005E-3</v>
      </c>
      <c r="G23" s="4">
        <v>5.2540000000000009E-3</v>
      </c>
      <c r="H23" s="4">
        <v>6.023800000000001E-3</v>
      </c>
      <c r="I23" s="4">
        <v>6.7936000000000003E-3</v>
      </c>
      <c r="J23" s="4">
        <v>7.5634000000000005E-3</v>
      </c>
      <c r="K23" s="4">
        <v>8.3332000000000007E-3</v>
      </c>
      <c r="L23" s="4">
        <v>9.2800000000000001E-3</v>
      </c>
      <c r="M23" s="4">
        <v>1.0771600000000001E-2</v>
      </c>
      <c r="N23" s="4">
        <v>1.22632E-2</v>
      </c>
      <c r="O23" s="4">
        <v>1.3754800000000001E-2</v>
      </c>
      <c r="P23" s="4">
        <v>1.52464E-2</v>
      </c>
      <c r="Q23" s="4">
        <v>1.2889000000000001E-2</v>
      </c>
      <c r="R23" s="4">
        <v>1.40292E-2</v>
      </c>
      <c r="S23" s="4">
        <v>1.5169400000000001E-2</v>
      </c>
      <c r="T23" s="4">
        <v>1.63096E-2</v>
      </c>
      <c r="U23" s="4">
        <v>1.7449800000000001E-2</v>
      </c>
      <c r="V23" s="4">
        <v>1.1132E-2</v>
      </c>
      <c r="W23" s="4">
        <v>1.32742E-2</v>
      </c>
      <c r="X23" s="4">
        <v>1.54164E-2</v>
      </c>
      <c r="Y23" s="4">
        <v>1.7558600000000001E-2</v>
      </c>
      <c r="Z23" s="4">
        <v>1.9700799999999997E-2</v>
      </c>
    </row>
    <row r="24" spans="1:26" x14ac:dyDescent="0.25">
      <c r="A24" s="1">
        <v>60</v>
      </c>
      <c r="B24" s="4">
        <v>8.0789999999999994E-3</v>
      </c>
      <c r="C24" s="4">
        <v>9.6206E-3</v>
      </c>
      <c r="D24" s="4">
        <v>1.1162199999999999E-2</v>
      </c>
      <c r="E24" s="4">
        <v>1.2703799999999999E-2</v>
      </c>
      <c r="F24" s="4">
        <v>1.4245399999999998E-2</v>
      </c>
      <c r="G24" s="4">
        <v>1.5786999999999999E-2</v>
      </c>
      <c r="H24" s="4">
        <v>1.7846999999999998E-2</v>
      </c>
      <c r="I24" s="4">
        <v>1.9907000000000001E-2</v>
      </c>
      <c r="J24" s="4">
        <v>2.1967E-2</v>
      </c>
      <c r="K24" s="4">
        <v>2.4027E-2</v>
      </c>
      <c r="L24" s="4">
        <v>1.8379E-2</v>
      </c>
      <c r="M24" s="4">
        <v>2.19916E-2</v>
      </c>
      <c r="N24" s="4">
        <v>2.5604200000000001E-2</v>
      </c>
      <c r="O24" s="4">
        <v>2.9216799999999998E-2</v>
      </c>
      <c r="P24" s="4">
        <v>3.2829399999999995E-2</v>
      </c>
      <c r="Q24" s="4">
        <v>2.6141999999999999E-2</v>
      </c>
      <c r="R24" s="4">
        <v>2.9788599999999998E-2</v>
      </c>
      <c r="S24" s="4">
        <v>3.3435199999999998E-2</v>
      </c>
      <c r="T24" s="4">
        <v>3.7081799999999998E-2</v>
      </c>
      <c r="U24" s="4">
        <v>4.0728399999999998E-2</v>
      </c>
      <c r="V24" s="4">
        <v>2.6312000000000002E-2</v>
      </c>
      <c r="W24" s="4">
        <v>2.8937200000000003E-2</v>
      </c>
      <c r="X24" s="4">
        <v>3.1562400000000004E-2</v>
      </c>
      <c r="Y24" s="4">
        <v>3.4187599999999999E-2</v>
      </c>
      <c r="Z24" s="4">
        <v>3.6812800000000007E-2</v>
      </c>
    </row>
    <row r="25" spans="1:26" x14ac:dyDescent="0.25">
      <c r="A25" s="1">
        <v>70</v>
      </c>
      <c r="B25" s="4">
        <v>1.2055000000000001E-2</v>
      </c>
      <c r="C25" s="4">
        <v>1.1955200000000001E-2</v>
      </c>
      <c r="D25" s="4">
        <v>1.18554E-2</v>
      </c>
      <c r="E25" s="4">
        <v>1.17556E-2</v>
      </c>
      <c r="F25" s="4">
        <v>1.1655799999999999E-2</v>
      </c>
      <c r="G25" s="4">
        <v>1.1555999999999999E-2</v>
      </c>
      <c r="H25" s="4">
        <v>1.0330999999999998E-2</v>
      </c>
      <c r="I25" s="4">
        <v>9.1059999999999978E-3</v>
      </c>
      <c r="J25" s="4">
        <v>7.8809999999999974E-3</v>
      </c>
      <c r="K25" s="4">
        <v>6.655999999999997E-3</v>
      </c>
      <c r="L25" s="4">
        <v>5.9299999999999995E-3</v>
      </c>
      <c r="M25" s="4">
        <v>6.1505999999999991E-3</v>
      </c>
      <c r="N25" s="4">
        <v>6.3711999999999987E-3</v>
      </c>
      <c r="O25" s="4">
        <v>6.5917999999999984E-3</v>
      </c>
      <c r="P25" s="4">
        <v>6.812399999999998E-3</v>
      </c>
      <c r="Q25" s="4">
        <v>1.3158E-2</v>
      </c>
      <c r="R25" s="4">
        <v>1.3213599999999999E-2</v>
      </c>
      <c r="S25" s="4">
        <v>1.3269199999999998E-2</v>
      </c>
      <c r="T25" s="4">
        <v>1.3324799999999999E-2</v>
      </c>
      <c r="U25" s="4">
        <v>1.3380399999999999E-2</v>
      </c>
      <c r="V25" s="4">
        <v>1.2333E-2</v>
      </c>
      <c r="W25" s="4">
        <v>1.20232E-2</v>
      </c>
      <c r="X25" s="4">
        <v>1.1713400000000001E-2</v>
      </c>
      <c r="Y25" s="4">
        <v>1.14036E-2</v>
      </c>
      <c r="Z25" s="4">
        <v>1.1093800000000001E-2</v>
      </c>
    </row>
    <row r="26" spans="1:26" x14ac:dyDescent="0.25">
      <c r="A26" s="1">
        <v>80</v>
      </c>
      <c r="B26" s="4">
        <v>1.4942E-2</v>
      </c>
      <c r="C26" s="4">
        <v>1.3811E-2</v>
      </c>
      <c r="D26" s="4">
        <v>1.268E-2</v>
      </c>
      <c r="E26" s="4">
        <v>1.1549E-2</v>
      </c>
      <c r="F26" s="4">
        <v>1.0418E-2</v>
      </c>
      <c r="G26" s="4">
        <v>9.2870000000000001E-3</v>
      </c>
      <c r="H26" s="4">
        <v>8.0359999999999997E-3</v>
      </c>
      <c r="I26" s="4">
        <v>6.7850000000000002E-3</v>
      </c>
      <c r="J26" s="4">
        <v>5.5340000000000007E-3</v>
      </c>
      <c r="K26" s="4">
        <v>4.2830000000000003E-3</v>
      </c>
      <c r="L26" s="4">
        <v>8.6870000000000003E-3</v>
      </c>
      <c r="M26" s="4">
        <v>5.6985999999999998E-3</v>
      </c>
      <c r="N26" s="4">
        <v>2.7102000000000003E-3</v>
      </c>
      <c r="O26" s="4">
        <v>0</v>
      </c>
      <c r="P26" s="4">
        <v>0</v>
      </c>
      <c r="Q26" s="4">
        <v>0</v>
      </c>
      <c r="R26" s="4">
        <v>0</v>
      </c>
      <c r="S26" s="4">
        <v>0</v>
      </c>
      <c r="T26" s="4">
        <v>0</v>
      </c>
      <c r="U26" s="4">
        <v>0</v>
      </c>
      <c r="V26" s="4">
        <v>0</v>
      </c>
      <c r="W26" s="4">
        <v>0</v>
      </c>
      <c r="X26" s="4">
        <v>0</v>
      </c>
      <c r="Y26" s="4">
        <v>0</v>
      </c>
      <c r="Z26" s="4">
        <v>0</v>
      </c>
    </row>
    <row r="27" spans="1:26" x14ac:dyDescent="0.25">
      <c r="A27" s="1">
        <v>90</v>
      </c>
      <c r="B27" s="4">
        <v>4.6030000000000003E-3</v>
      </c>
      <c r="C27" s="4">
        <v>4.5468000000000001E-3</v>
      </c>
      <c r="D27" s="4">
        <v>4.4906E-3</v>
      </c>
      <c r="E27" s="4">
        <v>4.4343999999999998E-3</v>
      </c>
      <c r="F27" s="4">
        <v>4.3781999999999996E-3</v>
      </c>
      <c r="G27" s="4">
        <v>4.3219999999999995E-3</v>
      </c>
      <c r="H27" s="4">
        <v>4.2387999999999992E-3</v>
      </c>
      <c r="I27" s="4">
        <v>4.1555999999999989E-3</v>
      </c>
      <c r="J27" s="4">
        <v>4.0723999999999995E-3</v>
      </c>
      <c r="K27" s="4">
        <v>3.9891999999999992E-3</v>
      </c>
      <c r="L27" s="4">
        <v>4.1869999999999997E-3</v>
      </c>
      <c r="M27" s="4">
        <v>4.5199999999999997E-3</v>
      </c>
      <c r="N27" s="4">
        <v>4.8529999999999997E-3</v>
      </c>
      <c r="O27" s="4">
        <v>5.1859999999999996E-3</v>
      </c>
      <c r="P27" s="4">
        <v>5.5189999999999996E-3</v>
      </c>
      <c r="Q27" s="4">
        <v>6.2680000000000001E-3</v>
      </c>
      <c r="R27" s="4">
        <v>6.5372E-3</v>
      </c>
      <c r="S27" s="4">
        <v>6.8063999999999998E-3</v>
      </c>
      <c r="T27" s="4">
        <v>7.0755999999999996E-3</v>
      </c>
      <c r="U27" s="4">
        <v>7.3447999999999994E-3</v>
      </c>
      <c r="V27" s="4">
        <v>5.9489999999999994E-3</v>
      </c>
      <c r="W27" s="4">
        <v>6.6879999999999995E-3</v>
      </c>
      <c r="X27" s="4">
        <v>7.4269999999999996E-3</v>
      </c>
      <c r="Y27" s="4">
        <v>8.1659999999999996E-3</v>
      </c>
      <c r="Z27" s="4">
        <v>8.9049999999999997E-3</v>
      </c>
    </row>
    <row r="28" spans="1:26" x14ac:dyDescent="0.25">
      <c r="A28" s="1">
        <v>100</v>
      </c>
      <c r="B28" s="4">
        <v>0</v>
      </c>
      <c r="C28" s="4">
        <v>0</v>
      </c>
      <c r="D28" s="4">
        <v>0</v>
      </c>
      <c r="E28" s="4">
        <v>0</v>
      </c>
      <c r="F28" s="4">
        <v>0</v>
      </c>
      <c r="G28" s="4">
        <v>0</v>
      </c>
      <c r="H28" s="4">
        <v>0</v>
      </c>
      <c r="I28" s="4">
        <v>0</v>
      </c>
      <c r="J28" s="4">
        <v>0</v>
      </c>
      <c r="K28" s="4">
        <v>0</v>
      </c>
      <c r="L28" s="4">
        <v>0</v>
      </c>
      <c r="M28" s="4">
        <v>0</v>
      </c>
      <c r="N28" s="4">
        <v>0</v>
      </c>
      <c r="O28" s="4">
        <v>0</v>
      </c>
      <c r="P28" s="4">
        <v>0</v>
      </c>
      <c r="Q28" s="4">
        <v>0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</row>
    <row r="29" spans="1:26" x14ac:dyDescent="0.25">
      <c r="A29" s="1">
        <v>110</v>
      </c>
      <c r="B29" s="4">
        <v>0</v>
      </c>
      <c r="C29" s="4">
        <v>0</v>
      </c>
      <c r="D29" s="4">
        <v>0</v>
      </c>
      <c r="E29" s="4">
        <v>0</v>
      </c>
      <c r="F29" s="4">
        <v>0</v>
      </c>
      <c r="G29" s="4">
        <v>0</v>
      </c>
      <c r="H29" s="4">
        <v>0</v>
      </c>
      <c r="I29" s="4">
        <v>0</v>
      </c>
      <c r="J29" s="4">
        <v>0</v>
      </c>
      <c r="K29" s="4">
        <v>0</v>
      </c>
      <c r="L29" s="4">
        <v>0</v>
      </c>
      <c r="M29" s="4">
        <v>0</v>
      </c>
      <c r="N29" s="4">
        <v>0</v>
      </c>
      <c r="O29" s="4">
        <v>0</v>
      </c>
      <c r="P29" s="4">
        <v>0</v>
      </c>
      <c r="Q29" s="4">
        <v>0</v>
      </c>
      <c r="R29" s="4">
        <v>0</v>
      </c>
      <c r="S29" s="4">
        <v>0</v>
      </c>
      <c r="T29" s="4">
        <v>0</v>
      </c>
      <c r="U29" s="4">
        <v>0</v>
      </c>
      <c r="V29" s="4">
        <v>0</v>
      </c>
      <c r="W29" s="4">
        <v>0</v>
      </c>
      <c r="X29" s="4">
        <v>0</v>
      </c>
      <c r="Y29" s="4">
        <v>0</v>
      </c>
      <c r="Z29" s="4">
        <v>0</v>
      </c>
    </row>
    <row r="31" spans="1:26" x14ac:dyDescent="0.25">
      <c r="A31" t="s">
        <v>81</v>
      </c>
    </row>
    <row r="32" spans="1:26" x14ac:dyDescent="0.25">
      <c r="A32" s="1" t="s">
        <v>4</v>
      </c>
      <c r="B32" s="1">
        <v>2020</v>
      </c>
      <c r="C32" s="1">
        <f>B32+1</f>
        <v>2021</v>
      </c>
      <c r="D32" s="1">
        <f t="shared" ref="D32:Z32" si="2">C32+1</f>
        <v>2022</v>
      </c>
      <c r="E32" s="1">
        <f t="shared" si="2"/>
        <v>2023</v>
      </c>
      <c r="F32" s="1">
        <f t="shared" si="2"/>
        <v>2024</v>
      </c>
      <c r="G32" s="1">
        <f t="shared" si="2"/>
        <v>2025</v>
      </c>
      <c r="H32" s="1">
        <f t="shared" si="2"/>
        <v>2026</v>
      </c>
      <c r="I32" s="1">
        <f t="shared" si="2"/>
        <v>2027</v>
      </c>
      <c r="J32" s="1">
        <f t="shared" si="2"/>
        <v>2028</v>
      </c>
      <c r="K32" s="1">
        <f t="shared" si="2"/>
        <v>2029</v>
      </c>
      <c r="L32" s="1">
        <f t="shared" si="2"/>
        <v>2030</v>
      </c>
      <c r="M32" s="1">
        <f t="shared" si="2"/>
        <v>2031</v>
      </c>
      <c r="N32" s="1">
        <f t="shared" si="2"/>
        <v>2032</v>
      </c>
      <c r="O32" s="1">
        <f t="shared" si="2"/>
        <v>2033</v>
      </c>
      <c r="P32" s="1">
        <f t="shared" si="2"/>
        <v>2034</v>
      </c>
      <c r="Q32" s="1">
        <f t="shared" si="2"/>
        <v>2035</v>
      </c>
      <c r="R32" s="1">
        <f t="shared" si="2"/>
        <v>2036</v>
      </c>
      <c r="S32" s="1">
        <f t="shared" si="2"/>
        <v>2037</v>
      </c>
      <c r="T32" s="1">
        <f t="shared" si="2"/>
        <v>2038</v>
      </c>
      <c r="U32" s="1">
        <f t="shared" si="2"/>
        <v>2039</v>
      </c>
      <c r="V32" s="1">
        <f t="shared" si="2"/>
        <v>2040</v>
      </c>
      <c r="W32" s="1">
        <f t="shared" si="2"/>
        <v>2041</v>
      </c>
      <c r="X32" s="1">
        <f t="shared" si="2"/>
        <v>2042</v>
      </c>
      <c r="Y32" s="1">
        <f t="shared" si="2"/>
        <v>2043</v>
      </c>
      <c r="Z32" s="1">
        <f t="shared" si="2"/>
        <v>2044</v>
      </c>
    </row>
    <row r="33" spans="1:26" x14ac:dyDescent="0.25">
      <c r="A33" s="51" t="s">
        <v>2</v>
      </c>
      <c r="B33" s="72"/>
      <c r="C33" s="72"/>
      <c r="D33" s="72"/>
      <c r="E33" s="72"/>
      <c r="F33" s="72"/>
      <c r="G33" s="72"/>
      <c r="H33" s="72"/>
      <c r="I33" s="72"/>
      <c r="J33" s="72"/>
      <c r="K33" s="72"/>
      <c r="L33" s="72"/>
      <c r="M33" s="72"/>
      <c r="N33" s="72"/>
      <c r="O33" s="72"/>
      <c r="P33" s="72"/>
      <c r="Q33" s="72"/>
      <c r="R33" s="72"/>
      <c r="S33" s="72"/>
      <c r="T33" s="72"/>
      <c r="U33" s="72"/>
      <c r="V33" s="72"/>
      <c r="W33" s="72"/>
      <c r="X33" s="72"/>
      <c r="Y33" s="72"/>
      <c r="Z33" s="72"/>
    </row>
    <row r="34" spans="1:26" x14ac:dyDescent="0.25">
      <c r="A34" s="1">
        <v>10</v>
      </c>
      <c r="B34" s="4">
        <v>0</v>
      </c>
      <c r="C34" s="4">
        <v>0</v>
      </c>
      <c r="D34" s="4">
        <v>0</v>
      </c>
      <c r="E34" s="4">
        <v>0</v>
      </c>
      <c r="F34" s="4">
        <v>0</v>
      </c>
      <c r="G34" s="4">
        <v>0</v>
      </c>
      <c r="H34" s="4">
        <v>0</v>
      </c>
      <c r="I34" s="4">
        <v>0</v>
      </c>
      <c r="J34" s="4">
        <v>0</v>
      </c>
      <c r="K34" s="4">
        <v>0</v>
      </c>
      <c r="L34" s="4">
        <v>0</v>
      </c>
      <c r="M34" s="4">
        <v>0</v>
      </c>
      <c r="N34" s="4">
        <v>0</v>
      </c>
      <c r="O34" s="4">
        <v>0</v>
      </c>
      <c r="P34" s="4">
        <v>0</v>
      </c>
      <c r="Q34" s="4">
        <v>0</v>
      </c>
      <c r="R34" s="4">
        <v>0</v>
      </c>
      <c r="S34" s="4">
        <v>0</v>
      </c>
      <c r="T34" s="4">
        <v>0</v>
      </c>
      <c r="U34" s="4">
        <v>0</v>
      </c>
      <c r="V34" s="4">
        <v>0</v>
      </c>
      <c r="W34" s="4">
        <v>0</v>
      </c>
      <c r="X34" s="4">
        <v>0</v>
      </c>
      <c r="Y34" s="4">
        <v>0</v>
      </c>
      <c r="Z34" s="4">
        <v>0</v>
      </c>
    </row>
    <row r="35" spans="1:26" x14ac:dyDescent="0.25">
      <c r="A35" s="1">
        <v>20</v>
      </c>
      <c r="B35" s="4">
        <v>0</v>
      </c>
      <c r="C35" s="4">
        <v>0</v>
      </c>
      <c r="D35" s="4">
        <v>0</v>
      </c>
      <c r="E35" s="4">
        <v>0</v>
      </c>
      <c r="F35" s="4">
        <v>0</v>
      </c>
      <c r="G35" s="4">
        <v>0</v>
      </c>
      <c r="H35" s="4">
        <v>1.9999999999999999E-7</v>
      </c>
      <c r="I35" s="4">
        <v>3.9999999999999998E-7</v>
      </c>
      <c r="J35" s="4">
        <v>5.9999999999999997E-7</v>
      </c>
      <c r="K35" s="4">
        <v>7.9999999999999996E-7</v>
      </c>
      <c r="L35" s="4">
        <v>9.9999999999999995E-7</v>
      </c>
      <c r="M35" s="4">
        <v>9.9999999999999995E-7</v>
      </c>
      <c r="N35" s="4">
        <v>9.9999999999999995E-7</v>
      </c>
      <c r="O35" s="4">
        <v>9.9999999999999995E-7</v>
      </c>
      <c r="P35" s="4">
        <v>9.9999999999999995E-7</v>
      </c>
      <c r="Q35" s="4">
        <v>0</v>
      </c>
      <c r="R35" s="4">
        <v>5.9999999999999997E-7</v>
      </c>
      <c r="S35" s="4">
        <v>1.1999999999999999E-6</v>
      </c>
      <c r="T35" s="4">
        <v>1.7999999999999999E-6</v>
      </c>
      <c r="U35" s="4">
        <v>2.3999999999999999E-6</v>
      </c>
      <c r="V35" s="4">
        <v>3.0000000000000001E-6</v>
      </c>
      <c r="W35" s="4">
        <v>3.4000000000000001E-6</v>
      </c>
      <c r="X35" s="4">
        <v>3.8E-6</v>
      </c>
      <c r="Y35" s="4">
        <v>4.2000000000000004E-6</v>
      </c>
      <c r="Z35" s="4">
        <v>4.6E-6</v>
      </c>
    </row>
    <row r="36" spans="1:26" x14ac:dyDescent="0.25">
      <c r="A36" s="1">
        <v>30</v>
      </c>
      <c r="B36" s="4">
        <v>5.6450000000000007E-3</v>
      </c>
      <c r="C36" s="4">
        <v>5.7182000000000005E-3</v>
      </c>
      <c r="D36" s="4">
        <v>5.7914000000000004E-3</v>
      </c>
      <c r="E36" s="4">
        <v>5.8646000000000002E-3</v>
      </c>
      <c r="F36" s="4">
        <v>5.9378E-3</v>
      </c>
      <c r="G36" s="4">
        <v>6.0109999999999999E-3</v>
      </c>
      <c r="H36" s="4">
        <v>6.0216000000000002E-3</v>
      </c>
      <c r="I36" s="4">
        <v>6.0321999999999997E-3</v>
      </c>
      <c r="J36" s="4">
        <v>6.0428000000000001E-3</v>
      </c>
      <c r="K36" s="4">
        <v>6.0533999999999996E-3</v>
      </c>
      <c r="L36" s="4">
        <v>5.6980000000000008E-3</v>
      </c>
      <c r="M36" s="4">
        <v>5.7188000000000004E-3</v>
      </c>
      <c r="N36" s="4">
        <v>5.7396000000000001E-3</v>
      </c>
      <c r="O36" s="4">
        <v>5.7604000000000006E-3</v>
      </c>
      <c r="P36" s="4">
        <v>5.7812000000000002E-3</v>
      </c>
      <c r="Q36" s="4">
        <v>5.7489999999999998E-3</v>
      </c>
      <c r="R36" s="4">
        <v>5.9129999999999999E-3</v>
      </c>
      <c r="S36" s="4">
        <v>6.0769999999999991E-3</v>
      </c>
      <c r="T36" s="4">
        <v>6.2409999999999992E-3</v>
      </c>
      <c r="U36" s="4">
        <v>6.4049999999999984E-3</v>
      </c>
      <c r="V36" s="4">
        <v>6.4649999999999994E-3</v>
      </c>
      <c r="W36" s="4">
        <v>6.543199999999999E-3</v>
      </c>
      <c r="X36" s="4">
        <v>6.6213999999999986E-3</v>
      </c>
      <c r="Y36" s="4">
        <v>6.6995999999999991E-3</v>
      </c>
      <c r="Z36" s="4">
        <v>6.7777999999999988E-3</v>
      </c>
    </row>
    <row r="37" spans="1:26" x14ac:dyDescent="0.25">
      <c r="A37" s="1">
        <v>40</v>
      </c>
      <c r="B37" s="4">
        <v>1.4968000000000002E-2</v>
      </c>
      <c r="C37" s="4">
        <v>1.4963200000000003E-2</v>
      </c>
      <c r="D37" s="4">
        <v>1.4958400000000002E-2</v>
      </c>
      <c r="E37" s="4">
        <v>1.4953600000000003E-2</v>
      </c>
      <c r="F37" s="4">
        <v>1.4948800000000002E-2</v>
      </c>
      <c r="G37" s="4">
        <v>1.4944000000000002E-2</v>
      </c>
      <c r="H37" s="4">
        <v>1.5276600000000001E-2</v>
      </c>
      <c r="I37" s="4">
        <v>1.56092E-2</v>
      </c>
      <c r="J37" s="4">
        <v>1.5941799999999999E-2</v>
      </c>
      <c r="K37" s="4">
        <v>1.6274399999999998E-2</v>
      </c>
      <c r="L37" s="4">
        <v>1.6630999999999996E-2</v>
      </c>
      <c r="M37" s="4">
        <v>1.7122199999999997E-2</v>
      </c>
      <c r="N37" s="4">
        <v>1.7613399999999994E-2</v>
      </c>
      <c r="O37" s="4">
        <v>1.8104599999999995E-2</v>
      </c>
      <c r="P37" s="4">
        <v>1.8595799999999992E-2</v>
      </c>
      <c r="Q37" s="4">
        <v>1.7423999999999999E-2</v>
      </c>
      <c r="R37" s="4">
        <v>1.7902599999999998E-2</v>
      </c>
      <c r="S37" s="4">
        <v>1.8381199999999997E-2</v>
      </c>
      <c r="T37" s="4">
        <v>1.8859799999999999E-2</v>
      </c>
      <c r="U37" s="4">
        <v>1.9338399999999999E-2</v>
      </c>
      <c r="V37" s="4">
        <v>1.7361000000000001E-2</v>
      </c>
      <c r="W37" s="4">
        <v>1.8806799999999999E-2</v>
      </c>
      <c r="X37" s="4">
        <v>2.0252599999999999E-2</v>
      </c>
      <c r="Y37" s="4">
        <v>2.1698399999999996E-2</v>
      </c>
      <c r="Z37" s="4">
        <v>2.3144199999999997E-2</v>
      </c>
    </row>
    <row r="38" spans="1:26" x14ac:dyDescent="0.25">
      <c r="A38" s="1">
        <v>50</v>
      </c>
      <c r="B38" s="4">
        <v>4.2000000000000006E-3</v>
      </c>
      <c r="C38" s="4">
        <v>4.2064000000000008E-3</v>
      </c>
      <c r="D38" s="4">
        <v>4.2128000000000009E-3</v>
      </c>
      <c r="E38" s="4">
        <v>4.2192000000000002E-3</v>
      </c>
      <c r="F38" s="4">
        <v>4.2256000000000004E-3</v>
      </c>
      <c r="G38" s="4">
        <v>4.2320000000000005E-3</v>
      </c>
      <c r="H38" s="4">
        <v>5.1304000000000002E-3</v>
      </c>
      <c r="I38" s="4">
        <v>6.0288000000000008E-3</v>
      </c>
      <c r="J38" s="4">
        <v>6.9272000000000005E-3</v>
      </c>
      <c r="K38" s="4">
        <v>7.8256000000000003E-3</v>
      </c>
      <c r="L38" s="4">
        <v>8.6920000000000001E-3</v>
      </c>
      <c r="M38" s="4">
        <v>9.7807999999999992E-3</v>
      </c>
      <c r="N38" s="4">
        <v>1.08696E-2</v>
      </c>
      <c r="O38" s="4">
        <v>1.1958399999999999E-2</v>
      </c>
      <c r="P38" s="4">
        <v>1.3047199999999998E-2</v>
      </c>
      <c r="Q38" s="4">
        <v>9.6439999999999998E-3</v>
      </c>
      <c r="R38" s="4">
        <v>1.07776E-2</v>
      </c>
      <c r="S38" s="4">
        <v>1.19112E-2</v>
      </c>
      <c r="T38" s="4">
        <v>1.3044799999999999E-2</v>
      </c>
      <c r="U38" s="4">
        <v>1.4178399999999999E-2</v>
      </c>
      <c r="V38" s="4">
        <v>9.868E-3</v>
      </c>
      <c r="W38" s="4">
        <v>1.1742600000000001E-2</v>
      </c>
      <c r="X38" s="4">
        <v>1.3617199999999999E-2</v>
      </c>
      <c r="Y38" s="4">
        <v>1.54918E-2</v>
      </c>
      <c r="Z38" s="4">
        <v>1.7366400000000001E-2</v>
      </c>
    </row>
    <row r="39" spans="1:26" x14ac:dyDescent="0.25">
      <c r="A39" s="1">
        <v>60</v>
      </c>
      <c r="B39" s="4">
        <v>3.3090000000000003E-3</v>
      </c>
      <c r="C39" s="4">
        <v>4.3578000000000002E-3</v>
      </c>
      <c r="D39" s="4">
        <v>5.4066000000000001E-3</v>
      </c>
      <c r="E39" s="4">
        <v>6.4554E-3</v>
      </c>
      <c r="F39" s="4">
        <v>7.5041999999999999E-3</v>
      </c>
      <c r="G39" s="4">
        <v>8.5529999999999998E-3</v>
      </c>
      <c r="H39" s="4">
        <v>1.013E-2</v>
      </c>
      <c r="I39" s="4">
        <v>1.1706999999999999E-2</v>
      </c>
      <c r="J39" s="4">
        <v>1.3283999999999999E-2</v>
      </c>
      <c r="K39" s="4">
        <v>1.4860999999999999E-2</v>
      </c>
      <c r="L39" s="4">
        <v>1.1193999999999999E-2</v>
      </c>
      <c r="M39" s="4">
        <v>1.36446E-2</v>
      </c>
      <c r="N39" s="4">
        <v>1.6095199999999997E-2</v>
      </c>
      <c r="O39" s="4">
        <v>1.8545799999999998E-2</v>
      </c>
      <c r="P39" s="4">
        <v>2.0996399999999998E-2</v>
      </c>
      <c r="Q39" s="4">
        <v>1.5561999999999999E-2</v>
      </c>
      <c r="R39" s="4">
        <v>1.7935799999999998E-2</v>
      </c>
      <c r="S39" s="4">
        <v>2.0309600000000001E-2</v>
      </c>
      <c r="T39" s="4">
        <v>2.2683399999999999E-2</v>
      </c>
      <c r="U39" s="4">
        <v>2.5057200000000002E-2</v>
      </c>
      <c r="V39" s="4">
        <v>1.5178000000000001E-2</v>
      </c>
      <c r="W39" s="4">
        <v>1.62144E-2</v>
      </c>
      <c r="X39" s="4">
        <v>1.72508E-2</v>
      </c>
      <c r="Y39" s="4">
        <v>1.82872E-2</v>
      </c>
      <c r="Z39" s="4">
        <v>1.93236E-2</v>
      </c>
    </row>
    <row r="40" spans="1:26" x14ac:dyDescent="0.25">
      <c r="A40" s="1">
        <v>70</v>
      </c>
      <c r="B40" s="4">
        <v>2.1664000000000003E-2</v>
      </c>
      <c r="C40" s="4">
        <v>2.10276E-2</v>
      </c>
      <c r="D40" s="4">
        <v>2.0391200000000002E-2</v>
      </c>
      <c r="E40" s="4">
        <v>1.9754799999999999E-2</v>
      </c>
      <c r="F40" s="4">
        <v>1.9118400000000001E-2</v>
      </c>
      <c r="G40" s="4">
        <v>1.8481999999999998E-2</v>
      </c>
      <c r="H40" s="4">
        <v>1.6703599999999999E-2</v>
      </c>
      <c r="I40" s="4">
        <v>1.4925199999999996E-2</v>
      </c>
      <c r="J40" s="4">
        <v>1.3146799999999997E-2</v>
      </c>
      <c r="K40" s="4">
        <v>1.1368399999999996E-2</v>
      </c>
      <c r="L40" s="4">
        <v>1.2771999999999999E-2</v>
      </c>
      <c r="M40" s="4">
        <v>1.0494999999999997E-2</v>
      </c>
      <c r="N40" s="4">
        <v>8.2179999999999979E-3</v>
      </c>
      <c r="O40" s="4">
        <v>5.9409999999999975E-3</v>
      </c>
      <c r="P40" s="4">
        <v>3.6639999999999971E-3</v>
      </c>
      <c r="Q40" s="4">
        <v>1.0279E-2</v>
      </c>
      <c r="R40" s="4">
        <v>7.8953999999999986E-3</v>
      </c>
      <c r="S40" s="4">
        <v>5.5117999999999981E-3</v>
      </c>
      <c r="T40" s="4">
        <v>3.1281999999999976E-3</v>
      </c>
      <c r="U40" s="4">
        <v>7.4459999999999631E-4</v>
      </c>
      <c r="V40" s="4">
        <v>9.7459999999999977E-3</v>
      </c>
      <c r="W40" s="4">
        <v>7.1359999999999974E-3</v>
      </c>
      <c r="X40" s="4">
        <v>4.525999999999997E-3</v>
      </c>
      <c r="Y40" s="4">
        <v>1.9159999999999976E-3</v>
      </c>
      <c r="Z40" s="4">
        <v>-6.9400000000000364E-4</v>
      </c>
    </row>
    <row r="41" spans="1:26" x14ac:dyDescent="0.25">
      <c r="A41" s="1">
        <v>80</v>
      </c>
      <c r="B41" s="4">
        <v>1.7045999999999999E-2</v>
      </c>
      <c r="C41" s="4">
        <v>1.71404E-2</v>
      </c>
      <c r="D41" s="4">
        <v>1.7234799999999998E-2</v>
      </c>
      <c r="E41" s="4">
        <v>1.7329199999999999E-2</v>
      </c>
      <c r="F41" s="4">
        <v>1.7423599999999997E-2</v>
      </c>
      <c r="G41" s="4">
        <v>1.7517999999999999E-2</v>
      </c>
      <c r="H41" s="4">
        <v>1.7716599999999999E-2</v>
      </c>
      <c r="I41" s="4">
        <v>1.7915199999999999E-2</v>
      </c>
      <c r="J41" s="4">
        <v>1.8113799999999996E-2</v>
      </c>
      <c r="K41" s="4">
        <v>1.8312399999999996E-2</v>
      </c>
      <c r="L41" s="4">
        <v>1.8038999999999996E-2</v>
      </c>
      <c r="M41" s="4">
        <v>1.8374599999999998E-2</v>
      </c>
      <c r="N41" s="4">
        <v>1.8710199999999996E-2</v>
      </c>
      <c r="O41" s="4">
        <v>1.9045799999999998E-2</v>
      </c>
      <c r="P41" s="4">
        <v>1.9381399999999997E-2</v>
      </c>
      <c r="Q41" s="4">
        <v>1.8724000000000001E-2</v>
      </c>
      <c r="R41" s="4">
        <v>1.9159000000000002E-2</v>
      </c>
      <c r="S41" s="4">
        <v>1.9594E-2</v>
      </c>
      <c r="T41" s="4">
        <v>2.0029000000000002E-2</v>
      </c>
      <c r="U41" s="4">
        <v>2.0464E-2</v>
      </c>
      <c r="V41" s="4">
        <v>1.9220999999999999E-2</v>
      </c>
      <c r="W41" s="4">
        <v>1.98002E-2</v>
      </c>
      <c r="X41" s="4">
        <v>2.0379399999999999E-2</v>
      </c>
      <c r="Y41" s="4">
        <v>2.0958600000000001E-2</v>
      </c>
      <c r="Z41" s="4">
        <v>2.1537799999999999E-2</v>
      </c>
    </row>
    <row r="42" spans="1:26" x14ac:dyDescent="0.25">
      <c r="A42" s="1">
        <v>90</v>
      </c>
      <c r="B42" s="4">
        <v>0</v>
      </c>
      <c r="C42" s="4">
        <v>0</v>
      </c>
      <c r="D42" s="4">
        <v>0</v>
      </c>
      <c r="E42" s="4">
        <v>0</v>
      </c>
      <c r="F42" s="4">
        <v>0</v>
      </c>
      <c r="G42" s="4">
        <v>0</v>
      </c>
      <c r="H42" s="4">
        <v>0</v>
      </c>
      <c r="I42" s="4">
        <v>0</v>
      </c>
      <c r="J42" s="4">
        <v>0</v>
      </c>
      <c r="K42" s="4">
        <v>0</v>
      </c>
      <c r="L42" s="4">
        <v>0</v>
      </c>
      <c r="M42" s="4">
        <v>0</v>
      </c>
      <c r="N42" s="4">
        <v>0</v>
      </c>
      <c r="O42" s="4">
        <v>0</v>
      </c>
      <c r="P42" s="4">
        <v>0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0</v>
      </c>
      <c r="Z42" s="4">
        <v>0</v>
      </c>
    </row>
    <row r="43" spans="1:26" x14ac:dyDescent="0.25">
      <c r="A43" s="1">
        <v>100</v>
      </c>
      <c r="B43" s="4">
        <v>0</v>
      </c>
      <c r="C43" s="4">
        <v>0</v>
      </c>
      <c r="D43" s="4">
        <v>0</v>
      </c>
      <c r="E43" s="4">
        <v>0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4">
        <v>0</v>
      </c>
      <c r="L43" s="4">
        <v>0</v>
      </c>
      <c r="M43" s="4">
        <v>0</v>
      </c>
      <c r="N43" s="4">
        <v>0</v>
      </c>
      <c r="O43" s="4">
        <v>0</v>
      </c>
      <c r="P43" s="4">
        <v>0</v>
      </c>
      <c r="Q43" s="4">
        <v>0</v>
      </c>
      <c r="R43" s="4">
        <v>0</v>
      </c>
      <c r="S43" s="4">
        <v>0</v>
      </c>
      <c r="T43" s="4">
        <v>0</v>
      </c>
      <c r="U43" s="4">
        <v>0</v>
      </c>
      <c r="V43" s="4">
        <v>0</v>
      </c>
      <c r="W43" s="4">
        <v>0</v>
      </c>
      <c r="X43" s="4">
        <v>0</v>
      </c>
      <c r="Y43" s="4">
        <v>0</v>
      </c>
      <c r="Z43" s="4">
        <v>0</v>
      </c>
    </row>
    <row r="44" spans="1:26" x14ac:dyDescent="0.25">
      <c r="A44" s="1">
        <v>110</v>
      </c>
      <c r="B44" s="4">
        <v>0</v>
      </c>
      <c r="C44" s="4">
        <v>0</v>
      </c>
      <c r="D44" s="4">
        <v>0</v>
      </c>
      <c r="E44" s="4">
        <v>0</v>
      </c>
      <c r="F44" s="4">
        <v>0</v>
      </c>
      <c r="G44" s="4">
        <v>0</v>
      </c>
      <c r="H44" s="4">
        <v>0</v>
      </c>
      <c r="I44" s="4">
        <v>0</v>
      </c>
      <c r="J44" s="4">
        <v>0</v>
      </c>
      <c r="K44" s="4">
        <v>0</v>
      </c>
      <c r="L44" s="4">
        <v>0</v>
      </c>
      <c r="M44" s="4">
        <v>0</v>
      </c>
      <c r="N44" s="4">
        <v>0</v>
      </c>
      <c r="O44" s="4">
        <v>0</v>
      </c>
      <c r="P44" s="4">
        <v>0</v>
      </c>
      <c r="Q44" s="4">
        <v>0</v>
      </c>
      <c r="R44" s="4">
        <v>0</v>
      </c>
      <c r="S44" s="4">
        <v>0</v>
      </c>
      <c r="T44" s="4">
        <v>0</v>
      </c>
      <c r="U44" s="4">
        <v>0</v>
      </c>
      <c r="V44" s="4">
        <v>0</v>
      </c>
      <c r="W44" s="4">
        <v>0</v>
      </c>
      <c r="X44" s="4">
        <v>0</v>
      </c>
      <c r="Y44" s="4">
        <v>0</v>
      </c>
      <c r="Z44" s="4">
        <v>0</v>
      </c>
    </row>
    <row r="46" spans="1:26" x14ac:dyDescent="0.25">
      <c r="A46" t="s">
        <v>81</v>
      </c>
    </row>
    <row r="47" spans="1:26" x14ac:dyDescent="0.25">
      <c r="A47" s="1" t="s">
        <v>5</v>
      </c>
      <c r="B47" s="1">
        <v>2020</v>
      </c>
      <c r="C47" s="1">
        <f>B47+1</f>
        <v>2021</v>
      </c>
      <c r="D47" s="1">
        <f t="shared" ref="D47:Z47" si="3">C47+1</f>
        <v>2022</v>
      </c>
      <c r="E47" s="1">
        <f t="shared" si="3"/>
        <v>2023</v>
      </c>
      <c r="F47" s="1">
        <f t="shared" si="3"/>
        <v>2024</v>
      </c>
      <c r="G47" s="1">
        <f t="shared" si="3"/>
        <v>2025</v>
      </c>
      <c r="H47" s="1">
        <f t="shared" si="3"/>
        <v>2026</v>
      </c>
      <c r="I47" s="1">
        <f t="shared" si="3"/>
        <v>2027</v>
      </c>
      <c r="J47" s="1">
        <f t="shared" si="3"/>
        <v>2028</v>
      </c>
      <c r="K47" s="1">
        <f t="shared" si="3"/>
        <v>2029</v>
      </c>
      <c r="L47" s="1">
        <f t="shared" si="3"/>
        <v>2030</v>
      </c>
      <c r="M47" s="1">
        <f t="shared" si="3"/>
        <v>2031</v>
      </c>
      <c r="N47" s="1">
        <f t="shared" si="3"/>
        <v>2032</v>
      </c>
      <c r="O47" s="1">
        <f t="shared" si="3"/>
        <v>2033</v>
      </c>
      <c r="P47" s="1">
        <f t="shared" si="3"/>
        <v>2034</v>
      </c>
      <c r="Q47" s="1">
        <f t="shared" si="3"/>
        <v>2035</v>
      </c>
      <c r="R47" s="1">
        <f t="shared" si="3"/>
        <v>2036</v>
      </c>
      <c r="S47" s="1">
        <f t="shared" si="3"/>
        <v>2037</v>
      </c>
      <c r="T47" s="1">
        <f t="shared" si="3"/>
        <v>2038</v>
      </c>
      <c r="U47" s="1">
        <f t="shared" si="3"/>
        <v>2039</v>
      </c>
      <c r="V47" s="1">
        <f t="shared" si="3"/>
        <v>2040</v>
      </c>
      <c r="W47" s="1">
        <f t="shared" si="3"/>
        <v>2041</v>
      </c>
      <c r="X47" s="1">
        <f t="shared" si="3"/>
        <v>2042</v>
      </c>
      <c r="Y47" s="1">
        <f t="shared" si="3"/>
        <v>2043</v>
      </c>
      <c r="Z47" s="1">
        <f t="shared" si="3"/>
        <v>2044</v>
      </c>
    </row>
    <row r="48" spans="1:26" x14ac:dyDescent="0.25">
      <c r="A48" s="51" t="s">
        <v>2</v>
      </c>
      <c r="B48" s="72"/>
      <c r="C48" s="72"/>
      <c r="D48" s="72"/>
      <c r="E48" s="72"/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  <c r="R48" s="72"/>
      <c r="S48" s="72"/>
      <c r="T48" s="72"/>
      <c r="U48" s="72"/>
      <c r="V48" s="72"/>
      <c r="W48" s="72"/>
      <c r="X48" s="72"/>
      <c r="Y48" s="72"/>
      <c r="Z48" s="72"/>
    </row>
    <row r="49" spans="1:26" x14ac:dyDescent="0.25">
      <c r="A49" s="38">
        <v>10</v>
      </c>
      <c r="B49" s="4">
        <v>0</v>
      </c>
      <c r="C49" s="4">
        <v>0</v>
      </c>
      <c r="D49" s="4">
        <v>0</v>
      </c>
      <c r="E49" s="4">
        <v>0</v>
      </c>
      <c r="F49" s="4">
        <v>0</v>
      </c>
      <c r="G49" s="4">
        <v>0</v>
      </c>
      <c r="H49" s="4">
        <v>0</v>
      </c>
      <c r="I49" s="4">
        <v>0</v>
      </c>
      <c r="J49" s="4">
        <v>0</v>
      </c>
      <c r="K49" s="4">
        <v>0</v>
      </c>
      <c r="L49" s="4">
        <v>0</v>
      </c>
      <c r="M49" s="4">
        <v>0</v>
      </c>
      <c r="N49" s="4">
        <v>0</v>
      </c>
      <c r="O49" s="4">
        <v>0</v>
      </c>
      <c r="P49" s="4">
        <v>0</v>
      </c>
      <c r="Q49" s="4">
        <v>0</v>
      </c>
      <c r="R49" s="4">
        <v>0</v>
      </c>
      <c r="S49" s="4">
        <v>0</v>
      </c>
      <c r="T49" s="4">
        <v>0</v>
      </c>
      <c r="U49" s="4">
        <v>0</v>
      </c>
      <c r="V49" s="4">
        <v>0</v>
      </c>
      <c r="W49" s="4">
        <v>0</v>
      </c>
      <c r="X49" s="4">
        <v>0</v>
      </c>
      <c r="Y49" s="4">
        <v>0</v>
      </c>
      <c r="Z49" s="4">
        <v>0</v>
      </c>
    </row>
    <row r="50" spans="1:26" x14ac:dyDescent="0.25">
      <c r="A50" s="38">
        <v>20</v>
      </c>
      <c r="B50" s="4">
        <v>0</v>
      </c>
      <c r="C50" s="4">
        <v>0</v>
      </c>
      <c r="D50" s="4">
        <v>0</v>
      </c>
      <c r="E50" s="4">
        <v>0</v>
      </c>
      <c r="F50" s="4">
        <v>0</v>
      </c>
      <c r="G50" s="4">
        <v>0</v>
      </c>
      <c r="H50" s="4">
        <v>0</v>
      </c>
      <c r="I50" s="4">
        <v>0</v>
      </c>
      <c r="J50" s="4">
        <v>0</v>
      </c>
      <c r="K50" s="4">
        <v>0</v>
      </c>
      <c r="L50" s="4">
        <v>0</v>
      </c>
      <c r="M50" s="4">
        <v>0</v>
      </c>
      <c r="N50" s="4">
        <v>0</v>
      </c>
      <c r="O50" s="4">
        <v>0</v>
      </c>
      <c r="P50" s="4">
        <v>0</v>
      </c>
      <c r="Q50" s="4">
        <v>0</v>
      </c>
      <c r="R50" s="4">
        <v>1.9999999999999999E-7</v>
      </c>
      <c r="S50" s="4">
        <v>3.9999999999999998E-7</v>
      </c>
      <c r="T50" s="4">
        <v>5.9999999999999997E-7</v>
      </c>
      <c r="U50" s="4">
        <v>7.9999999999999996E-7</v>
      </c>
      <c r="V50" s="4">
        <v>9.9999999999999995E-7</v>
      </c>
      <c r="W50" s="4">
        <v>9.9999999999999995E-7</v>
      </c>
      <c r="X50" s="4">
        <v>9.9999999999999995E-7</v>
      </c>
      <c r="Y50" s="4">
        <v>9.9999999999999995E-7</v>
      </c>
      <c r="Z50" s="4">
        <v>9.9999999999999995E-7</v>
      </c>
    </row>
    <row r="51" spans="1:26" x14ac:dyDescent="0.25">
      <c r="A51" s="38">
        <v>30</v>
      </c>
      <c r="B51" s="4">
        <v>1.9619999999999999E-2</v>
      </c>
      <c r="C51" s="4">
        <v>2.0450799999999998E-2</v>
      </c>
      <c r="D51" s="4">
        <v>2.1281599999999998E-2</v>
      </c>
      <c r="E51" s="4">
        <v>2.2112399999999997E-2</v>
      </c>
      <c r="F51" s="4">
        <v>2.29432E-2</v>
      </c>
      <c r="G51" s="4">
        <v>2.3774E-2</v>
      </c>
      <c r="H51" s="4">
        <v>2.12286E-2</v>
      </c>
      <c r="I51" s="4">
        <v>1.8683200000000001E-2</v>
      </c>
      <c r="J51" s="4">
        <v>1.6137800000000001E-2</v>
      </c>
      <c r="K51" s="4">
        <v>1.3592400000000001E-2</v>
      </c>
      <c r="L51" s="4">
        <v>6.8929999999999998E-3</v>
      </c>
      <c r="M51" s="4">
        <v>4.5104000000000003E-3</v>
      </c>
      <c r="N51" s="4">
        <v>2.1278000000000009E-3</v>
      </c>
      <c r="O51" s="4">
        <v>-2.547999999999986E-4</v>
      </c>
      <c r="P51" s="4">
        <v>-2.6373999999999981E-3</v>
      </c>
      <c r="Q51" s="4">
        <v>7.7070000000000003E-3</v>
      </c>
      <c r="R51" s="4">
        <v>5.4906E-3</v>
      </c>
      <c r="S51" s="4">
        <v>3.2742000000000005E-3</v>
      </c>
      <c r="T51" s="4">
        <v>1.0578000000000011E-3</v>
      </c>
      <c r="U51" s="4">
        <v>-1.1585999999999992E-3</v>
      </c>
      <c r="V51" s="4">
        <v>8.5379999999999987E-3</v>
      </c>
      <c r="W51" s="4">
        <v>6.3829999999999989E-3</v>
      </c>
      <c r="X51" s="4">
        <v>4.2279999999999991E-3</v>
      </c>
      <c r="Y51" s="4">
        <v>2.0729999999999993E-3</v>
      </c>
      <c r="Z51" s="4">
        <v>-8.2000000000000475E-5</v>
      </c>
    </row>
    <row r="52" spans="1:26" x14ac:dyDescent="0.25">
      <c r="A52" s="38">
        <v>40</v>
      </c>
      <c r="B52" s="4">
        <v>7.0159999999999997E-3</v>
      </c>
      <c r="C52" s="4">
        <v>7.1471999999999994E-3</v>
      </c>
      <c r="D52" s="4">
        <v>7.2784E-3</v>
      </c>
      <c r="E52" s="4">
        <v>7.4095999999999997E-3</v>
      </c>
      <c r="F52" s="4">
        <v>7.5408000000000003E-3</v>
      </c>
      <c r="G52" s="4">
        <v>7.672E-3</v>
      </c>
      <c r="H52" s="4">
        <v>7.9234000000000006E-3</v>
      </c>
      <c r="I52" s="4">
        <v>8.1748000000000012E-3</v>
      </c>
      <c r="J52" s="4">
        <v>8.4262E-3</v>
      </c>
      <c r="K52" s="4">
        <v>8.6776000000000006E-3</v>
      </c>
      <c r="L52" s="4">
        <v>8.2730000000000008E-3</v>
      </c>
      <c r="M52" s="4">
        <v>8.6250000000000007E-3</v>
      </c>
      <c r="N52" s="4">
        <v>8.9769999999999989E-3</v>
      </c>
      <c r="O52" s="4">
        <v>9.3289999999999988E-3</v>
      </c>
      <c r="P52" s="4">
        <v>9.6809999999999969E-3</v>
      </c>
      <c r="Q52" s="4">
        <v>8.7759999999999956E-3</v>
      </c>
      <c r="R52" s="4">
        <v>9.190599999999995E-3</v>
      </c>
      <c r="S52" s="4">
        <v>9.605199999999996E-3</v>
      </c>
      <c r="T52" s="4">
        <v>1.0019799999999995E-2</v>
      </c>
      <c r="U52" s="4">
        <v>1.0434399999999996E-2</v>
      </c>
      <c r="V52" s="4">
        <v>9.0889999999999999E-3</v>
      </c>
      <c r="W52" s="4">
        <v>1.61806E-2</v>
      </c>
      <c r="X52" s="4">
        <v>2.32722E-2</v>
      </c>
      <c r="Y52" s="4">
        <v>3.0363799999999996E-2</v>
      </c>
      <c r="Z52" s="4">
        <v>3.74554E-2</v>
      </c>
    </row>
    <row r="53" spans="1:26" x14ac:dyDescent="0.25">
      <c r="A53" s="38">
        <v>50</v>
      </c>
      <c r="B53" s="4">
        <v>1.9449999999999999E-2</v>
      </c>
      <c r="C53" s="4">
        <v>2.0193199999999998E-2</v>
      </c>
      <c r="D53" s="4">
        <v>2.0936399999999997E-2</v>
      </c>
      <c r="E53" s="4">
        <v>2.1679599999999997E-2</v>
      </c>
      <c r="F53" s="4">
        <v>2.2422799999999996E-2</v>
      </c>
      <c r="G53" s="4">
        <v>2.3165999999999996E-2</v>
      </c>
      <c r="H53" s="4">
        <v>2.9103399999999995E-2</v>
      </c>
      <c r="I53" s="4">
        <v>3.5040799999999997E-2</v>
      </c>
      <c r="J53" s="4">
        <v>4.0978199999999992E-2</v>
      </c>
      <c r="K53" s="4">
        <v>4.6915600000000002E-2</v>
      </c>
      <c r="L53" s="4">
        <v>4.9137E-2</v>
      </c>
      <c r="M53" s="4">
        <v>5.7119000000000003E-2</v>
      </c>
      <c r="N53" s="4">
        <v>6.5100999999999992E-2</v>
      </c>
      <c r="O53" s="4">
        <v>7.3082999999999995E-2</v>
      </c>
      <c r="P53" s="4">
        <v>8.1064999999999998E-2</v>
      </c>
      <c r="Q53" s="4">
        <v>5.9360000000000003E-2</v>
      </c>
      <c r="R53" s="4">
        <v>6.7295600000000011E-2</v>
      </c>
      <c r="S53" s="4">
        <v>7.5231199999999998E-2</v>
      </c>
      <c r="T53" s="4">
        <v>8.3166800000000013E-2</v>
      </c>
      <c r="U53" s="4">
        <v>9.11024E-2</v>
      </c>
      <c r="V53" s="4">
        <v>5.9128E-2</v>
      </c>
      <c r="W53" s="4">
        <v>7.2888999999999995E-2</v>
      </c>
      <c r="X53" s="4">
        <v>8.6650000000000005E-2</v>
      </c>
      <c r="Y53" s="4">
        <v>0.100411</v>
      </c>
      <c r="Z53" s="4">
        <v>0.114172</v>
      </c>
    </row>
    <row r="54" spans="1:26" x14ac:dyDescent="0.25">
      <c r="A54" s="38">
        <v>60</v>
      </c>
      <c r="B54" s="4">
        <v>1.3328E-2</v>
      </c>
      <c r="C54" s="4">
        <v>2.1124999999999998E-2</v>
      </c>
      <c r="D54" s="4">
        <v>2.8922E-2</v>
      </c>
      <c r="E54" s="4">
        <v>3.6719000000000002E-2</v>
      </c>
      <c r="F54" s="4">
        <v>4.4516E-2</v>
      </c>
      <c r="G54" s="4">
        <v>5.2312999999999998E-2</v>
      </c>
      <c r="H54" s="4">
        <v>6.3726199999999997E-2</v>
      </c>
      <c r="I54" s="4">
        <v>7.5139399999999995E-2</v>
      </c>
      <c r="J54" s="4">
        <v>8.6552600000000007E-2</v>
      </c>
      <c r="K54" s="4">
        <v>9.7965799999999992E-2</v>
      </c>
      <c r="L54" s="4">
        <v>7.0393999999999998E-2</v>
      </c>
      <c r="M54" s="4">
        <v>9.0121800000000002E-2</v>
      </c>
      <c r="N54" s="4">
        <v>0.10984959999999999</v>
      </c>
      <c r="O54" s="4">
        <v>0.12957739999999998</v>
      </c>
      <c r="P54" s="4">
        <v>0.14930519999999997</v>
      </c>
      <c r="Q54" s="4">
        <v>0.11196699999999998</v>
      </c>
      <c r="R54" s="4">
        <v>0.13111479999999998</v>
      </c>
      <c r="S54" s="4">
        <v>0.1502626</v>
      </c>
      <c r="T54" s="4">
        <v>0.16941039999999999</v>
      </c>
      <c r="U54" s="4">
        <v>0.18855820000000001</v>
      </c>
      <c r="V54" s="4">
        <v>0.10906700000000001</v>
      </c>
      <c r="W54" s="4">
        <v>0.12149520000000001</v>
      </c>
      <c r="X54" s="4">
        <v>0.1339234</v>
      </c>
      <c r="Y54" s="4">
        <v>0.1463516</v>
      </c>
      <c r="Z54" s="4">
        <v>0.1587798</v>
      </c>
    </row>
    <row r="55" spans="1:26" x14ac:dyDescent="0.25">
      <c r="A55" s="38">
        <v>70</v>
      </c>
      <c r="B55" s="4">
        <v>9.4658000000000006E-2</v>
      </c>
      <c r="C55" s="4">
        <v>9.3938199999999999E-2</v>
      </c>
      <c r="D55" s="4">
        <v>9.3218400000000007E-2</v>
      </c>
      <c r="E55" s="4">
        <v>9.24986E-2</v>
      </c>
      <c r="F55" s="4">
        <v>9.1778800000000008E-2</v>
      </c>
      <c r="G55" s="4">
        <v>9.1059000000000001E-2</v>
      </c>
      <c r="H55" s="4">
        <v>8.7228E-2</v>
      </c>
      <c r="I55" s="4">
        <v>8.3396999999999999E-2</v>
      </c>
      <c r="J55" s="4">
        <v>7.9565999999999998E-2</v>
      </c>
      <c r="K55" s="4">
        <v>7.5735000000000011E-2</v>
      </c>
      <c r="L55" s="4">
        <v>7.5503000000000015E-2</v>
      </c>
      <c r="M55" s="4">
        <v>6.893100000000002E-2</v>
      </c>
      <c r="N55" s="4">
        <v>6.2359000000000012E-2</v>
      </c>
      <c r="O55" s="4">
        <v>5.5787000000000017E-2</v>
      </c>
      <c r="P55" s="4">
        <v>4.9215000000000016E-2</v>
      </c>
      <c r="Q55" s="4">
        <v>6.1798000000000006E-2</v>
      </c>
      <c r="R55" s="4">
        <v>5.4740200000000003E-2</v>
      </c>
      <c r="S55" s="4">
        <v>4.76824E-2</v>
      </c>
      <c r="T55" s="4">
        <v>4.0624600000000004E-2</v>
      </c>
      <c r="U55" s="4">
        <v>3.3566800000000001E-2</v>
      </c>
      <c r="V55" s="4">
        <v>5.9368999999999998E-2</v>
      </c>
      <c r="W55" s="4">
        <v>5.0351999999999994E-2</v>
      </c>
      <c r="X55" s="4">
        <v>4.1334999999999997E-2</v>
      </c>
      <c r="Y55" s="4">
        <v>3.2318E-2</v>
      </c>
      <c r="Z55" s="4">
        <v>2.3300999999999995E-2</v>
      </c>
    </row>
    <row r="56" spans="1:26" x14ac:dyDescent="0.25">
      <c r="A56" s="1">
        <v>80</v>
      </c>
      <c r="B56" s="4">
        <v>2.4199000000000002E-2</v>
      </c>
      <c r="C56" s="4">
        <v>2.4694000000000001E-2</v>
      </c>
      <c r="D56" s="4">
        <v>2.5189E-2</v>
      </c>
      <c r="E56" s="4">
        <v>2.5684000000000002E-2</v>
      </c>
      <c r="F56" s="4">
        <v>2.6179000000000001E-2</v>
      </c>
      <c r="G56" s="4">
        <v>2.6674E-2</v>
      </c>
      <c r="H56" s="4">
        <v>2.9186E-2</v>
      </c>
      <c r="I56" s="4">
        <v>3.1697999999999997E-2</v>
      </c>
      <c r="J56" s="4">
        <v>3.4209999999999997E-2</v>
      </c>
      <c r="K56" s="4">
        <v>3.6721999999999998E-2</v>
      </c>
      <c r="L56" s="4">
        <v>3.6759E-2</v>
      </c>
      <c r="M56" s="4">
        <v>4.0058400000000001E-2</v>
      </c>
      <c r="N56" s="4">
        <v>4.3357799999999995E-2</v>
      </c>
      <c r="O56" s="4">
        <v>4.6657199999999996E-2</v>
      </c>
      <c r="P56" s="4">
        <v>4.9956599999999997E-2</v>
      </c>
      <c r="Q56" s="4">
        <v>4.0695999999999996E-2</v>
      </c>
      <c r="R56" s="4">
        <v>4.4403799999999993E-2</v>
      </c>
      <c r="S56" s="4">
        <v>4.8111599999999997E-2</v>
      </c>
      <c r="T56" s="4">
        <v>5.1819399999999995E-2</v>
      </c>
      <c r="U56" s="4">
        <v>5.5527199999999992E-2</v>
      </c>
      <c r="V56" s="4">
        <v>4.2737999999999998E-2</v>
      </c>
      <c r="W56" s="4">
        <v>4.6867399999999997E-2</v>
      </c>
      <c r="X56" s="4">
        <v>5.0996799999999995E-2</v>
      </c>
      <c r="Y56" s="4">
        <v>5.51262E-2</v>
      </c>
      <c r="Z56" s="4">
        <v>5.9255599999999999E-2</v>
      </c>
    </row>
    <row r="57" spans="1:26" x14ac:dyDescent="0.25">
      <c r="A57" s="1">
        <v>90</v>
      </c>
      <c r="B57" s="4">
        <v>0</v>
      </c>
      <c r="C57" s="4">
        <v>0</v>
      </c>
      <c r="D57" s="4">
        <v>0</v>
      </c>
      <c r="E57" s="4">
        <v>0</v>
      </c>
      <c r="F57" s="4">
        <v>0</v>
      </c>
      <c r="G57" s="4">
        <v>0</v>
      </c>
      <c r="H57" s="4">
        <v>0</v>
      </c>
      <c r="I57" s="4">
        <v>0</v>
      </c>
      <c r="J57" s="4">
        <v>0</v>
      </c>
      <c r="K57" s="4">
        <v>0</v>
      </c>
      <c r="L57" s="4">
        <v>0</v>
      </c>
      <c r="M57" s="4">
        <v>0</v>
      </c>
      <c r="N57" s="4">
        <v>0</v>
      </c>
      <c r="O57" s="4">
        <v>0</v>
      </c>
      <c r="P57" s="4">
        <v>0</v>
      </c>
      <c r="Q57" s="4">
        <v>0</v>
      </c>
      <c r="R57" s="4">
        <v>0</v>
      </c>
      <c r="S57" s="4">
        <v>0</v>
      </c>
      <c r="T57" s="4">
        <v>0</v>
      </c>
      <c r="U57" s="4">
        <v>0</v>
      </c>
      <c r="V57" s="4">
        <v>0</v>
      </c>
      <c r="W57" s="4">
        <v>0</v>
      </c>
      <c r="X57" s="4">
        <v>0</v>
      </c>
      <c r="Y57" s="4">
        <v>0</v>
      </c>
      <c r="Z57" s="4">
        <v>0</v>
      </c>
    </row>
    <row r="58" spans="1:26" x14ac:dyDescent="0.25">
      <c r="A58" s="1">
        <v>100</v>
      </c>
      <c r="B58" s="4">
        <v>0</v>
      </c>
      <c r="C58" s="4">
        <v>0</v>
      </c>
      <c r="D58" s="4">
        <v>0</v>
      </c>
      <c r="E58" s="4">
        <v>0</v>
      </c>
      <c r="F58" s="4">
        <v>0</v>
      </c>
      <c r="G58" s="4">
        <v>0</v>
      </c>
      <c r="H58" s="4">
        <v>0</v>
      </c>
      <c r="I58" s="4">
        <v>0</v>
      </c>
      <c r="J58" s="4">
        <v>0</v>
      </c>
      <c r="K58" s="4">
        <v>0</v>
      </c>
      <c r="L58" s="4">
        <v>0</v>
      </c>
      <c r="M58" s="4">
        <v>0</v>
      </c>
      <c r="N58" s="4">
        <v>0</v>
      </c>
      <c r="O58" s="4">
        <v>0</v>
      </c>
      <c r="P58" s="4">
        <v>0</v>
      </c>
      <c r="Q58" s="4">
        <v>0</v>
      </c>
      <c r="R58" s="4">
        <v>0</v>
      </c>
      <c r="S58" s="4">
        <v>0</v>
      </c>
      <c r="T58" s="4">
        <v>0</v>
      </c>
      <c r="U58" s="4">
        <v>0</v>
      </c>
      <c r="V58" s="4">
        <v>0</v>
      </c>
      <c r="W58" s="4">
        <v>0</v>
      </c>
      <c r="X58" s="4">
        <v>0</v>
      </c>
      <c r="Y58" s="4">
        <v>0</v>
      </c>
      <c r="Z58" s="4">
        <v>0</v>
      </c>
    </row>
    <row r="59" spans="1:26" x14ac:dyDescent="0.25">
      <c r="A59" s="1">
        <v>110</v>
      </c>
      <c r="B59" s="4">
        <v>0</v>
      </c>
      <c r="C59" s="4">
        <v>0</v>
      </c>
      <c r="D59" s="4">
        <v>0</v>
      </c>
      <c r="E59" s="4">
        <v>0</v>
      </c>
      <c r="F59" s="4">
        <v>0</v>
      </c>
      <c r="G59" s="4">
        <v>0</v>
      </c>
      <c r="H59" s="4">
        <v>0</v>
      </c>
      <c r="I59" s="4">
        <v>0</v>
      </c>
      <c r="J59" s="4">
        <v>0</v>
      </c>
      <c r="K59" s="4">
        <v>0</v>
      </c>
      <c r="L59" s="4">
        <v>0</v>
      </c>
      <c r="M59" s="4">
        <v>0</v>
      </c>
      <c r="N59" s="4">
        <v>0</v>
      </c>
      <c r="O59" s="4">
        <v>0</v>
      </c>
      <c r="P59" s="4">
        <v>0</v>
      </c>
      <c r="Q59" s="4">
        <v>0</v>
      </c>
      <c r="R59" s="4">
        <v>0</v>
      </c>
      <c r="S59" s="4">
        <v>0</v>
      </c>
      <c r="T59" s="4">
        <v>0</v>
      </c>
      <c r="U59" s="4">
        <v>0</v>
      </c>
      <c r="V59" s="4">
        <v>0</v>
      </c>
      <c r="W59" s="4">
        <v>0</v>
      </c>
      <c r="X59" s="4">
        <v>0</v>
      </c>
      <c r="Y59" s="4">
        <v>0</v>
      </c>
      <c r="Z59" s="4">
        <v>0</v>
      </c>
    </row>
    <row r="61" spans="1:26" x14ac:dyDescent="0.25">
      <c r="A61" t="s">
        <v>81</v>
      </c>
    </row>
    <row r="62" spans="1:26" x14ac:dyDescent="0.25">
      <c r="A62" s="1" t="s">
        <v>44</v>
      </c>
      <c r="B62" s="1">
        <v>2020</v>
      </c>
      <c r="C62" s="1">
        <f>B62+1</f>
        <v>2021</v>
      </c>
      <c r="D62" s="1">
        <f t="shared" ref="D62:Z62" si="4">C62+1</f>
        <v>2022</v>
      </c>
      <c r="E62" s="1">
        <f t="shared" si="4"/>
        <v>2023</v>
      </c>
      <c r="F62" s="1">
        <f t="shared" si="4"/>
        <v>2024</v>
      </c>
      <c r="G62" s="1">
        <f t="shared" si="4"/>
        <v>2025</v>
      </c>
      <c r="H62" s="1">
        <f t="shared" si="4"/>
        <v>2026</v>
      </c>
      <c r="I62" s="1">
        <f t="shared" si="4"/>
        <v>2027</v>
      </c>
      <c r="J62" s="1">
        <f t="shared" si="4"/>
        <v>2028</v>
      </c>
      <c r="K62" s="1">
        <f t="shared" si="4"/>
        <v>2029</v>
      </c>
      <c r="L62" s="1">
        <f t="shared" si="4"/>
        <v>2030</v>
      </c>
      <c r="M62" s="1">
        <f t="shared" si="4"/>
        <v>2031</v>
      </c>
      <c r="N62" s="1">
        <f t="shared" si="4"/>
        <v>2032</v>
      </c>
      <c r="O62" s="1">
        <f t="shared" si="4"/>
        <v>2033</v>
      </c>
      <c r="P62" s="1">
        <f t="shared" si="4"/>
        <v>2034</v>
      </c>
      <c r="Q62" s="1">
        <f t="shared" si="4"/>
        <v>2035</v>
      </c>
      <c r="R62" s="1">
        <f t="shared" si="4"/>
        <v>2036</v>
      </c>
      <c r="S62" s="1">
        <f t="shared" si="4"/>
        <v>2037</v>
      </c>
      <c r="T62" s="1">
        <f t="shared" si="4"/>
        <v>2038</v>
      </c>
      <c r="U62" s="1">
        <f t="shared" si="4"/>
        <v>2039</v>
      </c>
      <c r="V62" s="1">
        <f t="shared" si="4"/>
        <v>2040</v>
      </c>
      <c r="W62" s="1">
        <f t="shared" si="4"/>
        <v>2041</v>
      </c>
      <c r="X62" s="1">
        <f t="shared" si="4"/>
        <v>2042</v>
      </c>
      <c r="Y62" s="1">
        <f t="shared" si="4"/>
        <v>2043</v>
      </c>
      <c r="Z62" s="1">
        <f t="shared" si="4"/>
        <v>2044</v>
      </c>
    </row>
    <row r="63" spans="1:26" x14ac:dyDescent="0.25">
      <c r="A63" s="51" t="s">
        <v>2</v>
      </c>
      <c r="B63" s="72"/>
      <c r="C63" s="72"/>
      <c r="D63" s="72"/>
      <c r="E63" s="72"/>
      <c r="F63" s="72"/>
      <c r="G63" s="72"/>
      <c r="H63" s="72"/>
      <c r="I63" s="72"/>
      <c r="J63" s="72"/>
      <c r="K63" s="72"/>
      <c r="L63" s="72"/>
      <c r="M63" s="72"/>
      <c r="N63" s="72"/>
      <c r="O63" s="72"/>
      <c r="P63" s="72"/>
      <c r="Q63" s="72"/>
      <c r="R63" s="72"/>
      <c r="S63" s="72"/>
      <c r="T63" s="72"/>
      <c r="U63" s="72"/>
      <c r="V63" s="72"/>
      <c r="W63" s="72"/>
      <c r="X63" s="72"/>
      <c r="Y63" s="72"/>
      <c r="Z63" s="72"/>
    </row>
    <row r="64" spans="1:26" x14ac:dyDescent="0.25">
      <c r="A64" s="1">
        <v>10</v>
      </c>
      <c r="B64" s="4">
        <v>0</v>
      </c>
      <c r="C64" s="4">
        <v>0</v>
      </c>
      <c r="D64" s="4">
        <v>0</v>
      </c>
      <c r="E64" s="4">
        <v>0</v>
      </c>
      <c r="F64" s="4">
        <v>0</v>
      </c>
      <c r="G64" s="4">
        <v>0</v>
      </c>
      <c r="H64" s="4">
        <v>0</v>
      </c>
      <c r="I64" s="4">
        <v>0</v>
      </c>
      <c r="J64" s="4">
        <v>0</v>
      </c>
      <c r="K64" s="4">
        <v>0</v>
      </c>
      <c r="L64" s="4">
        <v>0</v>
      </c>
      <c r="M64" s="4">
        <v>0</v>
      </c>
      <c r="N64" s="4">
        <v>0</v>
      </c>
      <c r="O64" s="4">
        <v>0</v>
      </c>
      <c r="P64" s="4">
        <v>0</v>
      </c>
      <c r="Q64" s="4">
        <v>0</v>
      </c>
      <c r="R64" s="4">
        <v>0</v>
      </c>
      <c r="S64" s="4">
        <v>0</v>
      </c>
      <c r="T64" s="4">
        <v>0</v>
      </c>
      <c r="U64" s="4">
        <v>0</v>
      </c>
      <c r="V64" s="4">
        <v>0</v>
      </c>
      <c r="W64" s="4">
        <v>0</v>
      </c>
      <c r="X64" s="4">
        <v>0</v>
      </c>
      <c r="Y64" s="4">
        <v>0</v>
      </c>
      <c r="Z64" s="4">
        <v>0</v>
      </c>
    </row>
    <row r="65" spans="1:26" x14ac:dyDescent="0.25">
      <c r="A65" s="1">
        <v>20</v>
      </c>
      <c r="B65" s="4">
        <v>0</v>
      </c>
      <c r="C65" s="4">
        <v>0</v>
      </c>
      <c r="D65" s="4">
        <v>0</v>
      </c>
      <c r="E65" s="4">
        <v>0</v>
      </c>
      <c r="F65" s="4">
        <v>0</v>
      </c>
      <c r="G65" s="4">
        <v>0</v>
      </c>
      <c r="H65" s="4">
        <v>0</v>
      </c>
      <c r="I65" s="4">
        <v>0</v>
      </c>
      <c r="J65" s="4">
        <v>0</v>
      </c>
      <c r="K65" s="4">
        <v>0</v>
      </c>
      <c r="L65" s="4">
        <v>0</v>
      </c>
      <c r="M65" s="4">
        <v>0</v>
      </c>
      <c r="N65" s="4">
        <v>0</v>
      </c>
      <c r="O65" s="4">
        <v>0</v>
      </c>
      <c r="P65" s="4">
        <v>0</v>
      </c>
      <c r="Q65" s="4">
        <v>0</v>
      </c>
      <c r="R65" s="4">
        <v>0</v>
      </c>
      <c r="S65" s="4">
        <v>0</v>
      </c>
      <c r="T65" s="4">
        <v>0</v>
      </c>
      <c r="U65" s="4">
        <v>0</v>
      </c>
      <c r="V65" s="4">
        <v>0</v>
      </c>
      <c r="W65" s="4">
        <v>0</v>
      </c>
      <c r="X65" s="4">
        <v>0</v>
      </c>
      <c r="Y65" s="4">
        <v>0</v>
      </c>
      <c r="Z65" s="4">
        <v>0</v>
      </c>
    </row>
    <row r="66" spans="1:26" x14ac:dyDescent="0.25">
      <c r="A66" s="1">
        <v>30</v>
      </c>
      <c r="B66" s="4">
        <v>0</v>
      </c>
      <c r="C66" s="4">
        <v>0</v>
      </c>
      <c r="D66" s="4">
        <v>0</v>
      </c>
      <c r="E66" s="4">
        <v>0</v>
      </c>
      <c r="F66" s="4">
        <v>0</v>
      </c>
      <c r="G66" s="4">
        <v>0</v>
      </c>
      <c r="H66" s="4">
        <v>0</v>
      </c>
      <c r="I66" s="4">
        <v>0</v>
      </c>
      <c r="J66" s="4">
        <v>0</v>
      </c>
      <c r="K66" s="4">
        <v>0</v>
      </c>
      <c r="L66" s="4">
        <v>0</v>
      </c>
      <c r="M66" s="4">
        <v>0</v>
      </c>
      <c r="N66" s="4">
        <v>0</v>
      </c>
      <c r="O66" s="4">
        <v>0</v>
      </c>
      <c r="P66" s="4">
        <v>0</v>
      </c>
      <c r="Q66" s="4">
        <v>0</v>
      </c>
      <c r="R66" s="4">
        <v>0</v>
      </c>
      <c r="S66" s="4">
        <v>0</v>
      </c>
      <c r="T66" s="4">
        <v>0</v>
      </c>
      <c r="U66" s="4">
        <v>0</v>
      </c>
      <c r="V66" s="4">
        <v>0</v>
      </c>
      <c r="W66" s="4">
        <v>0</v>
      </c>
      <c r="X66" s="4">
        <v>0</v>
      </c>
      <c r="Y66" s="4">
        <v>0</v>
      </c>
      <c r="Z66" s="4">
        <v>0</v>
      </c>
    </row>
    <row r="67" spans="1:26" x14ac:dyDescent="0.25">
      <c r="A67" s="1">
        <v>40</v>
      </c>
      <c r="B67" s="4">
        <v>1.5723150000000003E-3</v>
      </c>
      <c r="C67" s="4">
        <v>1.5785000000000005E-3</v>
      </c>
      <c r="D67" s="4">
        <v>1.5846850000000004E-3</v>
      </c>
      <c r="E67" s="4">
        <v>1.5908700000000005E-3</v>
      </c>
      <c r="F67" s="4">
        <v>1.5970550000000004E-3</v>
      </c>
      <c r="G67" s="4">
        <v>1.6032400000000006E-3</v>
      </c>
      <c r="H67" s="4">
        <v>1.6152010000000006E-3</v>
      </c>
      <c r="I67" s="4">
        <v>1.6271620000000004E-3</v>
      </c>
      <c r="J67" s="4">
        <v>1.6391230000000004E-3</v>
      </c>
      <c r="K67" s="4">
        <v>1.6510840000000001E-3</v>
      </c>
      <c r="L67" s="4">
        <v>1.6321199999999999E-3</v>
      </c>
      <c r="M67" s="4">
        <v>1.7252729999999998E-3</v>
      </c>
      <c r="N67" s="4">
        <v>1.8184259999999997E-3</v>
      </c>
      <c r="O67" s="4">
        <v>1.9115789999999996E-3</v>
      </c>
      <c r="P67" s="4">
        <v>2.0047319999999995E-3</v>
      </c>
      <c r="Q67" s="4">
        <v>2.0380799999999998E-3</v>
      </c>
      <c r="R67" s="4">
        <v>2.1702079999999994E-3</v>
      </c>
      <c r="S67" s="4">
        <v>2.3023359999999994E-3</v>
      </c>
      <c r="T67" s="4">
        <v>2.434463999999999E-3</v>
      </c>
      <c r="U67" s="4">
        <v>2.5665919999999986E-3</v>
      </c>
      <c r="V67" s="4">
        <v>2.2329549999999991E-3</v>
      </c>
      <c r="W67" s="4">
        <v>2.5702489999999988E-3</v>
      </c>
      <c r="X67" s="4">
        <v>2.907542999999999E-3</v>
      </c>
      <c r="Y67" s="4">
        <v>3.2448369999999987E-3</v>
      </c>
      <c r="Z67" s="4">
        <v>3.5821309999999988E-3</v>
      </c>
    </row>
    <row r="68" spans="1:26" x14ac:dyDescent="0.25">
      <c r="A68" s="1">
        <v>50</v>
      </c>
      <c r="B68" s="4">
        <v>2.3586649999999998E-3</v>
      </c>
      <c r="C68" s="4">
        <v>2.422614E-3</v>
      </c>
      <c r="D68" s="4">
        <v>2.4865629999999998E-3</v>
      </c>
      <c r="E68" s="4">
        <v>2.550512E-3</v>
      </c>
      <c r="F68" s="4">
        <v>2.6144609999999998E-3</v>
      </c>
      <c r="G68" s="4">
        <v>2.67841E-3</v>
      </c>
      <c r="H68" s="4">
        <v>2.9329E-3</v>
      </c>
      <c r="I68" s="4">
        <v>3.18739E-3</v>
      </c>
      <c r="J68" s="4">
        <v>3.4418800000000005E-3</v>
      </c>
      <c r="K68" s="4">
        <v>3.6963700000000005E-3</v>
      </c>
      <c r="L68" s="4">
        <v>3.6311150000000003E-3</v>
      </c>
      <c r="M68" s="4">
        <v>3.8831090000000005E-3</v>
      </c>
      <c r="N68" s="4">
        <v>4.1351030000000002E-3</v>
      </c>
      <c r="O68" s="4">
        <v>4.3870970000000004E-3</v>
      </c>
      <c r="P68" s="4">
        <v>4.6390910000000006E-3</v>
      </c>
      <c r="Q68" s="4">
        <v>3.6186350000000003E-3</v>
      </c>
      <c r="R68" s="4">
        <v>3.8625510000000005E-3</v>
      </c>
      <c r="S68" s="4">
        <v>4.1064670000000008E-3</v>
      </c>
      <c r="T68" s="4">
        <v>4.3503830000000011E-3</v>
      </c>
      <c r="U68" s="4">
        <v>4.5942990000000013E-3</v>
      </c>
      <c r="V68" s="4">
        <v>3.5782450000000007E-3</v>
      </c>
      <c r="W68" s="4">
        <v>3.9328700000000006E-3</v>
      </c>
      <c r="X68" s="4">
        <v>4.2874950000000014E-3</v>
      </c>
      <c r="Y68" s="4">
        <v>4.6421200000000013E-3</v>
      </c>
      <c r="Z68" s="4">
        <v>4.9967450000000012E-3</v>
      </c>
    </row>
    <row r="69" spans="1:26" x14ac:dyDescent="0.25">
      <c r="A69" s="1">
        <v>60</v>
      </c>
      <c r="B69" s="4">
        <v>6.2480499999999998E-4</v>
      </c>
      <c r="C69" s="4">
        <v>7.9638799999999998E-4</v>
      </c>
      <c r="D69" s="4">
        <v>9.6797099999999998E-4</v>
      </c>
      <c r="E69" s="4">
        <v>1.1395540000000001E-3</v>
      </c>
      <c r="F69" s="4">
        <v>1.311137E-3</v>
      </c>
      <c r="G69" s="4">
        <v>1.4827200000000001E-3</v>
      </c>
      <c r="H69" s="4">
        <v>1.6999090000000001E-3</v>
      </c>
      <c r="I69" s="4">
        <v>1.9170980000000001E-3</v>
      </c>
      <c r="J69" s="4">
        <v>2.1342870000000003E-3</v>
      </c>
      <c r="K69" s="4">
        <v>2.3514759999999999E-3</v>
      </c>
      <c r="L69" s="4">
        <v>1.71075E-3</v>
      </c>
      <c r="M69" s="4">
        <v>2.059394E-3</v>
      </c>
      <c r="N69" s="4">
        <v>2.4080380000000004E-3</v>
      </c>
      <c r="O69" s="4">
        <v>2.7566820000000003E-3</v>
      </c>
      <c r="P69" s="4">
        <v>3.1053260000000003E-3</v>
      </c>
      <c r="Q69" s="4">
        <v>2.3680250000000002E-3</v>
      </c>
      <c r="R69" s="4">
        <v>2.7717750000000002E-3</v>
      </c>
      <c r="S69" s="4">
        <v>3.1755250000000002E-3</v>
      </c>
      <c r="T69" s="4">
        <v>3.5792750000000003E-3</v>
      </c>
      <c r="U69" s="4">
        <v>3.9830250000000003E-3</v>
      </c>
      <c r="V69" s="4">
        <v>2.6435550000000001E-3</v>
      </c>
      <c r="W69" s="4">
        <v>2.897812E-3</v>
      </c>
      <c r="X69" s="4">
        <v>3.1520690000000004E-3</v>
      </c>
      <c r="Y69" s="4">
        <v>3.4063260000000003E-3</v>
      </c>
      <c r="Z69" s="4">
        <v>3.6605830000000002E-3</v>
      </c>
    </row>
    <row r="70" spans="1:26" x14ac:dyDescent="0.25">
      <c r="A70" s="1">
        <v>70</v>
      </c>
      <c r="B70" s="4">
        <v>1.5221749999999997E-3</v>
      </c>
      <c r="C70" s="4">
        <v>1.5067849999999999E-3</v>
      </c>
      <c r="D70" s="4">
        <v>1.491395E-3</v>
      </c>
      <c r="E70" s="4">
        <v>1.4760049999999999E-3</v>
      </c>
      <c r="F70" s="4">
        <v>1.460615E-3</v>
      </c>
      <c r="G70" s="4">
        <v>1.4452250000000001E-3</v>
      </c>
      <c r="H70" s="4">
        <v>1.3120300000000001E-3</v>
      </c>
      <c r="I70" s="4">
        <v>1.178835E-3</v>
      </c>
      <c r="J70" s="4">
        <v>1.0456400000000002E-3</v>
      </c>
      <c r="K70" s="4">
        <v>9.1244500000000023E-4</v>
      </c>
      <c r="L70" s="4">
        <v>8.5619999999999999E-4</v>
      </c>
      <c r="M70" s="4">
        <v>9.1000200000000003E-4</v>
      </c>
      <c r="N70" s="4">
        <v>9.6380400000000007E-4</v>
      </c>
      <c r="O70" s="4">
        <v>1.0176060000000001E-3</v>
      </c>
      <c r="P70" s="4">
        <v>1.071408E-3</v>
      </c>
      <c r="Q70" s="4">
        <v>1.7911849999999998E-3</v>
      </c>
      <c r="R70" s="4">
        <v>1.8501829999999998E-3</v>
      </c>
      <c r="S70" s="4">
        <v>1.909181E-3</v>
      </c>
      <c r="T70" s="4">
        <v>1.968179E-3</v>
      </c>
      <c r="U70" s="4">
        <v>2.0271770000000002E-3</v>
      </c>
      <c r="V70" s="4">
        <v>1.8171650000000001E-3</v>
      </c>
      <c r="W70" s="4">
        <v>1.7993350000000002E-3</v>
      </c>
      <c r="X70" s="4">
        <v>1.7815050000000003E-3</v>
      </c>
      <c r="Y70" s="4">
        <v>1.7636750000000004E-3</v>
      </c>
      <c r="Z70" s="4">
        <v>1.7458450000000004E-3</v>
      </c>
    </row>
    <row r="71" spans="1:26" x14ac:dyDescent="0.25">
      <c r="A71" s="1">
        <v>80</v>
      </c>
      <c r="B71" s="4">
        <v>2.1556550000000002E-3</v>
      </c>
      <c r="C71" s="4">
        <v>2.095581E-3</v>
      </c>
      <c r="D71" s="4">
        <v>2.0355070000000002E-3</v>
      </c>
      <c r="E71" s="4">
        <v>1.9754330000000004E-3</v>
      </c>
      <c r="F71" s="4">
        <v>1.9153590000000002E-3</v>
      </c>
      <c r="G71" s="4">
        <v>1.8552850000000001E-3</v>
      </c>
      <c r="H71" s="4">
        <v>1.8201510000000001E-3</v>
      </c>
      <c r="I71" s="4">
        <v>1.7850170000000001E-3</v>
      </c>
      <c r="J71" s="4">
        <v>1.749883E-3</v>
      </c>
      <c r="K71" s="4">
        <v>1.714749E-3</v>
      </c>
      <c r="L71" s="4">
        <v>1.9799850000000001E-3</v>
      </c>
      <c r="M71" s="4">
        <v>1.711017E-3</v>
      </c>
      <c r="N71" s="4">
        <v>1.4420489999999999E-3</v>
      </c>
      <c r="O71" s="4">
        <v>1.1730809999999999E-3</v>
      </c>
      <c r="P71" s="4">
        <v>9.0411299999999979E-4</v>
      </c>
      <c r="Q71" s="4">
        <v>8.1081499999999999E-4</v>
      </c>
      <c r="R71" s="4">
        <v>5.5115699999999993E-4</v>
      </c>
      <c r="S71" s="4">
        <v>2.9149899999999986E-4</v>
      </c>
      <c r="T71" s="4">
        <v>3.1840999999999792E-5</v>
      </c>
      <c r="U71" s="4">
        <v>-2.2781700000000028E-4</v>
      </c>
      <c r="V71" s="4">
        <v>8.5736499999999991E-4</v>
      </c>
      <c r="W71" s="4">
        <v>6.103469999999998E-4</v>
      </c>
      <c r="X71" s="4">
        <v>3.633289999999998E-4</v>
      </c>
      <c r="Y71" s="4">
        <v>1.163109999999998E-4</v>
      </c>
      <c r="Z71" s="4">
        <v>-1.3070700000000031E-4</v>
      </c>
    </row>
    <row r="72" spans="1:26" x14ac:dyDescent="0.25">
      <c r="A72" s="1">
        <v>90</v>
      </c>
      <c r="B72" s="7">
        <v>0</v>
      </c>
      <c r="C72" s="7">
        <v>0</v>
      </c>
      <c r="D72" s="7">
        <v>0</v>
      </c>
      <c r="E72" s="7">
        <v>0</v>
      </c>
      <c r="F72" s="7">
        <v>0</v>
      </c>
      <c r="G72" s="7">
        <v>0</v>
      </c>
      <c r="H72" s="7">
        <v>0</v>
      </c>
      <c r="I72" s="7">
        <v>0</v>
      </c>
      <c r="J72" s="7">
        <v>0</v>
      </c>
      <c r="K72" s="7">
        <v>0</v>
      </c>
      <c r="L72" s="7">
        <v>0</v>
      </c>
      <c r="M72" s="7">
        <v>0</v>
      </c>
      <c r="N72" s="7">
        <v>0</v>
      </c>
      <c r="O72" s="7">
        <v>0</v>
      </c>
      <c r="P72" s="7">
        <v>0</v>
      </c>
      <c r="Q72" s="7">
        <v>0</v>
      </c>
      <c r="R72" s="7">
        <v>0</v>
      </c>
      <c r="S72" s="7">
        <v>0</v>
      </c>
      <c r="T72" s="7">
        <v>0</v>
      </c>
      <c r="U72" s="7">
        <v>0</v>
      </c>
      <c r="V72" s="7">
        <v>0</v>
      </c>
      <c r="W72" s="7">
        <v>0</v>
      </c>
      <c r="X72" s="7">
        <v>0</v>
      </c>
      <c r="Y72" s="7">
        <v>0</v>
      </c>
      <c r="Z72" s="7">
        <v>0</v>
      </c>
    </row>
    <row r="73" spans="1:26" x14ac:dyDescent="0.25">
      <c r="A73" s="1">
        <v>100</v>
      </c>
      <c r="B73" s="7">
        <v>0</v>
      </c>
      <c r="C73" s="7">
        <v>0</v>
      </c>
      <c r="D73" s="7">
        <v>0</v>
      </c>
      <c r="E73" s="7">
        <v>0</v>
      </c>
      <c r="F73" s="7">
        <v>0</v>
      </c>
      <c r="G73" s="7">
        <v>0</v>
      </c>
      <c r="H73" s="7">
        <v>0</v>
      </c>
      <c r="I73" s="7">
        <v>0</v>
      </c>
      <c r="J73" s="7">
        <v>0</v>
      </c>
      <c r="K73" s="7">
        <v>0</v>
      </c>
      <c r="L73" s="7">
        <v>0</v>
      </c>
      <c r="M73" s="7">
        <v>0</v>
      </c>
      <c r="N73" s="7">
        <v>0</v>
      </c>
      <c r="O73" s="7">
        <v>0</v>
      </c>
      <c r="P73" s="7">
        <v>0</v>
      </c>
      <c r="Q73" s="7">
        <v>0</v>
      </c>
      <c r="R73" s="7">
        <v>0</v>
      </c>
      <c r="S73" s="7">
        <v>0</v>
      </c>
      <c r="T73" s="7">
        <v>0</v>
      </c>
      <c r="U73" s="7">
        <v>0</v>
      </c>
      <c r="V73" s="7">
        <v>0</v>
      </c>
      <c r="W73" s="7">
        <v>0</v>
      </c>
      <c r="X73" s="7">
        <v>0</v>
      </c>
      <c r="Y73" s="7">
        <v>0</v>
      </c>
      <c r="Z73" s="7">
        <v>0</v>
      </c>
    </row>
    <row r="74" spans="1:26" x14ac:dyDescent="0.25">
      <c r="A74" s="1">
        <v>110</v>
      </c>
      <c r="B74" s="7">
        <v>0</v>
      </c>
      <c r="C74" s="7">
        <v>0</v>
      </c>
      <c r="D74" s="7">
        <v>0</v>
      </c>
      <c r="E74" s="7">
        <v>0</v>
      </c>
      <c r="F74" s="7">
        <v>0</v>
      </c>
      <c r="G74" s="7">
        <v>0</v>
      </c>
      <c r="H74" s="7">
        <v>0</v>
      </c>
      <c r="I74" s="7">
        <v>0</v>
      </c>
      <c r="J74" s="7">
        <v>0</v>
      </c>
      <c r="K74" s="7">
        <v>0</v>
      </c>
      <c r="L74" s="7">
        <v>0</v>
      </c>
      <c r="M74" s="7">
        <v>0</v>
      </c>
      <c r="N74" s="7">
        <v>0</v>
      </c>
      <c r="O74" s="7">
        <v>0</v>
      </c>
      <c r="P74" s="7">
        <v>0</v>
      </c>
      <c r="Q74" s="7">
        <v>0</v>
      </c>
      <c r="R74" s="7">
        <v>0</v>
      </c>
      <c r="S74" s="7">
        <v>0</v>
      </c>
      <c r="T74" s="7">
        <v>0</v>
      </c>
      <c r="U74" s="7">
        <v>0</v>
      </c>
      <c r="V74" s="7">
        <v>0</v>
      </c>
      <c r="W74" s="7">
        <v>0</v>
      </c>
      <c r="X74" s="7">
        <v>0</v>
      </c>
      <c r="Y74" s="7">
        <v>0</v>
      </c>
      <c r="Z74" s="7">
        <v>0</v>
      </c>
    </row>
  </sheetData>
  <mergeCells count="5">
    <mergeCell ref="B3:Z3"/>
    <mergeCell ref="B18:Z18"/>
    <mergeCell ref="B33:Z33"/>
    <mergeCell ref="B48:Z48"/>
    <mergeCell ref="B63:Z6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9"/>
  <sheetViews>
    <sheetView workbookViewId="0">
      <selection activeCell="D8" sqref="D8"/>
    </sheetView>
  </sheetViews>
  <sheetFormatPr defaultRowHeight="15" x14ac:dyDescent="0.25"/>
  <cols>
    <col min="1" max="1" width="12" customWidth="1"/>
    <col min="2" max="2" width="10.5703125" bestFit="1" customWidth="1"/>
  </cols>
  <sheetData>
    <row r="1" spans="1:26" x14ac:dyDescent="0.25">
      <c r="A1" t="s">
        <v>84</v>
      </c>
    </row>
    <row r="2" spans="1:26" x14ac:dyDescent="0.25">
      <c r="A2" s="1" t="s">
        <v>1</v>
      </c>
      <c r="B2" s="1">
        <v>2020</v>
      </c>
      <c r="C2" s="1">
        <f>B2+1</f>
        <v>2021</v>
      </c>
      <c r="D2" s="1">
        <f t="shared" ref="D2:Z2" si="0">C2+1</f>
        <v>2022</v>
      </c>
      <c r="E2" s="1">
        <f t="shared" si="0"/>
        <v>2023</v>
      </c>
      <c r="F2" s="1">
        <f t="shared" si="0"/>
        <v>2024</v>
      </c>
      <c r="G2" s="1">
        <f t="shared" si="0"/>
        <v>2025</v>
      </c>
      <c r="H2" s="1">
        <f t="shared" si="0"/>
        <v>2026</v>
      </c>
      <c r="I2" s="1">
        <f t="shared" si="0"/>
        <v>2027</v>
      </c>
      <c r="J2" s="1">
        <f t="shared" si="0"/>
        <v>2028</v>
      </c>
      <c r="K2" s="1">
        <f t="shared" si="0"/>
        <v>2029</v>
      </c>
      <c r="L2" s="1">
        <f t="shared" si="0"/>
        <v>2030</v>
      </c>
      <c r="M2" s="1">
        <f t="shared" si="0"/>
        <v>2031</v>
      </c>
      <c r="N2" s="1">
        <f t="shared" si="0"/>
        <v>2032</v>
      </c>
      <c r="O2" s="1">
        <f t="shared" si="0"/>
        <v>2033</v>
      </c>
      <c r="P2" s="1">
        <f t="shared" si="0"/>
        <v>2034</v>
      </c>
      <c r="Q2" s="1">
        <f t="shared" si="0"/>
        <v>2035</v>
      </c>
      <c r="R2" s="1">
        <f t="shared" si="0"/>
        <v>2036</v>
      </c>
      <c r="S2" s="1">
        <f t="shared" si="0"/>
        <v>2037</v>
      </c>
      <c r="T2" s="1">
        <f t="shared" si="0"/>
        <v>2038</v>
      </c>
      <c r="U2" s="1">
        <f t="shared" si="0"/>
        <v>2039</v>
      </c>
      <c r="V2" s="1">
        <f t="shared" si="0"/>
        <v>2040</v>
      </c>
      <c r="W2" s="1">
        <f t="shared" si="0"/>
        <v>2041</v>
      </c>
      <c r="X2" s="1">
        <f t="shared" si="0"/>
        <v>2042</v>
      </c>
      <c r="Y2" s="1">
        <f t="shared" si="0"/>
        <v>2043</v>
      </c>
      <c r="Z2" s="1">
        <f t="shared" si="0"/>
        <v>2044</v>
      </c>
    </row>
    <row r="3" spans="1:26" x14ac:dyDescent="0.25">
      <c r="A3" s="3" t="s">
        <v>2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</row>
    <row r="4" spans="1:26" x14ac:dyDescent="0.25">
      <c r="A4" s="1">
        <v>10</v>
      </c>
      <c r="B4" s="5">
        <f>'czas przejazdu'!B4*1000000/5</f>
        <v>0</v>
      </c>
      <c r="C4" s="5">
        <f>'czas przejazdu'!C4*1000000/5</f>
        <v>0</v>
      </c>
      <c r="D4" s="5">
        <f>'czas przejazdu'!D4*1000000/5</f>
        <v>0</v>
      </c>
      <c r="E4" s="5">
        <f>'czas przejazdu'!E4*1000000/5</f>
        <v>0</v>
      </c>
      <c r="F4" s="5">
        <f>'czas przejazdu'!F4*1000000/5</f>
        <v>0</v>
      </c>
      <c r="G4" s="5">
        <f>'czas przejazdu'!G4*1000000/5</f>
        <v>0</v>
      </c>
      <c r="H4" s="5">
        <f>'czas przejazdu'!H4*1000000/5</f>
        <v>0</v>
      </c>
      <c r="I4" s="5">
        <f>'czas przejazdu'!I4*1000000/5</f>
        <v>0</v>
      </c>
      <c r="J4" s="5">
        <f>'czas przejazdu'!J4*1000000/5</f>
        <v>0</v>
      </c>
      <c r="K4" s="5">
        <f>'czas przejazdu'!K4*1000000/5</f>
        <v>0</v>
      </c>
      <c r="L4" s="5">
        <f>'czas przejazdu'!L4*1000000/5</f>
        <v>0</v>
      </c>
      <c r="M4" s="5">
        <f>'czas przejazdu'!M4*1000000/5</f>
        <v>0</v>
      </c>
      <c r="N4" s="5">
        <f>'czas przejazdu'!N4*1000000/5</f>
        <v>0</v>
      </c>
      <c r="O4" s="5">
        <f>'czas przejazdu'!O4*1000000/5</f>
        <v>0</v>
      </c>
      <c r="P4" s="5">
        <f>'czas przejazdu'!P4*1000000/5</f>
        <v>0</v>
      </c>
      <c r="Q4" s="5">
        <f>'czas przejazdu'!Q4*1000000/5</f>
        <v>0</v>
      </c>
      <c r="R4" s="5">
        <f>'czas przejazdu'!R4*1000000/5</f>
        <v>0</v>
      </c>
      <c r="S4" s="5">
        <f>'czas przejazdu'!S4*1000000/5</f>
        <v>0</v>
      </c>
      <c r="T4" s="5">
        <f>'czas przejazdu'!T4*1000000/5</f>
        <v>0</v>
      </c>
      <c r="U4" s="5">
        <f>'czas przejazdu'!U4*1000000/5</f>
        <v>0</v>
      </c>
      <c r="V4" s="5">
        <f>'czas przejazdu'!V4*1000000/5</f>
        <v>0</v>
      </c>
      <c r="W4" s="5">
        <f>'czas przejazdu'!W4*1000000/5</f>
        <v>0</v>
      </c>
      <c r="X4" s="5">
        <f>'czas przejazdu'!X4*1000000/5</f>
        <v>0</v>
      </c>
      <c r="Y4" s="5">
        <f>'czas przejazdu'!Y4*1000000/5</f>
        <v>0</v>
      </c>
      <c r="Z4" s="5">
        <f>'czas przejazdu'!Z4*1000000/5</f>
        <v>0</v>
      </c>
    </row>
    <row r="5" spans="1:26" x14ac:dyDescent="0.25">
      <c r="A5" s="1">
        <v>20</v>
      </c>
      <c r="B5" s="5">
        <f>'czas przejazdu'!B5*1000000/5</f>
        <v>0</v>
      </c>
      <c r="C5" s="5">
        <f>'czas przejazdu'!C5*1000000/5</f>
        <v>0</v>
      </c>
      <c r="D5" s="5">
        <f>'czas przejazdu'!D5*1000000/5</f>
        <v>0</v>
      </c>
      <c r="E5" s="5">
        <f>'czas przejazdu'!E5*1000000/5</f>
        <v>0</v>
      </c>
      <c r="F5" s="5">
        <f>'czas przejazdu'!F5*1000000/5</f>
        <v>0</v>
      </c>
      <c r="G5" s="5">
        <f>'czas przejazdu'!G5*1000000/5</f>
        <v>0</v>
      </c>
      <c r="H5" s="5">
        <f>'czas przejazdu'!H5*1000000/5</f>
        <v>0</v>
      </c>
      <c r="I5" s="5">
        <f>'czas przejazdu'!I5*1000000/5</f>
        <v>0</v>
      </c>
      <c r="J5" s="5">
        <f>'czas przejazdu'!J5*1000000/5</f>
        <v>0</v>
      </c>
      <c r="K5" s="5">
        <f>'czas przejazdu'!K5*1000000/5</f>
        <v>0</v>
      </c>
      <c r="L5" s="5">
        <f>'czas przejazdu'!L5*1000000/5</f>
        <v>0</v>
      </c>
      <c r="M5" s="5">
        <f>'czas przejazdu'!M5*1000000/5</f>
        <v>0</v>
      </c>
      <c r="N5" s="5">
        <f>'czas przejazdu'!N5*1000000/5</f>
        <v>0</v>
      </c>
      <c r="O5" s="5">
        <f>'czas przejazdu'!O5*1000000/5</f>
        <v>0</v>
      </c>
      <c r="P5" s="5">
        <f>'czas przejazdu'!P5*1000000/5</f>
        <v>0</v>
      </c>
      <c r="Q5" s="5">
        <f>'czas przejazdu'!Q5*1000000/5</f>
        <v>0</v>
      </c>
      <c r="R5" s="5">
        <f>'czas przejazdu'!R5*1000000/5</f>
        <v>0</v>
      </c>
      <c r="S5" s="5">
        <f>'czas przejazdu'!S5*1000000/5</f>
        <v>0</v>
      </c>
      <c r="T5" s="5">
        <f>'czas przejazdu'!T5*1000000/5</f>
        <v>0</v>
      </c>
      <c r="U5" s="5">
        <f>'czas przejazdu'!U5*1000000/5</f>
        <v>0</v>
      </c>
      <c r="V5" s="5">
        <f>'czas przejazdu'!V5*1000000/5</f>
        <v>0</v>
      </c>
      <c r="W5" s="5">
        <f>'czas przejazdu'!W5*1000000/5</f>
        <v>0</v>
      </c>
      <c r="X5" s="5">
        <f>'czas przejazdu'!X5*1000000/5</f>
        <v>0</v>
      </c>
      <c r="Y5" s="5">
        <f>'czas przejazdu'!Y5*1000000/5</f>
        <v>0</v>
      </c>
      <c r="Z5" s="5">
        <f>'czas przejazdu'!Z5*1000000/5</f>
        <v>0</v>
      </c>
    </row>
    <row r="6" spans="1:26" x14ac:dyDescent="0.25">
      <c r="A6" s="1">
        <v>30</v>
      </c>
      <c r="B6" s="5">
        <f>'czas przejazdu'!B6*1000000/5</f>
        <v>0</v>
      </c>
      <c r="C6" s="5">
        <f>'czas przejazdu'!C6*1000000/5</f>
        <v>0</v>
      </c>
      <c r="D6" s="5">
        <f>'czas przejazdu'!D6*1000000/5</f>
        <v>0</v>
      </c>
      <c r="E6" s="5">
        <f>'czas przejazdu'!E6*1000000/5</f>
        <v>0</v>
      </c>
      <c r="F6" s="5">
        <f>'czas przejazdu'!F6*1000000/5</f>
        <v>0</v>
      </c>
      <c r="G6" s="5">
        <f>'czas przejazdu'!G6*1000000/5</f>
        <v>0</v>
      </c>
      <c r="H6" s="5">
        <f>'czas przejazdu'!H6*1000000/5</f>
        <v>0</v>
      </c>
      <c r="I6" s="5">
        <f>'czas przejazdu'!I6*1000000/5</f>
        <v>0</v>
      </c>
      <c r="J6" s="5">
        <f>'czas przejazdu'!J6*1000000/5</f>
        <v>0</v>
      </c>
      <c r="K6" s="5">
        <f>'czas przejazdu'!K6*1000000/5</f>
        <v>0</v>
      </c>
      <c r="L6" s="5">
        <f>'czas przejazdu'!L6*1000000/5</f>
        <v>0</v>
      </c>
      <c r="M6" s="5">
        <f>'czas przejazdu'!M6*1000000/5</f>
        <v>0</v>
      </c>
      <c r="N6" s="5">
        <f>'czas przejazdu'!N6*1000000/5</f>
        <v>0</v>
      </c>
      <c r="O6" s="5">
        <f>'czas przejazdu'!O6*1000000/5</f>
        <v>0</v>
      </c>
      <c r="P6" s="5">
        <f>'czas przejazdu'!P6*1000000/5</f>
        <v>0</v>
      </c>
      <c r="Q6" s="5">
        <f>'czas przejazdu'!Q6*1000000/5</f>
        <v>0</v>
      </c>
      <c r="R6" s="5">
        <f>'czas przejazdu'!R6*1000000/5</f>
        <v>0</v>
      </c>
      <c r="S6" s="5">
        <f>'czas przejazdu'!S6*1000000/5</f>
        <v>0</v>
      </c>
      <c r="T6" s="5">
        <f>'czas przejazdu'!T6*1000000/5</f>
        <v>0</v>
      </c>
      <c r="U6" s="5">
        <f>'czas przejazdu'!U6*1000000/5</f>
        <v>0</v>
      </c>
      <c r="V6" s="5">
        <f>'czas przejazdu'!V6*1000000/5</f>
        <v>0</v>
      </c>
      <c r="W6" s="5">
        <f>'czas przejazdu'!W6*1000000/5</f>
        <v>0</v>
      </c>
      <c r="X6" s="5">
        <f>'czas przejazdu'!X6*1000000/5</f>
        <v>0</v>
      </c>
      <c r="Y6" s="5">
        <f>'czas przejazdu'!Y6*1000000/5</f>
        <v>0</v>
      </c>
      <c r="Z6" s="5">
        <f>'czas przejazdu'!Z6*1000000/5</f>
        <v>0</v>
      </c>
    </row>
    <row r="7" spans="1:26" x14ac:dyDescent="0.25">
      <c r="A7" s="1">
        <v>40</v>
      </c>
      <c r="B7" s="5">
        <f>'czas przejazdu'!B7*1000000/5</f>
        <v>62892.600000000013</v>
      </c>
      <c r="C7" s="5">
        <f>'czas przejazdu'!C7*1000000/5</f>
        <v>63140.000000000015</v>
      </c>
      <c r="D7" s="5">
        <f>'czas przejazdu'!D7*1000000/5</f>
        <v>63387.400000000009</v>
      </c>
      <c r="E7" s="5">
        <f>'czas przejazdu'!E7*1000000/5</f>
        <v>63634.80000000001</v>
      </c>
      <c r="F7" s="5">
        <f>'czas przejazdu'!F7*1000000/5</f>
        <v>63882.200000000026</v>
      </c>
      <c r="G7" s="5">
        <f>'czas przejazdu'!G7*1000000/5</f>
        <v>64129.60000000002</v>
      </c>
      <c r="H7" s="5">
        <f>'czas przejazdu'!H7*1000000/5</f>
        <v>64608.040000000023</v>
      </c>
      <c r="I7" s="5">
        <f>'czas przejazdu'!I7*1000000/5</f>
        <v>65086.480000000018</v>
      </c>
      <c r="J7" s="5">
        <f>'czas przejazdu'!J7*1000000/5</f>
        <v>65564.920000000013</v>
      </c>
      <c r="K7" s="5">
        <f>'czas przejazdu'!K7*1000000/5</f>
        <v>66043.360000000015</v>
      </c>
      <c r="L7" s="5">
        <f>'czas przejazdu'!L7*1000000/5</f>
        <v>65284.800000000003</v>
      </c>
      <c r="M7" s="5">
        <f>'czas przejazdu'!M7*1000000/5</f>
        <v>69010.92</v>
      </c>
      <c r="N7" s="5">
        <f>'czas przejazdu'!N7*1000000/5</f>
        <v>72737.039999999994</v>
      </c>
      <c r="O7" s="5">
        <f>'czas przejazdu'!O7*1000000/5</f>
        <v>76463.159999999989</v>
      </c>
      <c r="P7" s="5">
        <f>'czas przejazdu'!P7*1000000/5</f>
        <v>80189.279999999984</v>
      </c>
      <c r="Q7" s="5">
        <f>'czas przejazdu'!Q7*1000000/5</f>
        <v>81523.199999999983</v>
      </c>
      <c r="R7" s="5">
        <f>'czas przejazdu'!R7*1000000/5</f>
        <v>86808.319999999978</v>
      </c>
      <c r="S7" s="5">
        <f>'czas przejazdu'!S7*1000000/5</f>
        <v>92093.439999999973</v>
      </c>
      <c r="T7" s="5">
        <f>'czas przejazdu'!T7*1000000/5</f>
        <v>97378.559999999969</v>
      </c>
      <c r="U7" s="5">
        <f>'czas przejazdu'!U7*1000000/5</f>
        <v>102663.67999999995</v>
      </c>
      <c r="V7" s="5">
        <f>'czas przejazdu'!V7*1000000/5</f>
        <v>89318.199999999968</v>
      </c>
      <c r="W7" s="5">
        <f>'czas przejazdu'!W7*1000000/5</f>
        <v>102809.95999999995</v>
      </c>
      <c r="X7" s="5">
        <f>'czas przejazdu'!X7*1000000/5</f>
        <v>116301.71999999997</v>
      </c>
      <c r="Y7" s="5">
        <f>'czas przejazdu'!Y7*1000000/5</f>
        <v>129793.47999999995</v>
      </c>
      <c r="Z7" s="5">
        <f>'czas przejazdu'!Z7*1000000/5</f>
        <v>143285.23999999993</v>
      </c>
    </row>
    <row r="8" spans="1:26" x14ac:dyDescent="0.25">
      <c r="A8" s="1">
        <v>50</v>
      </c>
      <c r="B8" s="5">
        <f>'czas przejazdu'!B8*1000000/5</f>
        <v>94346.599999999991</v>
      </c>
      <c r="C8" s="5">
        <f>'czas przejazdu'!C8*1000000/5</f>
        <v>96904.56</v>
      </c>
      <c r="D8" s="5">
        <f>'czas przejazdu'!D8*1000000/5</f>
        <v>99462.51999999999</v>
      </c>
      <c r="E8" s="5">
        <f>'czas przejazdu'!E8*1000000/5</f>
        <v>102020.48</v>
      </c>
      <c r="F8" s="5">
        <f>'czas przejazdu'!F8*1000000/5</f>
        <v>104578.44</v>
      </c>
      <c r="G8" s="5">
        <f>'czas przejazdu'!G8*1000000/5</f>
        <v>107136.4</v>
      </c>
      <c r="H8" s="5">
        <f>'czas przejazdu'!H8*1000000/5</f>
        <v>117316</v>
      </c>
      <c r="I8" s="5">
        <f>'czas przejazdu'!I8*1000000/5</f>
        <v>127495.6</v>
      </c>
      <c r="J8" s="5">
        <f>'czas przejazdu'!J8*1000000/5</f>
        <v>137675.20000000001</v>
      </c>
      <c r="K8" s="5">
        <f>'czas przejazdu'!K8*1000000/5</f>
        <v>147854.80000000002</v>
      </c>
      <c r="L8" s="5">
        <f>'czas przejazdu'!L8*1000000/5</f>
        <v>145244.60000000003</v>
      </c>
      <c r="M8" s="5">
        <f>'czas przejazdu'!M8*1000000/5</f>
        <v>155324.36000000002</v>
      </c>
      <c r="N8" s="5">
        <f>'czas przejazdu'!N8*1000000/5</f>
        <v>165404.12000000002</v>
      </c>
      <c r="O8" s="5">
        <f>'czas przejazdu'!O8*1000000/5</f>
        <v>175483.88</v>
      </c>
      <c r="P8" s="5">
        <f>'czas przejazdu'!P8*1000000/5</f>
        <v>185563.64000000004</v>
      </c>
      <c r="Q8" s="5">
        <f>'czas przejazdu'!Q8*1000000/5</f>
        <v>144745.4</v>
      </c>
      <c r="R8" s="5">
        <f>'czas przejazdu'!R8*1000000/5</f>
        <v>154502.04</v>
      </c>
      <c r="S8" s="5">
        <f>'czas przejazdu'!S8*1000000/5</f>
        <v>164258.68</v>
      </c>
      <c r="T8" s="5">
        <f>'czas przejazdu'!T8*1000000/5</f>
        <v>174015.32</v>
      </c>
      <c r="U8" s="5">
        <f>'czas przejazdu'!U8*1000000/5</f>
        <v>183771.96000000002</v>
      </c>
      <c r="V8" s="5">
        <f>'czas przejazdu'!V8*1000000/5</f>
        <v>143129.80000000002</v>
      </c>
      <c r="W8" s="5">
        <f>'czas przejazdu'!W8*1000000/5</f>
        <v>157314.80000000002</v>
      </c>
      <c r="X8" s="5">
        <f>'czas przejazdu'!X8*1000000/5</f>
        <v>171499.80000000002</v>
      </c>
      <c r="Y8" s="5">
        <f>'czas przejazdu'!Y8*1000000/5</f>
        <v>185684.80000000002</v>
      </c>
      <c r="Z8" s="5">
        <f>'czas przejazdu'!Z8*1000000/5</f>
        <v>199869.80000000002</v>
      </c>
    </row>
    <row r="9" spans="1:26" x14ac:dyDescent="0.25">
      <c r="A9" s="1">
        <v>60</v>
      </c>
      <c r="B9" s="5">
        <f>'czas przejazdu'!B9*1000000/5</f>
        <v>24992.199999999997</v>
      </c>
      <c r="C9" s="5">
        <f>'czas przejazdu'!C9*1000000/5</f>
        <v>31855.52</v>
      </c>
      <c r="D9" s="5">
        <f>'czas przejazdu'!D9*1000000/5</f>
        <v>38718.839999999997</v>
      </c>
      <c r="E9" s="5">
        <f>'czas przejazdu'!E9*1000000/5</f>
        <v>45582.16</v>
      </c>
      <c r="F9" s="5">
        <f>'czas przejazdu'!F9*1000000/5</f>
        <v>52445.48</v>
      </c>
      <c r="G9" s="5">
        <f>'czas przejazdu'!G9*1000000/5</f>
        <v>59308.80000000001</v>
      </c>
      <c r="H9" s="5">
        <f>'czas przejazdu'!H9*1000000/5</f>
        <v>67996.360000000015</v>
      </c>
      <c r="I9" s="5">
        <f>'czas przejazdu'!I9*1000000/5</f>
        <v>76683.920000000013</v>
      </c>
      <c r="J9" s="5">
        <f>'czas przejazdu'!J9*1000000/5</f>
        <v>85371.48000000001</v>
      </c>
      <c r="K9" s="5">
        <f>'czas przejazdu'!K9*1000000/5</f>
        <v>94059.040000000008</v>
      </c>
      <c r="L9" s="5">
        <f>'czas przejazdu'!L9*1000000/5</f>
        <v>68430</v>
      </c>
      <c r="M9" s="5">
        <f>'czas przejazdu'!M9*1000000/5</f>
        <v>82375.759999999995</v>
      </c>
      <c r="N9" s="5">
        <f>'czas przejazdu'!N9*1000000/5</f>
        <v>96321.52</v>
      </c>
      <c r="O9" s="5">
        <f>'czas przejazdu'!O9*1000000/5</f>
        <v>110267.28</v>
      </c>
      <c r="P9" s="5">
        <f>'czas przejazdu'!P9*1000000/5</f>
        <v>124213.04000000001</v>
      </c>
      <c r="Q9" s="5">
        <f>'czas przejazdu'!Q9*1000000/5</f>
        <v>94721.000000000015</v>
      </c>
      <c r="R9" s="5">
        <f>'czas przejazdu'!R9*1000000/5</f>
        <v>110871</v>
      </c>
      <c r="S9" s="5">
        <f>'czas przejazdu'!S9*1000000/5</f>
        <v>127021</v>
      </c>
      <c r="T9" s="5">
        <f>'czas przejazdu'!T9*1000000/5</f>
        <v>143171.00000000003</v>
      </c>
      <c r="U9" s="5">
        <f>'czas przejazdu'!U9*1000000/5</f>
        <v>159321.00000000003</v>
      </c>
      <c r="V9" s="5">
        <f>'czas przejazdu'!V9*1000000/5</f>
        <v>105742.2</v>
      </c>
      <c r="W9" s="5">
        <f>'czas przejazdu'!W9*1000000/5</f>
        <v>115912.48000000001</v>
      </c>
      <c r="X9" s="5">
        <f>'czas przejazdu'!X9*1000000/5</f>
        <v>126082.76000000001</v>
      </c>
      <c r="Y9" s="5">
        <f>'czas przejazdu'!Y9*1000000/5</f>
        <v>136253.04</v>
      </c>
      <c r="Z9" s="5">
        <f>'czas przejazdu'!Z9*1000000/5</f>
        <v>146423.32</v>
      </c>
    </row>
    <row r="10" spans="1:26" x14ac:dyDescent="0.25">
      <c r="A10" s="1">
        <v>70</v>
      </c>
      <c r="B10" s="5">
        <f>'czas przejazdu'!B10*1000000/5</f>
        <v>60886.999999999985</v>
      </c>
      <c r="C10" s="5">
        <f>'czas przejazdu'!C10*1000000/5</f>
        <v>60271.4</v>
      </c>
      <c r="D10" s="5">
        <f>'czas przejazdu'!D10*1000000/5</f>
        <v>59655.799999999988</v>
      </c>
      <c r="E10" s="5">
        <f>'czas przejazdu'!E10*1000000/5</f>
        <v>59040.2</v>
      </c>
      <c r="F10" s="5">
        <f>'czas przejazdu'!F10*1000000/5</f>
        <v>58424.599999999991</v>
      </c>
      <c r="G10" s="5">
        <f>'czas przejazdu'!G10*1000000/5</f>
        <v>57809</v>
      </c>
      <c r="H10" s="5">
        <f>'czas przejazdu'!H10*1000000/5</f>
        <v>52481.2</v>
      </c>
      <c r="I10" s="5">
        <f>'czas przejazdu'!I10*1000000/5</f>
        <v>47153.4</v>
      </c>
      <c r="J10" s="5">
        <f>'czas przejazdu'!J10*1000000/5</f>
        <v>41825.600000000006</v>
      </c>
      <c r="K10" s="5">
        <f>'czas przejazdu'!K10*1000000/5</f>
        <v>36497.800000000003</v>
      </c>
      <c r="L10" s="5">
        <f>'czas przejazdu'!L10*1000000/5</f>
        <v>34248</v>
      </c>
      <c r="M10" s="5">
        <f>'czas przejazdu'!M10*1000000/5</f>
        <v>36400.080000000002</v>
      </c>
      <c r="N10" s="5">
        <f>'czas przejazdu'!N10*1000000/5</f>
        <v>38552.160000000003</v>
      </c>
      <c r="O10" s="5">
        <f>'czas przejazdu'!O10*1000000/5</f>
        <v>40704.240000000005</v>
      </c>
      <c r="P10" s="5">
        <f>'czas przejazdu'!P10*1000000/5</f>
        <v>42856.32</v>
      </c>
      <c r="Q10" s="5">
        <f>'czas przejazdu'!Q10*1000000/5</f>
        <v>71647.399999999994</v>
      </c>
      <c r="R10" s="5">
        <f>'czas przejazdu'!R10*1000000/5</f>
        <v>74007.319999999992</v>
      </c>
      <c r="S10" s="5">
        <f>'czas przejazdu'!S10*1000000/5</f>
        <v>76367.240000000005</v>
      </c>
      <c r="T10" s="5">
        <f>'czas przejazdu'!T10*1000000/5</f>
        <v>78727.16</v>
      </c>
      <c r="U10" s="5">
        <f>'czas przejazdu'!U10*1000000/5</f>
        <v>81087.08</v>
      </c>
      <c r="V10" s="5">
        <f>'czas przejazdu'!V10*1000000/5</f>
        <v>72686.600000000006</v>
      </c>
      <c r="W10" s="5">
        <f>'czas przejazdu'!W10*1000000/5</f>
        <v>71973.399999999994</v>
      </c>
      <c r="X10" s="5">
        <f>'czas przejazdu'!X10*1000000/5</f>
        <v>71260.200000000012</v>
      </c>
      <c r="Y10" s="5">
        <f>'czas przejazdu'!Y10*1000000/5</f>
        <v>70547</v>
      </c>
      <c r="Z10" s="5">
        <f>'czas przejazdu'!Z10*1000000/5</f>
        <v>69833.800000000017</v>
      </c>
    </row>
    <row r="11" spans="1:26" x14ac:dyDescent="0.25">
      <c r="A11" s="1">
        <v>80</v>
      </c>
      <c r="B11" s="5">
        <f>'czas przejazdu'!B11*1000000/5</f>
        <v>86226.200000000012</v>
      </c>
      <c r="C11" s="5">
        <f>'czas przejazdu'!C11*1000000/5</f>
        <v>83823.24000000002</v>
      </c>
      <c r="D11" s="5">
        <f>'czas przejazdu'!D11*1000000/5</f>
        <v>81420.280000000013</v>
      </c>
      <c r="E11" s="5">
        <f>'czas przejazdu'!E11*1000000/5</f>
        <v>79017.320000000022</v>
      </c>
      <c r="F11" s="5">
        <f>'czas przejazdu'!F11*1000000/5</f>
        <v>76614.360000000015</v>
      </c>
      <c r="G11" s="5">
        <f>'czas przejazdu'!G11*1000000/5</f>
        <v>74211.399999999994</v>
      </c>
      <c r="H11" s="5">
        <f>'czas przejazdu'!H11*1000000/5</f>
        <v>72806.040000000008</v>
      </c>
      <c r="I11" s="5">
        <f>'czas przejazdu'!I11*1000000/5</f>
        <v>71400.680000000008</v>
      </c>
      <c r="J11" s="5">
        <f>'czas przejazdu'!J11*1000000/5</f>
        <v>69995.319999999992</v>
      </c>
      <c r="K11" s="5">
        <f>'czas przejazdu'!K11*1000000/5</f>
        <v>68589.959999999992</v>
      </c>
      <c r="L11" s="5">
        <f>'czas przejazdu'!L11*1000000/5</f>
        <v>79199.399999999994</v>
      </c>
      <c r="M11" s="5">
        <f>'czas przejazdu'!M11*1000000/5</f>
        <v>68440.679999999993</v>
      </c>
      <c r="N11" s="5">
        <f>'czas przejazdu'!N11*1000000/5</f>
        <v>57681.959999999985</v>
      </c>
      <c r="O11" s="5">
        <f>'czas przejazdu'!O11*1000000/5</f>
        <v>46923.239999999991</v>
      </c>
      <c r="P11" s="5">
        <f>'czas przejazdu'!P11*1000000/5</f>
        <v>36164.51999999999</v>
      </c>
      <c r="Q11" s="5">
        <f>'czas przejazdu'!Q11*1000000/5</f>
        <v>32432.6</v>
      </c>
      <c r="R11" s="5">
        <f>'czas przejazdu'!R11*1000000/5</f>
        <v>22046.28</v>
      </c>
      <c r="S11" s="5">
        <f>'czas przejazdu'!S11*1000000/5</f>
        <v>11659.959999999997</v>
      </c>
      <c r="T11" s="5">
        <f>'czas przejazdu'!T11*1000000/5</f>
        <v>1273.6399999999981</v>
      </c>
      <c r="U11" s="5">
        <f>'czas przejazdu'!U11*1000000/5</f>
        <v>-9112.6800000000057</v>
      </c>
      <c r="V11" s="5">
        <f>'czas przejazdu'!V11*1000000/5</f>
        <v>34294.6</v>
      </c>
      <c r="W11" s="5">
        <f>'czas przejazdu'!W11*1000000/5</f>
        <v>24413.879999999997</v>
      </c>
      <c r="X11" s="5">
        <f>'czas przejazdu'!X11*1000000/5</f>
        <v>14533.159999999994</v>
      </c>
      <c r="Y11" s="5">
        <f>'czas przejazdu'!Y11*1000000/5</f>
        <v>4652.4399999999905</v>
      </c>
      <c r="Z11" s="5">
        <f>'czas przejazdu'!Z11*1000000/5</f>
        <v>-5228.2800000000079</v>
      </c>
    </row>
    <row r="12" spans="1:26" x14ac:dyDescent="0.25">
      <c r="A12" s="1">
        <v>90</v>
      </c>
      <c r="B12" s="5">
        <f>'czas przejazdu'!B12*1000000/5</f>
        <v>50849.600000000006</v>
      </c>
      <c r="C12" s="5">
        <f>'czas przejazdu'!C12*1000000/5</f>
        <v>51498.48</v>
      </c>
      <c r="D12" s="5">
        <f>'czas przejazdu'!D12*1000000/5</f>
        <v>52147.360000000001</v>
      </c>
      <c r="E12" s="5">
        <f>'czas przejazdu'!E12*1000000/5</f>
        <v>52796.240000000005</v>
      </c>
      <c r="F12" s="5">
        <f>'czas przejazdu'!F12*1000000/5</f>
        <v>53445.12000000001</v>
      </c>
      <c r="G12" s="5">
        <f>'czas przejazdu'!G12*1000000/5</f>
        <v>54094</v>
      </c>
      <c r="H12" s="5">
        <f>'czas przejazdu'!H12*1000000/5</f>
        <v>55049.280000000006</v>
      </c>
      <c r="I12" s="5">
        <f>'czas przejazdu'!I12*1000000/5</f>
        <v>56004.56</v>
      </c>
      <c r="J12" s="5">
        <f>'czas przejazdu'!J12*1000000/5</f>
        <v>56959.839999999989</v>
      </c>
      <c r="K12" s="5">
        <f>'czas przejazdu'!K12*1000000/5</f>
        <v>57915.119999999981</v>
      </c>
      <c r="L12" s="5">
        <f>'czas przejazdu'!L12*1000000/5</f>
        <v>55626</v>
      </c>
      <c r="M12" s="5">
        <f>'czas przejazdu'!M12*1000000/5</f>
        <v>57122</v>
      </c>
      <c r="N12" s="5">
        <f>'czas przejazdu'!N12*1000000/5</f>
        <v>58617.999999999985</v>
      </c>
      <c r="O12" s="5">
        <f>'czas przejazdu'!O12*1000000/5</f>
        <v>60114</v>
      </c>
      <c r="P12" s="5">
        <f>'czas przejazdu'!P12*1000000/5</f>
        <v>61610</v>
      </c>
      <c r="Q12" s="5">
        <f>'czas przejazdu'!Q12*1000000/5</f>
        <v>58329.599999999999</v>
      </c>
      <c r="R12" s="5">
        <f>'czas przejazdu'!R12*1000000/5</f>
        <v>61737.599999999999</v>
      </c>
      <c r="S12" s="5">
        <f>'czas przejazdu'!S12*1000000/5</f>
        <v>65145.599999999999</v>
      </c>
      <c r="T12" s="5">
        <f>'czas przejazdu'!T12*1000000/5</f>
        <v>68553.599999999991</v>
      </c>
      <c r="U12" s="5">
        <f>'czas przejazdu'!U12*1000000/5</f>
        <v>71961.599999999991</v>
      </c>
      <c r="V12" s="5">
        <f>'czas przejazdu'!V12*1000000/5</f>
        <v>67889.600000000006</v>
      </c>
      <c r="W12" s="5">
        <f>'czas przejazdu'!W12*1000000/5</f>
        <v>72314.039999999994</v>
      </c>
      <c r="X12" s="5">
        <f>'czas przejazdu'!X12*1000000/5</f>
        <v>76738.479999999981</v>
      </c>
      <c r="Y12" s="5">
        <f>'czas przejazdu'!Y12*1000000/5</f>
        <v>81162.919999999984</v>
      </c>
      <c r="Z12" s="5">
        <f>'czas przejazdu'!Z12*1000000/5</f>
        <v>85587.359999999986</v>
      </c>
    </row>
    <row r="13" spans="1:26" x14ac:dyDescent="0.25">
      <c r="A13" s="1">
        <v>100</v>
      </c>
      <c r="B13" s="5">
        <f>'czas przejazdu'!B13*1000000/5</f>
        <v>0</v>
      </c>
      <c r="C13" s="5">
        <f>'czas przejazdu'!C13*1000000/5</f>
        <v>0</v>
      </c>
      <c r="D13" s="5">
        <f>'czas przejazdu'!D13*1000000/5</f>
        <v>0</v>
      </c>
      <c r="E13" s="5">
        <f>'czas przejazdu'!E13*1000000/5</f>
        <v>0</v>
      </c>
      <c r="F13" s="5">
        <f>'czas przejazdu'!F13*1000000/5</f>
        <v>0</v>
      </c>
      <c r="G13" s="5">
        <f>'czas przejazdu'!G13*1000000/5</f>
        <v>0</v>
      </c>
      <c r="H13" s="5">
        <f>'czas przejazdu'!H13*1000000/5</f>
        <v>0</v>
      </c>
      <c r="I13" s="5">
        <f>'czas przejazdu'!I13*1000000/5</f>
        <v>0</v>
      </c>
      <c r="J13" s="5">
        <f>'czas przejazdu'!J13*1000000/5</f>
        <v>0</v>
      </c>
      <c r="K13" s="5">
        <f>'czas przejazdu'!K13*1000000/5</f>
        <v>0</v>
      </c>
      <c r="L13" s="5">
        <f>'czas przejazdu'!L13*1000000/5</f>
        <v>0</v>
      </c>
      <c r="M13" s="5">
        <f>'czas przejazdu'!M13*1000000/5</f>
        <v>0</v>
      </c>
      <c r="N13" s="5">
        <f>'czas przejazdu'!N13*1000000/5</f>
        <v>0</v>
      </c>
      <c r="O13" s="5">
        <f>'czas przejazdu'!O13*1000000/5</f>
        <v>0</v>
      </c>
      <c r="P13" s="5">
        <f>'czas przejazdu'!P13*1000000/5</f>
        <v>0</v>
      </c>
      <c r="Q13" s="5">
        <f>'czas przejazdu'!Q13*1000000/5</f>
        <v>0</v>
      </c>
      <c r="R13" s="5">
        <f>'czas przejazdu'!R13*1000000/5</f>
        <v>0</v>
      </c>
      <c r="S13" s="5">
        <f>'czas przejazdu'!S13*1000000/5</f>
        <v>0</v>
      </c>
      <c r="T13" s="5">
        <f>'czas przejazdu'!T13*1000000/5</f>
        <v>0</v>
      </c>
      <c r="U13" s="5">
        <f>'czas przejazdu'!U13*1000000/5</f>
        <v>0</v>
      </c>
      <c r="V13" s="5">
        <f>'czas przejazdu'!V13*1000000/5</f>
        <v>0</v>
      </c>
      <c r="W13" s="5">
        <f>'czas przejazdu'!W13*1000000/5</f>
        <v>0</v>
      </c>
      <c r="X13" s="5">
        <f>'czas przejazdu'!X13*1000000/5</f>
        <v>0</v>
      </c>
      <c r="Y13" s="5">
        <f>'czas przejazdu'!Y13*1000000/5</f>
        <v>0</v>
      </c>
      <c r="Z13" s="5">
        <f>'czas przejazdu'!Z13*1000000/5</f>
        <v>0</v>
      </c>
    </row>
    <row r="14" spans="1:26" x14ac:dyDescent="0.25">
      <c r="A14" s="1">
        <v>110</v>
      </c>
      <c r="B14" s="5">
        <f>'czas przejazdu'!B14*1000000/5</f>
        <v>0</v>
      </c>
      <c r="C14" s="5">
        <f>'czas przejazdu'!C14*1000000/5</f>
        <v>0</v>
      </c>
      <c r="D14" s="5">
        <f>'czas przejazdu'!D14*1000000/5</f>
        <v>0</v>
      </c>
      <c r="E14" s="5">
        <f>'czas przejazdu'!E14*1000000/5</f>
        <v>0</v>
      </c>
      <c r="F14" s="5">
        <f>'czas przejazdu'!F14*1000000/5</f>
        <v>0</v>
      </c>
      <c r="G14" s="5">
        <f>'czas przejazdu'!G14*1000000/5</f>
        <v>0</v>
      </c>
      <c r="H14" s="5">
        <f>'czas przejazdu'!H14*1000000/5</f>
        <v>0</v>
      </c>
      <c r="I14" s="5">
        <f>'czas przejazdu'!I14*1000000/5</f>
        <v>0</v>
      </c>
      <c r="J14" s="5">
        <f>'czas przejazdu'!J14*1000000/5</f>
        <v>0</v>
      </c>
      <c r="K14" s="5">
        <f>'czas przejazdu'!K14*1000000/5</f>
        <v>0</v>
      </c>
      <c r="L14" s="5">
        <f>'czas przejazdu'!L14*1000000/5</f>
        <v>0</v>
      </c>
      <c r="M14" s="5">
        <f>'czas przejazdu'!M14*1000000/5</f>
        <v>0</v>
      </c>
      <c r="N14" s="5">
        <f>'czas przejazdu'!N14*1000000/5</f>
        <v>0</v>
      </c>
      <c r="O14" s="5">
        <f>'czas przejazdu'!O14*1000000/5</f>
        <v>0</v>
      </c>
      <c r="P14" s="5">
        <f>'czas przejazdu'!P14*1000000/5</f>
        <v>0</v>
      </c>
      <c r="Q14" s="5">
        <f>'czas przejazdu'!Q14*1000000/5</f>
        <v>0</v>
      </c>
      <c r="R14" s="5">
        <f>'czas przejazdu'!R14*1000000/5</f>
        <v>0</v>
      </c>
      <c r="S14" s="5">
        <f>'czas przejazdu'!S14*1000000/5</f>
        <v>0</v>
      </c>
      <c r="T14" s="5">
        <f>'czas przejazdu'!T14*1000000/5</f>
        <v>0</v>
      </c>
      <c r="U14" s="5">
        <f>'czas przejazdu'!U14*1000000/5</f>
        <v>0</v>
      </c>
      <c r="V14" s="5">
        <f>'czas przejazdu'!V14*1000000/5</f>
        <v>0</v>
      </c>
      <c r="W14" s="5">
        <f>'czas przejazdu'!W14*1000000/5</f>
        <v>0</v>
      </c>
      <c r="X14" s="5">
        <f>'czas przejazdu'!X14*1000000/5</f>
        <v>0</v>
      </c>
      <c r="Y14" s="5">
        <f>'czas przejazdu'!Y14*1000000/5</f>
        <v>0</v>
      </c>
      <c r="Z14" s="5">
        <f>'czas przejazdu'!Z14*1000000/5</f>
        <v>0</v>
      </c>
    </row>
    <row r="15" spans="1:26" x14ac:dyDescent="0.25">
      <c r="A15" s="1" t="s">
        <v>28</v>
      </c>
      <c r="B15" s="5">
        <f>SUM(B4:B14)</f>
        <v>380194.20000000007</v>
      </c>
      <c r="C15" s="5">
        <f t="shared" ref="C15:Z15" si="1">SUM(C4:C14)</f>
        <v>387493.19999999995</v>
      </c>
      <c r="D15" s="5">
        <f t="shared" si="1"/>
        <v>394792.19999999995</v>
      </c>
      <c r="E15" s="5">
        <f t="shared" si="1"/>
        <v>402091.2</v>
      </c>
      <c r="F15" s="5">
        <f t="shared" si="1"/>
        <v>409390.20000000007</v>
      </c>
      <c r="G15" s="5">
        <f t="shared" si="1"/>
        <v>416689.20000000007</v>
      </c>
      <c r="H15" s="5">
        <f t="shared" si="1"/>
        <v>430256.92000000004</v>
      </c>
      <c r="I15" s="5">
        <f t="shared" si="1"/>
        <v>443824.64000000001</v>
      </c>
      <c r="J15" s="5">
        <f t="shared" si="1"/>
        <v>457392.36000000004</v>
      </c>
      <c r="K15" s="5">
        <f t="shared" si="1"/>
        <v>470960.08000000007</v>
      </c>
      <c r="L15" s="5">
        <f t="shared" si="1"/>
        <v>448032.80000000005</v>
      </c>
      <c r="M15" s="5">
        <f t="shared" si="1"/>
        <v>468673.80000000005</v>
      </c>
      <c r="N15" s="5">
        <f t="shared" si="1"/>
        <v>489314.80000000005</v>
      </c>
      <c r="O15" s="5">
        <f t="shared" si="1"/>
        <v>509955.79999999993</v>
      </c>
      <c r="P15" s="5">
        <f t="shared" si="1"/>
        <v>530596.80000000005</v>
      </c>
      <c r="Q15" s="5">
        <f t="shared" si="1"/>
        <v>483399.19999999995</v>
      </c>
      <c r="R15" s="5">
        <f t="shared" si="1"/>
        <v>509972.55999999994</v>
      </c>
      <c r="S15" s="5">
        <f t="shared" si="1"/>
        <v>536545.92000000004</v>
      </c>
      <c r="T15" s="5">
        <f t="shared" si="1"/>
        <v>563119.28</v>
      </c>
      <c r="U15" s="5">
        <f t="shared" si="1"/>
        <v>589692.64</v>
      </c>
      <c r="V15" s="5">
        <f t="shared" si="1"/>
        <v>513061</v>
      </c>
      <c r="W15" s="5">
        <f t="shared" si="1"/>
        <v>544738.56000000006</v>
      </c>
      <c r="X15" s="5">
        <f t="shared" si="1"/>
        <v>576416.12</v>
      </c>
      <c r="Y15" s="5">
        <f t="shared" si="1"/>
        <v>608093.67999999993</v>
      </c>
      <c r="Z15" s="5">
        <f t="shared" si="1"/>
        <v>639771.23999999987</v>
      </c>
    </row>
    <row r="17" spans="1:26" x14ac:dyDescent="0.25">
      <c r="A17" t="s">
        <v>84</v>
      </c>
    </row>
    <row r="18" spans="1:26" x14ac:dyDescent="0.25">
      <c r="A18" s="1" t="s">
        <v>3</v>
      </c>
      <c r="B18" s="1">
        <v>2020</v>
      </c>
      <c r="C18" s="1">
        <f>B18+1</f>
        <v>2021</v>
      </c>
      <c r="D18" s="1">
        <f t="shared" ref="D18:Z18" si="2">C18+1</f>
        <v>2022</v>
      </c>
      <c r="E18" s="1">
        <f t="shared" si="2"/>
        <v>2023</v>
      </c>
      <c r="F18" s="1">
        <f t="shared" si="2"/>
        <v>2024</v>
      </c>
      <c r="G18" s="1">
        <f t="shared" si="2"/>
        <v>2025</v>
      </c>
      <c r="H18" s="1">
        <f t="shared" si="2"/>
        <v>2026</v>
      </c>
      <c r="I18" s="1">
        <f t="shared" si="2"/>
        <v>2027</v>
      </c>
      <c r="J18" s="1">
        <f t="shared" si="2"/>
        <v>2028</v>
      </c>
      <c r="K18" s="1">
        <f t="shared" si="2"/>
        <v>2029</v>
      </c>
      <c r="L18" s="1">
        <f t="shared" si="2"/>
        <v>2030</v>
      </c>
      <c r="M18" s="1">
        <f t="shared" si="2"/>
        <v>2031</v>
      </c>
      <c r="N18" s="1">
        <f t="shared" si="2"/>
        <v>2032</v>
      </c>
      <c r="O18" s="1">
        <f t="shared" si="2"/>
        <v>2033</v>
      </c>
      <c r="P18" s="1">
        <f t="shared" si="2"/>
        <v>2034</v>
      </c>
      <c r="Q18" s="1">
        <f t="shared" si="2"/>
        <v>2035</v>
      </c>
      <c r="R18" s="1">
        <f t="shared" si="2"/>
        <v>2036</v>
      </c>
      <c r="S18" s="1">
        <f t="shared" si="2"/>
        <v>2037</v>
      </c>
      <c r="T18" s="1">
        <f t="shared" si="2"/>
        <v>2038</v>
      </c>
      <c r="U18" s="1">
        <f t="shared" si="2"/>
        <v>2039</v>
      </c>
      <c r="V18" s="1">
        <f t="shared" si="2"/>
        <v>2040</v>
      </c>
      <c r="W18" s="1">
        <f t="shared" si="2"/>
        <v>2041</v>
      </c>
      <c r="X18" s="1">
        <f t="shared" si="2"/>
        <v>2042</v>
      </c>
      <c r="Y18" s="1">
        <f t="shared" si="2"/>
        <v>2043</v>
      </c>
      <c r="Z18" s="1">
        <f t="shared" si="2"/>
        <v>2044</v>
      </c>
    </row>
    <row r="19" spans="1:26" x14ac:dyDescent="0.25">
      <c r="A19" s="3" t="s">
        <v>2</v>
      </c>
      <c r="B19" s="72"/>
      <c r="C19" s="72"/>
      <c r="D19" s="72"/>
      <c r="E19" s="72"/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2"/>
      <c r="Z19" s="72"/>
    </row>
    <row r="20" spans="1:26" x14ac:dyDescent="0.25">
      <c r="A20" s="1">
        <v>10</v>
      </c>
      <c r="B20" s="5">
        <f>'czas przejazdu'!B19*1000000/5</f>
        <v>0</v>
      </c>
      <c r="C20" s="5">
        <f>'czas przejazdu'!C19*1000000/5</f>
        <v>0</v>
      </c>
      <c r="D20" s="5">
        <f>'czas przejazdu'!D19*1000000/5</f>
        <v>0</v>
      </c>
      <c r="E20" s="5">
        <f>'czas przejazdu'!E19*1000000/5</f>
        <v>0</v>
      </c>
      <c r="F20" s="5">
        <f>'czas przejazdu'!F19*1000000/5</f>
        <v>0</v>
      </c>
      <c r="G20" s="5">
        <f>'czas przejazdu'!G19*1000000/5</f>
        <v>0</v>
      </c>
      <c r="H20" s="5">
        <f>'czas przejazdu'!H19*1000000/5</f>
        <v>0</v>
      </c>
      <c r="I20" s="5">
        <f>'czas przejazdu'!I19*1000000/5</f>
        <v>0</v>
      </c>
      <c r="J20" s="5">
        <f>'czas przejazdu'!J19*1000000/5</f>
        <v>0</v>
      </c>
      <c r="K20" s="5">
        <f>'czas przejazdu'!K19*1000000/5</f>
        <v>0</v>
      </c>
      <c r="L20" s="5">
        <f>'czas przejazdu'!L19*1000000/5</f>
        <v>0</v>
      </c>
      <c r="M20" s="5">
        <f>'czas przejazdu'!M19*1000000/5</f>
        <v>0</v>
      </c>
      <c r="N20" s="5">
        <f>'czas przejazdu'!N19*1000000/5</f>
        <v>0</v>
      </c>
      <c r="O20" s="5">
        <f>'czas przejazdu'!O19*1000000/5</f>
        <v>0</v>
      </c>
      <c r="P20" s="5">
        <f>'czas przejazdu'!P19*1000000/5</f>
        <v>0</v>
      </c>
      <c r="Q20" s="5">
        <f>'czas przejazdu'!Q19*1000000/5</f>
        <v>0</v>
      </c>
      <c r="R20" s="5">
        <f>'czas przejazdu'!R19*1000000/5</f>
        <v>0</v>
      </c>
      <c r="S20" s="5">
        <f>'czas przejazdu'!S19*1000000/5</f>
        <v>0</v>
      </c>
      <c r="T20" s="5">
        <f>'czas przejazdu'!T19*1000000/5</f>
        <v>0</v>
      </c>
      <c r="U20" s="5">
        <f>'czas przejazdu'!U19*1000000/5</f>
        <v>0</v>
      </c>
      <c r="V20" s="5">
        <f>'czas przejazdu'!V19*1000000/5</f>
        <v>0</v>
      </c>
      <c r="W20" s="5">
        <f>'czas przejazdu'!W19*1000000/5</f>
        <v>0</v>
      </c>
      <c r="X20" s="5">
        <f>'czas przejazdu'!X19*1000000/5</f>
        <v>0</v>
      </c>
      <c r="Y20" s="5">
        <f>'czas przejazdu'!Y19*1000000/5</f>
        <v>0</v>
      </c>
      <c r="Z20" s="5">
        <f>'czas przejazdu'!Z19*1000000/5</f>
        <v>0</v>
      </c>
    </row>
    <row r="21" spans="1:26" x14ac:dyDescent="0.25">
      <c r="A21" s="1">
        <v>20</v>
      </c>
      <c r="B21" s="5">
        <f>'czas przejazdu'!B20*1000000/5</f>
        <v>0</v>
      </c>
      <c r="C21" s="5">
        <f>'czas przejazdu'!C20*1000000/5</f>
        <v>0</v>
      </c>
      <c r="D21" s="5">
        <f>'czas przejazdu'!D20*1000000/5</f>
        <v>0</v>
      </c>
      <c r="E21" s="5">
        <f>'czas przejazdu'!E20*1000000/5</f>
        <v>0</v>
      </c>
      <c r="F21" s="5">
        <f>'czas przejazdu'!F20*1000000/5</f>
        <v>0</v>
      </c>
      <c r="G21" s="5">
        <f>'czas przejazdu'!G20*1000000/5</f>
        <v>0</v>
      </c>
      <c r="H21" s="5">
        <f>'czas przejazdu'!H20*1000000/5</f>
        <v>0</v>
      </c>
      <c r="I21" s="5">
        <f>'czas przejazdu'!I20*1000000/5</f>
        <v>0</v>
      </c>
      <c r="J21" s="5">
        <f>'czas przejazdu'!J20*1000000/5</f>
        <v>0</v>
      </c>
      <c r="K21" s="5">
        <f>'czas przejazdu'!K20*1000000/5</f>
        <v>0</v>
      </c>
      <c r="L21" s="5">
        <f>'czas przejazdu'!L20*1000000/5</f>
        <v>0</v>
      </c>
      <c r="M21" s="5">
        <f>'czas przejazdu'!M20*1000000/5</f>
        <v>0</v>
      </c>
      <c r="N21" s="5">
        <f>'czas przejazdu'!N20*1000000/5</f>
        <v>0</v>
      </c>
      <c r="O21" s="5">
        <f>'czas przejazdu'!O20*1000000/5</f>
        <v>0</v>
      </c>
      <c r="P21" s="5">
        <f>'czas przejazdu'!P20*1000000/5</f>
        <v>0</v>
      </c>
      <c r="Q21" s="5">
        <f>'czas przejazdu'!Q20*1000000/5</f>
        <v>0</v>
      </c>
      <c r="R21" s="5">
        <f>'czas przejazdu'!R20*1000000/5</f>
        <v>0</v>
      </c>
      <c r="S21" s="5">
        <f>'czas przejazdu'!S20*1000000/5</f>
        <v>0</v>
      </c>
      <c r="T21" s="5">
        <f>'czas przejazdu'!T20*1000000/5</f>
        <v>0</v>
      </c>
      <c r="U21" s="5">
        <f>'czas przejazdu'!U20*1000000/5</f>
        <v>0</v>
      </c>
      <c r="V21" s="5">
        <f>'czas przejazdu'!V20*1000000/5</f>
        <v>0</v>
      </c>
      <c r="W21" s="5">
        <f>'czas przejazdu'!W20*1000000/5</f>
        <v>0</v>
      </c>
      <c r="X21" s="5">
        <f>'czas przejazdu'!X20*1000000/5</f>
        <v>0</v>
      </c>
      <c r="Y21" s="5">
        <f>'czas przejazdu'!Y20*1000000/5</f>
        <v>0</v>
      </c>
      <c r="Z21" s="5">
        <f>'czas przejazdu'!Z20*1000000/5</f>
        <v>0</v>
      </c>
    </row>
    <row r="22" spans="1:26" x14ac:dyDescent="0.25">
      <c r="A22" s="1">
        <v>30</v>
      </c>
      <c r="B22" s="5">
        <f>'czas przejazdu'!B21*1000000/5</f>
        <v>0</v>
      </c>
      <c r="C22" s="5">
        <f>'czas przejazdu'!C21*1000000/5</f>
        <v>3.9999999999999994E-2</v>
      </c>
      <c r="D22" s="5">
        <f>'czas przejazdu'!D21*1000000/5</f>
        <v>7.9999999999999988E-2</v>
      </c>
      <c r="E22" s="5">
        <f>'czas przejazdu'!E21*1000000/5</f>
        <v>0.12</v>
      </c>
      <c r="F22" s="5">
        <f>'czas przejazdu'!F21*1000000/5</f>
        <v>0.15999999999999998</v>
      </c>
      <c r="G22" s="5">
        <f>'czas przejazdu'!G21*1000000/5</f>
        <v>0.2</v>
      </c>
      <c r="H22" s="5">
        <f>'czas przejazdu'!H21*1000000/5</f>
        <v>0.27999999999999997</v>
      </c>
      <c r="I22" s="5">
        <f>'czas przejazdu'!I21*1000000/5</f>
        <v>0.36</v>
      </c>
      <c r="J22" s="5">
        <f>'czas przejazdu'!J21*1000000/5</f>
        <v>0.44000000000000006</v>
      </c>
      <c r="K22" s="5">
        <f>'czas przejazdu'!K21*1000000/5</f>
        <v>0.51999999999999991</v>
      </c>
      <c r="L22" s="5">
        <f>'czas przejazdu'!L21*1000000/5</f>
        <v>0.4</v>
      </c>
      <c r="M22" s="5">
        <f>'czas przejazdu'!M21*1000000/5</f>
        <v>0.44000000000000006</v>
      </c>
      <c r="N22" s="5">
        <f>'czas przejazdu'!N21*1000000/5</f>
        <v>0.48</v>
      </c>
      <c r="O22" s="5">
        <f>'czas przejazdu'!O21*1000000/5</f>
        <v>0.51999999999999991</v>
      </c>
      <c r="P22" s="5">
        <f>'czas przejazdu'!P21*1000000/5</f>
        <v>0.55999999999999994</v>
      </c>
      <c r="Q22" s="5">
        <f>'czas przejazdu'!Q21*1000000/5</f>
        <v>0.2</v>
      </c>
      <c r="R22" s="5">
        <f>'czas przejazdu'!R21*1000000/5</f>
        <v>0.24</v>
      </c>
      <c r="S22" s="5">
        <f>'czas przejazdu'!S21*1000000/5</f>
        <v>0.27999999999999997</v>
      </c>
      <c r="T22" s="5">
        <f>'czas przejazdu'!T21*1000000/5</f>
        <v>0.31999999999999995</v>
      </c>
      <c r="U22" s="5">
        <f>'czas przejazdu'!U21*1000000/5</f>
        <v>0.36</v>
      </c>
      <c r="V22" s="5">
        <f>'czas przejazdu'!V21*1000000/5</f>
        <v>0.2</v>
      </c>
      <c r="W22" s="5">
        <f>'czas przejazdu'!W21*1000000/5</f>
        <v>0.24</v>
      </c>
      <c r="X22" s="5">
        <f>'czas przejazdu'!X21*1000000/5</f>
        <v>0.27999999999999997</v>
      </c>
      <c r="Y22" s="5">
        <f>'czas przejazdu'!Y21*1000000/5</f>
        <v>0.31999999999999995</v>
      </c>
      <c r="Z22" s="5">
        <f>'czas przejazdu'!Z21*1000000/5</f>
        <v>0.36</v>
      </c>
    </row>
    <row r="23" spans="1:26" x14ac:dyDescent="0.25">
      <c r="A23" s="1">
        <v>40</v>
      </c>
      <c r="B23" s="5">
        <f>'czas przejazdu'!B22*1000000/5</f>
        <v>98</v>
      </c>
      <c r="C23" s="5">
        <f>'czas przejazdu'!C22*1000000/5</f>
        <v>110.8</v>
      </c>
      <c r="D23" s="5">
        <f>'czas przejazdu'!D22*1000000/5</f>
        <v>123.60000000000002</v>
      </c>
      <c r="E23" s="5">
        <f>'czas przejazdu'!E22*1000000/5</f>
        <v>136.40000000000003</v>
      </c>
      <c r="F23" s="5">
        <f>'czas przejazdu'!F22*1000000/5</f>
        <v>149.20000000000002</v>
      </c>
      <c r="G23" s="5">
        <f>'czas przejazdu'!G22*1000000/5</f>
        <v>162.00000000000006</v>
      </c>
      <c r="H23" s="5">
        <f>'czas przejazdu'!H22*1000000/5</f>
        <v>177.92000000000002</v>
      </c>
      <c r="I23" s="5">
        <f>'czas przejazdu'!I22*1000000/5</f>
        <v>193.84000000000006</v>
      </c>
      <c r="J23" s="5">
        <f>'czas przejazdu'!J22*1000000/5</f>
        <v>209.76000000000008</v>
      </c>
      <c r="K23" s="5">
        <f>'czas przejazdu'!K22*1000000/5</f>
        <v>225.68000000000006</v>
      </c>
      <c r="L23" s="5">
        <f>'czas przejazdu'!L22*1000000/5</f>
        <v>177.60000000000002</v>
      </c>
      <c r="M23" s="5">
        <f>'czas przejazdu'!M22*1000000/5</f>
        <v>195.12000000000003</v>
      </c>
      <c r="N23" s="5">
        <f>'czas przejazdu'!N22*1000000/5</f>
        <v>212.64000000000004</v>
      </c>
      <c r="O23" s="5">
        <f>'czas przejazdu'!O22*1000000/5</f>
        <v>230.16000000000003</v>
      </c>
      <c r="P23" s="5">
        <f>'czas przejazdu'!P22*1000000/5</f>
        <v>247.68</v>
      </c>
      <c r="Q23" s="5">
        <f>'czas przejazdu'!Q22*1000000/5</f>
        <v>185.60000000000002</v>
      </c>
      <c r="R23" s="5">
        <f>'czas przejazdu'!R22*1000000/5</f>
        <v>207.04000000000005</v>
      </c>
      <c r="S23" s="5">
        <f>'czas przejazdu'!S22*1000000/5</f>
        <v>228.48000000000008</v>
      </c>
      <c r="T23" s="5">
        <f>'czas przejazdu'!T22*1000000/5</f>
        <v>249.92000000000002</v>
      </c>
      <c r="U23" s="5">
        <f>'czas przejazdu'!U22*1000000/5</f>
        <v>271.36</v>
      </c>
      <c r="V23" s="5">
        <f>'czas przejazdu'!V22*1000000/5</f>
        <v>205.20000000000005</v>
      </c>
      <c r="W23" s="5">
        <f>'czas przejazdu'!W22*1000000/5</f>
        <v>492.44000000000005</v>
      </c>
      <c r="X23" s="5">
        <f>'czas przejazdu'!X22*1000000/5</f>
        <v>779.68</v>
      </c>
      <c r="Y23" s="5">
        <f>'czas przejazdu'!Y22*1000000/5</f>
        <v>1066.9199999999998</v>
      </c>
      <c r="Z23" s="5">
        <f>'czas przejazdu'!Z22*1000000/5</f>
        <v>1354.1599999999999</v>
      </c>
    </row>
    <row r="24" spans="1:26" x14ac:dyDescent="0.25">
      <c r="A24" s="1">
        <v>50</v>
      </c>
      <c r="B24" s="5">
        <f>'czas przejazdu'!B23*1000000/5</f>
        <v>1086.2</v>
      </c>
      <c r="C24" s="5">
        <f>'czas przejazdu'!C23*1000000/5</f>
        <v>1079.1200000000001</v>
      </c>
      <c r="D24" s="5">
        <f>'czas przejazdu'!D23*1000000/5</f>
        <v>1072.0400000000002</v>
      </c>
      <c r="E24" s="5">
        <f>'czas przejazdu'!E23*1000000/5</f>
        <v>1064.96</v>
      </c>
      <c r="F24" s="5">
        <f>'czas przejazdu'!F23*1000000/5</f>
        <v>1057.8800000000001</v>
      </c>
      <c r="G24" s="5">
        <f>'czas przejazdu'!G23*1000000/5</f>
        <v>1050.8000000000002</v>
      </c>
      <c r="H24" s="5">
        <f>'czas przejazdu'!H23*1000000/5</f>
        <v>1204.7600000000002</v>
      </c>
      <c r="I24" s="5">
        <f>'czas przejazdu'!I23*1000000/5</f>
        <v>1358.72</v>
      </c>
      <c r="J24" s="5">
        <f>'czas przejazdu'!J23*1000000/5</f>
        <v>1512.68</v>
      </c>
      <c r="K24" s="5">
        <f>'czas przejazdu'!K23*1000000/5</f>
        <v>1666.64</v>
      </c>
      <c r="L24" s="5">
        <f>'czas przejazdu'!L23*1000000/5</f>
        <v>1856</v>
      </c>
      <c r="M24" s="5">
        <f>'czas przejazdu'!M23*1000000/5</f>
        <v>2154.3200000000002</v>
      </c>
      <c r="N24" s="5">
        <f>'czas przejazdu'!N23*1000000/5</f>
        <v>2452.6400000000003</v>
      </c>
      <c r="O24" s="5">
        <f>'czas przejazdu'!O23*1000000/5</f>
        <v>2750.96</v>
      </c>
      <c r="P24" s="5">
        <f>'czas przejazdu'!P23*1000000/5</f>
        <v>3049.2799999999997</v>
      </c>
      <c r="Q24" s="5">
        <f>'czas przejazdu'!Q23*1000000/5</f>
        <v>2577.8000000000002</v>
      </c>
      <c r="R24" s="5">
        <f>'czas przejazdu'!R23*1000000/5</f>
        <v>2805.84</v>
      </c>
      <c r="S24" s="5">
        <f>'czas przejazdu'!S23*1000000/5</f>
        <v>3033.88</v>
      </c>
      <c r="T24" s="5">
        <f>'czas przejazdu'!T23*1000000/5</f>
        <v>3261.92</v>
      </c>
      <c r="U24" s="5">
        <f>'czas przejazdu'!U23*1000000/5</f>
        <v>3489.9600000000005</v>
      </c>
      <c r="V24" s="5">
        <f>'czas przejazdu'!V23*1000000/5</f>
        <v>2226.4</v>
      </c>
      <c r="W24" s="5">
        <f>'czas przejazdu'!W23*1000000/5</f>
        <v>2654.84</v>
      </c>
      <c r="X24" s="5">
        <f>'czas przejazdu'!X23*1000000/5</f>
        <v>3083.2799999999997</v>
      </c>
      <c r="Y24" s="5">
        <f>'czas przejazdu'!Y23*1000000/5</f>
        <v>3511.7200000000003</v>
      </c>
      <c r="Z24" s="5">
        <f>'czas przejazdu'!Z23*1000000/5</f>
        <v>3940.16</v>
      </c>
    </row>
    <row r="25" spans="1:26" x14ac:dyDescent="0.25">
      <c r="A25" s="1">
        <v>60</v>
      </c>
      <c r="B25" s="5">
        <f>'czas przejazdu'!B24*1000000/5</f>
        <v>1615.7999999999997</v>
      </c>
      <c r="C25" s="5">
        <f>'czas przejazdu'!C24*1000000/5</f>
        <v>1924.1200000000001</v>
      </c>
      <c r="D25" s="5">
        <f>'czas przejazdu'!D24*1000000/5</f>
        <v>2232.4399999999996</v>
      </c>
      <c r="E25" s="5">
        <f>'czas przejazdu'!E24*1000000/5</f>
        <v>2540.7599999999998</v>
      </c>
      <c r="F25" s="5">
        <f>'czas przejazdu'!F24*1000000/5</f>
        <v>2849.0799999999995</v>
      </c>
      <c r="G25" s="5">
        <f>'czas przejazdu'!G24*1000000/5</f>
        <v>3157.3999999999996</v>
      </c>
      <c r="H25" s="5">
        <f>'czas przejazdu'!H24*1000000/5</f>
        <v>3569.4</v>
      </c>
      <c r="I25" s="5">
        <f>'czas przejazdu'!I24*1000000/5</f>
        <v>3981.4</v>
      </c>
      <c r="J25" s="5">
        <f>'czas przejazdu'!J24*1000000/5</f>
        <v>4393.3999999999996</v>
      </c>
      <c r="K25" s="5">
        <f>'czas przejazdu'!K24*1000000/5</f>
        <v>4805.3999999999996</v>
      </c>
      <c r="L25" s="5">
        <f>'czas przejazdu'!L24*1000000/5</f>
        <v>3675.8</v>
      </c>
      <c r="M25" s="5">
        <f>'czas przejazdu'!M24*1000000/5</f>
        <v>4398.32</v>
      </c>
      <c r="N25" s="5">
        <f>'czas przejazdu'!N24*1000000/5</f>
        <v>5120.84</v>
      </c>
      <c r="O25" s="5">
        <f>'czas przejazdu'!O24*1000000/5</f>
        <v>5843.36</v>
      </c>
      <c r="P25" s="5">
        <f>'czas przejazdu'!P24*1000000/5</f>
        <v>6565.8799999999992</v>
      </c>
      <c r="Q25" s="5">
        <f>'czas przejazdu'!Q24*1000000/5</f>
        <v>5228.3999999999996</v>
      </c>
      <c r="R25" s="5">
        <f>'czas przejazdu'!R24*1000000/5</f>
        <v>5957.7199999999993</v>
      </c>
      <c r="S25" s="5">
        <f>'czas przejazdu'!S24*1000000/5</f>
        <v>6687.0399999999991</v>
      </c>
      <c r="T25" s="5">
        <f>'czas przejazdu'!T24*1000000/5</f>
        <v>7416.3599999999988</v>
      </c>
      <c r="U25" s="5">
        <f>'czas przejazdu'!U24*1000000/5</f>
        <v>8145.68</v>
      </c>
      <c r="V25" s="5">
        <f>'czas przejazdu'!V24*1000000/5</f>
        <v>5262.4000000000005</v>
      </c>
      <c r="W25" s="5">
        <f>'czas przejazdu'!W24*1000000/5</f>
        <v>5787.4400000000005</v>
      </c>
      <c r="X25" s="5">
        <f>'czas przejazdu'!X24*1000000/5</f>
        <v>6312.4800000000014</v>
      </c>
      <c r="Y25" s="5">
        <f>'czas przejazdu'!Y24*1000000/5</f>
        <v>6837.5199999999995</v>
      </c>
      <c r="Z25" s="5">
        <f>'czas przejazdu'!Z24*1000000/5</f>
        <v>7362.5600000000022</v>
      </c>
    </row>
    <row r="26" spans="1:26" x14ac:dyDescent="0.25">
      <c r="A26" s="1">
        <v>70</v>
      </c>
      <c r="B26" s="5">
        <f>'czas przejazdu'!B25*1000000/5</f>
        <v>2411.0000000000005</v>
      </c>
      <c r="C26" s="5">
        <f>'czas przejazdu'!C25*1000000/5</f>
        <v>2391.04</v>
      </c>
      <c r="D26" s="5">
        <f>'czas przejazdu'!D25*1000000/5</f>
        <v>2371.08</v>
      </c>
      <c r="E26" s="5">
        <f>'czas przejazdu'!E25*1000000/5</f>
        <v>2351.12</v>
      </c>
      <c r="F26" s="5">
        <f>'czas przejazdu'!F25*1000000/5</f>
        <v>2331.16</v>
      </c>
      <c r="G26" s="5">
        <f>'czas przejazdu'!G25*1000000/5</f>
        <v>2311.1999999999998</v>
      </c>
      <c r="H26" s="5">
        <f>'czas przejazdu'!H25*1000000/5</f>
        <v>2066.1999999999998</v>
      </c>
      <c r="I26" s="5">
        <f>'czas przejazdu'!I25*1000000/5</f>
        <v>1821.1999999999996</v>
      </c>
      <c r="J26" s="5">
        <f>'czas przejazdu'!J25*1000000/5</f>
        <v>1576.1999999999994</v>
      </c>
      <c r="K26" s="5">
        <f>'czas przejazdu'!K25*1000000/5</f>
        <v>1331.1999999999994</v>
      </c>
      <c r="L26" s="5">
        <f>'czas przejazdu'!L25*1000000/5</f>
        <v>1185.9999999999998</v>
      </c>
      <c r="M26" s="5">
        <f>'czas przejazdu'!M25*1000000/5</f>
        <v>1230.1199999999999</v>
      </c>
      <c r="N26" s="5">
        <f>'czas przejazdu'!N25*1000000/5</f>
        <v>1274.2399999999998</v>
      </c>
      <c r="O26" s="5">
        <f>'czas przejazdu'!O25*1000000/5</f>
        <v>1318.3599999999997</v>
      </c>
      <c r="P26" s="5">
        <f>'czas przejazdu'!P25*1000000/5</f>
        <v>1362.4799999999996</v>
      </c>
      <c r="Q26" s="5">
        <f>'czas przejazdu'!Q25*1000000/5</f>
        <v>2631.6</v>
      </c>
      <c r="R26" s="5">
        <f>'czas przejazdu'!R25*1000000/5</f>
        <v>2642.72</v>
      </c>
      <c r="S26" s="5">
        <f>'czas przejazdu'!S25*1000000/5</f>
        <v>2653.8399999999997</v>
      </c>
      <c r="T26" s="5">
        <f>'czas przejazdu'!T25*1000000/5</f>
        <v>2664.96</v>
      </c>
      <c r="U26" s="5">
        <f>'czas przejazdu'!U25*1000000/5</f>
        <v>2676.08</v>
      </c>
      <c r="V26" s="5">
        <f>'czas przejazdu'!V25*1000000/5</f>
        <v>2466.6</v>
      </c>
      <c r="W26" s="5">
        <f>'czas przejazdu'!W25*1000000/5</f>
        <v>2404.64</v>
      </c>
      <c r="X26" s="5">
        <f>'czas przejazdu'!X25*1000000/5</f>
        <v>2342.6800000000003</v>
      </c>
      <c r="Y26" s="5">
        <f>'czas przejazdu'!Y25*1000000/5</f>
        <v>2280.7200000000003</v>
      </c>
      <c r="Z26" s="5">
        <f>'czas przejazdu'!Z25*1000000/5</f>
        <v>2218.7600000000002</v>
      </c>
    </row>
    <row r="27" spans="1:26" x14ac:dyDescent="0.25">
      <c r="A27" s="1">
        <v>80</v>
      </c>
      <c r="B27" s="5">
        <f>'czas przejazdu'!B26*1000000/5</f>
        <v>2988.4</v>
      </c>
      <c r="C27" s="5">
        <f>'czas przejazdu'!C26*1000000/5</f>
        <v>2762.2</v>
      </c>
      <c r="D27" s="5">
        <f>'czas przejazdu'!D26*1000000/5</f>
        <v>2536</v>
      </c>
      <c r="E27" s="5">
        <f>'czas przejazdu'!E26*1000000/5</f>
        <v>2309.8000000000002</v>
      </c>
      <c r="F27" s="5">
        <f>'czas przejazdu'!F26*1000000/5</f>
        <v>2083.6</v>
      </c>
      <c r="G27" s="5">
        <f>'czas przejazdu'!G26*1000000/5</f>
        <v>1857.4</v>
      </c>
      <c r="H27" s="5">
        <f>'czas przejazdu'!H26*1000000/5</f>
        <v>1607.2</v>
      </c>
      <c r="I27" s="5">
        <f>'czas przejazdu'!I26*1000000/5</f>
        <v>1357</v>
      </c>
      <c r="J27" s="5">
        <f>'czas przejazdu'!J26*1000000/5</f>
        <v>1106.8000000000002</v>
      </c>
      <c r="K27" s="5">
        <f>'czas przejazdu'!K26*1000000/5</f>
        <v>856.6</v>
      </c>
      <c r="L27" s="5">
        <f>'czas przejazdu'!L26*1000000/5</f>
        <v>1737.4</v>
      </c>
      <c r="M27" s="5">
        <f>'czas przejazdu'!M26*1000000/5</f>
        <v>1139.7199999999998</v>
      </c>
      <c r="N27" s="5">
        <f>'czas przejazdu'!N26*1000000/5</f>
        <v>542.04000000000008</v>
      </c>
      <c r="O27" s="5">
        <f>'czas przejazdu'!O26*1000000/5</f>
        <v>0</v>
      </c>
      <c r="P27" s="5">
        <f>'czas przejazdu'!P26*1000000/5</f>
        <v>0</v>
      </c>
      <c r="Q27" s="5">
        <f>'czas przejazdu'!Q26*1000000/5</f>
        <v>0</v>
      </c>
      <c r="R27" s="5">
        <f>'czas przejazdu'!R26*1000000/5</f>
        <v>0</v>
      </c>
      <c r="S27" s="5">
        <f>'czas przejazdu'!S26*1000000/5</f>
        <v>0</v>
      </c>
      <c r="T27" s="5">
        <f>'czas przejazdu'!T26*1000000/5</f>
        <v>0</v>
      </c>
      <c r="U27" s="5">
        <f>'czas przejazdu'!U26*1000000/5</f>
        <v>0</v>
      </c>
      <c r="V27" s="5">
        <f>'czas przejazdu'!V26*1000000/5</f>
        <v>0</v>
      </c>
      <c r="W27" s="5">
        <f>'czas przejazdu'!W26*1000000/5</f>
        <v>0</v>
      </c>
      <c r="X27" s="5">
        <f>'czas przejazdu'!X26*1000000/5</f>
        <v>0</v>
      </c>
      <c r="Y27" s="5">
        <f>'czas przejazdu'!Y26*1000000/5</f>
        <v>0</v>
      </c>
      <c r="Z27" s="5">
        <f>'czas przejazdu'!Z26*1000000/5</f>
        <v>0</v>
      </c>
    </row>
    <row r="28" spans="1:26" x14ac:dyDescent="0.25">
      <c r="A28" s="1">
        <v>90</v>
      </c>
      <c r="B28" s="5">
        <f>'czas przejazdu'!B27*1000000/5</f>
        <v>920.6</v>
      </c>
      <c r="C28" s="5">
        <f>'czas przejazdu'!C27*1000000/5</f>
        <v>909.36</v>
      </c>
      <c r="D28" s="5">
        <f>'czas przejazdu'!D27*1000000/5</f>
        <v>898.12000000000012</v>
      </c>
      <c r="E28" s="5">
        <f>'czas przejazdu'!E27*1000000/5</f>
        <v>886.87999999999988</v>
      </c>
      <c r="F28" s="5">
        <f>'czas przejazdu'!F27*1000000/5</f>
        <v>875.64</v>
      </c>
      <c r="G28" s="5">
        <f>'czas przejazdu'!G27*1000000/5</f>
        <v>864.39999999999986</v>
      </c>
      <c r="H28" s="5">
        <f>'czas przejazdu'!H27*1000000/5</f>
        <v>847.75999999999988</v>
      </c>
      <c r="I28" s="5">
        <f>'czas przejazdu'!I27*1000000/5</f>
        <v>831.11999999999966</v>
      </c>
      <c r="J28" s="5">
        <f>'czas przejazdu'!J27*1000000/5</f>
        <v>814.4799999999999</v>
      </c>
      <c r="K28" s="5">
        <f>'czas przejazdu'!K27*1000000/5</f>
        <v>797.83999999999992</v>
      </c>
      <c r="L28" s="5">
        <f>'czas przejazdu'!L27*1000000/5</f>
        <v>837.4</v>
      </c>
      <c r="M28" s="5">
        <f>'czas przejazdu'!M27*1000000/5</f>
        <v>904</v>
      </c>
      <c r="N28" s="5">
        <f>'czas przejazdu'!N27*1000000/5</f>
        <v>970.6</v>
      </c>
      <c r="O28" s="5">
        <f>'czas przejazdu'!O27*1000000/5</f>
        <v>1037.2</v>
      </c>
      <c r="P28" s="5">
        <f>'czas przejazdu'!P27*1000000/5</f>
        <v>1103.8</v>
      </c>
      <c r="Q28" s="5">
        <f>'czas przejazdu'!Q27*1000000/5</f>
        <v>1253.5999999999999</v>
      </c>
      <c r="R28" s="5">
        <f>'czas przejazdu'!R27*1000000/5</f>
        <v>1307.44</v>
      </c>
      <c r="S28" s="5">
        <f>'czas przejazdu'!S27*1000000/5</f>
        <v>1361.28</v>
      </c>
      <c r="T28" s="5">
        <f>'czas przejazdu'!T27*1000000/5</f>
        <v>1415.12</v>
      </c>
      <c r="U28" s="5">
        <f>'czas przejazdu'!U27*1000000/5</f>
        <v>1468.9599999999998</v>
      </c>
      <c r="V28" s="5">
        <f>'czas przejazdu'!V27*1000000/5</f>
        <v>1189.7999999999997</v>
      </c>
      <c r="W28" s="5">
        <f>'czas przejazdu'!W27*1000000/5</f>
        <v>1337.6</v>
      </c>
      <c r="X28" s="5">
        <f>'czas przejazdu'!X27*1000000/5</f>
        <v>1485.4</v>
      </c>
      <c r="Y28" s="5">
        <f>'czas przejazdu'!Y27*1000000/5</f>
        <v>1633.2</v>
      </c>
      <c r="Z28" s="5">
        <f>'czas przejazdu'!Z27*1000000/5</f>
        <v>1781</v>
      </c>
    </row>
    <row r="29" spans="1:26" x14ac:dyDescent="0.25">
      <c r="A29" s="1">
        <v>100</v>
      </c>
      <c r="B29" s="5">
        <f>'czas przejazdu'!B28*1000000/5</f>
        <v>0</v>
      </c>
      <c r="C29" s="5">
        <f>'czas przejazdu'!C28*1000000/5</f>
        <v>0</v>
      </c>
      <c r="D29" s="5">
        <f>'czas przejazdu'!D28*1000000/5</f>
        <v>0</v>
      </c>
      <c r="E29" s="5">
        <f>'czas przejazdu'!E28*1000000/5</f>
        <v>0</v>
      </c>
      <c r="F29" s="5">
        <f>'czas przejazdu'!F28*1000000/5</f>
        <v>0</v>
      </c>
      <c r="G29" s="5">
        <f>'czas przejazdu'!G28*1000000/5</f>
        <v>0</v>
      </c>
      <c r="H29" s="5">
        <f>'czas przejazdu'!H28*1000000/5</f>
        <v>0</v>
      </c>
      <c r="I29" s="5">
        <f>'czas przejazdu'!I28*1000000/5</f>
        <v>0</v>
      </c>
      <c r="J29" s="5">
        <f>'czas przejazdu'!J28*1000000/5</f>
        <v>0</v>
      </c>
      <c r="K29" s="5">
        <f>'czas przejazdu'!K28*1000000/5</f>
        <v>0</v>
      </c>
      <c r="L29" s="5">
        <f>'czas przejazdu'!L28*1000000/5</f>
        <v>0</v>
      </c>
      <c r="M29" s="5">
        <f>'czas przejazdu'!M28*1000000/5</f>
        <v>0</v>
      </c>
      <c r="N29" s="5">
        <f>'czas przejazdu'!N28*1000000/5</f>
        <v>0</v>
      </c>
      <c r="O29" s="5">
        <f>'czas przejazdu'!O28*1000000/5</f>
        <v>0</v>
      </c>
      <c r="P29" s="5">
        <f>'czas przejazdu'!P28*1000000/5</f>
        <v>0</v>
      </c>
      <c r="Q29" s="5">
        <f>'czas przejazdu'!Q28*1000000/5</f>
        <v>0</v>
      </c>
      <c r="R29" s="5">
        <f>'czas przejazdu'!R28*1000000/5</f>
        <v>0</v>
      </c>
      <c r="S29" s="5">
        <f>'czas przejazdu'!S28*1000000/5</f>
        <v>0</v>
      </c>
      <c r="T29" s="5">
        <f>'czas przejazdu'!T28*1000000/5</f>
        <v>0</v>
      </c>
      <c r="U29" s="5">
        <f>'czas przejazdu'!U28*1000000/5</f>
        <v>0</v>
      </c>
      <c r="V29" s="5">
        <f>'czas przejazdu'!V28*1000000/5</f>
        <v>0</v>
      </c>
      <c r="W29" s="5">
        <f>'czas przejazdu'!W28*1000000/5</f>
        <v>0</v>
      </c>
      <c r="X29" s="5">
        <f>'czas przejazdu'!X28*1000000/5</f>
        <v>0</v>
      </c>
      <c r="Y29" s="5">
        <f>'czas przejazdu'!Y28*1000000/5</f>
        <v>0</v>
      </c>
      <c r="Z29" s="5">
        <f>'czas przejazdu'!Z28*1000000/5</f>
        <v>0</v>
      </c>
    </row>
    <row r="30" spans="1:26" x14ac:dyDescent="0.25">
      <c r="A30" s="1">
        <v>110</v>
      </c>
      <c r="B30" s="5">
        <f>'czas przejazdu'!B29*1000000/5</f>
        <v>0</v>
      </c>
      <c r="C30" s="5">
        <f>'czas przejazdu'!C29*1000000/5</f>
        <v>0</v>
      </c>
      <c r="D30" s="5">
        <f>'czas przejazdu'!D29*1000000/5</f>
        <v>0</v>
      </c>
      <c r="E30" s="5">
        <f>'czas przejazdu'!E29*1000000/5</f>
        <v>0</v>
      </c>
      <c r="F30" s="5">
        <f>'czas przejazdu'!F29*1000000/5</f>
        <v>0</v>
      </c>
      <c r="G30" s="5">
        <f>'czas przejazdu'!G29*1000000/5</f>
        <v>0</v>
      </c>
      <c r="H30" s="5">
        <f>'czas przejazdu'!H29*1000000/5</f>
        <v>0</v>
      </c>
      <c r="I30" s="5">
        <f>'czas przejazdu'!I29*1000000/5</f>
        <v>0</v>
      </c>
      <c r="J30" s="5">
        <f>'czas przejazdu'!J29*1000000/5</f>
        <v>0</v>
      </c>
      <c r="K30" s="5">
        <f>'czas przejazdu'!K29*1000000/5</f>
        <v>0</v>
      </c>
      <c r="L30" s="5">
        <f>'czas przejazdu'!L29*1000000/5</f>
        <v>0</v>
      </c>
      <c r="M30" s="5">
        <f>'czas przejazdu'!M29*1000000/5</f>
        <v>0</v>
      </c>
      <c r="N30" s="5">
        <f>'czas przejazdu'!N29*1000000/5</f>
        <v>0</v>
      </c>
      <c r="O30" s="5">
        <f>'czas przejazdu'!O29*1000000/5</f>
        <v>0</v>
      </c>
      <c r="P30" s="5">
        <f>'czas przejazdu'!P29*1000000/5</f>
        <v>0</v>
      </c>
      <c r="Q30" s="5">
        <f>'czas przejazdu'!Q29*1000000/5</f>
        <v>0</v>
      </c>
      <c r="R30" s="5">
        <f>'czas przejazdu'!R29*1000000/5</f>
        <v>0</v>
      </c>
      <c r="S30" s="5">
        <f>'czas przejazdu'!S29*1000000/5</f>
        <v>0</v>
      </c>
      <c r="T30" s="5">
        <f>'czas przejazdu'!T29*1000000/5</f>
        <v>0</v>
      </c>
      <c r="U30" s="5">
        <f>'czas przejazdu'!U29*1000000/5</f>
        <v>0</v>
      </c>
      <c r="V30" s="5">
        <f>'czas przejazdu'!V29*1000000/5</f>
        <v>0</v>
      </c>
      <c r="W30" s="5">
        <f>'czas przejazdu'!W29*1000000/5</f>
        <v>0</v>
      </c>
      <c r="X30" s="5">
        <f>'czas przejazdu'!X29*1000000/5</f>
        <v>0</v>
      </c>
      <c r="Y30" s="5">
        <f>'czas przejazdu'!Y29*1000000/5</f>
        <v>0</v>
      </c>
      <c r="Z30" s="5">
        <f>'czas przejazdu'!Z29*1000000/5</f>
        <v>0</v>
      </c>
    </row>
    <row r="31" spans="1:26" x14ac:dyDescent="0.25">
      <c r="A31" s="1" t="s">
        <v>28</v>
      </c>
      <c r="B31" s="5">
        <f>SUM(B20:B30)</f>
        <v>9120</v>
      </c>
      <c r="C31" s="5">
        <f t="shared" ref="C31:Z31" si="3">SUM(C20:C30)</f>
        <v>9176.68</v>
      </c>
      <c r="D31" s="5">
        <f t="shared" si="3"/>
        <v>9233.36</v>
      </c>
      <c r="E31" s="5">
        <f t="shared" si="3"/>
        <v>9290.0399999999991</v>
      </c>
      <c r="F31" s="5">
        <f t="shared" si="3"/>
        <v>9346.7199999999993</v>
      </c>
      <c r="G31" s="5">
        <f t="shared" si="3"/>
        <v>9403.4</v>
      </c>
      <c r="H31" s="5">
        <f t="shared" si="3"/>
        <v>9473.52</v>
      </c>
      <c r="I31" s="5">
        <f t="shared" si="3"/>
        <v>9543.64</v>
      </c>
      <c r="J31" s="5">
        <f t="shared" si="3"/>
        <v>9613.7599999999984</v>
      </c>
      <c r="K31" s="5">
        <f t="shared" si="3"/>
        <v>9683.8799999999992</v>
      </c>
      <c r="L31" s="5">
        <f t="shared" si="3"/>
        <v>9470.6</v>
      </c>
      <c r="M31" s="5">
        <f t="shared" si="3"/>
        <v>10022.039999999999</v>
      </c>
      <c r="N31" s="5">
        <f t="shared" si="3"/>
        <v>10573.480000000001</v>
      </c>
      <c r="O31" s="5">
        <f t="shared" si="3"/>
        <v>11180.560000000001</v>
      </c>
      <c r="P31" s="5">
        <f t="shared" si="3"/>
        <v>12329.679999999997</v>
      </c>
      <c r="Q31" s="5">
        <f t="shared" si="3"/>
        <v>11877.2</v>
      </c>
      <c r="R31" s="5">
        <f t="shared" si="3"/>
        <v>12921</v>
      </c>
      <c r="S31" s="5">
        <f t="shared" si="3"/>
        <v>13964.800000000001</v>
      </c>
      <c r="T31" s="5">
        <f t="shared" si="3"/>
        <v>15008.599999999999</v>
      </c>
      <c r="U31" s="5">
        <f t="shared" si="3"/>
        <v>16052.4</v>
      </c>
      <c r="V31" s="5">
        <f t="shared" si="3"/>
        <v>11350.6</v>
      </c>
      <c r="W31" s="5">
        <f t="shared" si="3"/>
        <v>12677.2</v>
      </c>
      <c r="X31" s="5">
        <f t="shared" si="3"/>
        <v>14003.800000000001</v>
      </c>
      <c r="Y31" s="5">
        <f t="shared" si="3"/>
        <v>15330.400000000001</v>
      </c>
      <c r="Z31" s="5">
        <f t="shared" si="3"/>
        <v>16657</v>
      </c>
    </row>
    <row r="33" spans="1:26" x14ac:dyDescent="0.25">
      <c r="A33" t="s">
        <v>84</v>
      </c>
    </row>
    <row r="34" spans="1:26" x14ac:dyDescent="0.25">
      <c r="A34" s="1" t="s">
        <v>4</v>
      </c>
      <c r="B34" s="1">
        <v>2020</v>
      </c>
      <c r="C34" s="1">
        <f>B34+1</f>
        <v>2021</v>
      </c>
      <c r="D34" s="1">
        <f t="shared" ref="D34:Z34" si="4">C34+1</f>
        <v>2022</v>
      </c>
      <c r="E34" s="1">
        <f t="shared" si="4"/>
        <v>2023</v>
      </c>
      <c r="F34" s="1">
        <f t="shared" si="4"/>
        <v>2024</v>
      </c>
      <c r="G34" s="1">
        <f t="shared" si="4"/>
        <v>2025</v>
      </c>
      <c r="H34" s="1">
        <f t="shared" si="4"/>
        <v>2026</v>
      </c>
      <c r="I34" s="1">
        <f t="shared" si="4"/>
        <v>2027</v>
      </c>
      <c r="J34" s="1">
        <f t="shared" si="4"/>
        <v>2028</v>
      </c>
      <c r="K34" s="1">
        <f t="shared" si="4"/>
        <v>2029</v>
      </c>
      <c r="L34" s="1">
        <f t="shared" si="4"/>
        <v>2030</v>
      </c>
      <c r="M34" s="1">
        <f t="shared" si="4"/>
        <v>2031</v>
      </c>
      <c r="N34" s="1">
        <f t="shared" si="4"/>
        <v>2032</v>
      </c>
      <c r="O34" s="1">
        <f t="shared" si="4"/>
        <v>2033</v>
      </c>
      <c r="P34" s="1">
        <f t="shared" si="4"/>
        <v>2034</v>
      </c>
      <c r="Q34" s="1">
        <f t="shared" si="4"/>
        <v>2035</v>
      </c>
      <c r="R34" s="1">
        <f t="shared" si="4"/>
        <v>2036</v>
      </c>
      <c r="S34" s="1">
        <f t="shared" si="4"/>
        <v>2037</v>
      </c>
      <c r="T34" s="1">
        <f t="shared" si="4"/>
        <v>2038</v>
      </c>
      <c r="U34" s="1">
        <f t="shared" si="4"/>
        <v>2039</v>
      </c>
      <c r="V34" s="1">
        <f t="shared" si="4"/>
        <v>2040</v>
      </c>
      <c r="W34" s="1">
        <f t="shared" si="4"/>
        <v>2041</v>
      </c>
      <c r="X34" s="1">
        <f t="shared" si="4"/>
        <v>2042</v>
      </c>
      <c r="Y34" s="1">
        <f t="shared" si="4"/>
        <v>2043</v>
      </c>
      <c r="Z34" s="1">
        <f t="shared" si="4"/>
        <v>2044</v>
      </c>
    </row>
    <row r="35" spans="1:26" x14ac:dyDescent="0.25">
      <c r="A35" s="3" t="s">
        <v>2</v>
      </c>
      <c r="B35" s="72"/>
      <c r="C35" s="72"/>
      <c r="D35" s="72"/>
      <c r="E35" s="72"/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  <c r="R35" s="72"/>
      <c r="S35" s="72"/>
      <c r="T35" s="72"/>
      <c r="U35" s="72"/>
      <c r="V35" s="72"/>
      <c r="W35" s="72"/>
      <c r="X35" s="72"/>
      <c r="Y35" s="72"/>
      <c r="Z35" s="72"/>
    </row>
    <row r="36" spans="1:26" x14ac:dyDescent="0.25">
      <c r="A36" s="1">
        <v>10</v>
      </c>
      <c r="B36" s="5">
        <f>'czas przejazdu'!B34*1000000/5</f>
        <v>0</v>
      </c>
      <c r="C36" s="5">
        <f>'czas przejazdu'!C34*1000000/5</f>
        <v>0</v>
      </c>
      <c r="D36" s="5">
        <f>'czas przejazdu'!D34*1000000/5</f>
        <v>0</v>
      </c>
      <c r="E36" s="5">
        <f>'czas przejazdu'!E34*1000000/5</f>
        <v>0</v>
      </c>
      <c r="F36" s="5">
        <f>'czas przejazdu'!F34*1000000/5</f>
        <v>0</v>
      </c>
      <c r="G36" s="5">
        <f>'czas przejazdu'!G34*1000000/5</f>
        <v>0</v>
      </c>
      <c r="H36" s="5">
        <f>'czas przejazdu'!H34*1000000/5</f>
        <v>0</v>
      </c>
      <c r="I36" s="5">
        <f>'czas przejazdu'!I34*1000000/5</f>
        <v>0</v>
      </c>
      <c r="J36" s="5">
        <f>'czas przejazdu'!J34*1000000/5</f>
        <v>0</v>
      </c>
      <c r="K36" s="5">
        <f>'czas przejazdu'!K34*1000000/5</f>
        <v>0</v>
      </c>
      <c r="L36" s="5">
        <f>'czas przejazdu'!L34*1000000/5</f>
        <v>0</v>
      </c>
      <c r="M36" s="5">
        <f>'czas przejazdu'!M34*1000000/5</f>
        <v>0</v>
      </c>
      <c r="N36" s="5">
        <f>'czas przejazdu'!N34*1000000/5</f>
        <v>0</v>
      </c>
      <c r="O36" s="5">
        <f>'czas przejazdu'!O34*1000000/5</f>
        <v>0</v>
      </c>
      <c r="P36" s="5">
        <f>'czas przejazdu'!P34*1000000/5</f>
        <v>0</v>
      </c>
      <c r="Q36" s="5">
        <f>'czas przejazdu'!Q34*1000000/5</f>
        <v>0</v>
      </c>
      <c r="R36" s="5">
        <f>'czas przejazdu'!R34*1000000/5</f>
        <v>0</v>
      </c>
      <c r="S36" s="5">
        <f>'czas przejazdu'!S34*1000000/5</f>
        <v>0</v>
      </c>
      <c r="T36" s="5">
        <f>'czas przejazdu'!T34*1000000/5</f>
        <v>0</v>
      </c>
      <c r="U36" s="5">
        <f>'czas przejazdu'!U34*1000000/5</f>
        <v>0</v>
      </c>
      <c r="V36" s="5">
        <f>'czas przejazdu'!V34*1000000/5</f>
        <v>0</v>
      </c>
      <c r="W36" s="5">
        <f>'czas przejazdu'!W34*1000000/5</f>
        <v>0</v>
      </c>
      <c r="X36" s="5">
        <f>'czas przejazdu'!X34*1000000/5</f>
        <v>0</v>
      </c>
      <c r="Y36" s="5">
        <f>'czas przejazdu'!Y34*1000000/5</f>
        <v>0</v>
      </c>
      <c r="Z36" s="5">
        <f>'czas przejazdu'!Z34*1000000/5</f>
        <v>0</v>
      </c>
    </row>
    <row r="37" spans="1:26" x14ac:dyDescent="0.25">
      <c r="A37" s="1">
        <v>20</v>
      </c>
      <c r="B37" s="5">
        <f>'czas przejazdu'!B35*1000000/5</f>
        <v>0</v>
      </c>
      <c r="C37" s="5">
        <f>'czas przejazdu'!C35*1000000/5</f>
        <v>0</v>
      </c>
      <c r="D37" s="5">
        <f>'czas przejazdu'!D35*1000000/5</f>
        <v>0</v>
      </c>
      <c r="E37" s="5">
        <f>'czas przejazdu'!E35*1000000/5</f>
        <v>0</v>
      </c>
      <c r="F37" s="5">
        <f>'czas przejazdu'!F35*1000000/5</f>
        <v>0</v>
      </c>
      <c r="G37" s="5">
        <f>'czas przejazdu'!G35*1000000/5</f>
        <v>0</v>
      </c>
      <c r="H37" s="5">
        <f>'czas przejazdu'!H35*1000000/5</f>
        <v>3.9999999999999994E-2</v>
      </c>
      <c r="I37" s="5">
        <f>'czas przejazdu'!I35*1000000/5</f>
        <v>7.9999999999999988E-2</v>
      </c>
      <c r="J37" s="5">
        <f>'czas przejazdu'!J35*1000000/5</f>
        <v>0.12</v>
      </c>
      <c r="K37" s="5">
        <f>'czas przejazdu'!K35*1000000/5</f>
        <v>0.15999999999999998</v>
      </c>
      <c r="L37" s="5">
        <f>'czas przejazdu'!L35*1000000/5</f>
        <v>0.2</v>
      </c>
      <c r="M37" s="5">
        <f>'czas przejazdu'!M35*1000000/5</f>
        <v>0.2</v>
      </c>
      <c r="N37" s="5">
        <f>'czas przejazdu'!N35*1000000/5</f>
        <v>0.2</v>
      </c>
      <c r="O37" s="5">
        <f>'czas przejazdu'!O35*1000000/5</f>
        <v>0.2</v>
      </c>
      <c r="P37" s="5">
        <f>'czas przejazdu'!P35*1000000/5</f>
        <v>0.2</v>
      </c>
      <c r="Q37" s="5">
        <f>'czas przejazdu'!Q35*1000000/5</f>
        <v>0</v>
      </c>
      <c r="R37" s="5">
        <f>'czas przejazdu'!R35*1000000/5</f>
        <v>0.12</v>
      </c>
      <c r="S37" s="5">
        <f>'czas przejazdu'!S35*1000000/5</f>
        <v>0.24</v>
      </c>
      <c r="T37" s="5">
        <f>'czas przejazdu'!T35*1000000/5</f>
        <v>0.36</v>
      </c>
      <c r="U37" s="5">
        <f>'czas przejazdu'!U35*1000000/5</f>
        <v>0.48</v>
      </c>
      <c r="V37" s="5">
        <f>'czas przejazdu'!V35*1000000/5</f>
        <v>0.6</v>
      </c>
      <c r="W37" s="5">
        <f>'czas przejazdu'!W35*1000000/5</f>
        <v>0.67999999999999994</v>
      </c>
      <c r="X37" s="5">
        <f>'czas przejazdu'!X35*1000000/5</f>
        <v>0.76</v>
      </c>
      <c r="Y37" s="5">
        <f>'czas przejazdu'!Y35*1000000/5</f>
        <v>0.84000000000000008</v>
      </c>
      <c r="Z37" s="5">
        <f>'czas przejazdu'!Z35*1000000/5</f>
        <v>0.91999999999999993</v>
      </c>
    </row>
    <row r="38" spans="1:26" x14ac:dyDescent="0.25">
      <c r="A38" s="1">
        <v>30</v>
      </c>
      <c r="B38" s="5">
        <f>'czas przejazdu'!B36*1000000/5</f>
        <v>1129.0000000000002</v>
      </c>
      <c r="C38" s="5">
        <f>'czas przejazdu'!C36*1000000/5</f>
        <v>1143.6400000000001</v>
      </c>
      <c r="D38" s="5">
        <f>'czas przejazdu'!D36*1000000/5</f>
        <v>1158.2800000000002</v>
      </c>
      <c r="E38" s="5">
        <f>'czas przejazdu'!E36*1000000/5</f>
        <v>1172.92</v>
      </c>
      <c r="F38" s="5">
        <f>'czas przejazdu'!F36*1000000/5</f>
        <v>1187.56</v>
      </c>
      <c r="G38" s="5">
        <f>'czas przejazdu'!G36*1000000/5</f>
        <v>1202.2</v>
      </c>
      <c r="H38" s="5">
        <f>'czas przejazdu'!H36*1000000/5</f>
        <v>1204.3200000000002</v>
      </c>
      <c r="I38" s="5">
        <f>'czas przejazdu'!I36*1000000/5</f>
        <v>1206.44</v>
      </c>
      <c r="J38" s="5">
        <f>'czas przejazdu'!J36*1000000/5</f>
        <v>1208.56</v>
      </c>
      <c r="K38" s="5">
        <f>'czas przejazdu'!K36*1000000/5</f>
        <v>1210.6799999999998</v>
      </c>
      <c r="L38" s="5">
        <f>'czas przejazdu'!L36*1000000/5</f>
        <v>1139.6000000000001</v>
      </c>
      <c r="M38" s="5">
        <f>'czas przejazdu'!M36*1000000/5</f>
        <v>1143.76</v>
      </c>
      <c r="N38" s="5">
        <f>'czas przejazdu'!N36*1000000/5</f>
        <v>1147.92</v>
      </c>
      <c r="O38" s="5">
        <f>'czas przejazdu'!O36*1000000/5</f>
        <v>1152.0800000000002</v>
      </c>
      <c r="P38" s="5">
        <f>'czas przejazdu'!P36*1000000/5</f>
        <v>1156.24</v>
      </c>
      <c r="Q38" s="5">
        <f>'czas przejazdu'!Q36*1000000/5</f>
        <v>1149.8</v>
      </c>
      <c r="R38" s="5">
        <f>'czas przejazdu'!R36*1000000/5</f>
        <v>1182.5999999999999</v>
      </c>
      <c r="S38" s="5">
        <f>'czas przejazdu'!S36*1000000/5</f>
        <v>1215.3999999999999</v>
      </c>
      <c r="T38" s="5">
        <f>'czas przejazdu'!T36*1000000/5</f>
        <v>1248.1999999999998</v>
      </c>
      <c r="U38" s="5">
        <f>'czas przejazdu'!U36*1000000/5</f>
        <v>1280.9999999999995</v>
      </c>
      <c r="V38" s="5">
        <f>'czas przejazdu'!V36*1000000/5</f>
        <v>1292.9999999999998</v>
      </c>
      <c r="W38" s="5">
        <f>'czas przejazdu'!W36*1000000/5</f>
        <v>1308.6399999999999</v>
      </c>
      <c r="X38" s="5">
        <f>'czas przejazdu'!X36*1000000/5</f>
        <v>1324.2799999999997</v>
      </c>
      <c r="Y38" s="5">
        <f>'czas przejazdu'!Y36*1000000/5</f>
        <v>1339.9199999999998</v>
      </c>
      <c r="Z38" s="5">
        <f>'czas przejazdu'!Z36*1000000/5</f>
        <v>1355.5599999999997</v>
      </c>
    </row>
    <row r="39" spans="1:26" x14ac:dyDescent="0.25">
      <c r="A39" s="1">
        <v>40</v>
      </c>
      <c r="B39" s="5">
        <f>'czas przejazdu'!B37*1000000/5</f>
        <v>2993.6000000000004</v>
      </c>
      <c r="C39" s="5">
        <f>'czas przejazdu'!C37*1000000/5</f>
        <v>2992.6400000000003</v>
      </c>
      <c r="D39" s="5">
        <f>'czas przejazdu'!D37*1000000/5</f>
        <v>2991.6800000000003</v>
      </c>
      <c r="E39" s="5">
        <f>'czas przejazdu'!E37*1000000/5</f>
        <v>2990.7200000000003</v>
      </c>
      <c r="F39" s="5">
        <f>'czas przejazdu'!F37*1000000/5</f>
        <v>2989.76</v>
      </c>
      <c r="G39" s="5">
        <f>'czas przejazdu'!G37*1000000/5</f>
        <v>2988.8</v>
      </c>
      <c r="H39" s="5">
        <f>'czas przejazdu'!H37*1000000/5</f>
        <v>3055.3200000000006</v>
      </c>
      <c r="I39" s="5">
        <f>'czas przejazdu'!I37*1000000/5</f>
        <v>3121.84</v>
      </c>
      <c r="J39" s="5">
        <f>'czas przejazdu'!J37*1000000/5</f>
        <v>3188.3599999999997</v>
      </c>
      <c r="K39" s="5">
        <f>'czas przejazdu'!K37*1000000/5</f>
        <v>3254.8799999999997</v>
      </c>
      <c r="L39" s="5">
        <f>'czas przejazdu'!L37*1000000/5</f>
        <v>3326.1999999999994</v>
      </c>
      <c r="M39" s="5">
        <f>'czas przejazdu'!M37*1000000/5</f>
        <v>3424.4399999999996</v>
      </c>
      <c r="N39" s="5">
        <f>'czas przejazdu'!N37*1000000/5</f>
        <v>3522.6799999999989</v>
      </c>
      <c r="O39" s="5">
        <f>'czas przejazdu'!O37*1000000/5</f>
        <v>3620.9199999999992</v>
      </c>
      <c r="P39" s="5">
        <f>'czas przejazdu'!P37*1000000/5</f>
        <v>3719.1599999999985</v>
      </c>
      <c r="Q39" s="5">
        <f>'czas przejazdu'!Q37*1000000/5</f>
        <v>3484.8</v>
      </c>
      <c r="R39" s="5">
        <f>'czas przejazdu'!R37*1000000/5</f>
        <v>3580.5199999999995</v>
      </c>
      <c r="S39" s="5">
        <f>'czas przejazdu'!S37*1000000/5</f>
        <v>3676.2399999999993</v>
      </c>
      <c r="T39" s="5">
        <f>'czas przejazdu'!T37*1000000/5</f>
        <v>3771.96</v>
      </c>
      <c r="U39" s="5">
        <f>'czas przejazdu'!U37*1000000/5</f>
        <v>3867.6799999999994</v>
      </c>
      <c r="V39" s="5">
        <f>'czas przejazdu'!V37*1000000/5</f>
        <v>3472.2</v>
      </c>
      <c r="W39" s="5">
        <f>'czas przejazdu'!W37*1000000/5</f>
        <v>3761.3599999999997</v>
      </c>
      <c r="X39" s="5">
        <f>'czas przejazdu'!X37*1000000/5</f>
        <v>4050.5199999999995</v>
      </c>
      <c r="Y39" s="5">
        <f>'czas przejazdu'!Y37*1000000/5</f>
        <v>4339.6799999999994</v>
      </c>
      <c r="Z39" s="5">
        <f>'czas przejazdu'!Z37*1000000/5</f>
        <v>4628.8399999999992</v>
      </c>
    </row>
    <row r="40" spans="1:26" x14ac:dyDescent="0.25">
      <c r="A40" s="1">
        <v>50</v>
      </c>
      <c r="B40" s="5">
        <f>'czas przejazdu'!B38*1000000/5</f>
        <v>840.00000000000023</v>
      </c>
      <c r="C40" s="5">
        <f>'czas przejazdu'!C38*1000000/5</f>
        <v>841.28000000000009</v>
      </c>
      <c r="D40" s="5">
        <f>'czas przejazdu'!D38*1000000/5</f>
        <v>842.56000000000017</v>
      </c>
      <c r="E40" s="5">
        <f>'czas przejazdu'!E38*1000000/5</f>
        <v>843.83999999999992</v>
      </c>
      <c r="F40" s="5">
        <f>'czas przejazdu'!F38*1000000/5</f>
        <v>845.12000000000012</v>
      </c>
      <c r="G40" s="5">
        <f>'czas przejazdu'!G38*1000000/5</f>
        <v>846.4000000000002</v>
      </c>
      <c r="H40" s="5">
        <f>'czas przejazdu'!H38*1000000/5</f>
        <v>1026.0800000000002</v>
      </c>
      <c r="I40" s="5">
        <f>'czas przejazdu'!I38*1000000/5</f>
        <v>1205.7600000000002</v>
      </c>
      <c r="J40" s="5">
        <f>'czas przejazdu'!J38*1000000/5</f>
        <v>1385.44</v>
      </c>
      <c r="K40" s="5">
        <f>'czas przejazdu'!K38*1000000/5</f>
        <v>1565.1200000000001</v>
      </c>
      <c r="L40" s="5">
        <f>'czas przejazdu'!L38*1000000/5</f>
        <v>1738.4</v>
      </c>
      <c r="M40" s="5">
        <f>'czas przejazdu'!M38*1000000/5</f>
        <v>1956.1599999999999</v>
      </c>
      <c r="N40" s="5">
        <f>'czas przejazdu'!N38*1000000/5</f>
        <v>2173.92</v>
      </c>
      <c r="O40" s="5">
        <f>'czas przejazdu'!O38*1000000/5</f>
        <v>2391.6799999999998</v>
      </c>
      <c r="P40" s="5">
        <f>'czas przejazdu'!P38*1000000/5</f>
        <v>2609.4399999999996</v>
      </c>
      <c r="Q40" s="5">
        <f>'czas przejazdu'!Q38*1000000/5</f>
        <v>1928.8</v>
      </c>
      <c r="R40" s="5">
        <f>'czas przejazdu'!R38*1000000/5</f>
        <v>2155.52</v>
      </c>
      <c r="S40" s="5">
        <f>'czas przejazdu'!S38*1000000/5</f>
        <v>2382.2400000000002</v>
      </c>
      <c r="T40" s="5">
        <f>'czas przejazdu'!T38*1000000/5</f>
        <v>2608.96</v>
      </c>
      <c r="U40" s="5">
        <f>'czas przejazdu'!U38*1000000/5</f>
        <v>2835.68</v>
      </c>
      <c r="V40" s="5">
        <f>'czas przejazdu'!V38*1000000/5</f>
        <v>1973.6</v>
      </c>
      <c r="W40" s="5">
        <f>'czas przejazdu'!W38*1000000/5</f>
        <v>2348.52</v>
      </c>
      <c r="X40" s="5">
        <f>'czas przejazdu'!X38*1000000/5</f>
        <v>2723.4399999999996</v>
      </c>
      <c r="Y40" s="5">
        <f>'czas przejazdu'!Y38*1000000/5</f>
        <v>3098.3599999999997</v>
      </c>
      <c r="Z40" s="5">
        <f>'czas przejazdu'!Z38*1000000/5</f>
        <v>3473.28</v>
      </c>
    </row>
    <row r="41" spans="1:26" x14ac:dyDescent="0.25">
      <c r="A41" s="1">
        <v>60</v>
      </c>
      <c r="B41" s="5">
        <f>'czas przejazdu'!B39*1000000/5</f>
        <v>661.80000000000007</v>
      </c>
      <c r="C41" s="5">
        <f>'czas przejazdu'!C39*1000000/5</f>
        <v>871.56000000000006</v>
      </c>
      <c r="D41" s="5">
        <f>'czas przejazdu'!D39*1000000/5</f>
        <v>1081.3200000000002</v>
      </c>
      <c r="E41" s="5">
        <f>'czas przejazdu'!E39*1000000/5</f>
        <v>1291.08</v>
      </c>
      <c r="F41" s="5">
        <f>'czas przejazdu'!F39*1000000/5</f>
        <v>1500.84</v>
      </c>
      <c r="G41" s="5">
        <f>'czas przejazdu'!G39*1000000/5</f>
        <v>1710.6</v>
      </c>
      <c r="H41" s="5">
        <f>'czas przejazdu'!H39*1000000/5</f>
        <v>2026</v>
      </c>
      <c r="I41" s="5">
        <f>'czas przejazdu'!I39*1000000/5</f>
        <v>2341.3999999999996</v>
      </c>
      <c r="J41" s="5">
        <f>'czas przejazdu'!J39*1000000/5</f>
        <v>2656.7999999999997</v>
      </c>
      <c r="K41" s="5">
        <f>'czas przejazdu'!K39*1000000/5</f>
        <v>2972.2</v>
      </c>
      <c r="L41" s="5">
        <f>'czas przejazdu'!L39*1000000/5</f>
        <v>2238.7999999999997</v>
      </c>
      <c r="M41" s="5">
        <f>'czas przejazdu'!M39*1000000/5</f>
        <v>2728.92</v>
      </c>
      <c r="N41" s="5">
        <f>'czas przejazdu'!N39*1000000/5</f>
        <v>3219.0399999999995</v>
      </c>
      <c r="O41" s="5">
        <f>'czas przejazdu'!O39*1000000/5</f>
        <v>3709.16</v>
      </c>
      <c r="P41" s="5">
        <f>'czas przejazdu'!P39*1000000/5</f>
        <v>4199.28</v>
      </c>
      <c r="Q41" s="5">
        <f>'czas przejazdu'!Q39*1000000/5</f>
        <v>3112.4</v>
      </c>
      <c r="R41" s="5">
        <f>'czas przejazdu'!R39*1000000/5</f>
        <v>3587.16</v>
      </c>
      <c r="S41" s="5">
        <f>'czas przejazdu'!S39*1000000/5</f>
        <v>4061.9200000000005</v>
      </c>
      <c r="T41" s="5">
        <f>'czas przejazdu'!T39*1000000/5</f>
        <v>4536.6799999999994</v>
      </c>
      <c r="U41" s="5">
        <f>'czas przejazdu'!U39*1000000/5</f>
        <v>5011.4400000000005</v>
      </c>
      <c r="V41" s="5">
        <f>'czas przejazdu'!V39*1000000/5</f>
        <v>3035.6</v>
      </c>
      <c r="W41" s="5">
        <f>'czas przejazdu'!W39*1000000/5</f>
        <v>3242.88</v>
      </c>
      <c r="X41" s="5">
        <f>'czas przejazdu'!X39*1000000/5</f>
        <v>3450.16</v>
      </c>
      <c r="Y41" s="5">
        <f>'czas przejazdu'!Y39*1000000/5</f>
        <v>3657.44</v>
      </c>
      <c r="Z41" s="5">
        <f>'czas przejazdu'!Z39*1000000/5</f>
        <v>3864.72</v>
      </c>
    </row>
    <row r="42" spans="1:26" x14ac:dyDescent="0.25">
      <c r="A42" s="1">
        <v>70</v>
      </c>
      <c r="B42" s="5">
        <f>'czas przejazdu'!B40*1000000/5</f>
        <v>4332.8000000000011</v>
      </c>
      <c r="C42" s="5">
        <f>'czas przejazdu'!C40*1000000/5</f>
        <v>4205.5200000000004</v>
      </c>
      <c r="D42" s="5">
        <f>'czas przejazdu'!D40*1000000/5</f>
        <v>4078.2400000000002</v>
      </c>
      <c r="E42" s="5">
        <f>'czas przejazdu'!E40*1000000/5</f>
        <v>3950.96</v>
      </c>
      <c r="F42" s="5">
        <f>'czas przejazdu'!F40*1000000/5</f>
        <v>3823.6800000000003</v>
      </c>
      <c r="G42" s="5">
        <f>'czas przejazdu'!G40*1000000/5</f>
        <v>3696.4</v>
      </c>
      <c r="H42" s="5">
        <f>'czas przejazdu'!H40*1000000/5</f>
        <v>3340.72</v>
      </c>
      <c r="I42" s="5">
        <f>'czas przejazdu'!I40*1000000/5</f>
        <v>2985.0399999999991</v>
      </c>
      <c r="J42" s="5">
        <f>'czas przejazdu'!J40*1000000/5</f>
        <v>2629.3599999999997</v>
      </c>
      <c r="K42" s="5">
        <f>'czas przejazdu'!K40*1000000/5</f>
        <v>2273.6799999999994</v>
      </c>
      <c r="L42" s="5">
        <f>'czas przejazdu'!L40*1000000/5</f>
        <v>2554.3999999999996</v>
      </c>
      <c r="M42" s="5">
        <f>'czas przejazdu'!M40*1000000/5</f>
        <v>2098.9999999999995</v>
      </c>
      <c r="N42" s="5">
        <f>'czas przejazdu'!N40*1000000/5</f>
        <v>1643.5999999999997</v>
      </c>
      <c r="O42" s="5">
        <f>'czas przejazdu'!O40*1000000/5</f>
        <v>1188.1999999999994</v>
      </c>
      <c r="P42" s="5">
        <f>'czas przejazdu'!P40*1000000/5</f>
        <v>732.7999999999995</v>
      </c>
      <c r="Q42" s="5">
        <f>'czas przejazdu'!Q40*1000000/5</f>
        <v>2055.8000000000002</v>
      </c>
      <c r="R42" s="5">
        <f>'czas przejazdu'!R40*1000000/5</f>
        <v>1579.0799999999997</v>
      </c>
      <c r="S42" s="5">
        <f>'czas przejazdu'!S40*1000000/5</f>
        <v>1102.3599999999997</v>
      </c>
      <c r="T42" s="5">
        <f>'czas przejazdu'!T40*1000000/5</f>
        <v>625.63999999999953</v>
      </c>
      <c r="U42" s="5">
        <f>'czas przejazdu'!U40*1000000/5</f>
        <v>148.91999999999925</v>
      </c>
      <c r="V42" s="5">
        <f>'czas przejazdu'!V40*1000000/5</f>
        <v>1949.1999999999996</v>
      </c>
      <c r="W42" s="5">
        <f>'czas przejazdu'!W40*1000000/5</f>
        <v>1427.1999999999994</v>
      </c>
      <c r="X42" s="5">
        <f>'czas przejazdu'!X40*1000000/5</f>
        <v>905.19999999999948</v>
      </c>
      <c r="Y42" s="5">
        <f>'czas przejazdu'!Y40*1000000/5</f>
        <v>383.19999999999948</v>
      </c>
      <c r="Z42" s="5">
        <f>'czas przejazdu'!Z40*1000000/5</f>
        <v>-138.80000000000072</v>
      </c>
    </row>
    <row r="43" spans="1:26" x14ac:dyDescent="0.25">
      <c r="A43" s="1">
        <v>80</v>
      </c>
      <c r="B43" s="5">
        <f>'czas przejazdu'!B41*1000000/5</f>
        <v>3409.2</v>
      </c>
      <c r="C43" s="5">
        <f>'czas przejazdu'!C41*1000000/5</f>
        <v>3428.0800000000004</v>
      </c>
      <c r="D43" s="5">
        <f>'czas przejazdu'!D41*1000000/5</f>
        <v>3446.96</v>
      </c>
      <c r="E43" s="5">
        <f>'czas przejazdu'!E41*1000000/5</f>
        <v>3465.84</v>
      </c>
      <c r="F43" s="5">
        <f>'czas przejazdu'!F41*1000000/5</f>
        <v>3484.72</v>
      </c>
      <c r="G43" s="5">
        <f>'czas przejazdu'!G41*1000000/5</f>
        <v>3503.6</v>
      </c>
      <c r="H43" s="5">
        <f>'czas przejazdu'!H41*1000000/5</f>
        <v>3543.3199999999997</v>
      </c>
      <c r="I43" s="5">
        <f>'czas przejazdu'!I41*1000000/5</f>
        <v>3583.04</v>
      </c>
      <c r="J43" s="5">
        <f>'czas przejazdu'!J41*1000000/5</f>
        <v>3622.7599999999993</v>
      </c>
      <c r="K43" s="5">
        <f>'czas przejazdu'!K41*1000000/5</f>
        <v>3662.4799999999996</v>
      </c>
      <c r="L43" s="5">
        <f>'czas przejazdu'!L41*1000000/5</f>
        <v>3607.7999999999993</v>
      </c>
      <c r="M43" s="5">
        <f>'czas przejazdu'!M41*1000000/5</f>
        <v>3674.9199999999996</v>
      </c>
      <c r="N43" s="5">
        <f>'czas przejazdu'!N41*1000000/5</f>
        <v>3742.0399999999995</v>
      </c>
      <c r="O43" s="5">
        <f>'czas przejazdu'!O41*1000000/5</f>
        <v>3809.16</v>
      </c>
      <c r="P43" s="5">
        <f>'czas przejazdu'!P41*1000000/5</f>
        <v>3876.2799999999997</v>
      </c>
      <c r="Q43" s="5">
        <f>'czas przejazdu'!Q41*1000000/5</f>
        <v>3744.8</v>
      </c>
      <c r="R43" s="5">
        <f>'czas przejazdu'!R41*1000000/5</f>
        <v>3831.8000000000006</v>
      </c>
      <c r="S43" s="5">
        <f>'czas przejazdu'!S41*1000000/5</f>
        <v>3918.8</v>
      </c>
      <c r="T43" s="5">
        <f>'czas przejazdu'!T41*1000000/5</f>
        <v>4005.8</v>
      </c>
      <c r="U43" s="5">
        <f>'czas przejazdu'!U41*1000000/5</f>
        <v>4092.8</v>
      </c>
      <c r="V43" s="5">
        <f>'czas przejazdu'!V41*1000000/5</f>
        <v>3844.2</v>
      </c>
      <c r="W43" s="5">
        <f>'czas przejazdu'!W41*1000000/5</f>
        <v>3960.04</v>
      </c>
      <c r="X43" s="5">
        <f>'czas przejazdu'!X41*1000000/5</f>
        <v>4075.8799999999997</v>
      </c>
      <c r="Y43" s="5">
        <f>'czas przejazdu'!Y41*1000000/5</f>
        <v>4191.72</v>
      </c>
      <c r="Z43" s="5">
        <f>'czas przejazdu'!Z41*1000000/5</f>
        <v>4307.5599999999995</v>
      </c>
    </row>
    <row r="44" spans="1:26" x14ac:dyDescent="0.25">
      <c r="A44" s="1">
        <v>90</v>
      </c>
      <c r="B44" s="5">
        <f>'czas przejazdu'!B42*1000000/5</f>
        <v>0</v>
      </c>
      <c r="C44" s="5">
        <f>'czas przejazdu'!C42*1000000/5</f>
        <v>0</v>
      </c>
      <c r="D44" s="5">
        <f>'czas przejazdu'!D42*1000000/5</f>
        <v>0</v>
      </c>
      <c r="E44" s="5">
        <f>'czas przejazdu'!E42*1000000/5</f>
        <v>0</v>
      </c>
      <c r="F44" s="5">
        <f>'czas przejazdu'!F42*1000000/5</f>
        <v>0</v>
      </c>
      <c r="G44" s="5">
        <f>'czas przejazdu'!G42*1000000/5</f>
        <v>0</v>
      </c>
      <c r="H44" s="5">
        <f>'czas przejazdu'!H42*1000000/5</f>
        <v>0</v>
      </c>
      <c r="I44" s="5">
        <f>'czas przejazdu'!I42*1000000/5</f>
        <v>0</v>
      </c>
      <c r="J44" s="5">
        <f>'czas przejazdu'!J42*1000000/5</f>
        <v>0</v>
      </c>
      <c r="K44" s="5">
        <f>'czas przejazdu'!K42*1000000/5</f>
        <v>0</v>
      </c>
      <c r="L44" s="5">
        <f>'czas przejazdu'!L42*1000000/5</f>
        <v>0</v>
      </c>
      <c r="M44" s="5">
        <f>'czas przejazdu'!M42*1000000/5</f>
        <v>0</v>
      </c>
      <c r="N44" s="5">
        <f>'czas przejazdu'!N42*1000000/5</f>
        <v>0</v>
      </c>
      <c r="O44" s="5">
        <f>'czas przejazdu'!O42*1000000/5</f>
        <v>0</v>
      </c>
      <c r="P44" s="5">
        <f>'czas przejazdu'!P42*1000000/5</f>
        <v>0</v>
      </c>
      <c r="Q44" s="5">
        <f>'czas przejazdu'!Q42*1000000/5</f>
        <v>0</v>
      </c>
      <c r="R44" s="5">
        <f>'czas przejazdu'!R42*1000000/5</f>
        <v>0</v>
      </c>
      <c r="S44" s="5">
        <f>'czas przejazdu'!S42*1000000/5</f>
        <v>0</v>
      </c>
      <c r="T44" s="5">
        <f>'czas przejazdu'!T42*1000000/5</f>
        <v>0</v>
      </c>
      <c r="U44" s="5">
        <f>'czas przejazdu'!U42*1000000/5</f>
        <v>0</v>
      </c>
      <c r="V44" s="5">
        <f>'czas przejazdu'!V42*1000000/5</f>
        <v>0</v>
      </c>
      <c r="W44" s="5">
        <f>'czas przejazdu'!W42*1000000/5</f>
        <v>0</v>
      </c>
      <c r="X44" s="5">
        <f>'czas przejazdu'!X42*1000000/5</f>
        <v>0</v>
      </c>
      <c r="Y44" s="5">
        <f>'czas przejazdu'!Y42*1000000/5</f>
        <v>0</v>
      </c>
      <c r="Z44" s="5">
        <f>'czas przejazdu'!Z42*1000000/5</f>
        <v>0</v>
      </c>
    </row>
    <row r="45" spans="1:26" x14ac:dyDescent="0.25">
      <c r="A45" s="1">
        <v>100</v>
      </c>
      <c r="B45" s="5">
        <f>'czas przejazdu'!B43*1000000/5</f>
        <v>0</v>
      </c>
      <c r="C45" s="5">
        <f>'czas przejazdu'!C43*1000000/5</f>
        <v>0</v>
      </c>
      <c r="D45" s="5">
        <f>'czas przejazdu'!D43*1000000/5</f>
        <v>0</v>
      </c>
      <c r="E45" s="5">
        <f>'czas przejazdu'!E43*1000000/5</f>
        <v>0</v>
      </c>
      <c r="F45" s="5">
        <f>'czas przejazdu'!F43*1000000/5</f>
        <v>0</v>
      </c>
      <c r="G45" s="5">
        <f>'czas przejazdu'!G43*1000000/5</f>
        <v>0</v>
      </c>
      <c r="H45" s="5">
        <f>'czas przejazdu'!H43*1000000/5</f>
        <v>0</v>
      </c>
      <c r="I45" s="5">
        <f>'czas przejazdu'!I43*1000000/5</f>
        <v>0</v>
      </c>
      <c r="J45" s="5">
        <f>'czas przejazdu'!J43*1000000/5</f>
        <v>0</v>
      </c>
      <c r="K45" s="5">
        <f>'czas przejazdu'!K43*1000000/5</f>
        <v>0</v>
      </c>
      <c r="L45" s="5">
        <f>'czas przejazdu'!L43*1000000/5</f>
        <v>0</v>
      </c>
      <c r="M45" s="5">
        <f>'czas przejazdu'!M43*1000000/5</f>
        <v>0</v>
      </c>
      <c r="N45" s="5">
        <f>'czas przejazdu'!N43*1000000/5</f>
        <v>0</v>
      </c>
      <c r="O45" s="5">
        <f>'czas przejazdu'!O43*1000000/5</f>
        <v>0</v>
      </c>
      <c r="P45" s="5">
        <f>'czas przejazdu'!P43*1000000/5</f>
        <v>0</v>
      </c>
      <c r="Q45" s="5">
        <f>'czas przejazdu'!Q43*1000000/5</f>
        <v>0</v>
      </c>
      <c r="R45" s="5">
        <f>'czas przejazdu'!R43*1000000/5</f>
        <v>0</v>
      </c>
      <c r="S45" s="5">
        <f>'czas przejazdu'!S43*1000000/5</f>
        <v>0</v>
      </c>
      <c r="T45" s="5">
        <f>'czas przejazdu'!T43*1000000/5</f>
        <v>0</v>
      </c>
      <c r="U45" s="5">
        <f>'czas przejazdu'!U43*1000000/5</f>
        <v>0</v>
      </c>
      <c r="V45" s="5">
        <f>'czas przejazdu'!V43*1000000/5</f>
        <v>0</v>
      </c>
      <c r="W45" s="5">
        <f>'czas przejazdu'!W43*1000000/5</f>
        <v>0</v>
      </c>
      <c r="X45" s="5">
        <f>'czas przejazdu'!X43*1000000/5</f>
        <v>0</v>
      </c>
      <c r="Y45" s="5">
        <f>'czas przejazdu'!Y43*1000000/5</f>
        <v>0</v>
      </c>
      <c r="Z45" s="5">
        <f>'czas przejazdu'!Z43*1000000/5</f>
        <v>0</v>
      </c>
    </row>
    <row r="46" spans="1:26" x14ac:dyDescent="0.25">
      <c r="A46" s="1">
        <v>110</v>
      </c>
      <c r="B46" s="5">
        <f>'czas przejazdu'!B44*1000000/5</f>
        <v>0</v>
      </c>
      <c r="C46" s="5">
        <f>'czas przejazdu'!C44*1000000/5</f>
        <v>0</v>
      </c>
      <c r="D46" s="5">
        <f>'czas przejazdu'!D44*1000000/5</f>
        <v>0</v>
      </c>
      <c r="E46" s="5">
        <f>'czas przejazdu'!E44*1000000/5</f>
        <v>0</v>
      </c>
      <c r="F46" s="5">
        <f>'czas przejazdu'!F44*1000000/5</f>
        <v>0</v>
      </c>
      <c r="G46" s="5">
        <f>'czas przejazdu'!G44*1000000/5</f>
        <v>0</v>
      </c>
      <c r="H46" s="5">
        <f>'czas przejazdu'!H44*1000000/5</f>
        <v>0</v>
      </c>
      <c r="I46" s="5">
        <f>'czas przejazdu'!I44*1000000/5</f>
        <v>0</v>
      </c>
      <c r="J46" s="5">
        <f>'czas przejazdu'!J44*1000000/5</f>
        <v>0</v>
      </c>
      <c r="K46" s="5">
        <f>'czas przejazdu'!K44*1000000/5</f>
        <v>0</v>
      </c>
      <c r="L46" s="5">
        <f>'czas przejazdu'!L44*1000000/5</f>
        <v>0</v>
      </c>
      <c r="M46" s="5">
        <f>'czas przejazdu'!M44*1000000/5</f>
        <v>0</v>
      </c>
      <c r="N46" s="5">
        <f>'czas przejazdu'!N44*1000000/5</f>
        <v>0</v>
      </c>
      <c r="O46" s="5">
        <f>'czas przejazdu'!O44*1000000/5</f>
        <v>0</v>
      </c>
      <c r="P46" s="5">
        <f>'czas przejazdu'!P44*1000000/5</f>
        <v>0</v>
      </c>
      <c r="Q46" s="5">
        <f>'czas przejazdu'!Q44*1000000/5</f>
        <v>0</v>
      </c>
      <c r="R46" s="5">
        <f>'czas przejazdu'!R44*1000000/5</f>
        <v>0</v>
      </c>
      <c r="S46" s="5">
        <f>'czas przejazdu'!S44*1000000/5</f>
        <v>0</v>
      </c>
      <c r="T46" s="5">
        <f>'czas przejazdu'!T44*1000000/5</f>
        <v>0</v>
      </c>
      <c r="U46" s="5">
        <f>'czas przejazdu'!U44*1000000/5</f>
        <v>0</v>
      </c>
      <c r="V46" s="5">
        <f>'czas przejazdu'!V44*1000000/5</f>
        <v>0</v>
      </c>
      <c r="W46" s="5">
        <f>'czas przejazdu'!W44*1000000/5</f>
        <v>0</v>
      </c>
      <c r="X46" s="5">
        <f>'czas przejazdu'!X44*1000000/5</f>
        <v>0</v>
      </c>
      <c r="Y46" s="5">
        <f>'czas przejazdu'!Y44*1000000/5</f>
        <v>0</v>
      </c>
      <c r="Z46" s="5">
        <f>'czas przejazdu'!Z44*1000000/5</f>
        <v>0</v>
      </c>
    </row>
    <row r="47" spans="1:26" x14ac:dyDescent="0.25">
      <c r="A47" s="1" t="s">
        <v>28</v>
      </c>
      <c r="B47" s="5">
        <f>SUM(B36:B46)</f>
        <v>13366.400000000001</v>
      </c>
      <c r="C47" s="5">
        <f t="shared" ref="C47:Z47" si="5">SUM(C36:C46)</f>
        <v>13482.720000000001</v>
      </c>
      <c r="D47" s="5">
        <f t="shared" si="5"/>
        <v>13599.04</v>
      </c>
      <c r="E47" s="5">
        <f t="shared" si="5"/>
        <v>13715.36</v>
      </c>
      <c r="F47" s="5">
        <f t="shared" si="5"/>
        <v>13831.679999999998</v>
      </c>
      <c r="G47" s="5">
        <f t="shared" si="5"/>
        <v>13948</v>
      </c>
      <c r="H47" s="5">
        <f t="shared" si="5"/>
        <v>14195.8</v>
      </c>
      <c r="I47" s="5">
        <f t="shared" si="5"/>
        <v>14443.599999999999</v>
      </c>
      <c r="J47" s="5">
        <f t="shared" si="5"/>
        <v>14691.399999999998</v>
      </c>
      <c r="K47" s="5">
        <f t="shared" si="5"/>
        <v>14939.199999999997</v>
      </c>
      <c r="L47" s="5">
        <f t="shared" si="5"/>
        <v>14605.399999999998</v>
      </c>
      <c r="M47" s="5">
        <f t="shared" si="5"/>
        <v>15027.4</v>
      </c>
      <c r="N47" s="5">
        <f t="shared" si="5"/>
        <v>15449.399999999998</v>
      </c>
      <c r="O47" s="5">
        <f t="shared" si="5"/>
        <v>15871.399999999998</v>
      </c>
      <c r="P47" s="5">
        <f t="shared" si="5"/>
        <v>16293.399999999998</v>
      </c>
      <c r="Q47" s="5">
        <f t="shared" si="5"/>
        <v>15476.400000000001</v>
      </c>
      <c r="R47" s="5">
        <f t="shared" si="5"/>
        <v>15916.800000000001</v>
      </c>
      <c r="S47" s="5">
        <f t="shared" si="5"/>
        <v>16357.199999999997</v>
      </c>
      <c r="T47" s="5">
        <f t="shared" si="5"/>
        <v>16797.599999999999</v>
      </c>
      <c r="U47" s="5">
        <f t="shared" si="5"/>
        <v>17238</v>
      </c>
      <c r="V47" s="5">
        <f t="shared" si="5"/>
        <v>15568.399999999998</v>
      </c>
      <c r="W47" s="5">
        <f t="shared" si="5"/>
        <v>16049.319999999996</v>
      </c>
      <c r="X47" s="5">
        <f t="shared" si="5"/>
        <v>16530.239999999998</v>
      </c>
      <c r="Y47" s="5">
        <f t="shared" si="5"/>
        <v>17011.16</v>
      </c>
      <c r="Z47" s="5">
        <f t="shared" si="5"/>
        <v>17492.079999999994</v>
      </c>
    </row>
    <row r="49" spans="1:26" x14ac:dyDescent="0.25">
      <c r="A49" t="s">
        <v>84</v>
      </c>
    </row>
    <row r="50" spans="1:26" x14ac:dyDescent="0.25">
      <c r="A50" s="1" t="s">
        <v>5</v>
      </c>
      <c r="B50" s="1">
        <v>2020</v>
      </c>
      <c r="C50" s="1">
        <f>B50+1</f>
        <v>2021</v>
      </c>
      <c r="D50" s="1">
        <f t="shared" ref="D50:Z50" si="6">C50+1</f>
        <v>2022</v>
      </c>
      <c r="E50" s="1">
        <f t="shared" si="6"/>
        <v>2023</v>
      </c>
      <c r="F50" s="1">
        <f t="shared" si="6"/>
        <v>2024</v>
      </c>
      <c r="G50" s="1">
        <f t="shared" si="6"/>
        <v>2025</v>
      </c>
      <c r="H50" s="1">
        <f t="shared" si="6"/>
        <v>2026</v>
      </c>
      <c r="I50" s="1">
        <f t="shared" si="6"/>
        <v>2027</v>
      </c>
      <c r="J50" s="1">
        <f t="shared" si="6"/>
        <v>2028</v>
      </c>
      <c r="K50" s="1">
        <f t="shared" si="6"/>
        <v>2029</v>
      </c>
      <c r="L50" s="1">
        <f t="shared" si="6"/>
        <v>2030</v>
      </c>
      <c r="M50" s="1">
        <f t="shared" si="6"/>
        <v>2031</v>
      </c>
      <c r="N50" s="1">
        <f t="shared" si="6"/>
        <v>2032</v>
      </c>
      <c r="O50" s="1">
        <f t="shared" si="6"/>
        <v>2033</v>
      </c>
      <c r="P50" s="1">
        <f t="shared" si="6"/>
        <v>2034</v>
      </c>
      <c r="Q50" s="1">
        <f t="shared" si="6"/>
        <v>2035</v>
      </c>
      <c r="R50" s="1">
        <f t="shared" si="6"/>
        <v>2036</v>
      </c>
      <c r="S50" s="1">
        <f t="shared" si="6"/>
        <v>2037</v>
      </c>
      <c r="T50" s="1">
        <f t="shared" si="6"/>
        <v>2038</v>
      </c>
      <c r="U50" s="1">
        <f t="shared" si="6"/>
        <v>2039</v>
      </c>
      <c r="V50" s="1">
        <f t="shared" si="6"/>
        <v>2040</v>
      </c>
      <c r="W50" s="1">
        <f t="shared" si="6"/>
        <v>2041</v>
      </c>
      <c r="X50" s="1">
        <f t="shared" si="6"/>
        <v>2042</v>
      </c>
      <c r="Y50" s="1">
        <f t="shared" si="6"/>
        <v>2043</v>
      </c>
      <c r="Z50" s="1">
        <f t="shared" si="6"/>
        <v>2044</v>
      </c>
    </row>
    <row r="51" spans="1:26" x14ac:dyDescent="0.25">
      <c r="A51" s="3" t="s">
        <v>2</v>
      </c>
      <c r="B51" s="72"/>
      <c r="C51" s="72"/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/>
      <c r="U51" s="72"/>
      <c r="V51" s="72"/>
      <c r="W51" s="72"/>
      <c r="X51" s="72"/>
      <c r="Y51" s="72"/>
      <c r="Z51" s="72"/>
    </row>
    <row r="52" spans="1:26" x14ac:dyDescent="0.25">
      <c r="A52" s="1">
        <v>10</v>
      </c>
      <c r="B52" s="5">
        <f>'czas przejazdu'!B49*1000000/5</f>
        <v>0</v>
      </c>
      <c r="C52" s="5">
        <f>'czas przejazdu'!C49*1000000/5</f>
        <v>0</v>
      </c>
      <c r="D52" s="5">
        <f>'czas przejazdu'!D49*1000000/5</f>
        <v>0</v>
      </c>
      <c r="E52" s="5">
        <f>'czas przejazdu'!E49*1000000/5</f>
        <v>0</v>
      </c>
      <c r="F52" s="5">
        <f>'czas przejazdu'!F49*1000000/5</f>
        <v>0</v>
      </c>
      <c r="G52" s="5">
        <f>'czas przejazdu'!G49*1000000/5</f>
        <v>0</v>
      </c>
      <c r="H52" s="5">
        <f>'czas przejazdu'!H49*1000000/5</f>
        <v>0</v>
      </c>
      <c r="I52" s="5">
        <f>'czas przejazdu'!I49*1000000/5</f>
        <v>0</v>
      </c>
      <c r="J52" s="5">
        <f>'czas przejazdu'!J49*1000000/5</f>
        <v>0</v>
      </c>
      <c r="K52" s="5">
        <f>'czas przejazdu'!K49*1000000/5</f>
        <v>0</v>
      </c>
      <c r="L52" s="5">
        <f>'czas przejazdu'!L49*1000000/5</f>
        <v>0</v>
      </c>
      <c r="M52" s="5">
        <f>'czas przejazdu'!M49*1000000/5</f>
        <v>0</v>
      </c>
      <c r="N52" s="5">
        <f>'czas przejazdu'!N49*1000000/5</f>
        <v>0</v>
      </c>
      <c r="O52" s="5">
        <f>'czas przejazdu'!O49*1000000/5</f>
        <v>0</v>
      </c>
      <c r="P52" s="5">
        <f>'czas przejazdu'!P49*1000000/5</f>
        <v>0</v>
      </c>
      <c r="Q52" s="5">
        <f>'czas przejazdu'!Q49*1000000/5</f>
        <v>0</v>
      </c>
      <c r="R52" s="5">
        <f>'czas przejazdu'!R49*1000000/5</f>
        <v>0</v>
      </c>
      <c r="S52" s="5">
        <f>'czas przejazdu'!S49*1000000/5</f>
        <v>0</v>
      </c>
      <c r="T52" s="5">
        <f>'czas przejazdu'!T49*1000000/5</f>
        <v>0</v>
      </c>
      <c r="U52" s="5">
        <f>'czas przejazdu'!U49*1000000/5</f>
        <v>0</v>
      </c>
      <c r="V52" s="5">
        <f>'czas przejazdu'!V49*1000000/5</f>
        <v>0</v>
      </c>
      <c r="W52" s="5">
        <f>'czas przejazdu'!W49*1000000/5</f>
        <v>0</v>
      </c>
      <c r="X52" s="5">
        <f>'czas przejazdu'!X49*1000000/5</f>
        <v>0</v>
      </c>
      <c r="Y52" s="5">
        <f>'czas przejazdu'!Y49*1000000/5</f>
        <v>0</v>
      </c>
      <c r="Z52" s="5">
        <f>'czas przejazdu'!Z49*1000000/5</f>
        <v>0</v>
      </c>
    </row>
    <row r="53" spans="1:26" x14ac:dyDescent="0.25">
      <c r="A53" s="1">
        <v>20</v>
      </c>
      <c r="B53" s="5">
        <f>'czas przejazdu'!B50*1000000/5</f>
        <v>0</v>
      </c>
      <c r="C53" s="5">
        <f>'czas przejazdu'!C50*1000000/5</f>
        <v>0</v>
      </c>
      <c r="D53" s="5">
        <f>'czas przejazdu'!D50*1000000/5</f>
        <v>0</v>
      </c>
      <c r="E53" s="5">
        <f>'czas przejazdu'!E50*1000000/5</f>
        <v>0</v>
      </c>
      <c r="F53" s="5">
        <f>'czas przejazdu'!F50*1000000/5</f>
        <v>0</v>
      </c>
      <c r="G53" s="5">
        <f>'czas przejazdu'!G50*1000000/5</f>
        <v>0</v>
      </c>
      <c r="H53" s="5">
        <f>'czas przejazdu'!H50*1000000/5</f>
        <v>0</v>
      </c>
      <c r="I53" s="5">
        <f>'czas przejazdu'!I50*1000000/5</f>
        <v>0</v>
      </c>
      <c r="J53" s="5">
        <f>'czas przejazdu'!J50*1000000/5</f>
        <v>0</v>
      </c>
      <c r="K53" s="5">
        <f>'czas przejazdu'!K50*1000000/5</f>
        <v>0</v>
      </c>
      <c r="L53" s="5">
        <f>'czas przejazdu'!L50*1000000/5</f>
        <v>0</v>
      </c>
      <c r="M53" s="5">
        <f>'czas przejazdu'!M50*1000000/5</f>
        <v>0</v>
      </c>
      <c r="N53" s="5">
        <f>'czas przejazdu'!N50*1000000/5</f>
        <v>0</v>
      </c>
      <c r="O53" s="5">
        <f>'czas przejazdu'!O50*1000000/5</f>
        <v>0</v>
      </c>
      <c r="P53" s="5">
        <f>'czas przejazdu'!P50*1000000/5</f>
        <v>0</v>
      </c>
      <c r="Q53" s="5">
        <f>'czas przejazdu'!Q50*1000000/5</f>
        <v>0</v>
      </c>
      <c r="R53" s="5">
        <f>'czas przejazdu'!R50*1000000/5</f>
        <v>3.9999999999999994E-2</v>
      </c>
      <c r="S53" s="5">
        <f>'czas przejazdu'!S50*1000000/5</f>
        <v>7.9999999999999988E-2</v>
      </c>
      <c r="T53" s="5">
        <f>'czas przejazdu'!T50*1000000/5</f>
        <v>0.12</v>
      </c>
      <c r="U53" s="5">
        <f>'czas przejazdu'!U50*1000000/5</f>
        <v>0.15999999999999998</v>
      </c>
      <c r="V53" s="5">
        <f>'czas przejazdu'!V50*1000000/5</f>
        <v>0.2</v>
      </c>
      <c r="W53" s="5">
        <f>'czas przejazdu'!W50*1000000/5</f>
        <v>0.2</v>
      </c>
      <c r="X53" s="5">
        <f>'czas przejazdu'!X50*1000000/5</f>
        <v>0.2</v>
      </c>
      <c r="Y53" s="5">
        <f>'czas przejazdu'!Y50*1000000/5</f>
        <v>0.2</v>
      </c>
      <c r="Z53" s="5">
        <f>'czas przejazdu'!Z50*1000000/5</f>
        <v>0.2</v>
      </c>
    </row>
    <row r="54" spans="1:26" x14ac:dyDescent="0.25">
      <c r="A54" s="1">
        <v>30</v>
      </c>
      <c r="B54" s="5">
        <f>'czas przejazdu'!B51*1000000/5</f>
        <v>3924</v>
      </c>
      <c r="C54" s="5">
        <f>'czas przejazdu'!C51*1000000/5</f>
        <v>4090.16</v>
      </c>
      <c r="D54" s="5">
        <f>'czas przejazdu'!D51*1000000/5</f>
        <v>4256.32</v>
      </c>
      <c r="E54" s="5">
        <f>'czas przejazdu'!E51*1000000/5</f>
        <v>4422.4799999999996</v>
      </c>
      <c r="F54" s="5">
        <f>'czas przejazdu'!F51*1000000/5</f>
        <v>4588.6400000000003</v>
      </c>
      <c r="G54" s="5">
        <f>'czas przejazdu'!G51*1000000/5</f>
        <v>4754.8</v>
      </c>
      <c r="H54" s="5">
        <f>'czas przejazdu'!H51*1000000/5</f>
        <v>4245.7199999999993</v>
      </c>
      <c r="I54" s="5">
        <f>'czas przejazdu'!I51*1000000/5</f>
        <v>3736.6400000000003</v>
      </c>
      <c r="J54" s="5">
        <f>'czas przejazdu'!J51*1000000/5</f>
        <v>3227.5600000000004</v>
      </c>
      <c r="K54" s="5">
        <f>'czas przejazdu'!K51*1000000/5</f>
        <v>2718.4800000000005</v>
      </c>
      <c r="L54" s="5">
        <f>'czas przejazdu'!L51*1000000/5</f>
        <v>1378.6</v>
      </c>
      <c r="M54" s="5">
        <f>'czas przejazdu'!M51*1000000/5</f>
        <v>902.08000000000015</v>
      </c>
      <c r="N54" s="5">
        <f>'czas przejazdu'!N51*1000000/5</f>
        <v>425.56000000000023</v>
      </c>
      <c r="O54" s="5">
        <f>'czas przejazdu'!O51*1000000/5</f>
        <v>-50.959999999999717</v>
      </c>
      <c r="P54" s="5">
        <f>'czas przejazdu'!P51*1000000/5</f>
        <v>-527.47999999999968</v>
      </c>
      <c r="Q54" s="5">
        <f>'czas przejazdu'!Q51*1000000/5</f>
        <v>1541.4</v>
      </c>
      <c r="R54" s="5">
        <f>'czas przejazdu'!R51*1000000/5</f>
        <v>1098.1200000000001</v>
      </c>
      <c r="S54" s="5">
        <f>'czas przejazdu'!S51*1000000/5</f>
        <v>654.84000000000015</v>
      </c>
      <c r="T54" s="5">
        <f>'czas przejazdu'!T51*1000000/5</f>
        <v>211.56000000000023</v>
      </c>
      <c r="U54" s="5">
        <f>'czas przejazdu'!U51*1000000/5</f>
        <v>-231.71999999999986</v>
      </c>
      <c r="V54" s="5">
        <f>'czas przejazdu'!V51*1000000/5</f>
        <v>1707.5999999999997</v>
      </c>
      <c r="W54" s="5">
        <f>'czas przejazdu'!W51*1000000/5</f>
        <v>1276.5999999999999</v>
      </c>
      <c r="X54" s="5">
        <f>'czas przejazdu'!X51*1000000/5</f>
        <v>845.5999999999998</v>
      </c>
      <c r="Y54" s="5">
        <f>'czas przejazdu'!Y51*1000000/5</f>
        <v>414.59999999999991</v>
      </c>
      <c r="Z54" s="5">
        <f>'czas przejazdu'!Z51*1000000/5</f>
        <v>-16.400000000000095</v>
      </c>
    </row>
    <row r="55" spans="1:26" x14ac:dyDescent="0.25">
      <c r="A55" s="1">
        <v>40</v>
      </c>
      <c r="B55" s="5">
        <f>'czas przejazdu'!B52*1000000/5</f>
        <v>1403.2</v>
      </c>
      <c r="C55" s="5">
        <f>'czas przejazdu'!C52*1000000/5</f>
        <v>1429.44</v>
      </c>
      <c r="D55" s="5">
        <f>'czas przejazdu'!D52*1000000/5</f>
        <v>1455.6799999999998</v>
      </c>
      <c r="E55" s="5">
        <f>'czas przejazdu'!E52*1000000/5</f>
        <v>1481.9199999999998</v>
      </c>
      <c r="F55" s="5">
        <f>'czas przejazdu'!F52*1000000/5</f>
        <v>1508.16</v>
      </c>
      <c r="G55" s="5">
        <f>'czas przejazdu'!G52*1000000/5</f>
        <v>1534.4</v>
      </c>
      <c r="H55" s="5">
        <f>'czas przejazdu'!H52*1000000/5</f>
        <v>1584.68</v>
      </c>
      <c r="I55" s="5">
        <f>'czas przejazdu'!I52*1000000/5</f>
        <v>1634.9600000000003</v>
      </c>
      <c r="J55" s="5">
        <f>'czas przejazdu'!J52*1000000/5</f>
        <v>1685.2400000000002</v>
      </c>
      <c r="K55" s="5">
        <f>'czas przejazdu'!K52*1000000/5</f>
        <v>1735.52</v>
      </c>
      <c r="L55" s="5">
        <f>'czas przejazdu'!L52*1000000/5</f>
        <v>1654.6</v>
      </c>
      <c r="M55" s="5">
        <f>'czas przejazdu'!M52*1000000/5</f>
        <v>1725</v>
      </c>
      <c r="N55" s="5">
        <f>'czas przejazdu'!N52*1000000/5</f>
        <v>1795.3999999999996</v>
      </c>
      <c r="O55" s="5">
        <f>'czas przejazdu'!O52*1000000/5</f>
        <v>1865.7999999999997</v>
      </c>
      <c r="P55" s="5">
        <f>'czas przejazdu'!P52*1000000/5</f>
        <v>1936.1999999999994</v>
      </c>
      <c r="Q55" s="5">
        <f>'czas przejazdu'!Q52*1000000/5</f>
        <v>1755.1999999999994</v>
      </c>
      <c r="R55" s="5">
        <f>'czas przejazdu'!R52*1000000/5</f>
        <v>1838.119999999999</v>
      </c>
      <c r="S55" s="5">
        <f>'czas przejazdu'!S52*1000000/5</f>
        <v>1921.0399999999991</v>
      </c>
      <c r="T55" s="5">
        <f>'czas przejazdu'!T52*1000000/5</f>
        <v>2003.9599999999991</v>
      </c>
      <c r="U55" s="5">
        <f>'czas przejazdu'!U52*1000000/5</f>
        <v>2086.8799999999992</v>
      </c>
      <c r="V55" s="5">
        <f>'czas przejazdu'!V52*1000000/5</f>
        <v>1817.8</v>
      </c>
      <c r="W55" s="5">
        <f>'czas przejazdu'!W52*1000000/5</f>
        <v>3236.12</v>
      </c>
      <c r="X55" s="5">
        <f>'czas przejazdu'!X52*1000000/5</f>
        <v>4654.4400000000005</v>
      </c>
      <c r="Y55" s="5">
        <f>'czas przejazdu'!Y52*1000000/5</f>
        <v>6072.7599999999993</v>
      </c>
      <c r="Z55" s="5">
        <f>'czas przejazdu'!Z52*1000000/5</f>
        <v>7491.08</v>
      </c>
    </row>
    <row r="56" spans="1:26" x14ac:dyDescent="0.25">
      <c r="A56" s="1">
        <v>50</v>
      </c>
      <c r="B56" s="5">
        <f>'czas przejazdu'!B53*1000000/5</f>
        <v>3890</v>
      </c>
      <c r="C56" s="5">
        <f>'czas przejazdu'!C53*1000000/5</f>
        <v>4038.6399999999994</v>
      </c>
      <c r="D56" s="5">
        <f>'czas przejazdu'!D53*1000000/5</f>
        <v>4187.28</v>
      </c>
      <c r="E56" s="5">
        <f>'czas przejazdu'!E53*1000000/5</f>
        <v>4335.92</v>
      </c>
      <c r="F56" s="5">
        <f>'czas przejazdu'!F53*1000000/5</f>
        <v>4484.5599999999995</v>
      </c>
      <c r="G56" s="5">
        <f>'czas przejazdu'!G53*1000000/5</f>
        <v>4633.1999999999989</v>
      </c>
      <c r="H56" s="5">
        <f>'czas przejazdu'!H53*1000000/5</f>
        <v>5820.6799999999985</v>
      </c>
      <c r="I56" s="5">
        <f>'czas przejazdu'!I53*1000000/5</f>
        <v>7008.1599999999989</v>
      </c>
      <c r="J56" s="5">
        <f>'czas przejazdu'!J53*1000000/5</f>
        <v>8195.6399999999976</v>
      </c>
      <c r="K56" s="5">
        <f>'czas przejazdu'!K53*1000000/5</f>
        <v>9383.119999999999</v>
      </c>
      <c r="L56" s="5">
        <f>'czas przejazdu'!L53*1000000/5</f>
        <v>9827.4</v>
      </c>
      <c r="M56" s="5">
        <f>'czas przejazdu'!M53*1000000/5</f>
        <v>11423.8</v>
      </c>
      <c r="N56" s="5">
        <f>'czas przejazdu'!N53*1000000/5</f>
        <v>13020.199999999999</v>
      </c>
      <c r="O56" s="5">
        <f>'czas przejazdu'!O53*1000000/5</f>
        <v>14616.6</v>
      </c>
      <c r="P56" s="5">
        <f>'czas przejazdu'!P53*1000000/5</f>
        <v>16213</v>
      </c>
      <c r="Q56" s="5">
        <f>'czas przejazdu'!Q53*1000000/5</f>
        <v>11872</v>
      </c>
      <c r="R56" s="5">
        <f>'czas przejazdu'!R53*1000000/5</f>
        <v>13459.12</v>
      </c>
      <c r="S56" s="5">
        <f>'czas przejazdu'!S53*1000000/5</f>
        <v>15046.24</v>
      </c>
      <c r="T56" s="5">
        <f>'czas przejazdu'!T53*1000000/5</f>
        <v>16633.360000000004</v>
      </c>
      <c r="U56" s="5">
        <f>'czas przejazdu'!U53*1000000/5</f>
        <v>18220.48</v>
      </c>
      <c r="V56" s="5">
        <f>'czas przejazdu'!V53*1000000/5</f>
        <v>11825.6</v>
      </c>
      <c r="W56" s="5">
        <f>'czas przejazdu'!W53*1000000/5</f>
        <v>14577.8</v>
      </c>
      <c r="X56" s="5">
        <f>'czas przejazdu'!X53*1000000/5</f>
        <v>17330</v>
      </c>
      <c r="Y56" s="5">
        <f>'czas przejazdu'!Y53*1000000/5</f>
        <v>20082.2</v>
      </c>
      <c r="Z56" s="5">
        <f>'czas przejazdu'!Z53*1000000/5</f>
        <v>22834.400000000001</v>
      </c>
    </row>
    <row r="57" spans="1:26" x14ac:dyDescent="0.25">
      <c r="A57" s="1">
        <v>60</v>
      </c>
      <c r="B57" s="5">
        <f>'czas przejazdu'!B54*1000000/5</f>
        <v>2665.6</v>
      </c>
      <c r="C57" s="5">
        <f>'czas przejazdu'!C54*1000000/5</f>
        <v>4224.9999999999991</v>
      </c>
      <c r="D57" s="5">
        <f>'czas przejazdu'!D54*1000000/5</f>
        <v>5784.4</v>
      </c>
      <c r="E57" s="5">
        <f>'czas przejazdu'!E54*1000000/5</f>
        <v>7343.8</v>
      </c>
      <c r="F57" s="5">
        <f>'czas przejazdu'!F54*1000000/5</f>
        <v>8903.2000000000007</v>
      </c>
      <c r="G57" s="5">
        <f>'czas przejazdu'!G54*1000000/5</f>
        <v>10462.6</v>
      </c>
      <c r="H57" s="5">
        <f>'czas przejazdu'!H54*1000000/5</f>
        <v>12745.24</v>
      </c>
      <c r="I57" s="5">
        <f>'czas przejazdu'!I54*1000000/5</f>
        <v>15027.88</v>
      </c>
      <c r="J57" s="5">
        <f>'czas przejazdu'!J54*1000000/5</f>
        <v>17310.52</v>
      </c>
      <c r="K57" s="5">
        <f>'czas przejazdu'!K54*1000000/5</f>
        <v>19593.159999999996</v>
      </c>
      <c r="L57" s="5">
        <f>'czas przejazdu'!L54*1000000/5</f>
        <v>14078.8</v>
      </c>
      <c r="M57" s="5">
        <f>'czas przejazdu'!M54*1000000/5</f>
        <v>18024.36</v>
      </c>
      <c r="N57" s="5">
        <f>'czas przejazdu'!N54*1000000/5</f>
        <v>21969.919999999998</v>
      </c>
      <c r="O57" s="5">
        <f>'czas przejazdu'!O54*1000000/5</f>
        <v>25915.479999999996</v>
      </c>
      <c r="P57" s="5">
        <f>'czas przejazdu'!P54*1000000/5</f>
        <v>29861.039999999997</v>
      </c>
      <c r="Q57" s="5">
        <f>'czas przejazdu'!Q54*1000000/5</f>
        <v>22393.399999999998</v>
      </c>
      <c r="R57" s="5">
        <f>'czas przejazdu'!R54*1000000/5</f>
        <v>26222.959999999999</v>
      </c>
      <c r="S57" s="5">
        <f>'czas przejazdu'!S54*1000000/5</f>
        <v>30052.52</v>
      </c>
      <c r="T57" s="5">
        <f>'czas przejazdu'!T54*1000000/5</f>
        <v>33882.080000000002</v>
      </c>
      <c r="U57" s="5">
        <f>'czas przejazdu'!U54*1000000/5</f>
        <v>37711.64</v>
      </c>
      <c r="V57" s="5">
        <f>'czas przejazdu'!V54*1000000/5</f>
        <v>21813.4</v>
      </c>
      <c r="W57" s="5">
        <f>'czas przejazdu'!W54*1000000/5</f>
        <v>24299.040000000001</v>
      </c>
      <c r="X57" s="5">
        <f>'czas przejazdu'!X54*1000000/5</f>
        <v>26784.68</v>
      </c>
      <c r="Y57" s="5">
        <f>'czas przejazdu'!Y54*1000000/5</f>
        <v>29270.32</v>
      </c>
      <c r="Z57" s="5">
        <f>'czas przejazdu'!Z54*1000000/5</f>
        <v>31755.96</v>
      </c>
    </row>
    <row r="58" spans="1:26" x14ac:dyDescent="0.25">
      <c r="A58" s="1">
        <v>70</v>
      </c>
      <c r="B58" s="5">
        <f>'czas przejazdu'!B55*1000000/5</f>
        <v>18931.599999999999</v>
      </c>
      <c r="C58" s="5">
        <f>'czas przejazdu'!C55*1000000/5</f>
        <v>18787.64</v>
      </c>
      <c r="D58" s="5">
        <f>'czas przejazdu'!D55*1000000/5</f>
        <v>18643.68</v>
      </c>
      <c r="E58" s="5">
        <f>'czas przejazdu'!E55*1000000/5</f>
        <v>18499.72</v>
      </c>
      <c r="F58" s="5">
        <f>'czas przejazdu'!F55*1000000/5</f>
        <v>18355.760000000002</v>
      </c>
      <c r="G58" s="5">
        <f>'czas przejazdu'!G55*1000000/5</f>
        <v>18211.8</v>
      </c>
      <c r="H58" s="5">
        <f>'czas przejazdu'!H55*1000000/5</f>
        <v>17445.599999999999</v>
      </c>
      <c r="I58" s="5">
        <f>'czas przejazdu'!I55*1000000/5</f>
        <v>16679.400000000001</v>
      </c>
      <c r="J58" s="5">
        <f>'czas przejazdu'!J55*1000000/5</f>
        <v>15913.2</v>
      </c>
      <c r="K58" s="5">
        <f>'czas przejazdu'!K55*1000000/5</f>
        <v>15147.000000000004</v>
      </c>
      <c r="L58" s="5">
        <f>'czas przejazdu'!L55*1000000/5</f>
        <v>15100.600000000002</v>
      </c>
      <c r="M58" s="5">
        <f>'czas przejazdu'!M55*1000000/5</f>
        <v>13786.200000000003</v>
      </c>
      <c r="N58" s="5">
        <f>'czas przejazdu'!N55*1000000/5</f>
        <v>12471.800000000003</v>
      </c>
      <c r="O58" s="5">
        <f>'czas przejazdu'!O55*1000000/5</f>
        <v>11157.400000000003</v>
      </c>
      <c r="P58" s="5">
        <f>'czas przejazdu'!P55*1000000/5</f>
        <v>9843.0000000000036</v>
      </c>
      <c r="Q58" s="5">
        <f>'czas przejazdu'!Q55*1000000/5</f>
        <v>12359.600000000002</v>
      </c>
      <c r="R58" s="5">
        <f>'czas przejazdu'!R55*1000000/5</f>
        <v>10948.04</v>
      </c>
      <c r="S58" s="5">
        <f>'czas przejazdu'!S55*1000000/5</f>
        <v>9536.48</v>
      </c>
      <c r="T58" s="5">
        <f>'czas przejazdu'!T55*1000000/5</f>
        <v>8124.920000000001</v>
      </c>
      <c r="U58" s="5">
        <f>'czas przejazdu'!U55*1000000/5</f>
        <v>6713.3600000000006</v>
      </c>
      <c r="V58" s="5">
        <f>'czas przejazdu'!V55*1000000/5</f>
        <v>11873.8</v>
      </c>
      <c r="W58" s="5">
        <f>'czas przejazdu'!W55*1000000/5</f>
        <v>10070.399999999998</v>
      </c>
      <c r="X58" s="5">
        <f>'czas przejazdu'!X55*1000000/5</f>
        <v>8267</v>
      </c>
      <c r="Y58" s="5">
        <f>'czas przejazdu'!Y55*1000000/5</f>
        <v>6463.6</v>
      </c>
      <c r="Z58" s="5">
        <f>'czas przejazdu'!Z55*1000000/5</f>
        <v>4660.1999999999989</v>
      </c>
    </row>
    <row r="59" spans="1:26" x14ac:dyDescent="0.25">
      <c r="A59" s="1">
        <v>80</v>
      </c>
      <c r="B59" s="5">
        <f>'czas przejazdu'!B56*1000000/5</f>
        <v>4839.8</v>
      </c>
      <c r="C59" s="5">
        <f>'czas przejazdu'!C56*1000000/5</f>
        <v>4938.8</v>
      </c>
      <c r="D59" s="5">
        <f>'czas przejazdu'!D56*1000000/5</f>
        <v>5037.8</v>
      </c>
      <c r="E59" s="5">
        <f>'czas przejazdu'!E56*1000000/5</f>
        <v>5136.8000000000011</v>
      </c>
      <c r="F59" s="5">
        <f>'czas przejazdu'!F56*1000000/5</f>
        <v>5235.8</v>
      </c>
      <c r="G59" s="5">
        <f>'czas przejazdu'!G56*1000000/5</f>
        <v>5334.8</v>
      </c>
      <c r="H59" s="5">
        <f>'czas przejazdu'!H56*1000000/5</f>
        <v>5837.2</v>
      </c>
      <c r="I59" s="5">
        <f>'czas przejazdu'!I56*1000000/5</f>
        <v>6339.5999999999995</v>
      </c>
      <c r="J59" s="5">
        <f>'czas przejazdu'!J56*1000000/5</f>
        <v>6842</v>
      </c>
      <c r="K59" s="5">
        <f>'czas przejazdu'!K56*1000000/5</f>
        <v>7344.4</v>
      </c>
      <c r="L59" s="5">
        <f>'czas przejazdu'!L56*1000000/5</f>
        <v>7351.8</v>
      </c>
      <c r="M59" s="5">
        <f>'czas przejazdu'!M56*1000000/5</f>
        <v>8011.68</v>
      </c>
      <c r="N59" s="5">
        <f>'czas przejazdu'!N56*1000000/5</f>
        <v>8671.56</v>
      </c>
      <c r="O59" s="5">
        <f>'czas przejazdu'!O56*1000000/5</f>
        <v>9331.4399999999987</v>
      </c>
      <c r="P59" s="5">
        <f>'czas przejazdu'!P56*1000000/5</f>
        <v>9991.32</v>
      </c>
      <c r="Q59" s="5">
        <f>'czas przejazdu'!Q56*1000000/5</f>
        <v>8139.1999999999989</v>
      </c>
      <c r="R59" s="5">
        <f>'czas przejazdu'!R56*1000000/5</f>
        <v>8880.7599999999984</v>
      </c>
      <c r="S59" s="5">
        <f>'czas przejazdu'!S56*1000000/5</f>
        <v>9622.32</v>
      </c>
      <c r="T59" s="5">
        <f>'czas przejazdu'!T56*1000000/5</f>
        <v>10363.879999999999</v>
      </c>
      <c r="U59" s="5">
        <f>'czas przejazdu'!U56*1000000/5</f>
        <v>11105.439999999999</v>
      </c>
      <c r="V59" s="5">
        <f>'czas przejazdu'!V56*1000000/5</f>
        <v>8547.6</v>
      </c>
      <c r="W59" s="5">
        <f>'czas przejazdu'!W56*1000000/5</f>
        <v>9373.48</v>
      </c>
      <c r="X59" s="5">
        <f>'czas przejazdu'!X56*1000000/5</f>
        <v>10199.359999999999</v>
      </c>
      <c r="Y59" s="5">
        <f>'czas przejazdu'!Y56*1000000/5</f>
        <v>11025.24</v>
      </c>
      <c r="Z59" s="5">
        <f>'czas przejazdu'!Z56*1000000/5</f>
        <v>11851.119999999999</v>
      </c>
    </row>
    <row r="60" spans="1:26" x14ac:dyDescent="0.25">
      <c r="A60" s="1">
        <v>90</v>
      </c>
      <c r="B60" s="5">
        <f>'czas przejazdu'!B57*1000000/5</f>
        <v>0</v>
      </c>
      <c r="C60" s="5">
        <f>'czas przejazdu'!C57*1000000/5</f>
        <v>0</v>
      </c>
      <c r="D60" s="5">
        <f>'czas przejazdu'!D57*1000000/5</f>
        <v>0</v>
      </c>
      <c r="E60" s="5">
        <f>'czas przejazdu'!E57*1000000/5</f>
        <v>0</v>
      </c>
      <c r="F60" s="5">
        <f>'czas przejazdu'!F57*1000000/5</f>
        <v>0</v>
      </c>
      <c r="G60" s="5">
        <f>'czas przejazdu'!G57*1000000/5</f>
        <v>0</v>
      </c>
      <c r="H60" s="5">
        <f>'czas przejazdu'!H57*1000000/5</f>
        <v>0</v>
      </c>
      <c r="I60" s="5">
        <f>'czas przejazdu'!I57*1000000/5</f>
        <v>0</v>
      </c>
      <c r="J60" s="5">
        <f>'czas przejazdu'!J57*1000000/5</f>
        <v>0</v>
      </c>
      <c r="K60" s="5">
        <f>'czas przejazdu'!K57*1000000/5</f>
        <v>0</v>
      </c>
      <c r="L60" s="5">
        <f>'czas przejazdu'!L57*1000000/5</f>
        <v>0</v>
      </c>
      <c r="M60" s="5">
        <f>'czas przejazdu'!M57*1000000/5</f>
        <v>0</v>
      </c>
      <c r="N60" s="5">
        <f>'czas przejazdu'!N57*1000000/5</f>
        <v>0</v>
      </c>
      <c r="O60" s="5">
        <f>'czas przejazdu'!O57*1000000/5</f>
        <v>0</v>
      </c>
      <c r="P60" s="5">
        <f>'czas przejazdu'!P57*1000000/5</f>
        <v>0</v>
      </c>
      <c r="Q60" s="5">
        <f>'czas przejazdu'!Q57*1000000/5</f>
        <v>0</v>
      </c>
      <c r="R60" s="5">
        <f>'czas przejazdu'!R57*1000000/5</f>
        <v>0</v>
      </c>
      <c r="S60" s="5">
        <f>'czas przejazdu'!S57*1000000/5</f>
        <v>0</v>
      </c>
      <c r="T60" s="5">
        <f>'czas przejazdu'!T57*1000000/5</f>
        <v>0</v>
      </c>
      <c r="U60" s="5">
        <f>'czas przejazdu'!U57*1000000/5</f>
        <v>0</v>
      </c>
      <c r="V60" s="5">
        <f>'czas przejazdu'!V57*1000000/5</f>
        <v>0</v>
      </c>
      <c r="W60" s="5">
        <f>'czas przejazdu'!W57*1000000/5</f>
        <v>0</v>
      </c>
      <c r="X60" s="5">
        <f>'czas przejazdu'!X57*1000000/5</f>
        <v>0</v>
      </c>
      <c r="Y60" s="5">
        <f>'czas przejazdu'!Y57*1000000/5</f>
        <v>0</v>
      </c>
      <c r="Z60" s="5">
        <f>'czas przejazdu'!Z57*1000000/5</f>
        <v>0</v>
      </c>
    </row>
    <row r="61" spans="1:26" x14ac:dyDescent="0.25">
      <c r="A61" s="1">
        <v>100</v>
      </c>
      <c r="B61" s="5">
        <f>'czas przejazdu'!B58*1000000/5</f>
        <v>0</v>
      </c>
      <c r="C61" s="5">
        <f>'czas przejazdu'!C58*1000000/5</f>
        <v>0</v>
      </c>
      <c r="D61" s="5">
        <f>'czas przejazdu'!D58*1000000/5</f>
        <v>0</v>
      </c>
      <c r="E61" s="5">
        <f>'czas przejazdu'!E58*1000000/5</f>
        <v>0</v>
      </c>
      <c r="F61" s="5">
        <f>'czas przejazdu'!F58*1000000/5</f>
        <v>0</v>
      </c>
      <c r="G61" s="5">
        <f>'czas przejazdu'!G58*1000000/5</f>
        <v>0</v>
      </c>
      <c r="H61" s="5">
        <f>'czas przejazdu'!H58*1000000/5</f>
        <v>0</v>
      </c>
      <c r="I61" s="5">
        <f>'czas przejazdu'!I58*1000000/5</f>
        <v>0</v>
      </c>
      <c r="J61" s="5">
        <f>'czas przejazdu'!J58*1000000/5</f>
        <v>0</v>
      </c>
      <c r="K61" s="5">
        <f>'czas przejazdu'!K58*1000000/5</f>
        <v>0</v>
      </c>
      <c r="L61" s="5">
        <f>'czas przejazdu'!L58*1000000/5</f>
        <v>0</v>
      </c>
      <c r="M61" s="5">
        <f>'czas przejazdu'!M58*1000000/5</f>
        <v>0</v>
      </c>
      <c r="N61" s="5">
        <f>'czas przejazdu'!N58*1000000/5</f>
        <v>0</v>
      </c>
      <c r="O61" s="5">
        <f>'czas przejazdu'!O58*1000000/5</f>
        <v>0</v>
      </c>
      <c r="P61" s="5">
        <f>'czas przejazdu'!P58*1000000/5</f>
        <v>0</v>
      </c>
      <c r="Q61" s="5">
        <f>'czas przejazdu'!Q58*1000000/5</f>
        <v>0</v>
      </c>
      <c r="R61" s="5">
        <f>'czas przejazdu'!R58*1000000/5</f>
        <v>0</v>
      </c>
      <c r="S61" s="5">
        <f>'czas przejazdu'!S58*1000000/5</f>
        <v>0</v>
      </c>
      <c r="T61" s="5">
        <f>'czas przejazdu'!T58*1000000/5</f>
        <v>0</v>
      </c>
      <c r="U61" s="5">
        <f>'czas przejazdu'!U58*1000000/5</f>
        <v>0</v>
      </c>
      <c r="V61" s="5">
        <f>'czas przejazdu'!V58*1000000/5</f>
        <v>0</v>
      </c>
      <c r="W61" s="5">
        <f>'czas przejazdu'!W58*1000000/5</f>
        <v>0</v>
      </c>
      <c r="X61" s="5">
        <f>'czas przejazdu'!X58*1000000/5</f>
        <v>0</v>
      </c>
      <c r="Y61" s="5">
        <f>'czas przejazdu'!Y58*1000000/5</f>
        <v>0</v>
      </c>
      <c r="Z61" s="5">
        <f>'czas przejazdu'!Z58*1000000/5</f>
        <v>0</v>
      </c>
    </row>
    <row r="62" spans="1:26" x14ac:dyDescent="0.25">
      <c r="A62" s="1">
        <v>110</v>
      </c>
      <c r="B62" s="5">
        <f>'czas przejazdu'!B59*1000000/5</f>
        <v>0</v>
      </c>
      <c r="C62" s="5">
        <f>'czas przejazdu'!C59*1000000/5</f>
        <v>0</v>
      </c>
      <c r="D62" s="5">
        <f>'czas przejazdu'!D59*1000000/5</f>
        <v>0</v>
      </c>
      <c r="E62" s="5">
        <f>'czas przejazdu'!E59*1000000/5</f>
        <v>0</v>
      </c>
      <c r="F62" s="5">
        <f>'czas przejazdu'!F59*1000000/5</f>
        <v>0</v>
      </c>
      <c r="G62" s="5">
        <f>'czas przejazdu'!G59*1000000/5</f>
        <v>0</v>
      </c>
      <c r="H62" s="5">
        <f>'czas przejazdu'!H59*1000000/5</f>
        <v>0</v>
      </c>
      <c r="I62" s="5">
        <f>'czas przejazdu'!I59*1000000/5</f>
        <v>0</v>
      </c>
      <c r="J62" s="5">
        <f>'czas przejazdu'!J59*1000000/5</f>
        <v>0</v>
      </c>
      <c r="K62" s="5">
        <f>'czas przejazdu'!K59*1000000/5</f>
        <v>0</v>
      </c>
      <c r="L62" s="5">
        <f>'czas przejazdu'!L59*1000000/5</f>
        <v>0</v>
      </c>
      <c r="M62" s="5">
        <f>'czas przejazdu'!M59*1000000/5</f>
        <v>0</v>
      </c>
      <c r="N62" s="5">
        <f>'czas przejazdu'!N59*1000000/5</f>
        <v>0</v>
      </c>
      <c r="O62" s="5">
        <f>'czas przejazdu'!O59*1000000/5</f>
        <v>0</v>
      </c>
      <c r="P62" s="5">
        <f>'czas przejazdu'!P59*1000000/5</f>
        <v>0</v>
      </c>
      <c r="Q62" s="5">
        <f>'czas przejazdu'!Q59*1000000/5</f>
        <v>0</v>
      </c>
      <c r="R62" s="5">
        <f>'czas przejazdu'!R59*1000000/5</f>
        <v>0</v>
      </c>
      <c r="S62" s="5">
        <f>'czas przejazdu'!S59*1000000/5</f>
        <v>0</v>
      </c>
      <c r="T62" s="5">
        <f>'czas przejazdu'!T59*1000000/5</f>
        <v>0</v>
      </c>
      <c r="U62" s="5">
        <f>'czas przejazdu'!U59*1000000/5</f>
        <v>0</v>
      </c>
      <c r="V62" s="5">
        <f>'czas przejazdu'!V59*1000000/5</f>
        <v>0</v>
      </c>
      <c r="W62" s="5">
        <f>'czas przejazdu'!W59*1000000/5</f>
        <v>0</v>
      </c>
      <c r="X62" s="5">
        <f>'czas przejazdu'!X59*1000000/5</f>
        <v>0</v>
      </c>
      <c r="Y62" s="5">
        <f>'czas przejazdu'!Y59*1000000/5</f>
        <v>0</v>
      </c>
      <c r="Z62" s="5">
        <f>'czas przejazdu'!Z59*1000000/5</f>
        <v>0</v>
      </c>
    </row>
    <row r="63" spans="1:26" x14ac:dyDescent="0.25">
      <c r="A63" s="1" t="s">
        <v>28</v>
      </c>
      <c r="B63" s="5">
        <f>SUM(B52:B62)</f>
        <v>35654.200000000004</v>
      </c>
      <c r="C63" s="5">
        <f t="shared" ref="C63:Z63" si="7">SUM(C52:C62)</f>
        <v>37509.68</v>
      </c>
      <c r="D63" s="5">
        <f t="shared" si="7"/>
        <v>39365.160000000003</v>
      </c>
      <c r="E63" s="5">
        <f t="shared" si="7"/>
        <v>41220.639999999999</v>
      </c>
      <c r="F63" s="5">
        <f t="shared" si="7"/>
        <v>43076.12000000001</v>
      </c>
      <c r="G63" s="5">
        <f t="shared" si="7"/>
        <v>44931.600000000006</v>
      </c>
      <c r="H63" s="5">
        <f t="shared" si="7"/>
        <v>47679.119999999995</v>
      </c>
      <c r="I63" s="5">
        <f t="shared" si="7"/>
        <v>50426.64</v>
      </c>
      <c r="J63" s="5">
        <f t="shared" si="7"/>
        <v>53174.16</v>
      </c>
      <c r="K63" s="5">
        <f t="shared" si="7"/>
        <v>55921.68</v>
      </c>
      <c r="L63" s="5">
        <f t="shared" si="7"/>
        <v>49391.8</v>
      </c>
      <c r="M63" s="5">
        <f t="shared" si="7"/>
        <v>53873.120000000003</v>
      </c>
      <c r="N63" s="5">
        <f t="shared" si="7"/>
        <v>58354.44</v>
      </c>
      <c r="O63" s="5">
        <f t="shared" si="7"/>
        <v>62835.759999999995</v>
      </c>
      <c r="P63" s="5">
        <f t="shared" si="7"/>
        <v>67317.079999999987</v>
      </c>
      <c r="Q63" s="5">
        <f t="shared" si="7"/>
        <v>58060.800000000003</v>
      </c>
      <c r="R63" s="5">
        <f t="shared" si="7"/>
        <v>62447.16</v>
      </c>
      <c r="S63" s="5">
        <f t="shared" si="7"/>
        <v>66833.51999999999</v>
      </c>
      <c r="T63" s="5">
        <f t="shared" si="7"/>
        <v>71219.88</v>
      </c>
      <c r="U63" s="5">
        <f t="shared" si="7"/>
        <v>75606.240000000005</v>
      </c>
      <c r="V63" s="5">
        <f t="shared" si="7"/>
        <v>57586.000000000007</v>
      </c>
      <c r="W63" s="5">
        <f t="shared" si="7"/>
        <v>62833.64</v>
      </c>
      <c r="X63" s="5">
        <f t="shared" si="7"/>
        <v>68081.279999999999</v>
      </c>
      <c r="Y63" s="5">
        <f t="shared" si="7"/>
        <v>73328.92</v>
      </c>
      <c r="Z63" s="5">
        <f t="shared" si="7"/>
        <v>78576.56</v>
      </c>
    </row>
    <row r="65" spans="1:26" x14ac:dyDescent="0.25">
      <c r="A65" t="s">
        <v>84</v>
      </c>
    </row>
    <row r="66" spans="1:26" x14ac:dyDescent="0.25">
      <c r="A66" s="1" t="s">
        <v>27</v>
      </c>
      <c r="B66" s="1">
        <v>2020</v>
      </c>
      <c r="C66" s="1">
        <f>B66+1</f>
        <v>2021</v>
      </c>
      <c r="D66" s="1">
        <f t="shared" ref="D66:Z66" si="8">C66+1</f>
        <v>2022</v>
      </c>
      <c r="E66" s="1">
        <f t="shared" si="8"/>
        <v>2023</v>
      </c>
      <c r="F66" s="1">
        <f t="shared" si="8"/>
        <v>2024</v>
      </c>
      <c r="G66" s="1">
        <f t="shared" si="8"/>
        <v>2025</v>
      </c>
      <c r="H66" s="1">
        <f t="shared" si="8"/>
        <v>2026</v>
      </c>
      <c r="I66" s="1">
        <f t="shared" si="8"/>
        <v>2027</v>
      </c>
      <c r="J66" s="1">
        <f t="shared" si="8"/>
        <v>2028</v>
      </c>
      <c r="K66" s="1">
        <f t="shared" si="8"/>
        <v>2029</v>
      </c>
      <c r="L66" s="1">
        <f t="shared" si="8"/>
        <v>2030</v>
      </c>
      <c r="M66" s="1">
        <f t="shared" si="8"/>
        <v>2031</v>
      </c>
      <c r="N66" s="1">
        <f t="shared" si="8"/>
        <v>2032</v>
      </c>
      <c r="O66" s="1">
        <f t="shared" si="8"/>
        <v>2033</v>
      </c>
      <c r="P66" s="1">
        <f t="shared" si="8"/>
        <v>2034</v>
      </c>
      <c r="Q66" s="1">
        <f t="shared" si="8"/>
        <v>2035</v>
      </c>
      <c r="R66" s="1">
        <f t="shared" si="8"/>
        <v>2036</v>
      </c>
      <c r="S66" s="1">
        <f t="shared" si="8"/>
        <v>2037</v>
      </c>
      <c r="T66" s="1">
        <f t="shared" si="8"/>
        <v>2038</v>
      </c>
      <c r="U66" s="1">
        <f t="shared" si="8"/>
        <v>2039</v>
      </c>
      <c r="V66" s="1">
        <f t="shared" si="8"/>
        <v>2040</v>
      </c>
      <c r="W66" s="1">
        <f t="shared" si="8"/>
        <v>2041</v>
      </c>
      <c r="X66" s="1">
        <f t="shared" si="8"/>
        <v>2042</v>
      </c>
      <c r="Y66" s="1">
        <f t="shared" si="8"/>
        <v>2043</v>
      </c>
      <c r="Z66" s="1">
        <f t="shared" si="8"/>
        <v>2044</v>
      </c>
    </row>
    <row r="67" spans="1:26" x14ac:dyDescent="0.25">
      <c r="A67" s="3" t="s">
        <v>2</v>
      </c>
      <c r="B67" s="72"/>
      <c r="C67" s="72"/>
      <c r="D67" s="72"/>
      <c r="E67" s="72"/>
      <c r="F67" s="72"/>
      <c r="G67" s="72"/>
      <c r="H67" s="72"/>
      <c r="I67" s="72"/>
      <c r="J67" s="72"/>
      <c r="K67" s="72"/>
      <c r="L67" s="72"/>
      <c r="M67" s="72"/>
      <c r="N67" s="72"/>
      <c r="O67" s="72"/>
      <c r="P67" s="72"/>
      <c r="Q67" s="72"/>
      <c r="R67" s="72"/>
      <c r="S67" s="72"/>
      <c r="T67" s="72"/>
      <c r="U67" s="72"/>
      <c r="V67" s="72"/>
      <c r="W67" s="72"/>
      <c r="X67" s="72"/>
      <c r="Y67" s="72"/>
      <c r="Z67" s="72"/>
    </row>
    <row r="68" spans="1:26" x14ac:dyDescent="0.25">
      <c r="A68" s="1">
        <v>10</v>
      </c>
      <c r="B68" s="5">
        <f>'czas przejazdu'!B64*1000000/5</f>
        <v>0</v>
      </c>
      <c r="C68" s="5">
        <f>'czas przejazdu'!C64*1000000/5</f>
        <v>0</v>
      </c>
      <c r="D68" s="5">
        <f>'czas przejazdu'!D64*1000000/5</f>
        <v>0</v>
      </c>
      <c r="E68" s="5">
        <f>'czas przejazdu'!E64*1000000/5</f>
        <v>0</v>
      </c>
      <c r="F68" s="5">
        <f>'czas przejazdu'!F64*1000000/5</f>
        <v>0</v>
      </c>
      <c r="G68" s="5">
        <f>'czas przejazdu'!G64*1000000/5</f>
        <v>0</v>
      </c>
      <c r="H68" s="5">
        <f>'czas przejazdu'!H64*1000000/5</f>
        <v>0</v>
      </c>
      <c r="I68" s="5">
        <f>'czas przejazdu'!I64*1000000/5</f>
        <v>0</v>
      </c>
      <c r="J68" s="5">
        <f>'czas przejazdu'!J64*1000000/5</f>
        <v>0</v>
      </c>
      <c r="K68" s="5">
        <f>'czas przejazdu'!K64*1000000/5</f>
        <v>0</v>
      </c>
      <c r="L68" s="5">
        <f>'czas przejazdu'!L64*1000000/5</f>
        <v>0</v>
      </c>
      <c r="M68" s="5">
        <f>'czas przejazdu'!M64*1000000/5</f>
        <v>0</v>
      </c>
      <c r="N68" s="5">
        <f>'czas przejazdu'!N64*1000000/5</f>
        <v>0</v>
      </c>
      <c r="O68" s="5">
        <f>'czas przejazdu'!O64*1000000/5</f>
        <v>0</v>
      </c>
      <c r="P68" s="5">
        <f>'czas przejazdu'!P64*1000000/5</f>
        <v>0</v>
      </c>
      <c r="Q68" s="5">
        <f>'czas przejazdu'!Q64*1000000/5</f>
        <v>0</v>
      </c>
      <c r="R68" s="5">
        <f>'czas przejazdu'!R64*1000000/5</f>
        <v>0</v>
      </c>
      <c r="S68" s="5">
        <f>'czas przejazdu'!S64*1000000/5</f>
        <v>0</v>
      </c>
      <c r="T68" s="5">
        <f>'czas przejazdu'!T64*1000000/5</f>
        <v>0</v>
      </c>
      <c r="U68" s="5">
        <f>'czas przejazdu'!U64*1000000/5</f>
        <v>0</v>
      </c>
      <c r="V68" s="5">
        <f>'czas przejazdu'!V64*1000000/5</f>
        <v>0</v>
      </c>
      <c r="W68" s="5">
        <f>'czas przejazdu'!W64*1000000/5</f>
        <v>0</v>
      </c>
      <c r="X68" s="5">
        <f>'czas przejazdu'!X64*1000000/5</f>
        <v>0</v>
      </c>
      <c r="Y68" s="5">
        <f>'czas przejazdu'!Y64*1000000/5</f>
        <v>0</v>
      </c>
      <c r="Z68" s="5">
        <f>'czas przejazdu'!Z64*1000000/5</f>
        <v>0</v>
      </c>
    </row>
    <row r="69" spans="1:26" x14ac:dyDescent="0.25">
      <c r="A69" s="1">
        <v>20</v>
      </c>
      <c r="B69" s="5">
        <f>'czas przejazdu'!B65*1000000/5</f>
        <v>0</v>
      </c>
      <c r="C69" s="5">
        <f>'czas przejazdu'!C65*1000000/5</f>
        <v>0</v>
      </c>
      <c r="D69" s="5">
        <f>'czas przejazdu'!D65*1000000/5</f>
        <v>0</v>
      </c>
      <c r="E69" s="5">
        <f>'czas przejazdu'!E65*1000000/5</f>
        <v>0</v>
      </c>
      <c r="F69" s="5">
        <f>'czas przejazdu'!F65*1000000/5</f>
        <v>0</v>
      </c>
      <c r="G69" s="5">
        <f>'czas przejazdu'!G65*1000000/5</f>
        <v>0</v>
      </c>
      <c r="H69" s="5">
        <f>'czas przejazdu'!H65*1000000/5</f>
        <v>0</v>
      </c>
      <c r="I69" s="5">
        <f>'czas przejazdu'!I65*1000000/5</f>
        <v>0</v>
      </c>
      <c r="J69" s="5">
        <f>'czas przejazdu'!J65*1000000/5</f>
        <v>0</v>
      </c>
      <c r="K69" s="5">
        <f>'czas przejazdu'!K65*1000000/5</f>
        <v>0</v>
      </c>
      <c r="L69" s="5">
        <f>'czas przejazdu'!L65*1000000/5</f>
        <v>0</v>
      </c>
      <c r="M69" s="5">
        <f>'czas przejazdu'!M65*1000000/5</f>
        <v>0</v>
      </c>
      <c r="N69" s="5">
        <f>'czas przejazdu'!N65*1000000/5</f>
        <v>0</v>
      </c>
      <c r="O69" s="5">
        <f>'czas przejazdu'!O65*1000000/5</f>
        <v>0</v>
      </c>
      <c r="P69" s="5">
        <f>'czas przejazdu'!P65*1000000/5</f>
        <v>0</v>
      </c>
      <c r="Q69" s="5">
        <f>'czas przejazdu'!Q65*1000000/5</f>
        <v>0</v>
      </c>
      <c r="R69" s="5">
        <f>'czas przejazdu'!R65*1000000/5</f>
        <v>0</v>
      </c>
      <c r="S69" s="5">
        <f>'czas przejazdu'!S65*1000000/5</f>
        <v>0</v>
      </c>
      <c r="T69" s="5">
        <f>'czas przejazdu'!T65*1000000/5</f>
        <v>0</v>
      </c>
      <c r="U69" s="5">
        <f>'czas przejazdu'!U65*1000000/5</f>
        <v>0</v>
      </c>
      <c r="V69" s="5">
        <f>'czas przejazdu'!V65*1000000/5</f>
        <v>0</v>
      </c>
      <c r="W69" s="5">
        <f>'czas przejazdu'!W65*1000000/5</f>
        <v>0</v>
      </c>
      <c r="X69" s="5">
        <f>'czas przejazdu'!X65*1000000/5</f>
        <v>0</v>
      </c>
      <c r="Y69" s="5">
        <f>'czas przejazdu'!Y65*1000000/5</f>
        <v>0</v>
      </c>
      <c r="Z69" s="5">
        <f>'czas przejazdu'!Z65*1000000/5</f>
        <v>0</v>
      </c>
    </row>
    <row r="70" spans="1:26" x14ac:dyDescent="0.25">
      <c r="A70" s="1">
        <v>30</v>
      </c>
      <c r="B70" s="5">
        <f>'czas przejazdu'!B66*1000000/5</f>
        <v>0</v>
      </c>
      <c r="C70" s="5">
        <f>'czas przejazdu'!C66*1000000/5</f>
        <v>0</v>
      </c>
      <c r="D70" s="5">
        <f>'czas przejazdu'!D66*1000000/5</f>
        <v>0</v>
      </c>
      <c r="E70" s="5">
        <f>'czas przejazdu'!E66*1000000/5</f>
        <v>0</v>
      </c>
      <c r="F70" s="5">
        <f>'czas przejazdu'!F66*1000000/5</f>
        <v>0</v>
      </c>
      <c r="G70" s="5">
        <f>'czas przejazdu'!G66*1000000/5</f>
        <v>0</v>
      </c>
      <c r="H70" s="5">
        <f>'czas przejazdu'!H66*1000000/5</f>
        <v>0</v>
      </c>
      <c r="I70" s="5">
        <f>'czas przejazdu'!I66*1000000/5</f>
        <v>0</v>
      </c>
      <c r="J70" s="5">
        <f>'czas przejazdu'!J66*1000000/5</f>
        <v>0</v>
      </c>
      <c r="K70" s="5">
        <f>'czas przejazdu'!K66*1000000/5</f>
        <v>0</v>
      </c>
      <c r="L70" s="5">
        <f>'czas przejazdu'!L66*1000000/5</f>
        <v>0</v>
      </c>
      <c r="M70" s="5">
        <f>'czas przejazdu'!M66*1000000/5</f>
        <v>0</v>
      </c>
      <c r="N70" s="5">
        <f>'czas przejazdu'!N66*1000000/5</f>
        <v>0</v>
      </c>
      <c r="O70" s="5">
        <f>'czas przejazdu'!O66*1000000/5</f>
        <v>0</v>
      </c>
      <c r="P70" s="5">
        <f>'czas przejazdu'!P66*1000000/5</f>
        <v>0</v>
      </c>
      <c r="Q70" s="5">
        <f>'czas przejazdu'!Q66*1000000/5</f>
        <v>0</v>
      </c>
      <c r="R70" s="5">
        <f>'czas przejazdu'!R66*1000000/5</f>
        <v>0</v>
      </c>
      <c r="S70" s="5">
        <f>'czas przejazdu'!S66*1000000/5</f>
        <v>0</v>
      </c>
      <c r="T70" s="5">
        <f>'czas przejazdu'!T66*1000000/5</f>
        <v>0</v>
      </c>
      <c r="U70" s="5">
        <f>'czas przejazdu'!U66*1000000/5</f>
        <v>0</v>
      </c>
      <c r="V70" s="5">
        <f>'czas przejazdu'!V66*1000000/5</f>
        <v>0</v>
      </c>
      <c r="W70" s="5">
        <f>'czas przejazdu'!W66*1000000/5</f>
        <v>0</v>
      </c>
      <c r="X70" s="5">
        <f>'czas przejazdu'!X66*1000000/5</f>
        <v>0</v>
      </c>
      <c r="Y70" s="5">
        <f>'czas przejazdu'!Y66*1000000/5</f>
        <v>0</v>
      </c>
      <c r="Z70" s="5">
        <f>'czas przejazdu'!Z66*1000000/5</f>
        <v>0</v>
      </c>
    </row>
    <row r="71" spans="1:26" x14ac:dyDescent="0.25">
      <c r="A71" s="1">
        <v>40</v>
      </c>
      <c r="B71" s="5">
        <f>'czas przejazdu'!B67*1000000/5</f>
        <v>314.46300000000008</v>
      </c>
      <c r="C71" s="5">
        <f>'czas przejazdu'!C67*1000000/5</f>
        <v>315.7000000000001</v>
      </c>
      <c r="D71" s="5">
        <f>'czas przejazdu'!D67*1000000/5</f>
        <v>316.93700000000007</v>
      </c>
      <c r="E71" s="5">
        <f>'czas przejazdu'!E67*1000000/5</f>
        <v>318.17400000000009</v>
      </c>
      <c r="F71" s="5">
        <f>'czas przejazdu'!F67*1000000/5</f>
        <v>319.41100000000012</v>
      </c>
      <c r="G71" s="5">
        <f>'czas przejazdu'!G67*1000000/5</f>
        <v>320.64800000000008</v>
      </c>
      <c r="H71" s="5">
        <f>'czas przejazdu'!H67*1000000/5</f>
        <v>323.04020000000008</v>
      </c>
      <c r="I71" s="5">
        <f>'czas przejazdu'!I67*1000000/5</f>
        <v>325.43240000000003</v>
      </c>
      <c r="J71" s="5">
        <f>'czas przejazdu'!J67*1000000/5</f>
        <v>327.82460000000003</v>
      </c>
      <c r="K71" s="5">
        <f>'czas przejazdu'!K67*1000000/5</f>
        <v>330.21680000000003</v>
      </c>
      <c r="L71" s="5">
        <f>'czas przejazdu'!L67*1000000/5</f>
        <v>326.42399999999998</v>
      </c>
      <c r="M71" s="5">
        <f>'czas przejazdu'!M67*1000000/5</f>
        <v>345.05459999999999</v>
      </c>
      <c r="N71" s="5">
        <f>'czas przejazdu'!N67*1000000/5</f>
        <v>363.68519999999995</v>
      </c>
      <c r="O71" s="5">
        <f>'czas przejazdu'!O67*1000000/5</f>
        <v>382.31579999999997</v>
      </c>
      <c r="P71" s="5">
        <f>'czas przejazdu'!P67*1000000/5</f>
        <v>400.94639999999993</v>
      </c>
      <c r="Q71" s="5">
        <f>'czas przejazdu'!Q67*1000000/5</f>
        <v>407.61599999999999</v>
      </c>
      <c r="R71" s="5">
        <f>'czas przejazdu'!R67*1000000/5</f>
        <v>434.0415999999999</v>
      </c>
      <c r="S71" s="5">
        <f>'czas przejazdu'!S67*1000000/5</f>
        <v>460.46719999999988</v>
      </c>
      <c r="T71" s="5">
        <f>'czas przejazdu'!T67*1000000/5</f>
        <v>486.8927999999998</v>
      </c>
      <c r="U71" s="5">
        <f>'czas przejazdu'!U67*1000000/5</f>
        <v>513.31839999999977</v>
      </c>
      <c r="V71" s="5">
        <f>'czas przejazdu'!V67*1000000/5</f>
        <v>446.59099999999978</v>
      </c>
      <c r="W71" s="5">
        <f>'czas przejazdu'!W67*1000000/5</f>
        <v>514.04979999999978</v>
      </c>
      <c r="X71" s="5">
        <f>'czas przejazdu'!X67*1000000/5</f>
        <v>581.50859999999977</v>
      </c>
      <c r="Y71" s="5">
        <f>'czas przejazdu'!Y67*1000000/5</f>
        <v>648.96739999999977</v>
      </c>
      <c r="Z71" s="5">
        <f>'czas przejazdu'!Z67*1000000/5</f>
        <v>716.42619999999977</v>
      </c>
    </row>
    <row r="72" spans="1:26" x14ac:dyDescent="0.25">
      <c r="A72" s="1">
        <v>50</v>
      </c>
      <c r="B72" s="5">
        <f>'czas przejazdu'!B68*1000000/5</f>
        <v>471.733</v>
      </c>
      <c r="C72" s="5">
        <f>'czas przejazdu'!C68*1000000/5</f>
        <v>484.52280000000002</v>
      </c>
      <c r="D72" s="5">
        <f>'czas przejazdu'!D68*1000000/5</f>
        <v>497.31259999999992</v>
      </c>
      <c r="E72" s="5">
        <f>'czas przejazdu'!E68*1000000/5</f>
        <v>510.10240000000005</v>
      </c>
      <c r="F72" s="5">
        <f>'czas przejazdu'!F68*1000000/5</f>
        <v>522.8922</v>
      </c>
      <c r="G72" s="5">
        <f>'czas przejazdu'!G68*1000000/5</f>
        <v>535.68200000000002</v>
      </c>
      <c r="H72" s="5">
        <f>'czas przejazdu'!H68*1000000/5</f>
        <v>586.58000000000004</v>
      </c>
      <c r="I72" s="5">
        <f>'czas przejazdu'!I68*1000000/5</f>
        <v>637.47799999999995</v>
      </c>
      <c r="J72" s="5">
        <f>'czas przejazdu'!J68*1000000/5</f>
        <v>688.37600000000009</v>
      </c>
      <c r="K72" s="5">
        <f>'czas przejazdu'!K68*1000000/5</f>
        <v>739.27400000000011</v>
      </c>
      <c r="L72" s="5">
        <f>'czas przejazdu'!L68*1000000/5</f>
        <v>726.22300000000007</v>
      </c>
      <c r="M72" s="5">
        <f>'czas przejazdu'!M68*1000000/5</f>
        <v>776.62180000000012</v>
      </c>
      <c r="N72" s="5">
        <f>'czas przejazdu'!N68*1000000/5</f>
        <v>827.02060000000006</v>
      </c>
      <c r="O72" s="5">
        <f>'czas przejazdu'!O68*1000000/5</f>
        <v>877.41940000000011</v>
      </c>
      <c r="P72" s="5">
        <f>'czas przejazdu'!P68*1000000/5</f>
        <v>927.81820000000005</v>
      </c>
      <c r="Q72" s="5">
        <f>'czas przejazdu'!Q68*1000000/5</f>
        <v>723.72700000000009</v>
      </c>
      <c r="R72" s="5">
        <f>'czas przejazdu'!R68*1000000/5</f>
        <v>772.51020000000005</v>
      </c>
      <c r="S72" s="5">
        <f>'czas przejazdu'!S68*1000000/5</f>
        <v>821.29340000000013</v>
      </c>
      <c r="T72" s="5">
        <f>'czas przejazdu'!T68*1000000/5</f>
        <v>870.0766000000001</v>
      </c>
      <c r="U72" s="5">
        <f>'czas przejazdu'!U68*1000000/5</f>
        <v>918.85980000000018</v>
      </c>
      <c r="V72" s="5">
        <f>'czas przejazdu'!V68*1000000/5</f>
        <v>715.64900000000011</v>
      </c>
      <c r="W72" s="5">
        <f>'czas przejazdu'!W68*1000000/5</f>
        <v>786.57400000000018</v>
      </c>
      <c r="X72" s="5">
        <f>'czas przejazdu'!X68*1000000/5</f>
        <v>857.49900000000036</v>
      </c>
      <c r="Y72" s="5">
        <f>'czas przejazdu'!Y68*1000000/5</f>
        <v>928.42400000000032</v>
      </c>
      <c r="Z72" s="5">
        <f>'czas przejazdu'!Z68*1000000/5</f>
        <v>999.34900000000016</v>
      </c>
    </row>
    <row r="73" spans="1:26" x14ac:dyDescent="0.25">
      <c r="A73" s="1">
        <v>60</v>
      </c>
      <c r="B73" s="5">
        <f>'czas przejazdu'!B69*1000000/5</f>
        <v>124.96099999999998</v>
      </c>
      <c r="C73" s="5">
        <f>'czas przejazdu'!C69*1000000/5</f>
        <v>159.27760000000001</v>
      </c>
      <c r="D73" s="5">
        <f>'czas przejazdu'!D69*1000000/5</f>
        <v>193.5942</v>
      </c>
      <c r="E73" s="5">
        <f>'czas przejazdu'!E69*1000000/5</f>
        <v>227.91080000000002</v>
      </c>
      <c r="F73" s="5">
        <f>'czas przejazdu'!F69*1000000/5</f>
        <v>262.22739999999999</v>
      </c>
      <c r="G73" s="5">
        <f>'czas przejazdu'!G69*1000000/5</f>
        <v>296.54399999999998</v>
      </c>
      <c r="H73" s="5">
        <f>'czas przejazdu'!H69*1000000/5</f>
        <v>339.98180000000002</v>
      </c>
      <c r="I73" s="5">
        <f>'czas przejazdu'!I69*1000000/5</f>
        <v>383.41960000000006</v>
      </c>
      <c r="J73" s="5">
        <f>'czas przejazdu'!J69*1000000/5</f>
        <v>426.85740000000004</v>
      </c>
      <c r="K73" s="5">
        <f>'czas przejazdu'!K69*1000000/5</f>
        <v>470.29520000000002</v>
      </c>
      <c r="L73" s="5">
        <f>'czas przejazdu'!L69*1000000/5</f>
        <v>342.15</v>
      </c>
      <c r="M73" s="5">
        <f>'czas przejazdu'!M69*1000000/5</f>
        <v>411.87879999999996</v>
      </c>
      <c r="N73" s="5">
        <f>'czas przejazdu'!N69*1000000/5</f>
        <v>481.6076000000001</v>
      </c>
      <c r="O73" s="5">
        <f>'czas przejazdu'!O69*1000000/5</f>
        <v>551.33640000000003</v>
      </c>
      <c r="P73" s="5">
        <f>'czas przejazdu'!P69*1000000/5</f>
        <v>621.06520000000012</v>
      </c>
      <c r="Q73" s="5">
        <f>'czas przejazdu'!Q69*1000000/5</f>
        <v>473.60500000000002</v>
      </c>
      <c r="R73" s="5">
        <f>'czas przejazdu'!R69*1000000/5</f>
        <v>554.35500000000002</v>
      </c>
      <c r="S73" s="5">
        <f>'czas przejazdu'!S69*1000000/5</f>
        <v>635.10500000000002</v>
      </c>
      <c r="T73" s="5">
        <f>'czas przejazdu'!T69*1000000/5</f>
        <v>715.85500000000002</v>
      </c>
      <c r="U73" s="5">
        <f>'czas przejazdu'!U69*1000000/5</f>
        <v>796.60500000000002</v>
      </c>
      <c r="V73" s="5">
        <f>'czas przejazdu'!V69*1000000/5</f>
        <v>528.71100000000001</v>
      </c>
      <c r="W73" s="5">
        <f>'czas przejazdu'!W69*1000000/5</f>
        <v>579.56240000000003</v>
      </c>
      <c r="X73" s="5">
        <f>'czas przejazdu'!X69*1000000/5</f>
        <v>630.41380000000004</v>
      </c>
      <c r="Y73" s="5">
        <f>'czas przejazdu'!Y69*1000000/5</f>
        <v>681.26520000000005</v>
      </c>
      <c r="Z73" s="5">
        <f>'czas przejazdu'!Z69*1000000/5</f>
        <v>732.11660000000006</v>
      </c>
    </row>
    <row r="74" spans="1:26" x14ac:dyDescent="0.25">
      <c r="A74" s="1">
        <v>70</v>
      </c>
      <c r="B74" s="5">
        <f>'czas przejazdu'!B70*1000000/5</f>
        <v>304.43499999999995</v>
      </c>
      <c r="C74" s="5">
        <f>'czas przejazdu'!C70*1000000/5</f>
        <v>301.35699999999997</v>
      </c>
      <c r="D74" s="5">
        <f>'czas przejazdu'!D70*1000000/5</f>
        <v>298.279</v>
      </c>
      <c r="E74" s="5">
        <f>'czas przejazdu'!E70*1000000/5</f>
        <v>295.20099999999996</v>
      </c>
      <c r="F74" s="5">
        <f>'czas przejazdu'!F70*1000000/5</f>
        <v>292.12299999999999</v>
      </c>
      <c r="G74" s="5">
        <f>'czas przejazdu'!G70*1000000/5</f>
        <v>289.04500000000002</v>
      </c>
      <c r="H74" s="5">
        <f>'czas przejazdu'!H70*1000000/5</f>
        <v>262.40600000000001</v>
      </c>
      <c r="I74" s="5">
        <f>'czas przejazdu'!I70*1000000/5</f>
        <v>235.767</v>
      </c>
      <c r="J74" s="5">
        <f>'czas przejazdu'!J70*1000000/5</f>
        <v>209.12800000000007</v>
      </c>
      <c r="K74" s="5">
        <f>'czas przejazdu'!K70*1000000/5</f>
        <v>182.48900000000006</v>
      </c>
      <c r="L74" s="5">
        <f>'czas przejazdu'!L70*1000000/5</f>
        <v>171.24</v>
      </c>
      <c r="M74" s="5">
        <f>'czas przejazdu'!M70*1000000/5</f>
        <v>182.00040000000001</v>
      </c>
      <c r="N74" s="5">
        <f>'czas przejazdu'!N70*1000000/5</f>
        <v>192.76080000000002</v>
      </c>
      <c r="O74" s="5">
        <f>'czas przejazdu'!O70*1000000/5</f>
        <v>203.52120000000002</v>
      </c>
      <c r="P74" s="5">
        <f>'czas przejazdu'!P70*1000000/5</f>
        <v>214.28160000000003</v>
      </c>
      <c r="Q74" s="5">
        <f>'czas przejazdu'!Q70*1000000/5</f>
        <v>358.23699999999997</v>
      </c>
      <c r="R74" s="5">
        <f>'czas przejazdu'!R70*1000000/5</f>
        <v>370.03659999999996</v>
      </c>
      <c r="S74" s="5">
        <f>'czas przejazdu'!S70*1000000/5</f>
        <v>381.83620000000002</v>
      </c>
      <c r="T74" s="5">
        <f>'czas przejazdu'!T70*1000000/5</f>
        <v>393.63580000000002</v>
      </c>
      <c r="U74" s="5">
        <f>'czas przejazdu'!U70*1000000/5</f>
        <v>405.43540000000002</v>
      </c>
      <c r="V74" s="5">
        <f>'czas przejazdu'!V70*1000000/5</f>
        <v>363.43300000000005</v>
      </c>
      <c r="W74" s="5">
        <f>'czas przejazdu'!W70*1000000/5</f>
        <v>359.86700000000008</v>
      </c>
      <c r="X74" s="5">
        <f>'czas przejazdu'!X70*1000000/5</f>
        <v>356.30100000000004</v>
      </c>
      <c r="Y74" s="5">
        <f>'czas przejazdu'!Y70*1000000/5</f>
        <v>352.73500000000007</v>
      </c>
      <c r="Z74" s="5">
        <f>'czas przejazdu'!Z70*1000000/5</f>
        <v>349.1690000000001</v>
      </c>
    </row>
    <row r="75" spans="1:26" x14ac:dyDescent="0.25">
      <c r="A75" s="1">
        <v>80</v>
      </c>
      <c r="B75" s="5">
        <f>'czas przejazdu'!B71*1000000/5</f>
        <v>431.13100000000003</v>
      </c>
      <c r="C75" s="5">
        <f>'czas przejazdu'!C71*1000000/5</f>
        <v>419.11620000000005</v>
      </c>
      <c r="D75" s="5">
        <f>'czas przejazdu'!D71*1000000/5</f>
        <v>407.10140000000007</v>
      </c>
      <c r="E75" s="5">
        <f>'czas przejazdu'!E71*1000000/5</f>
        <v>395.08660000000009</v>
      </c>
      <c r="F75" s="5">
        <f>'czas przejazdu'!F71*1000000/5</f>
        <v>383.07180000000005</v>
      </c>
      <c r="G75" s="5">
        <f>'czas przejazdu'!G71*1000000/5</f>
        <v>371.05700000000002</v>
      </c>
      <c r="H75" s="5">
        <f>'czas przejazdu'!H71*1000000/5</f>
        <v>364.03020000000004</v>
      </c>
      <c r="I75" s="5">
        <f>'czas przejazdu'!I71*1000000/5</f>
        <v>357.0034</v>
      </c>
      <c r="J75" s="5">
        <f>'czas przejazdu'!J71*1000000/5</f>
        <v>349.97660000000002</v>
      </c>
      <c r="K75" s="5">
        <f>'czas przejazdu'!K71*1000000/5</f>
        <v>342.94979999999998</v>
      </c>
      <c r="L75" s="5">
        <f>'czas przejazdu'!L71*1000000/5</f>
        <v>395.99700000000001</v>
      </c>
      <c r="M75" s="5">
        <f>'czas przejazdu'!M71*1000000/5</f>
        <v>342.20339999999999</v>
      </c>
      <c r="N75" s="5">
        <f>'czas przejazdu'!N71*1000000/5</f>
        <v>288.40980000000002</v>
      </c>
      <c r="O75" s="5">
        <f>'czas przejazdu'!O71*1000000/5</f>
        <v>234.61619999999999</v>
      </c>
      <c r="P75" s="5">
        <f>'czas przejazdu'!P71*1000000/5</f>
        <v>180.82259999999997</v>
      </c>
      <c r="Q75" s="5">
        <f>'czas przejazdu'!Q71*1000000/5</f>
        <v>162.16299999999998</v>
      </c>
      <c r="R75" s="5">
        <f>'czas przejazdu'!R71*1000000/5</f>
        <v>110.23139999999998</v>
      </c>
      <c r="S75" s="5">
        <f>'czas przejazdu'!S71*1000000/5</f>
        <v>58.299799999999969</v>
      </c>
      <c r="T75" s="5">
        <f>'czas przejazdu'!T71*1000000/5</f>
        <v>6.3681999999999581</v>
      </c>
      <c r="U75" s="5">
        <f>'czas przejazdu'!U71*1000000/5</f>
        <v>-45.563400000000051</v>
      </c>
      <c r="V75" s="5">
        <f>'czas przejazdu'!V71*1000000/5</f>
        <v>171.47299999999998</v>
      </c>
      <c r="W75" s="5">
        <f>'czas przejazdu'!W71*1000000/5</f>
        <v>122.06939999999994</v>
      </c>
      <c r="X75" s="5">
        <f>'czas przejazdu'!X71*1000000/5</f>
        <v>72.665799999999962</v>
      </c>
      <c r="Y75" s="5">
        <f>'czas przejazdu'!Y71*1000000/5</f>
        <v>23.262199999999961</v>
      </c>
      <c r="Z75" s="5">
        <f>'czas przejazdu'!Z71*1000000/5</f>
        <v>-26.141400000000061</v>
      </c>
    </row>
    <row r="76" spans="1:26" x14ac:dyDescent="0.25">
      <c r="A76" s="1">
        <v>90</v>
      </c>
      <c r="B76" s="5">
        <f>'czas przejazdu'!B72*1000000/5</f>
        <v>0</v>
      </c>
      <c r="C76" s="5">
        <f>'czas przejazdu'!C72*1000000/5</f>
        <v>0</v>
      </c>
      <c r="D76" s="5">
        <f>'czas przejazdu'!D72*1000000/5</f>
        <v>0</v>
      </c>
      <c r="E76" s="5">
        <f>'czas przejazdu'!E72*1000000/5</f>
        <v>0</v>
      </c>
      <c r="F76" s="5">
        <f>'czas przejazdu'!F72*1000000/5</f>
        <v>0</v>
      </c>
      <c r="G76" s="5">
        <f>'czas przejazdu'!G72*1000000/5</f>
        <v>0</v>
      </c>
      <c r="H76" s="5">
        <f>'czas przejazdu'!H72*1000000/5</f>
        <v>0</v>
      </c>
      <c r="I76" s="5">
        <f>'czas przejazdu'!I72*1000000/5</f>
        <v>0</v>
      </c>
      <c r="J76" s="5">
        <f>'czas przejazdu'!J72*1000000/5</f>
        <v>0</v>
      </c>
      <c r="K76" s="5">
        <f>'czas przejazdu'!K72*1000000/5</f>
        <v>0</v>
      </c>
      <c r="L76" s="5">
        <f>'czas przejazdu'!L72*1000000/5</f>
        <v>0</v>
      </c>
      <c r="M76" s="5">
        <f>'czas przejazdu'!M72*1000000/5</f>
        <v>0</v>
      </c>
      <c r="N76" s="5">
        <f>'czas przejazdu'!N72*1000000/5</f>
        <v>0</v>
      </c>
      <c r="O76" s="5">
        <f>'czas przejazdu'!O72*1000000/5</f>
        <v>0</v>
      </c>
      <c r="P76" s="5">
        <f>'czas przejazdu'!P72*1000000/5</f>
        <v>0</v>
      </c>
      <c r="Q76" s="5">
        <f>'czas przejazdu'!Q72*1000000/5</f>
        <v>0</v>
      </c>
      <c r="R76" s="5">
        <f>'czas przejazdu'!R72*1000000/5</f>
        <v>0</v>
      </c>
      <c r="S76" s="5">
        <f>'czas przejazdu'!S72*1000000/5</f>
        <v>0</v>
      </c>
      <c r="T76" s="5">
        <f>'czas przejazdu'!T72*1000000/5</f>
        <v>0</v>
      </c>
      <c r="U76" s="5">
        <f>'czas przejazdu'!U72*1000000/5</f>
        <v>0</v>
      </c>
      <c r="V76" s="5">
        <f>'czas przejazdu'!V72*1000000/5</f>
        <v>0</v>
      </c>
      <c r="W76" s="5">
        <f>'czas przejazdu'!W72*1000000/5</f>
        <v>0</v>
      </c>
      <c r="X76" s="5">
        <f>'czas przejazdu'!X72*1000000/5</f>
        <v>0</v>
      </c>
      <c r="Y76" s="5">
        <f>'czas przejazdu'!Y72*1000000/5</f>
        <v>0</v>
      </c>
      <c r="Z76" s="5">
        <f>'czas przejazdu'!Z72*1000000/5</f>
        <v>0</v>
      </c>
    </row>
    <row r="77" spans="1:26" x14ac:dyDescent="0.25">
      <c r="A77" s="1">
        <v>100</v>
      </c>
      <c r="B77" s="5">
        <f>'czas przejazdu'!B73*1000000/5</f>
        <v>0</v>
      </c>
      <c r="C77" s="5">
        <f>'czas przejazdu'!C73*1000000/5</f>
        <v>0</v>
      </c>
      <c r="D77" s="5">
        <f>'czas przejazdu'!D73*1000000/5</f>
        <v>0</v>
      </c>
      <c r="E77" s="5">
        <f>'czas przejazdu'!E73*1000000/5</f>
        <v>0</v>
      </c>
      <c r="F77" s="5">
        <f>'czas przejazdu'!F73*1000000/5</f>
        <v>0</v>
      </c>
      <c r="G77" s="5">
        <f>'czas przejazdu'!G73*1000000/5</f>
        <v>0</v>
      </c>
      <c r="H77" s="5">
        <f>'czas przejazdu'!H73*1000000/5</f>
        <v>0</v>
      </c>
      <c r="I77" s="5">
        <f>'czas przejazdu'!I73*1000000/5</f>
        <v>0</v>
      </c>
      <c r="J77" s="5">
        <f>'czas przejazdu'!J73*1000000/5</f>
        <v>0</v>
      </c>
      <c r="K77" s="5">
        <f>'czas przejazdu'!K73*1000000/5</f>
        <v>0</v>
      </c>
      <c r="L77" s="5">
        <f>'czas przejazdu'!L73*1000000/5</f>
        <v>0</v>
      </c>
      <c r="M77" s="5">
        <f>'czas przejazdu'!M73*1000000/5</f>
        <v>0</v>
      </c>
      <c r="N77" s="5">
        <f>'czas przejazdu'!N73*1000000/5</f>
        <v>0</v>
      </c>
      <c r="O77" s="5">
        <f>'czas przejazdu'!O73*1000000/5</f>
        <v>0</v>
      </c>
      <c r="P77" s="5">
        <f>'czas przejazdu'!P73*1000000/5</f>
        <v>0</v>
      </c>
      <c r="Q77" s="5">
        <f>'czas przejazdu'!Q73*1000000/5</f>
        <v>0</v>
      </c>
      <c r="R77" s="5">
        <f>'czas przejazdu'!R73*1000000/5</f>
        <v>0</v>
      </c>
      <c r="S77" s="5">
        <f>'czas przejazdu'!S73*1000000/5</f>
        <v>0</v>
      </c>
      <c r="T77" s="5">
        <f>'czas przejazdu'!T73*1000000/5</f>
        <v>0</v>
      </c>
      <c r="U77" s="5">
        <f>'czas przejazdu'!U73*1000000/5</f>
        <v>0</v>
      </c>
      <c r="V77" s="5">
        <f>'czas przejazdu'!V73*1000000/5</f>
        <v>0</v>
      </c>
      <c r="W77" s="5">
        <f>'czas przejazdu'!W73*1000000/5</f>
        <v>0</v>
      </c>
      <c r="X77" s="5">
        <f>'czas przejazdu'!X73*1000000/5</f>
        <v>0</v>
      </c>
      <c r="Y77" s="5">
        <f>'czas przejazdu'!Y73*1000000/5</f>
        <v>0</v>
      </c>
      <c r="Z77" s="5">
        <f>'czas przejazdu'!Z73*1000000/5</f>
        <v>0</v>
      </c>
    </row>
    <row r="78" spans="1:26" x14ac:dyDescent="0.25">
      <c r="A78" s="1">
        <v>110</v>
      </c>
      <c r="B78" s="5">
        <f>'czas przejazdu'!B74*1000000/5</f>
        <v>0</v>
      </c>
      <c r="C78" s="5">
        <f>'czas przejazdu'!C74*1000000/5</f>
        <v>0</v>
      </c>
      <c r="D78" s="5">
        <f>'czas przejazdu'!D74*1000000/5</f>
        <v>0</v>
      </c>
      <c r="E78" s="5">
        <f>'czas przejazdu'!E74*1000000/5</f>
        <v>0</v>
      </c>
      <c r="F78" s="5">
        <f>'czas przejazdu'!F74*1000000/5</f>
        <v>0</v>
      </c>
      <c r="G78" s="5">
        <f>'czas przejazdu'!G74*1000000/5</f>
        <v>0</v>
      </c>
      <c r="H78" s="5">
        <f>'czas przejazdu'!H74*1000000/5</f>
        <v>0</v>
      </c>
      <c r="I78" s="5">
        <f>'czas przejazdu'!I74*1000000/5</f>
        <v>0</v>
      </c>
      <c r="J78" s="5">
        <f>'czas przejazdu'!J74*1000000/5</f>
        <v>0</v>
      </c>
      <c r="K78" s="5">
        <f>'czas przejazdu'!K74*1000000/5</f>
        <v>0</v>
      </c>
      <c r="L78" s="5">
        <f>'czas przejazdu'!L74*1000000/5</f>
        <v>0</v>
      </c>
      <c r="M78" s="5">
        <f>'czas przejazdu'!M74*1000000/5</f>
        <v>0</v>
      </c>
      <c r="N78" s="5">
        <f>'czas przejazdu'!N74*1000000/5</f>
        <v>0</v>
      </c>
      <c r="O78" s="5">
        <f>'czas przejazdu'!O74*1000000/5</f>
        <v>0</v>
      </c>
      <c r="P78" s="5">
        <f>'czas przejazdu'!P74*1000000/5</f>
        <v>0</v>
      </c>
      <c r="Q78" s="5">
        <f>'czas przejazdu'!Q74*1000000/5</f>
        <v>0</v>
      </c>
      <c r="R78" s="5">
        <f>'czas przejazdu'!R74*1000000/5</f>
        <v>0</v>
      </c>
      <c r="S78" s="5">
        <f>'czas przejazdu'!S74*1000000/5</f>
        <v>0</v>
      </c>
      <c r="T78" s="5">
        <f>'czas przejazdu'!T74*1000000/5</f>
        <v>0</v>
      </c>
      <c r="U78" s="5">
        <f>'czas przejazdu'!U74*1000000/5</f>
        <v>0</v>
      </c>
      <c r="V78" s="5">
        <f>'czas przejazdu'!V74*1000000/5</f>
        <v>0</v>
      </c>
      <c r="W78" s="5">
        <f>'czas przejazdu'!W74*1000000/5</f>
        <v>0</v>
      </c>
      <c r="X78" s="5">
        <f>'czas przejazdu'!X74*1000000/5</f>
        <v>0</v>
      </c>
      <c r="Y78" s="5">
        <f>'czas przejazdu'!Y74*1000000/5</f>
        <v>0</v>
      </c>
      <c r="Z78" s="5">
        <f>'czas przejazdu'!Z74*1000000/5</f>
        <v>0</v>
      </c>
    </row>
    <row r="79" spans="1:26" x14ac:dyDescent="0.25">
      <c r="A79" s="1" t="s">
        <v>28</v>
      </c>
      <c r="B79" s="5">
        <f>SUM(B68:B78)</f>
        <v>1646.7230000000002</v>
      </c>
      <c r="C79" s="5">
        <f t="shared" ref="C79:Z79" si="9">SUM(C68:C78)</f>
        <v>1679.9736000000003</v>
      </c>
      <c r="D79" s="5">
        <f t="shared" si="9"/>
        <v>1713.2242000000001</v>
      </c>
      <c r="E79" s="5">
        <f t="shared" si="9"/>
        <v>1746.4748000000004</v>
      </c>
      <c r="F79" s="5">
        <f t="shared" si="9"/>
        <v>1779.7254000000003</v>
      </c>
      <c r="G79" s="5">
        <f t="shared" si="9"/>
        <v>1812.9760000000003</v>
      </c>
      <c r="H79" s="5">
        <f t="shared" si="9"/>
        <v>1876.0382</v>
      </c>
      <c r="I79" s="5">
        <f t="shared" si="9"/>
        <v>1939.1004</v>
      </c>
      <c r="J79" s="5">
        <f t="shared" si="9"/>
        <v>2002.1626000000003</v>
      </c>
      <c r="K79" s="5">
        <f t="shared" si="9"/>
        <v>2065.2248</v>
      </c>
      <c r="L79" s="5">
        <f t="shared" si="9"/>
        <v>1962.0340000000001</v>
      </c>
      <c r="M79" s="5">
        <f t="shared" si="9"/>
        <v>2057.759</v>
      </c>
      <c r="N79" s="5">
        <f t="shared" si="9"/>
        <v>2153.4839999999999</v>
      </c>
      <c r="O79" s="5">
        <f t="shared" si="9"/>
        <v>2249.2090000000003</v>
      </c>
      <c r="P79" s="5">
        <f t="shared" si="9"/>
        <v>2344.9339999999997</v>
      </c>
      <c r="Q79" s="5">
        <f t="shared" si="9"/>
        <v>2125.348</v>
      </c>
      <c r="R79" s="5">
        <f t="shared" si="9"/>
        <v>2241.1748000000002</v>
      </c>
      <c r="S79" s="5">
        <f t="shared" si="9"/>
        <v>2357.0016000000001</v>
      </c>
      <c r="T79" s="5">
        <f t="shared" si="9"/>
        <v>2472.8283999999999</v>
      </c>
      <c r="U79" s="5">
        <f t="shared" si="9"/>
        <v>2588.6551999999997</v>
      </c>
      <c r="V79" s="5">
        <f t="shared" si="9"/>
        <v>2225.857</v>
      </c>
      <c r="W79" s="5">
        <f t="shared" si="9"/>
        <v>2362.1225999999997</v>
      </c>
      <c r="X79" s="5">
        <f t="shared" si="9"/>
        <v>2498.3881999999999</v>
      </c>
      <c r="Y79" s="5">
        <f t="shared" si="9"/>
        <v>2634.6538000000005</v>
      </c>
      <c r="Z79" s="5">
        <f t="shared" si="9"/>
        <v>2770.9194000000002</v>
      </c>
    </row>
  </sheetData>
  <mergeCells count="5">
    <mergeCell ref="B3:Z3"/>
    <mergeCell ref="B19:Z19"/>
    <mergeCell ref="B35:Z35"/>
    <mergeCell ref="B51:Z51"/>
    <mergeCell ref="B67:Z6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5"/>
  <sheetViews>
    <sheetView topLeftCell="G55" workbookViewId="0">
      <selection activeCell="B67" sqref="B67:Z67"/>
    </sheetView>
  </sheetViews>
  <sheetFormatPr defaultRowHeight="15" x14ac:dyDescent="0.25"/>
  <cols>
    <col min="1" max="1" width="12" customWidth="1"/>
    <col min="2" max="26" width="11.140625" customWidth="1"/>
  </cols>
  <sheetData>
    <row r="1" spans="1:26" x14ac:dyDescent="0.25">
      <c r="A1" t="s">
        <v>83</v>
      </c>
    </row>
    <row r="2" spans="1:26" x14ac:dyDescent="0.25">
      <c r="A2" s="1" t="s">
        <v>1</v>
      </c>
      <c r="B2" s="1">
        <v>2020</v>
      </c>
      <c r="C2" s="1">
        <f>B2+1</f>
        <v>2021</v>
      </c>
      <c r="D2" s="1">
        <f t="shared" ref="D2:Z2" si="0">C2+1</f>
        <v>2022</v>
      </c>
      <c r="E2" s="1">
        <f t="shared" si="0"/>
        <v>2023</v>
      </c>
      <c r="F2" s="1">
        <f t="shared" si="0"/>
        <v>2024</v>
      </c>
      <c r="G2" s="1">
        <f t="shared" si="0"/>
        <v>2025</v>
      </c>
      <c r="H2" s="1">
        <f t="shared" si="0"/>
        <v>2026</v>
      </c>
      <c r="I2" s="1">
        <f t="shared" si="0"/>
        <v>2027</v>
      </c>
      <c r="J2" s="1">
        <f t="shared" si="0"/>
        <v>2028</v>
      </c>
      <c r="K2" s="1">
        <f t="shared" si="0"/>
        <v>2029</v>
      </c>
      <c r="L2" s="1">
        <f t="shared" si="0"/>
        <v>2030</v>
      </c>
      <c r="M2" s="1">
        <f t="shared" si="0"/>
        <v>2031</v>
      </c>
      <c r="N2" s="1">
        <f t="shared" si="0"/>
        <v>2032</v>
      </c>
      <c r="O2" s="1">
        <f t="shared" si="0"/>
        <v>2033</v>
      </c>
      <c r="P2" s="1">
        <f t="shared" si="0"/>
        <v>2034</v>
      </c>
      <c r="Q2" s="1">
        <f t="shared" si="0"/>
        <v>2035</v>
      </c>
      <c r="R2" s="1">
        <f t="shared" si="0"/>
        <v>2036</v>
      </c>
      <c r="S2" s="1">
        <f t="shared" si="0"/>
        <v>2037</v>
      </c>
      <c r="T2" s="1">
        <f t="shared" si="0"/>
        <v>2038</v>
      </c>
      <c r="U2" s="1">
        <f t="shared" si="0"/>
        <v>2039</v>
      </c>
      <c r="V2" s="1">
        <f t="shared" si="0"/>
        <v>2040</v>
      </c>
      <c r="W2" s="1">
        <f t="shared" si="0"/>
        <v>2041</v>
      </c>
      <c r="X2" s="1">
        <f t="shared" si="0"/>
        <v>2042</v>
      </c>
      <c r="Y2" s="1">
        <f t="shared" si="0"/>
        <v>2043</v>
      </c>
      <c r="Z2" s="1">
        <f t="shared" si="0"/>
        <v>2044</v>
      </c>
    </row>
    <row r="3" spans="1:26" x14ac:dyDescent="0.25">
      <c r="A3" s="2" t="s">
        <v>2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</row>
    <row r="4" spans="1:26" x14ac:dyDescent="0.25">
      <c r="A4" s="1">
        <v>10</v>
      </c>
      <c r="B4" s="5">
        <f>'Praca eksploatacyjna'!B4*exploatacja!$P84*$M$86</f>
        <v>0</v>
      </c>
      <c r="C4" s="5">
        <f>'Praca eksploatacyjna'!C4*exploatacja!$P84*$M$86</f>
        <v>0</v>
      </c>
      <c r="D4" s="5">
        <f>'Praca eksploatacyjna'!D4*exploatacja!$P84*$M$86</f>
        <v>0</v>
      </c>
      <c r="E4" s="5">
        <f>'Praca eksploatacyjna'!E4*exploatacja!$P84*$M$86</f>
        <v>0</v>
      </c>
      <c r="F4" s="5">
        <f>'Praca eksploatacyjna'!F4*exploatacja!$P84*$M$86</f>
        <v>0</v>
      </c>
      <c r="G4" s="5">
        <f>'Praca eksploatacyjna'!G4*exploatacja!$P84*$M$86</f>
        <v>0</v>
      </c>
      <c r="H4" s="5">
        <f>'Praca eksploatacyjna'!H4*exploatacja!$P84*$M$86</f>
        <v>0</v>
      </c>
      <c r="I4" s="5">
        <f>'Praca eksploatacyjna'!I4*exploatacja!$P84*$M$86</f>
        <v>0</v>
      </c>
      <c r="J4" s="5">
        <f>'Praca eksploatacyjna'!J4*exploatacja!$P84*$M$86</f>
        <v>0</v>
      </c>
      <c r="K4" s="5">
        <f>'Praca eksploatacyjna'!K4*exploatacja!$P84*$M$86</f>
        <v>0</v>
      </c>
      <c r="L4" s="5">
        <f>'Praca eksploatacyjna'!L4*exploatacja!$P84*$M$86</f>
        <v>0</v>
      </c>
      <c r="M4" s="5">
        <f>'Praca eksploatacyjna'!M4*exploatacja!$P84*$M$86</f>
        <v>0</v>
      </c>
      <c r="N4" s="5">
        <f>'Praca eksploatacyjna'!N4*exploatacja!$P84*$M$86</f>
        <v>0</v>
      </c>
      <c r="O4" s="5">
        <f>'Praca eksploatacyjna'!O4*exploatacja!$P84*$M$86</f>
        <v>0</v>
      </c>
      <c r="P4" s="5">
        <f>'Praca eksploatacyjna'!P4*exploatacja!$P84*$M$86</f>
        <v>0</v>
      </c>
      <c r="Q4" s="5">
        <f>'Praca eksploatacyjna'!Q4*exploatacja!$P84*$M$86</f>
        <v>0</v>
      </c>
      <c r="R4" s="5">
        <f>'Praca eksploatacyjna'!R4*exploatacja!$P84*$M$86</f>
        <v>0</v>
      </c>
      <c r="S4" s="5">
        <f>'Praca eksploatacyjna'!S4*exploatacja!$P84*$M$86</f>
        <v>0</v>
      </c>
      <c r="T4" s="5">
        <f>'Praca eksploatacyjna'!T4*exploatacja!$P84*$M$86</f>
        <v>0</v>
      </c>
      <c r="U4" s="5">
        <f>'Praca eksploatacyjna'!U4*exploatacja!$P84*$M$86</f>
        <v>0</v>
      </c>
      <c r="V4" s="5">
        <f>'Praca eksploatacyjna'!V4*exploatacja!$P84*$M$86</f>
        <v>0</v>
      </c>
      <c r="W4" s="5">
        <f>'Praca eksploatacyjna'!W4*exploatacja!$P84*$M$86</f>
        <v>0</v>
      </c>
      <c r="X4" s="5">
        <f>'Praca eksploatacyjna'!X4*exploatacja!$P84*$M$86</f>
        <v>0</v>
      </c>
      <c r="Y4" s="5">
        <f>'Praca eksploatacyjna'!Y4*exploatacja!$P84*$M$86</f>
        <v>0</v>
      </c>
      <c r="Z4" s="5">
        <f>'Praca eksploatacyjna'!Z4*exploatacja!$P84*$M$86</f>
        <v>0</v>
      </c>
    </row>
    <row r="5" spans="1:26" x14ac:dyDescent="0.25">
      <c r="A5" s="1">
        <v>20</v>
      </c>
      <c r="B5" s="5">
        <f>'Praca eksploatacyjna'!B5*exploatacja!$P85*$M$86</f>
        <v>0</v>
      </c>
      <c r="C5" s="5">
        <f>'Praca eksploatacyjna'!C5*exploatacja!$P85*$M$86</f>
        <v>0</v>
      </c>
      <c r="D5" s="5">
        <f>'Praca eksploatacyjna'!D5*exploatacja!$P85*$M$86</f>
        <v>0</v>
      </c>
      <c r="E5" s="5">
        <f>'Praca eksploatacyjna'!E5*exploatacja!$P85*$M$86</f>
        <v>0</v>
      </c>
      <c r="F5" s="5">
        <f>'Praca eksploatacyjna'!F5*exploatacja!$P85*$M$86</f>
        <v>0</v>
      </c>
      <c r="G5" s="5">
        <f>'Praca eksploatacyjna'!G5*exploatacja!$P85*$M$86</f>
        <v>0</v>
      </c>
      <c r="H5" s="5">
        <f>'Praca eksploatacyjna'!H5*exploatacja!$P85*$M$86</f>
        <v>0</v>
      </c>
      <c r="I5" s="5">
        <f>'Praca eksploatacyjna'!I5*exploatacja!$P85*$M$86</f>
        <v>0</v>
      </c>
      <c r="J5" s="5">
        <f>'Praca eksploatacyjna'!J5*exploatacja!$P85*$M$86</f>
        <v>0</v>
      </c>
      <c r="K5" s="5">
        <f>'Praca eksploatacyjna'!K5*exploatacja!$P85*$M$86</f>
        <v>0</v>
      </c>
      <c r="L5" s="5">
        <f>'Praca eksploatacyjna'!L5*exploatacja!$P85*$M$86</f>
        <v>0</v>
      </c>
      <c r="M5" s="5">
        <f>'Praca eksploatacyjna'!M5*exploatacja!$P85*$M$86</f>
        <v>0</v>
      </c>
      <c r="N5" s="5">
        <f>'Praca eksploatacyjna'!N5*exploatacja!$P85*$M$86</f>
        <v>0</v>
      </c>
      <c r="O5" s="5">
        <f>'Praca eksploatacyjna'!O5*exploatacja!$P85*$M$86</f>
        <v>0</v>
      </c>
      <c r="P5" s="5">
        <f>'Praca eksploatacyjna'!P5*exploatacja!$P85*$M$86</f>
        <v>0</v>
      </c>
      <c r="Q5" s="5">
        <f>'Praca eksploatacyjna'!Q5*exploatacja!$P85*$M$86</f>
        <v>0</v>
      </c>
      <c r="R5" s="5">
        <f>'Praca eksploatacyjna'!R5*exploatacja!$P85*$M$86</f>
        <v>0</v>
      </c>
      <c r="S5" s="5">
        <f>'Praca eksploatacyjna'!S5*exploatacja!$P85*$M$86</f>
        <v>0</v>
      </c>
      <c r="T5" s="5">
        <f>'Praca eksploatacyjna'!T5*exploatacja!$P85*$M$86</f>
        <v>0</v>
      </c>
      <c r="U5" s="5">
        <f>'Praca eksploatacyjna'!U5*exploatacja!$P85*$M$86</f>
        <v>0</v>
      </c>
      <c r="V5" s="5">
        <f>'Praca eksploatacyjna'!V5*exploatacja!$P85*$M$86</f>
        <v>0</v>
      </c>
      <c r="W5" s="5">
        <f>'Praca eksploatacyjna'!W5*exploatacja!$P85*$M$86</f>
        <v>0</v>
      </c>
      <c r="X5" s="5">
        <f>'Praca eksploatacyjna'!X5*exploatacja!$P85*$M$86</f>
        <v>0</v>
      </c>
      <c r="Y5" s="5">
        <f>'Praca eksploatacyjna'!Y5*exploatacja!$P85*$M$86</f>
        <v>0</v>
      </c>
      <c r="Z5" s="5">
        <f>'Praca eksploatacyjna'!Z5*exploatacja!$P85*$M$86</f>
        <v>0</v>
      </c>
    </row>
    <row r="6" spans="1:26" x14ac:dyDescent="0.25">
      <c r="A6" s="1">
        <v>30</v>
      </c>
      <c r="B6" s="5">
        <f>'Praca eksploatacyjna'!B6*exploatacja!$P86*$M$86</f>
        <v>0</v>
      </c>
      <c r="C6" s="5">
        <f>'Praca eksploatacyjna'!C6*exploatacja!$P86*$M$86</f>
        <v>0</v>
      </c>
      <c r="D6" s="5">
        <f>'Praca eksploatacyjna'!D6*exploatacja!$P86*$M$86</f>
        <v>0</v>
      </c>
      <c r="E6" s="5">
        <f>'Praca eksploatacyjna'!E6*exploatacja!$P86*$M$86</f>
        <v>0</v>
      </c>
      <c r="F6" s="5">
        <f>'Praca eksploatacyjna'!F6*exploatacja!$P86*$M$86</f>
        <v>0</v>
      </c>
      <c r="G6" s="5">
        <f>'Praca eksploatacyjna'!G6*exploatacja!$P86*$M$86</f>
        <v>0</v>
      </c>
      <c r="H6" s="5">
        <f>'Praca eksploatacyjna'!H6*exploatacja!$P86*$M$86</f>
        <v>0</v>
      </c>
      <c r="I6" s="5">
        <f>'Praca eksploatacyjna'!I6*exploatacja!$P86*$M$86</f>
        <v>0</v>
      </c>
      <c r="J6" s="5">
        <f>'Praca eksploatacyjna'!J6*exploatacja!$P86*$M$86</f>
        <v>0</v>
      </c>
      <c r="K6" s="5">
        <f>'Praca eksploatacyjna'!K6*exploatacja!$P86*$M$86</f>
        <v>0</v>
      </c>
      <c r="L6" s="5">
        <f>'Praca eksploatacyjna'!L6*exploatacja!$P86*$M$86</f>
        <v>0</v>
      </c>
      <c r="M6" s="5">
        <f>'Praca eksploatacyjna'!M6*exploatacja!$P86*$M$86</f>
        <v>0</v>
      </c>
      <c r="N6" s="5">
        <f>'Praca eksploatacyjna'!N6*exploatacja!$P86*$M$86</f>
        <v>0</v>
      </c>
      <c r="O6" s="5">
        <f>'Praca eksploatacyjna'!O6*exploatacja!$P86*$M$86</f>
        <v>0</v>
      </c>
      <c r="P6" s="5">
        <f>'Praca eksploatacyjna'!P6*exploatacja!$P86*$M$86</f>
        <v>0</v>
      </c>
      <c r="Q6" s="5">
        <f>'Praca eksploatacyjna'!Q6*exploatacja!$P86*$M$86</f>
        <v>0</v>
      </c>
      <c r="R6" s="5">
        <f>'Praca eksploatacyjna'!R6*exploatacja!$P86*$M$86</f>
        <v>0</v>
      </c>
      <c r="S6" s="5">
        <f>'Praca eksploatacyjna'!S6*exploatacja!$P86*$M$86</f>
        <v>0</v>
      </c>
      <c r="T6" s="5">
        <f>'Praca eksploatacyjna'!T6*exploatacja!$P86*$M$86</f>
        <v>0</v>
      </c>
      <c r="U6" s="5">
        <f>'Praca eksploatacyjna'!U6*exploatacja!$P86*$M$86</f>
        <v>0</v>
      </c>
      <c r="V6" s="5">
        <f>'Praca eksploatacyjna'!V6*exploatacja!$P86*$M$86</f>
        <v>0</v>
      </c>
      <c r="W6" s="5">
        <f>'Praca eksploatacyjna'!W6*exploatacja!$P86*$M$86</f>
        <v>0</v>
      </c>
      <c r="X6" s="5">
        <f>'Praca eksploatacyjna'!X6*exploatacja!$P86*$M$86</f>
        <v>0</v>
      </c>
      <c r="Y6" s="5">
        <f>'Praca eksploatacyjna'!Y6*exploatacja!$P86*$M$86</f>
        <v>0</v>
      </c>
      <c r="Z6" s="5">
        <f>'Praca eksploatacyjna'!Z6*exploatacja!$P86*$M$86</f>
        <v>0</v>
      </c>
    </row>
    <row r="7" spans="1:26" x14ac:dyDescent="0.25">
      <c r="A7" s="1">
        <v>40</v>
      </c>
      <c r="B7" s="5">
        <f>'Praca eksploatacyjna'!B7*exploatacja!$P87*$M$86</f>
        <v>8560730.9589041062</v>
      </c>
      <c r="C7" s="5">
        <f>'Praca eksploatacyjna'!C7*exploatacja!$P87*$M$86</f>
        <v>8593900.0438356139</v>
      </c>
      <c r="D7" s="5">
        <f>'Praca eksploatacyjna'!D7*exploatacja!$P87*$M$86</f>
        <v>8627069.1287671216</v>
      </c>
      <c r="E7" s="5">
        <f>'Praca eksploatacyjna'!E7*exploatacja!$P87*$M$86</f>
        <v>8660238.2136986274</v>
      </c>
      <c r="F7" s="5">
        <f>'Praca eksploatacyjna'!F7*exploatacja!$P87*$M$86</f>
        <v>8693407.2986301351</v>
      </c>
      <c r="G7" s="5">
        <f>'Praca eksploatacyjna'!G7*exploatacja!$P87*$M$86</f>
        <v>8726576.3835616447</v>
      </c>
      <c r="H7" s="5">
        <f>'Praca eksploatacyjna'!H7*exploatacja!$P87*$M$86</f>
        <v>8790584.2684931513</v>
      </c>
      <c r="I7" s="5">
        <f>'Praca eksploatacyjna'!I7*exploatacja!$P87*$M$86</f>
        <v>8854592.1534246579</v>
      </c>
      <c r="J7" s="5">
        <f>'Praca eksploatacyjna'!J7*exploatacja!$P87*$M$86</f>
        <v>8918600.0383561645</v>
      </c>
      <c r="K7" s="5">
        <f>'Praca eksploatacyjna'!K7*exploatacja!$P87*$M$86</f>
        <v>8982607.9232876711</v>
      </c>
      <c r="L7" s="5">
        <f>'Praca eksploatacyjna'!L7*exploatacja!$P87*$M$86</f>
        <v>8880770.3835616428</v>
      </c>
      <c r="M7" s="5">
        <f>'Praca eksploatacyjna'!M7*exploatacja!$P87*$M$86</f>
        <v>9386156.0383561645</v>
      </c>
      <c r="N7" s="5">
        <f>'Praca eksploatacyjna'!N7*exploatacja!$P87*$M$86</f>
        <v>9891541.6931506861</v>
      </c>
      <c r="O7" s="5">
        <f>'Praca eksploatacyjna'!O7*exploatacja!$P87*$M$86</f>
        <v>10396927.347945208</v>
      </c>
      <c r="P7" s="5">
        <f>'Praca eksploatacyjna'!P7*exploatacja!$P87*$M$86</f>
        <v>10902313.002739731</v>
      </c>
      <c r="Q7" s="5">
        <f>'Praca eksploatacyjna'!Q7*exploatacja!$P87*$M$86</f>
        <v>11087659.232876712</v>
      </c>
      <c r="R7" s="5">
        <f>'Praca eksploatacyjna'!R7*exploatacja!$P87*$M$86</f>
        <v>11804787.386301368</v>
      </c>
      <c r="S7" s="5">
        <f>'Praca eksploatacyjna'!S7*exploatacja!$P87*$M$86</f>
        <v>12521915.539726026</v>
      </c>
      <c r="T7" s="5">
        <f>'Praca eksploatacyjna'!T7*exploatacja!$P87*$M$86</f>
        <v>13239043.693150682</v>
      </c>
      <c r="U7" s="5">
        <f>'Praca eksploatacyjna'!U7*exploatacja!$P87*$M$86</f>
        <v>13956171.84657534</v>
      </c>
      <c r="V7" s="5">
        <f>'Praca eksploatacyjna'!V7*exploatacja!$P87*$M$86</f>
        <v>12146371.726027392</v>
      </c>
      <c r="W7" s="5">
        <f>'Praca eksploatacyjna'!W7*exploatacja!$P87*$M$86</f>
        <v>13961241.238356158</v>
      </c>
      <c r="X7" s="5">
        <f>'Praca eksploatacyjna'!X7*exploatacja!$P87*$M$86</f>
        <v>15776110.750684926</v>
      </c>
      <c r="Y7" s="5">
        <f>'Praca eksploatacyjna'!Y7*exploatacja!$P87*$M$86</f>
        <v>17590980.263013691</v>
      </c>
      <c r="Z7" s="5">
        <f>'Praca eksploatacyjna'!Z7*exploatacja!$P87*$M$86</f>
        <v>19405849.775342457</v>
      </c>
    </row>
    <row r="8" spans="1:26" x14ac:dyDescent="0.25">
      <c r="A8" s="1">
        <v>50</v>
      </c>
      <c r="B8" s="5">
        <f>'Praca eksploatacyjna'!B8*exploatacja!$P88*$M$86</f>
        <v>15624688.520547947</v>
      </c>
      <c r="C8" s="5">
        <f>'Praca eksploatacyjna'!C8*exploatacja!$P88*$M$86</f>
        <v>16029647.441095892</v>
      </c>
      <c r="D8" s="5">
        <f>'Praca eksploatacyjna'!D8*exploatacja!$P88*$M$86</f>
        <v>16434606.361643836</v>
      </c>
      <c r="E8" s="5">
        <f>'Praca eksploatacyjna'!E8*exploatacja!$P88*$M$86</f>
        <v>16839565.282191779</v>
      </c>
      <c r="F8" s="5">
        <f>'Praca eksploatacyjna'!F8*exploatacja!$P88*$M$86</f>
        <v>17244524.202739727</v>
      </c>
      <c r="G8" s="5">
        <f>'Praca eksploatacyjna'!G8*exploatacja!$P88*$M$86</f>
        <v>17649483.12328767</v>
      </c>
      <c r="H8" s="5">
        <f>'Praca eksploatacyjna'!H8*exploatacja!$P88*$M$86</f>
        <v>19255982.679452054</v>
      </c>
      <c r="I8" s="5">
        <f>'Praca eksploatacyjna'!I8*exploatacja!$P88*$M$86</f>
        <v>20862482.235616434</v>
      </c>
      <c r="J8" s="5">
        <f>'Praca eksploatacyjna'!J8*exploatacja!$P88*$M$86</f>
        <v>22468981.791780822</v>
      </c>
      <c r="K8" s="5">
        <f>'Praca eksploatacyjna'!K8*exploatacja!$P88*$M$86</f>
        <v>24075481.347945202</v>
      </c>
      <c r="L8" s="5">
        <f>'Praca eksploatacyjna'!L8*exploatacja!$P88*$M$86</f>
        <v>23657186.301369864</v>
      </c>
      <c r="M8" s="5">
        <f>'Praca eksploatacyjna'!M8*exploatacja!$P88*$M$86</f>
        <v>25149569.983561642</v>
      </c>
      <c r="N8" s="5">
        <f>'Praca eksploatacyjna'!N8*exploatacja!$P88*$M$86</f>
        <v>26641953.66575342</v>
      </c>
      <c r="O8" s="5">
        <f>'Praca eksploatacyjna'!O8*exploatacja!$P88*$M$86</f>
        <v>28134337.347945206</v>
      </c>
      <c r="P8" s="5">
        <f>'Praca eksploatacyjna'!P8*exploatacja!$P88*$M$86</f>
        <v>29626721.030136984</v>
      </c>
      <c r="Q8" s="5">
        <f>'Praca eksploatacyjna'!Q8*exploatacja!$P88*$M$86</f>
        <v>23086606.93150685</v>
      </c>
      <c r="R8" s="5">
        <f>'Praca eksploatacyjna'!R8*exploatacja!$P88*$M$86</f>
        <v>24523255.545205478</v>
      </c>
      <c r="S8" s="5">
        <f>'Praca eksploatacyjna'!S8*exploatacja!$P88*$M$86</f>
        <v>25959904.158904109</v>
      </c>
      <c r="T8" s="5">
        <f>'Praca eksploatacyjna'!T8*exploatacja!$P88*$M$86</f>
        <v>27396552.772602737</v>
      </c>
      <c r="U8" s="5">
        <f>'Praca eksploatacyjna'!U8*exploatacja!$P88*$M$86</f>
        <v>28833201.386301365</v>
      </c>
      <c r="V8" s="5">
        <f>'Praca eksploatacyjna'!V8*exploatacja!$P88*$M$86</f>
        <v>22807931.589041095</v>
      </c>
      <c r="W8" s="5">
        <f>'Praca eksploatacyjna'!W8*exploatacja!$P88*$M$86</f>
        <v>25173636.789041087</v>
      </c>
      <c r="X8" s="5">
        <f>'Praca eksploatacyjna'!X8*exploatacja!$P88*$M$86</f>
        <v>27539341.989041086</v>
      </c>
      <c r="Y8" s="5">
        <f>'Praca eksploatacyjna'!Y8*exploatacja!$P88*$M$86</f>
        <v>29905047.189041093</v>
      </c>
      <c r="Z8" s="5">
        <f>'Praca eksploatacyjna'!Z8*exploatacja!$P88*$M$86</f>
        <v>32270752.389041089</v>
      </c>
    </row>
    <row r="9" spans="1:26" x14ac:dyDescent="0.25">
      <c r="A9" s="1">
        <v>60</v>
      </c>
      <c r="B9" s="5">
        <f>'Praca eksploatacyjna'!B9*exploatacja!$P89*$M$86</f>
        <v>4721856.1643835614</v>
      </c>
      <c r="C9" s="5">
        <f>'Praca eksploatacyjna'!C9*exploatacja!$P89*$M$86</f>
        <v>6002619.2876712335</v>
      </c>
      <c r="D9" s="5">
        <f>'Praca eksploatacyjna'!D9*exploatacja!$P89*$M$86</f>
        <v>7283382.4109589038</v>
      </c>
      <c r="E9" s="5">
        <f>'Praca eksploatacyjna'!E9*exploatacja!$P89*$M$86</f>
        <v>8564145.5342465769</v>
      </c>
      <c r="F9" s="5">
        <f>'Praca eksploatacyjna'!F9*exploatacja!$P89*$M$86</f>
        <v>9844908.6575342473</v>
      </c>
      <c r="G9" s="5">
        <f>'Praca eksploatacyjna'!G9*exploatacja!$P89*$M$86</f>
        <v>11125671.780821919</v>
      </c>
      <c r="H9" s="5">
        <f>'Praca eksploatacyjna'!H9*exploatacja!$P89*$M$86</f>
        <v>12773105.260273976</v>
      </c>
      <c r="I9" s="5">
        <f>'Praca eksploatacyjna'!I9*exploatacja!$P89*$M$86</f>
        <v>14420538.739726029</v>
      </c>
      <c r="J9" s="5">
        <f>'Praca eksploatacyjna'!J9*exploatacja!$P89*$M$86</f>
        <v>16067972.219178081</v>
      </c>
      <c r="K9" s="5">
        <f>'Praca eksploatacyjna'!K9*exploatacja!$P89*$M$86</f>
        <v>17715405.698630143</v>
      </c>
      <c r="L9" s="5">
        <f>'Praca eksploatacyjna'!L9*exploatacja!$P89*$M$86</f>
        <v>12959023.561643837</v>
      </c>
      <c r="M9" s="5">
        <f>'Praca eksploatacyjna'!M9*exploatacja!$P89*$M$86</f>
        <v>15444201.205479452</v>
      </c>
      <c r="N9" s="5">
        <f>'Praca eksploatacyjna'!N9*exploatacja!$P89*$M$86</f>
        <v>17929378.84931507</v>
      </c>
      <c r="O9" s="5">
        <f>'Praca eksploatacyjna'!O9*exploatacja!$P89*$M$86</f>
        <v>20414556.493150689</v>
      </c>
      <c r="P9" s="5">
        <f>'Praca eksploatacyjna'!P9*exploatacja!$P89*$M$86</f>
        <v>22899734.136986304</v>
      </c>
      <c r="Q9" s="5">
        <f>'Praca eksploatacyjna'!Q9*exploatacja!$P89*$M$86</f>
        <v>17147744.383561645</v>
      </c>
      <c r="R9" s="5">
        <f>'Praca eksploatacyjna'!R9*exploatacja!$P89*$M$86</f>
        <v>20012800.93150685</v>
      </c>
      <c r="S9" s="5">
        <f>'Praca eksploatacyjna'!S9*exploatacja!$P89*$M$86</f>
        <v>22877857.479452059</v>
      </c>
      <c r="T9" s="5">
        <f>'Praca eksploatacyjna'!T9*exploatacja!$P89*$M$86</f>
        <v>25742914.027397264</v>
      </c>
      <c r="U9" s="5">
        <f>'Praca eksploatacyjna'!U9*exploatacja!$P89*$M$86</f>
        <v>28607970.575342469</v>
      </c>
      <c r="V9" s="5">
        <f>'Praca eksploatacyjna'!V9*exploatacja!$P89*$M$86</f>
        <v>19047138.90410959</v>
      </c>
      <c r="W9" s="5">
        <f>'Praca eksploatacyjna'!W9*exploatacja!$P89*$M$86</f>
        <v>20935615.068493154</v>
      </c>
      <c r="X9" s="5">
        <f>'Praca eksploatacyjna'!X9*exploatacja!$P89*$M$86</f>
        <v>22824091.232876711</v>
      </c>
      <c r="Y9" s="5">
        <f>'Praca eksploatacyjna'!Y9*exploatacja!$P89*$M$86</f>
        <v>24712567.397260278</v>
      </c>
      <c r="Z9" s="5">
        <f>'Praca eksploatacyjna'!Z9*exploatacja!$P89*$M$86</f>
        <v>26601043.561643835</v>
      </c>
    </row>
    <row r="10" spans="1:26" x14ac:dyDescent="0.25">
      <c r="A10" s="1">
        <v>70</v>
      </c>
      <c r="B10" s="5">
        <f>'Praca eksploatacyjna'!B10*exploatacja!$P90*$M$86</f>
        <v>13154417.095890412</v>
      </c>
      <c r="C10" s="5">
        <f>'Praca eksploatacyjna'!C10*exploatacja!$P90*$M$86</f>
        <v>12972172.142465755</v>
      </c>
      <c r="D10" s="5">
        <f>'Praca eksploatacyjna'!D10*exploatacja!$P90*$M$86</f>
        <v>12789927.189041095</v>
      </c>
      <c r="E10" s="5">
        <f>'Praca eksploatacyjna'!E10*exploatacja!$P90*$M$86</f>
        <v>12607682.23561644</v>
      </c>
      <c r="F10" s="5">
        <f>'Praca eksploatacyjna'!F10*exploatacja!$P90*$M$86</f>
        <v>12425437.282191779</v>
      </c>
      <c r="G10" s="5">
        <f>'Praca eksploatacyjna'!G10*exploatacja!$P90*$M$86</f>
        <v>12243192.328767121</v>
      </c>
      <c r="H10" s="5">
        <f>'Praca eksploatacyjna'!H10*exploatacja!$P90*$M$86</f>
        <v>11051275.002739724</v>
      </c>
      <c r="I10" s="5">
        <f>'Praca eksploatacyjna'!I10*exploatacja!$P90*$M$86</f>
        <v>9859357.6767123267</v>
      </c>
      <c r="J10" s="5">
        <f>'Praca eksploatacyjna'!J10*exploatacja!$P90*$M$86</f>
        <v>8667440.3506849296</v>
      </c>
      <c r="K10" s="5">
        <f>'Praca eksploatacyjna'!K10*exploatacja!$P90*$M$86</f>
        <v>7475523.0246575326</v>
      </c>
      <c r="L10" s="5">
        <f>'Praca eksploatacyjna'!L10*exploatacja!$P90*$M$86</f>
        <v>7194830.4657534249</v>
      </c>
      <c r="M10" s="5">
        <f>'Praca eksploatacyjna'!M10*exploatacja!$P90*$M$86</f>
        <v>7771742.4657534258</v>
      </c>
      <c r="N10" s="5">
        <f>'Praca eksploatacyjna'!N10*exploatacja!$P90*$M$86</f>
        <v>8348654.4657534249</v>
      </c>
      <c r="O10" s="5">
        <f>'Praca eksploatacyjna'!O10*exploatacja!$P90*$M$86</f>
        <v>8925566.4657534249</v>
      </c>
      <c r="P10" s="5">
        <f>'Praca eksploatacyjna'!P10*exploatacja!$P90*$M$86</f>
        <v>9502478.4657534249</v>
      </c>
      <c r="Q10" s="5">
        <f>'Praca eksploatacyjna'!Q10*exploatacja!$P90*$M$86</f>
        <v>16038977.09589041</v>
      </c>
      <c r="R10" s="5">
        <f>'Praca eksploatacyjna'!R10*exploatacja!$P90*$M$86</f>
        <v>16656081.008219177</v>
      </c>
      <c r="S10" s="5">
        <f>'Praca eksploatacyjna'!S10*exploatacja!$P90*$M$86</f>
        <v>17273184.920547944</v>
      </c>
      <c r="T10" s="5">
        <f>'Praca eksploatacyjna'!T10*exploatacja!$P90*$M$86</f>
        <v>17890288.832876716</v>
      </c>
      <c r="U10" s="5">
        <f>'Praca eksploatacyjna'!U10*exploatacja!$P90*$M$86</f>
        <v>18507392.745205481</v>
      </c>
      <c r="V10" s="5">
        <f>'Praca eksploatacyjna'!V10*exploatacja!$P90*$M$86</f>
        <v>16239936.657534247</v>
      </c>
      <c r="W10" s="5">
        <f>'Praca eksploatacyjna'!W10*exploatacja!$P90*$M$86</f>
        <v>16224436.339726027</v>
      </c>
      <c r="X10" s="5">
        <f>'Praca eksploatacyjna'!X10*exploatacja!$P90*$M$86</f>
        <v>16208936.021917809</v>
      </c>
      <c r="Y10" s="5">
        <f>'Praca eksploatacyjna'!Y10*exploatacja!$P90*$M$86</f>
        <v>16193435.704109592</v>
      </c>
      <c r="Z10" s="5">
        <f>'Praca eksploatacyjna'!Z10*exploatacja!$P90*$M$86</f>
        <v>16177935.386301368</v>
      </c>
    </row>
    <row r="11" spans="1:26" x14ac:dyDescent="0.25">
      <c r="A11" s="1">
        <v>80</v>
      </c>
      <c r="B11" s="5">
        <f>'Praca eksploatacyjna'!B11*exploatacja!$P91*$M$86</f>
        <v>20499227.679452054</v>
      </c>
      <c r="C11" s="5">
        <f>'Praca eksploatacyjna'!C11*exploatacja!$P91*$M$86</f>
        <v>19915570.440000001</v>
      </c>
      <c r="D11" s="5">
        <f>'Praca eksploatacyjna'!D11*exploatacja!$P91*$M$86</f>
        <v>19331913.200547948</v>
      </c>
      <c r="E11" s="5">
        <f>'Praca eksploatacyjna'!E11*exploatacja!$P91*$M$86</f>
        <v>18748255.961095888</v>
      </c>
      <c r="F11" s="5">
        <f>'Praca eksploatacyjna'!F11*exploatacja!$P91*$M$86</f>
        <v>18164598.721643839</v>
      </c>
      <c r="G11" s="5">
        <f>'Praca eksploatacyjna'!G11*exploatacja!$P91*$M$86</f>
        <v>17580941.482191782</v>
      </c>
      <c r="H11" s="5">
        <f>'Praca eksploatacyjna'!H11*exploatacja!$P91*$M$86</f>
        <v>17216484.889315072</v>
      </c>
      <c r="I11" s="5">
        <f>'Praca eksploatacyjna'!I11*exploatacja!$P91*$M$86</f>
        <v>16852028.296438355</v>
      </c>
      <c r="J11" s="5">
        <f>'Praca eksploatacyjna'!J11*exploatacja!$P91*$M$86</f>
        <v>16487571.703561647</v>
      </c>
      <c r="K11" s="5">
        <f>'Praca eksploatacyjna'!K11*exploatacja!$P91*$M$86</f>
        <v>16123115.110684935</v>
      </c>
      <c r="L11" s="5">
        <f>'Praca eksploatacyjna'!L11*exploatacja!$P91*$M$86</f>
        <v>18676944.7150685</v>
      </c>
      <c r="M11" s="5">
        <f>'Praca eksploatacyjna'!M11*exploatacja!$P91*$M$86</f>
        <v>16113566.875068497</v>
      </c>
      <c r="N11" s="5">
        <f>'Praca eksploatacyjna'!N11*exploatacja!$P91*$M$86</f>
        <v>13550189.035068497</v>
      </c>
      <c r="O11" s="5">
        <f>'Praca eksploatacyjna'!O11*exploatacja!$P91*$M$86</f>
        <v>10986811.195068495</v>
      </c>
      <c r="P11" s="5">
        <f>'Praca eksploatacyjna'!P11*exploatacja!$P91*$M$86</f>
        <v>8423433.3550684974</v>
      </c>
      <c r="Q11" s="5">
        <f>'Praca eksploatacyjna'!Q11*exploatacja!$P91*$M$86</f>
        <v>7682338.4794520549</v>
      </c>
      <c r="R11" s="5">
        <f>'Praca eksploatacyjna'!R11*exploatacja!$P91*$M$86</f>
        <v>5203543.8131506853</v>
      </c>
      <c r="S11" s="5">
        <f>'Praca eksploatacyjna'!S11*exploatacja!$P91*$M$86</f>
        <v>2724749.1468493161</v>
      </c>
      <c r="T11" s="5">
        <f>'Praca eksploatacyjna'!T11*exploatacja!$P91*$M$86</f>
        <v>245954.48054794641</v>
      </c>
      <c r="U11" s="5">
        <f>'Praca eksploatacyjna'!U11*exploatacja!$P91*$M$86</f>
        <v>-2232840.1857534237</v>
      </c>
      <c r="V11" s="5">
        <f>'Praca eksploatacyjna'!V11*exploatacja!$P91*$M$86</f>
        <v>8105254.3479452059</v>
      </c>
      <c r="W11" s="5">
        <f>'Praca eksploatacyjna'!W11*exploatacja!$P91*$M$86</f>
        <v>5739255.6213698639</v>
      </c>
      <c r="X11" s="5">
        <f>'Praca eksploatacyjna'!X11*exploatacja!$P91*$M$86</f>
        <v>3373256.89479452</v>
      </c>
      <c r="Y11" s="5">
        <f>'Praca eksploatacyjna'!Y11*exploatacja!$P91*$M$86</f>
        <v>1007258.1682191776</v>
      </c>
      <c r="Z11" s="5">
        <f>'Praca eksploatacyjna'!Z11*exploatacja!$P91*$M$86</f>
        <v>-1358740.5583561654</v>
      </c>
    </row>
    <row r="12" spans="1:26" x14ac:dyDescent="0.25">
      <c r="A12" s="1">
        <v>90</v>
      </c>
      <c r="B12" s="5">
        <f>'Praca eksploatacyjna'!B12*exploatacja!$P92*$M$86</f>
        <v>14497631.424657529</v>
      </c>
      <c r="C12" s="5">
        <f>'Praca eksploatacyjna'!C12*exploatacja!$P92*$M$86</f>
        <v>14681584.010958901</v>
      </c>
      <c r="D12" s="5">
        <f>'Praca eksploatacyjna'!D12*exploatacja!$P92*$M$86</f>
        <v>14865536.59726027</v>
      </c>
      <c r="E12" s="5">
        <f>'Praca eksploatacyjna'!E12*exploatacja!$P92*$M$86</f>
        <v>15049489.183561644</v>
      </c>
      <c r="F12" s="5">
        <f>'Praca eksploatacyjna'!F12*exploatacja!$P92*$M$86</f>
        <v>15233441.769863013</v>
      </c>
      <c r="G12" s="5">
        <f>'Praca eksploatacyjna'!G12*exploatacja!$P92*$M$86</f>
        <v>15417394.356164383</v>
      </c>
      <c r="H12" s="5">
        <f>'Praca eksploatacyjna'!H12*exploatacja!$P92*$M$86</f>
        <v>15687487.841095889</v>
      </c>
      <c r="I12" s="5">
        <f>'Praca eksploatacyjna'!I12*exploatacja!$P92*$M$86</f>
        <v>15957581.326027395</v>
      </c>
      <c r="J12" s="5">
        <f>'Praca eksploatacyjna'!J12*exploatacja!$P92*$M$86</f>
        <v>16227674.810958901</v>
      </c>
      <c r="K12" s="5">
        <f>'Praca eksploatacyjna'!K12*exploatacja!$P92*$M$86</f>
        <v>16497768.295890411</v>
      </c>
      <c r="L12" s="5">
        <f>'Praca eksploatacyjna'!L12*exploatacja!$P92*$M$86</f>
        <v>15848098.849315071</v>
      </c>
      <c r="M12" s="5">
        <f>'Praca eksploatacyjna'!M12*exploatacja!$P92*$M$86</f>
        <v>16270610.95890411</v>
      </c>
      <c r="N12" s="5">
        <f>'Praca eksploatacyjna'!N12*exploatacja!$P92*$M$86</f>
        <v>16693123.068493152</v>
      </c>
      <c r="O12" s="5">
        <f>'Praca eksploatacyjna'!O12*exploatacja!$P92*$M$86</f>
        <v>17115635.178082198</v>
      </c>
      <c r="P12" s="5">
        <f>'Praca eksploatacyjna'!P12*exploatacja!$P92*$M$86</f>
        <v>17538147.287671234</v>
      </c>
      <c r="Q12" s="5">
        <f>'Praca eksploatacyjna'!Q12*exploatacja!$P92*$M$86</f>
        <v>16610191.972602738</v>
      </c>
      <c r="R12" s="5">
        <f>'Praca eksploatacyjna'!R12*exploatacja!$P92*$M$86</f>
        <v>17571212.284931507</v>
      </c>
      <c r="S12" s="5">
        <f>'Praca eksploatacyjna'!S12*exploatacja!$P92*$M$86</f>
        <v>18532232.597260278</v>
      </c>
      <c r="T12" s="5">
        <f>'Praca eksploatacyjna'!T12*exploatacja!$P92*$M$86</f>
        <v>19493252.909589045</v>
      </c>
      <c r="U12" s="5">
        <f>'Praca eksploatacyjna'!U12*exploatacja!$P92*$M$86</f>
        <v>20454273.221917808</v>
      </c>
      <c r="V12" s="5">
        <f>'Praca eksploatacyjna'!V12*exploatacja!$P92*$M$86</f>
        <v>19302732.98630137</v>
      </c>
      <c r="W12" s="5">
        <f>'Praca eksploatacyjna'!W12*exploatacja!$P92*$M$86</f>
        <v>20547156.049315069</v>
      </c>
      <c r="X12" s="5">
        <f>'Praca eksploatacyjna'!X12*exploatacja!$P92*$M$86</f>
        <v>21791579.112328764</v>
      </c>
      <c r="Y12" s="5">
        <f>'Praca eksploatacyjna'!Y12*exploatacja!$P92*$M$86</f>
        <v>23036002.175342463</v>
      </c>
      <c r="Z12" s="5">
        <f>'Praca eksploatacyjna'!Z12*exploatacja!$P92*$M$86</f>
        <v>24280425.238356166</v>
      </c>
    </row>
    <row r="13" spans="1:26" x14ac:dyDescent="0.25">
      <c r="A13" s="1">
        <v>100</v>
      </c>
      <c r="B13" s="5">
        <f>'Praca eksploatacyjna'!B13*exploatacja!$P93*$M$86</f>
        <v>0</v>
      </c>
      <c r="C13" s="5">
        <f>'Praca eksploatacyjna'!C13*exploatacja!$P93*$M$86</f>
        <v>0</v>
      </c>
      <c r="D13" s="5">
        <f>'Praca eksploatacyjna'!D13*exploatacja!$P93*$M$86</f>
        <v>0</v>
      </c>
      <c r="E13" s="5">
        <f>'Praca eksploatacyjna'!E13*exploatacja!$P93*$M$86</f>
        <v>0</v>
      </c>
      <c r="F13" s="5">
        <f>'Praca eksploatacyjna'!F13*exploatacja!$P93*$M$86</f>
        <v>0</v>
      </c>
      <c r="G13" s="5">
        <f>'Praca eksploatacyjna'!G13*exploatacja!$P93*$M$86</f>
        <v>0</v>
      </c>
      <c r="H13" s="5">
        <f>'Praca eksploatacyjna'!H13*exploatacja!$P93*$M$86</f>
        <v>0</v>
      </c>
      <c r="I13" s="5">
        <f>'Praca eksploatacyjna'!I13*exploatacja!$P93*$M$86</f>
        <v>0</v>
      </c>
      <c r="J13" s="5">
        <f>'Praca eksploatacyjna'!J13*exploatacja!$P93*$M$86</f>
        <v>0</v>
      </c>
      <c r="K13" s="5">
        <f>'Praca eksploatacyjna'!K13*exploatacja!$P93*$M$86</f>
        <v>0</v>
      </c>
      <c r="L13" s="5">
        <f>'Praca eksploatacyjna'!L13*exploatacja!$P93*$M$86</f>
        <v>0</v>
      </c>
      <c r="M13" s="5">
        <f>'Praca eksploatacyjna'!M13*exploatacja!$P93*$M$86</f>
        <v>0</v>
      </c>
      <c r="N13" s="5">
        <f>'Praca eksploatacyjna'!N13*exploatacja!$P93*$M$86</f>
        <v>0</v>
      </c>
      <c r="O13" s="5">
        <f>'Praca eksploatacyjna'!O13*exploatacja!$P93*$M$86</f>
        <v>0</v>
      </c>
      <c r="P13" s="5">
        <f>'Praca eksploatacyjna'!P13*exploatacja!$P93*$M$86</f>
        <v>0</v>
      </c>
      <c r="Q13" s="5">
        <f>'Praca eksploatacyjna'!Q13*exploatacja!$P93*$M$86</f>
        <v>0</v>
      </c>
      <c r="R13" s="5">
        <f>'Praca eksploatacyjna'!R13*exploatacja!$P93*$M$86</f>
        <v>0</v>
      </c>
      <c r="S13" s="5">
        <f>'Praca eksploatacyjna'!S13*exploatacja!$P93*$M$86</f>
        <v>0</v>
      </c>
      <c r="T13" s="5">
        <f>'Praca eksploatacyjna'!T13*exploatacja!$P93*$M$86</f>
        <v>0</v>
      </c>
      <c r="U13" s="5">
        <f>'Praca eksploatacyjna'!U13*exploatacja!$P93*$M$86</f>
        <v>0</v>
      </c>
      <c r="V13" s="5">
        <f>'Praca eksploatacyjna'!V13*exploatacja!$P93*$M$86</f>
        <v>0</v>
      </c>
      <c r="W13" s="5">
        <f>'Praca eksploatacyjna'!W13*exploatacja!$P93*$M$86</f>
        <v>0</v>
      </c>
      <c r="X13" s="5">
        <f>'Praca eksploatacyjna'!X13*exploatacja!$P93*$M$86</f>
        <v>0</v>
      </c>
      <c r="Y13" s="5">
        <f>'Praca eksploatacyjna'!Y13*exploatacja!$P93*$M$86</f>
        <v>0</v>
      </c>
      <c r="Z13" s="5">
        <f>'Praca eksploatacyjna'!Z13*exploatacja!$P93*$M$86</f>
        <v>0</v>
      </c>
    </row>
    <row r="14" spans="1:26" x14ac:dyDescent="0.25">
      <c r="A14" s="1">
        <v>110</v>
      </c>
      <c r="B14" s="5">
        <f>'Praca eksploatacyjna'!B14*exploatacja!$P94*$M$86</f>
        <v>0</v>
      </c>
      <c r="C14" s="5">
        <f>'Praca eksploatacyjna'!C14*exploatacja!$P94*$M$86</f>
        <v>0</v>
      </c>
      <c r="D14" s="5">
        <f>'Praca eksploatacyjna'!D14*exploatacja!$P94*$M$86</f>
        <v>0</v>
      </c>
      <c r="E14" s="5">
        <f>'Praca eksploatacyjna'!E14*exploatacja!$P94*$M$86</f>
        <v>0</v>
      </c>
      <c r="F14" s="5">
        <f>'Praca eksploatacyjna'!F14*exploatacja!$P94*$M$86</f>
        <v>0</v>
      </c>
      <c r="G14" s="5">
        <f>'Praca eksploatacyjna'!G14*exploatacja!$P94*$M$86</f>
        <v>0</v>
      </c>
      <c r="H14" s="5">
        <f>'Praca eksploatacyjna'!H14*exploatacja!$P94*$M$86</f>
        <v>0</v>
      </c>
      <c r="I14" s="5">
        <f>'Praca eksploatacyjna'!I14*exploatacja!$P94*$M$86</f>
        <v>0</v>
      </c>
      <c r="J14" s="5">
        <f>'Praca eksploatacyjna'!J14*exploatacja!$P94*$M$86</f>
        <v>0</v>
      </c>
      <c r="K14" s="5">
        <f>'Praca eksploatacyjna'!K14*exploatacja!$P94*$M$86</f>
        <v>0</v>
      </c>
      <c r="L14" s="5">
        <f>'Praca eksploatacyjna'!L14*exploatacja!$P94*$M$86</f>
        <v>0</v>
      </c>
      <c r="M14" s="5">
        <f>'Praca eksploatacyjna'!M14*exploatacja!$P94*$M$86</f>
        <v>0</v>
      </c>
      <c r="N14" s="5">
        <f>'Praca eksploatacyjna'!N14*exploatacja!$P94*$M$86</f>
        <v>0</v>
      </c>
      <c r="O14" s="5">
        <f>'Praca eksploatacyjna'!O14*exploatacja!$P94*$M$86</f>
        <v>0</v>
      </c>
      <c r="P14" s="5">
        <f>'Praca eksploatacyjna'!P14*exploatacja!$P94*$M$86</f>
        <v>0</v>
      </c>
      <c r="Q14" s="5">
        <f>'Praca eksploatacyjna'!Q14*exploatacja!$P94*$M$86</f>
        <v>0</v>
      </c>
      <c r="R14" s="5">
        <f>'Praca eksploatacyjna'!R14*exploatacja!$P94*$M$86</f>
        <v>0</v>
      </c>
      <c r="S14" s="5">
        <f>'Praca eksploatacyjna'!S14*exploatacja!$P94*$M$86</f>
        <v>0</v>
      </c>
      <c r="T14" s="5">
        <f>'Praca eksploatacyjna'!T14*exploatacja!$P94*$M$86</f>
        <v>0</v>
      </c>
      <c r="U14" s="5">
        <f>'Praca eksploatacyjna'!U14*exploatacja!$P94*$M$86</f>
        <v>0</v>
      </c>
      <c r="V14" s="5">
        <f>'Praca eksploatacyjna'!V14*exploatacja!$P94*$M$86</f>
        <v>0</v>
      </c>
      <c r="W14" s="5">
        <f>'Praca eksploatacyjna'!W14*exploatacja!$P94*$M$86</f>
        <v>0</v>
      </c>
      <c r="X14" s="5">
        <f>'Praca eksploatacyjna'!X14*exploatacja!$P94*$M$86</f>
        <v>0</v>
      </c>
      <c r="Y14" s="5">
        <f>'Praca eksploatacyjna'!Y14*exploatacja!$P94*$M$86</f>
        <v>0</v>
      </c>
      <c r="Z14" s="5">
        <f>'Praca eksploatacyjna'!Z14*exploatacja!$P94*$M$86</f>
        <v>0</v>
      </c>
    </row>
    <row r="15" spans="1:26" x14ac:dyDescent="0.25">
      <c r="A15" s="1" t="s">
        <v>28</v>
      </c>
      <c r="B15" s="5">
        <f>SUM(B4:B14)</f>
        <v>77058551.843835607</v>
      </c>
      <c r="C15" s="5">
        <f t="shared" ref="C15:Z15" si="1">SUM(C4:C14)</f>
        <v>78195493.366027385</v>
      </c>
      <c r="D15" s="5">
        <f t="shared" si="1"/>
        <v>79332434.888219178</v>
      </c>
      <c r="E15" s="5">
        <f t="shared" si="1"/>
        <v>80469376.410410956</v>
      </c>
      <c r="F15" s="5">
        <f t="shared" si="1"/>
        <v>81606317.932602733</v>
      </c>
      <c r="G15" s="5">
        <f t="shared" si="1"/>
        <v>82743259.454794526</v>
      </c>
      <c r="H15" s="5">
        <f t="shared" si="1"/>
        <v>84774919.941369876</v>
      </c>
      <c r="I15" s="5">
        <f t="shared" si="1"/>
        <v>86806580.427945197</v>
      </c>
      <c r="J15" s="5">
        <f t="shared" si="1"/>
        <v>88838240.914520547</v>
      </c>
      <c r="K15" s="5">
        <f t="shared" si="1"/>
        <v>90869901.401095882</v>
      </c>
      <c r="L15" s="5">
        <f t="shared" si="1"/>
        <v>87216854.276712358</v>
      </c>
      <c r="M15" s="5">
        <f t="shared" si="1"/>
        <v>90135847.527123302</v>
      </c>
      <c r="N15" s="5">
        <f t="shared" si="1"/>
        <v>93054840.777534261</v>
      </c>
      <c r="O15" s="5">
        <f t="shared" si="1"/>
        <v>95973834.02794522</v>
      </c>
      <c r="P15" s="5">
        <f t="shared" si="1"/>
        <v>98892827.278356165</v>
      </c>
      <c r="Q15" s="5">
        <f t="shared" si="1"/>
        <v>91653518.095890403</v>
      </c>
      <c r="R15" s="5">
        <f t="shared" si="1"/>
        <v>95771680.969315067</v>
      </c>
      <c r="S15" s="5">
        <f t="shared" si="1"/>
        <v>99889843.842739746</v>
      </c>
      <c r="T15" s="5">
        <f t="shared" si="1"/>
        <v>104008006.71616438</v>
      </c>
      <c r="U15" s="5">
        <f t="shared" si="1"/>
        <v>108126169.58958903</v>
      </c>
      <c r="V15" s="5">
        <f t="shared" si="1"/>
        <v>97649366.210958898</v>
      </c>
      <c r="W15" s="5">
        <f t="shared" si="1"/>
        <v>102581341.10630137</v>
      </c>
      <c r="X15" s="5">
        <f t="shared" si="1"/>
        <v>107513316.00164382</v>
      </c>
      <c r="Y15" s="5">
        <f t="shared" si="1"/>
        <v>112445290.89698631</v>
      </c>
      <c r="Z15" s="5">
        <f t="shared" si="1"/>
        <v>117377265.79232875</v>
      </c>
    </row>
    <row r="17" spans="1:26" x14ac:dyDescent="0.25">
      <c r="A17" t="s">
        <v>83</v>
      </c>
    </row>
    <row r="18" spans="1:26" x14ac:dyDescent="0.25">
      <c r="A18" s="1" t="s">
        <v>3</v>
      </c>
      <c r="B18" s="1">
        <v>2020</v>
      </c>
      <c r="C18" s="1">
        <f>B18+1</f>
        <v>2021</v>
      </c>
      <c r="D18" s="1">
        <f t="shared" ref="D18:Z18" si="2">C18+1</f>
        <v>2022</v>
      </c>
      <c r="E18" s="1">
        <f t="shared" si="2"/>
        <v>2023</v>
      </c>
      <c r="F18" s="1">
        <f t="shared" si="2"/>
        <v>2024</v>
      </c>
      <c r="G18" s="1">
        <f t="shared" si="2"/>
        <v>2025</v>
      </c>
      <c r="H18" s="1">
        <f t="shared" si="2"/>
        <v>2026</v>
      </c>
      <c r="I18" s="1">
        <f t="shared" si="2"/>
        <v>2027</v>
      </c>
      <c r="J18" s="1">
        <f t="shared" si="2"/>
        <v>2028</v>
      </c>
      <c r="K18" s="1">
        <f t="shared" si="2"/>
        <v>2029</v>
      </c>
      <c r="L18" s="1">
        <f t="shared" si="2"/>
        <v>2030</v>
      </c>
      <c r="M18" s="1">
        <f t="shared" si="2"/>
        <v>2031</v>
      </c>
      <c r="N18" s="1">
        <f t="shared" si="2"/>
        <v>2032</v>
      </c>
      <c r="O18" s="1">
        <f t="shared" si="2"/>
        <v>2033</v>
      </c>
      <c r="P18" s="1">
        <f t="shared" si="2"/>
        <v>2034</v>
      </c>
      <c r="Q18" s="1">
        <f t="shared" si="2"/>
        <v>2035</v>
      </c>
      <c r="R18" s="1">
        <f t="shared" si="2"/>
        <v>2036</v>
      </c>
      <c r="S18" s="1">
        <f t="shared" si="2"/>
        <v>2037</v>
      </c>
      <c r="T18" s="1">
        <f t="shared" si="2"/>
        <v>2038</v>
      </c>
      <c r="U18" s="1">
        <f t="shared" si="2"/>
        <v>2039</v>
      </c>
      <c r="V18" s="1">
        <f t="shared" si="2"/>
        <v>2040</v>
      </c>
      <c r="W18" s="1">
        <f t="shared" si="2"/>
        <v>2041</v>
      </c>
      <c r="X18" s="1">
        <f t="shared" si="2"/>
        <v>2042</v>
      </c>
      <c r="Y18" s="1">
        <f t="shared" si="2"/>
        <v>2043</v>
      </c>
      <c r="Z18" s="1">
        <f t="shared" si="2"/>
        <v>2044</v>
      </c>
    </row>
    <row r="19" spans="1:26" x14ac:dyDescent="0.25">
      <c r="A19" s="2" t="s">
        <v>2</v>
      </c>
      <c r="B19" s="72"/>
      <c r="C19" s="72"/>
      <c r="D19" s="72"/>
      <c r="E19" s="72"/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2"/>
      <c r="Z19" s="72"/>
    </row>
    <row r="20" spans="1:26" x14ac:dyDescent="0.25">
      <c r="A20" s="1">
        <v>10</v>
      </c>
      <c r="B20" s="5">
        <f>'Praca eksploatacyjna'!B20*exploatacja!$P84*$M$86</f>
        <v>0</v>
      </c>
      <c r="C20" s="5">
        <f>'Praca eksploatacyjna'!C20*exploatacja!$P84*$M$86</f>
        <v>0</v>
      </c>
      <c r="D20" s="5">
        <f>'Praca eksploatacyjna'!D20*exploatacja!$P84*$M$86</f>
        <v>0</v>
      </c>
      <c r="E20" s="5">
        <f>'Praca eksploatacyjna'!E20*exploatacja!$P84*$M$86</f>
        <v>0</v>
      </c>
      <c r="F20" s="5">
        <f>'Praca eksploatacyjna'!F20*exploatacja!$P84*$M$86</f>
        <v>0</v>
      </c>
      <c r="G20" s="5">
        <f>'Praca eksploatacyjna'!G20*exploatacja!$P84*$M$86</f>
        <v>0</v>
      </c>
      <c r="H20" s="5">
        <f>'Praca eksploatacyjna'!H20*exploatacja!$P84*$M$86</f>
        <v>0</v>
      </c>
      <c r="I20" s="5">
        <f>'Praca eksploatacyjna'!I20*exploatacja!$P84*$M$86</f>
        <v>0</v>
      </c>
      <c r="J20" s="5">
        <f>'Praca eksploatacyjna'!J20*exploatacja!$P84*$M$86</f>
        <v>0</v>
      </c>
      <c r="K20" s="5">
        <f>'Praca eksploatacyjna'!K20*exploatacja!$P84*$M$86</f>
        <v>0</v>
      </c>
      <c r="L20" s="5">
        <f>'Praca eksploatacyjna'!L20*exploatacja!$P84*$M$86</f>
        <v>0</v>
      </c>
      <c r="M20" s="5">
        <f>'Praca eksploatacyjna'!M20*exploatacja!$P84*$M$86</f>
        <v>0</v>
      </c>
      <c r="N20" s="5">
        <f>'Praca eksploatacyjna'!N20*exploatacja!$P84*$M$86</f>
        <v>0</v>
      </c>
      <c r="O20" s="5">
        <f>'Praca eksploatacyjna'!O20*exploatacja!$P84*$M$86</f>
        <v>0</v>
      </c>
      <c r="P20" s="5">
        <f>'Praca eksploatacyjna'!P20*exploatacja!$P84*$M$86</f>
        <v>0</v>
      </c>
      <c r="Q20" s="5">
        <f>'Praca eksploatacyjna'!Q20*exploatacja!$P84*$M$86</f>
        <v>0</v>
      </c>
      <c r="R20" s="5">
        <f>'Praca eksploatacyjna'!R20*exploatacja!$P84*$M$86</f>
        <v>0</v>
      </c>
      <c r="S20" s="5">
        <f>'Praca eksploatacyjna'!S20*exploatacja!$P84*$M$86</f>
        <v>0</v>
      </c>
      <c r="T20" s="5">
        <f>'Praca eksploatacyjna'!T20*exploatacja!$P84*$M$86</f>
        <v>0</v>
      </c>
      <c r="U20" s="5">
        <f>'Praca eksploatacyjna'!U20*exploatacja!$P84*$M$86</f>
        <v>0</v>
      </c>
      <c r="V20" s="5">
        <f>'Praca eksploatacyjna'!V20*exploatacja!$P84*$M$86</f>
        <v>0</v>
      </c>
      <c r="W20" s="5">
        <f>'Praca eksploatacyjna'!W20*exploatacja!$P84*$M$86</f>
        <v>0</v>
      </c>
      <c r="X20" s="5">
        <f>'Praca eksploatacyjna'!X20*exploatacja!$P84*$M$86</f>
        <v>0</v>
      </c>
      <c r="Y20" s="5">
        <f>'Praca eksploatacyjna'!Y20*exploatacja!$P84*$M$86</f>
        <v>0</v>
      </c>
      <c r="Z20" s="5">
        <f>'Praca eksploatacyjna'!Z20*exploatacja!$P84*$M$86</f>
        <v>0</v>
      </c>
    </row>
    <row r="21" spans="1:26" x14ac:dyDescent="0.25">
      <c r="A21" s="1">
        <v>20</v>
      </c>
      <c r="B21" s="5">
        <f>'Praca eksploatacyjna'!B21*exploatacja!$P85*$M$86</f>
        <v>0</v>
      </c>
      <c r="C21" s="5">
        <f>'Praca eksploatacyjna'!C21*exploatacja!$P85*$M$86</f>
        <v>0</v>
      </c>
      <c r="D21" s="5">
        <f>'Praca eksploatacyjna'!D21*exploatacja!$P85*$M$86</f>
        <v>0</v>
      </c>
      <c r="E21" s="5">
        <f>'Praca eksploatacyjna'!E21*exploatacja!$P85*$M$86</f>
        <v>0</v>
      </c>
      <c r="F21" s="5">
        <f>'Praca eksploatacyjna'!F21*exploatacja!$P85*$M$86</f>
        <v>0</v>
      </c>
      <c r="G21" s="5">
        <f>'Praca eksploatacyjna'!G21*exploatacja!$P85*$M$86</f>
        <v>0</v>
      </c>
      <c r="H21" s="5">
        <f>'Praca eksploatacyjna'!H21*exploatacja!$P85*$M$86</f>
        <v>0</v>
      </c>
      <c r="I21" s="5">
        <f>'Praca eksploatacyjna'!I21*exploatacja!$P85*$M$86</f>
        <v>0</v>
      </c>
      <c r="J21" s="5">
        <f>'Praca eksploatacyjna'!J21*exploatacja!$P85*$M$86</f>
        <v>0</v>
      </c>
      <c r="K21" s="5">
        <f>'Praca eksploatacyjna'!K21*exploatacja!$P85*$M$86</f>
        <v>0</v>
      </c>
      <c r="L21" s="5">
        <f>'Praca eksploatacyjna'!L21*exploatacja!$P85*$M$86</f>
        <v>0</v>
      </c>
      <c r="M21" s="5">
        <f>'Praca eksploatacyjna'!M21*exploatacja!$P85*$M$86</f>
        <v>0</v>
      </c>
      <c r="N21" s="5">
        <f>'Praca eksploatacyjna'!N21*exploatacja!$P85*$M$86</f>
        <v>0</v>
      </c>
      <c r="O21" s="5">
        <f>'Praca eksploatacyjna'!O21*exploatacja!$P85*$M$86</f>
        <v>0</v>
      </c>
      <c r="P21" s="5">
        <f>'Praca eksploatacyjna'!P21*exploatacja!$P85*$M$86</f>
        <v>0</v>
      </c>
      <c r="Q21" s="5">
        <f>'Praca eksploatacyjna'!Q21*exploatacja!$P85*$M$86</f>
        <v>0</v>
      </c>
      <c r="R21" s="5">
        <f>'Praca eksploatacyjna'!R21*exploatacja!$P85*$M$86</f>
        <v>0</v>
      </c>
      <c r="S21" s="5">
        <f>'Praca eksploatacyjna'!S21*exploatacja!$P85*$M$86</f>
        <v>0</v>
      </c>
      <c r="T21" s="5">
        <f>'Praca eksploatacyjna'!T21*exploatacja!$P85*$M$86</f>
        <v>0</v>
      </c>
      <c r="U21" s="5">
        <f>'Praca eksploatacyjna'!U21*exploatacja!$P85*$M$86</f>
        <v>0</v>
      </c>
      <c r="V21" s="5">
        <f>'Praca eksploatacyjna'!V21*exploatacja!$P85*$M$86</f>
        <v>0</v>
      </c>
      <c r="W21" s="5">
        <f>'Praca eksploatacyjna'!W21*exploatacja!$P85*$M$86</f>
        <v>0</v>
      </c>
      <c r="X21" s="5">
        <f>'Praca eksploatacyjna'!X21*exploatacja!$P85*$M$86</f>
        <v>0</v>
      </c>
      <c r="Y21" s="5">
        <f>'Praca eksploatacyjna'!Y21*exploatacja!$P85*$M$86</f>
        <v>0</v>
      </c>
      <c r="Z21" s="5">
        <f>'Praca eksploatacyjna'!Z21*exploatacja!$P85*$M$86</f>
        <v>0</v>
      </c>
    </row>
    <row r="22" spans="1:26" x14ac:dyDescent="0.25">
      <c r="A22" s="1">
        <v>30</v>
      </c>
      <c r="B22" s="5">
        <f>'Praca eksploatacyjna'!B22*exploatacja!$P86*$M$86</f>
        <v>0</v>
      </c>
      <c r="C22" s="5">
        <f>'Praca eksploatacyjna'!C22*exploatacja!$P86*$M$86</f>
        <v>3.7548493150684932</v>
      </c>
      <c r="D22" s="5">
        <f>'Praca eksploatacyjna'!D22*exploatacja!$P86*$M$86</f>
        <v>7.5096986301369864</v>
      </c>
      <c r="E22" s="5">
        <f>'Praca eksploatacyjna'!E22*exploatacja!$P86*$M$86</f>
        <v>11.264547945205477</v>
      </c>
      <c r="F22" s="5">
        <f>'Praca eksploatacyjna'!F22*exploatacja!$P86*$M$86</f>
        <v>15.019397260273973</v>
      </c>
      <c r="G22" s="5">
        <f>'Praca eksploatacyjna'!G22*exploatacja!$P86*$M$86</f>
        <v>18.774246575342463</v>
      </c>
      <c r="H22" s="5">
        <f>'Praca eksploatacyjna'!H22*exploatacja!$P86*$M$86</f>
        <v>26.423013698630136</v>
      </c>
      <c r="I22" s="5">
        <f>'Praca eksploatacyjna'!I22*exploatacja!$P86*$M$86</f>
        <v>34.071780821917805</v>
      </c>
      <c r="J22" s="5">
        <f>'Praca eksploatacyjna'!J22*exploatacja!$P86*$M$86</f>
        <v>41.720547945205475</v>
      </c>
      <c r="K22" s="5">
        <f>'Praca eksploatacyjna'!K22*exploatacja!$P86*$M$86</f>
        <v>49.369315068493137</v>
      </c>
      <c r="L22" s="5">
        <f>'Praca eksploatacyjna'!L22*exploatacja!$P86*$M$86</f>
        <v>38.243835616438353</v>
      </c>
      <c r="M22" s="5">
        <f>'Praca eksploatacyjna'!M22*exploatacja!$P86*$M$86</f>
        <v>41.998684931506851</v>
      </c>
      <c r="N22" s="5">
        <f>'Praca eksploatacyjna'!N22*exploatacja!$P86*$M$86</f>
        <v>45.753534246575342</v>
      </c>
      <c r="O22" s="5">
        <f>'Praca eksploatacyjna'!O22*exploatacja!$P86*$M$86</f>
        <v>49.508383561643832</v>
      </c>
      <c r="P22" s="5">
        <f>'Praca eksploatacyjna'!P22*exploatacja!$P86*$M$86</f>
        <v>53.263232876712323</v>
      </c>
      <c r="Q22" s="5">
        <f>'Praca eksploatacyjna'!Q22*exploatacja!$P86*$M$86</f>
        <v>18.774246575342463</v>
      </c>
      <c r="R22" s="5">
        <f>'Praca eksploatacyjna'!R22*exploatacja!$P86*$M$86</f>
        <v>22.529095890410954</v>
      </c>
      <c r="S22" s="5">
        <f>'Praca eksploatacyjna'!S22*exploatacja!$P86*$M$86</f>
        <v>26.283945205479451</v>
      </c>
      <c r="T22" s="5">
        <f>'Praca eksploatacyjna'!T22*exploatacja!$P86*$M$86</f>
        <v>30.038794520547945</v>
      </c>
      <c r="U22" s="5">
        <f>'Praca eksploatacyjna'!U22*exploatacja!$P86*$M$86</f>
        <v>33.793643835616443</v>
      </c>
      <c r="V22" s="5">
        <f>'Praca eksploatacyjna'!V22*exploatacja!$P86*$M$86</f>
        <v>18.774246575342463</v>
      </c>
      <c r="W22" s="5">
        <f>'Praca eksploatacyjna'!W22*exploatacja!$P86*$M$86</f>
        <v>22.668164383561642</v>
      </c>
      <c r="X22" s="5">
        <f>'Praca eksploatacyjna'!X22*exploatacja!$P86*$M$86</f>
        <v>26.562082191780824</v>
      </c>
      <c r="Y22" s="5">
        <f>'Praca eksploatacyjna'!Y22*exploatacja!$P86*$M$86</f>
        <v>30.456</v>
      </c>
      <c r="Z22" s="5">
        <f>'Praca eksploatacyjna'!Z22*exploatacja!$P86*$M$86</f>
        <v>34.349917808219168</v>
      </c>
    </row>
    <row r="23" spans="1:26" x14ac:dyDescent="0.25">
      <c r="A23" s="1">
        <v>40</v>
      </c>
      <c r="B23" s="5">
        <f>'Praca eksploatacyjna'!B23*exploatacja!$P87*$M$86</f>
        <v>13187.232328767124</v>
      </c>
      <c r="C23" s="5">
        <f>'Praca eksploatacyjna'!C23*exploatacja!$P87*$M$86</f>
        <v>14924.861753424657</v>
      </c>
      <c r="D23" s="5">
        <f>'Praca eksploatacyjna'!D23*exploatacja!$P87*$M$86</f>
        <v>16662.491178082193</v>
      </c>
      <c r="E23" s="5">
        <f>'Praca eksploatacyjna'!E23*exploatacja!$P87*$M$86</f>
        <v>18400.120602739727</v>
      </c>
      <c r="F23" s="5">
        <f>'Praca eksploatacyjna'!F23*exploatacja!$P87*$M$86</f>
        <v>20137.750027397262</v>
      </c>
      <c r="G23" s="5">
        <f>'Praca eksploatacyjna'!G23*exploatacja!$P87*$M$86</f>
        <v>21875.379452054793</v>
      </c>
      <c r="H23" s="5">
        <f>'Praca eksploatacyjna'!H23*exploatacja!$P87*$M$86</f>
        <v>24042.953260273978</v>
      </c>
      <c r="I23" s="5">
        <f>'Praca eksploatacyjna'!I23*exploatacja!$P87*$M$86</f>
        <v>26210.527068493153</v>
      </c>
      <c r="J23" s="5">
        <f>'Praca eksploatacyjna'!J23*exploatacja!$P87*$M$86</f>
        <v>28378.100876712331</v>
      </c>
      <c r="K23" s="5">
        <f>'Praca eksploatacyjna'!K23*exploatacja!$P87*$M$86</f>
        <v>30545.674684931502</v>
      </c>
      <c r="L23" s="5">
        <f>'Praca eksploatacyjna'!L23*exploatacja!$P87*$M$86</f>
        <v>24025.101369863012</v>
      </c>
      <c r="M23" s="5">
        <f>'Praca eksploatacyjna'!M23*exploatacja!$P87*$M$86</f>
        <v>26404.172383561643</v>
      </c>
      <c r="N23" s="5">
        <f>'Praca eksploatacyjna'!N23*exploatacja!$P87*$M$86</f>
        <v>28783.24339726027</v>
      </c>
      <c r="O23" s="5">
        <f>'Praca eksploatacyjna'!O23*exploatacja!$P87*$M$86</f>
        <v>31162.314410958901</v>
      </c>
      <c r="P23" s="5">
        <f>'Praca eksploatacyjna'!P23*exploatacja!$P87*$M$86</f>
        <v>33541.385424657528</v>
      </c>
      <c r="Q23" s="5">
        <f>'Praca eksploatacyjna'!Q23*exploatacja!$P87*$M$86</f>
        <v>25082.587397260271</v>
      </c>
      <c r="R23" s="5">
        <f>'Praca eksploatacyjna'!R23*exploatacja!$P87*$M$86</f>
        <v>28009.752328767125</v>
      </c>
      <c r="S23" s="5">
        <f>'Praca eksploatacyjna'!S23*exploatacja!$P87*$M$86</f>
        <v>30936.917260273971</v>
      </c>
      <c r="T23" s="5">
        <f>'Praca eksploatacyjna'!T23*exploatacja!$P87*$M$86</f>
        <v>33864.082191780813</v>
      </c>
      <c r="U23" s="5">
        <f>'Praca eksploatacyjna'!U23*exploatacja!$P87*$M$86</f>
        <v>36791.247123287671</v>
      </c>
      <c r="V23" s="5">
        <f>'Praca eksploatacyjna'!V23*exploatacja!$P87*$M$86</f>
        <v>27823.056986301366</v>
      </c>
      <c r="W23" s="5">
        <f>'Praca eksploatacyjna'!W23*exploatacja!$P87*$M$86</f>
        <v>66269.62405479452</v>
      </c>
      <c r="X23" s="5">
        <f>'Praca eksploatacyjna'!X23*exploatacja!$P87*$M$86</f>
        <v>104716.19112328767</v>
      </c>
      <c r="Y23" s="5">
        <f>'Praca eksploatacyjna'!Y23*exploatacja!$P87*$M$86</f>
        <v>143162.7581917808</v>
      </c>
      <c r="Z23" s="5">
        <f>'Praca eksploatacyjna'!Z23*exploatacja!$P87*$M$86</f>
        <v>181609.32526027397</v>
      </c>
    </row>
    <row r="24" spans="1:26" x14ac:dyDescent="0.25">
      <c r="A24" s="1">
        <v>50</v>
      </c>
      <c r="B24" s="5">
        <f>'Praca eksploatacyjna'!B24*exploatacja!$P88*$M$86</f>
        <v>165389.45095890411</v>
      </c>
      <c r="C24" s="5">
        <f>'Praca eksploatacyjna'!C24*exploatacja!$P88*$M$86</f>
        <v>164438.86586301369</v>
      </c>
      <c r="D24" s="5">
        <f>'Praca eksploatacyjna'!D24*exploatacja!$P88*$M$86</f>
        <v>163488.28076712327</v>
      </c>
      <c r="E24" s="5">
        <f>'Praca eksploatacyjna'!E24*exploatacja!$P88*$M$86</f>
        <v>162537.69567123285</v>
      </c>
      <c r="F24" s="5">
        <f>'Praca eksploatacyjna'!F24*exploatacja!$P88*$M$86</f>
        <v>161587.11057534249</v>
      </c>
      <c r="G24" s="5">
        <f>'Praca eksploatacyjna'!G24*exploatacja!$P88*$M$86</f>
        <v>160636.52547945204</v>
      </c>
      <c r="H24" s="5">
        <f>'Praca eksploatacyjna'!H24*exploatacja!$P88*$M$86</f>
        <v>184666.39808219176</v>
      </c>
      <c r="I24" s="5">
        <f>'Praca eksploatacyjna'!I24*exploatacja!$P88*$M$86</f>
        <v>208696.27068493146</v>
      </c>
      <c r="J24" s="5">
        <f>'Praca eksploatacyjna'!J24*exploatacja!$P88*$M$86</f>
        <v>232726.14328767118</v>
      </c>
      <c r="K24" s="5">
        <f>'Praca eksploatacyjna'!K24*exploatacja!$P88*$M$86</f>
        <v>256756.01589041098</v>
      </c>
      <c r="L24" s="5">
        <f>'Praca eksploatacyjna'!L24*exploatacja!$P88*$M$86</f>
        <v>285538.81397260271</v>
      </c>
      <c r="M24" s="5">
        <f>'Praca eksploatacyjna'!M24*exploatacja!$P88*$M$86</f>
        <v>328601.60810958903</v>
      </c>
      <c r="N24" s="5">
        <f>'Praca eksploatacyjna'!N24*exploatacja!$P88*$M$86</f>
        <v>371664.40224657534</v>
      </c>
      <c r="O24" s="5">
        <f>'Praca eksploatacyjna'!O24*exploatacja!$P88*$M$86</f>
        <v>414727.19638356165</v>
      </c>
      <c r="P24" s="5">
        <f>'Praca eksploatacyjna'!P24*exploatacja!$P88*$M$86</f>
        <v>457789.99052054796</v>
      </c>
      <c r="Q24" s="5">
        <f>'Praca eksploatacyjna'!Q24*exploatacja!$P88*$M$86</f>
        <v>380703.42164383567</v>
      </c>
      <c r="R24" s="5">
        <f>'Praca eksploatacyjna'!R24*exploatacja!$P88*$M$86</f>
        <v>411607.10695890413</v>
      </c>
      <c r="S24" s="5">
        <f>'Praca eksploatacyjna'!S24*exploatacja!$P88*$M$86</f>
        <v>442510.79227397259</v>
      </c>
      <c r="T24" s="5">
        <f>'Praca eksploatacyjna'!T24*exploatacja!$P88*$M$86</f>
        <v>473414.47758904117</v>
      </c>
      <c r="U24" s="5">
        <f>'Praca eksploatacyjna'!U24*exploatacja!$P88*$M$86</f>
        <v>504318.16290410963</v>
      </c>
      <c r="V24" s="5">
        <f>'Praca eksploatacyjna'!V24*exploatacja!$P88*$M$86</f>
        <v>319907.87753424654</v>
      </c>
      <c r="W24" s="5">
        <f>'Praca eksploatacyjna'!W24*exploatacja!$P88*$M$86</f>
        <v>390274.00586301368</v>
      </c>
      <c r="X24" s="5">
        <f>'Praca eksploatacyjna'!X24*exploatacja!$P88*$M$86</f>
        <v>460640.1341917807</v>
      </c>
      <c r="Y24" s="5">
        <f>'Praca eksploatacyjna'!Y24*exploatacja!$P88*$M$86</f>
        <v>531006.26252054796</v>
      </c>
      <c r="Z24" s="5">
        <f>'Praca eksploatacyjna'!Z24*exploatacja!$P88*$M$86</f>
        <v>601372.39084931498</v>
      </c>
    </row>
    <row r="25" spans="1:26" x14ac:dyDescent="0.25">
      <c r="A25" s="1">
        <v>60</v>
      </c>
      <c r="B25" s="5">
        <f>'Praca eksploatacyjna'!B25*exploatacja!$P89*$M$86</f>
        <v>294105.23013698636</v>
      </c>
      <c r="C25" s="5">
        <f>'Praca eksploatacyjna'!C25*exploatacja!$P89*$M$86</f>
        <v>351664.14082191791</v>
      </c>
      <c r="D25" s="5">
        <f>'Praca eksploatacyjna'!D25*exploatacja!$P89*$M$86</f>
        <v>409223.05150684936</v>
      </c>
      <c r="E25" s="5">
        <f>'Praca eksploatacyjna'!E25*exploatacja!$P89*$M$86</f>
        <v>466781.96219178091</v>
      </c>
      <c r="F25" s="5">
        <f>'Praca eksploatacyjna'!F25*exploatacja!$P89*$M$86</f>
        <v>524340.87287671235</v>
      </c>
      <c r="G25" s="5">
        <f>'Praca eksploatacyjna'!G25*exploatacja!$P89*$M$86</f>
        <v>581899.78356164391</v>
      </c>
      <c r="H25" s="5">
        <f>'Praca eksploatacyjna'!H25*exploatacja!$P89*$M$86</f>
        <v>658261.83452054788</v>
      </c>
      <c r="I25" s="5">
        <f>'Praca eksploatacyjna'!I25*exploatacja!$P89*$M$86</f>
        <v>734623.88547945197</v>
      </c>
      <c r="J25" s="5">
        <f>'Praca eksploatacyjna'!J25*exploatacja!$P89*$M$86</f>
        <v>810985.93643835629</v>
      </c>
      <c r="K25" s="5">
        <f>'Praca eksploatacyjna'!K25*exploatacja!$P89*$M$86</f>
        <v>887347.98739726003</v>
      </c>
      <c r="L25" s="5">
        <f>'Praca eksploatacyjna'!L25*exploatacja!$P89*$M$86</f>
        <v>675915.48493150668</v>
      </c>
      <c r="M25" s="5">
        <f>'Praca eksploatacyjna'!M25*exploatacja!$P89*$M$86</f>
        <v>805920.75123287668</v>
      </c>
      <c r="N25" s="5">
        <f>'Praca eksploatacyjna'!N25*exploatacja!$P89*$M$86</f>
        <v>935926.01753424655</v>
      </c>
      <c r="O25" s="5">
        <f>'Praca eksploatacyjna'!O25*exploatacja!$P89*$M$86</f>
        <v>1065931.2838356164</v>
      </c>
      <c r="P25" s="5">
        <f>'Praca eksploatacyjna'!P25*exploatacja!$P89*$M$86</f>
        <v>1195936.5501369864</v>
      </c>
      <c r="Q25" s="5">
        <f>'Praca eksploatacyjna'!Q25*exploatacja!$P89*$M$86</f>
        <v>944131.56164383586</v>
      </c>
      <c r="R25" s="5">
        <f>'Praca eksploatacyjna'!R25*exploatacja!$P89*$M$86</f>
        <v>1073218.6208219179</v>
      </c>
      <c r="S25" s="5">
        <f>'Praca eksploatacyjna'!S25*exploatacja!$P89*$M$86</f>
        <v>1202305.6800000002</v>
      </c>
      <c r="T25" s="5">
        <f>'Praca eksploatacyjna'!T25*exploatacja!$P89*$M$86</f>
        <v>1331392.7391780824</v>
      </c>
      <c r="U25" s="5">
        <f>'Praca eksploatacyjna'!U25*exploatacja!$P89*$M$86</f>
        <v>1460479.7983561642</v>
      </c>
      <c r="V25" s="5">
        <f>'Praca eksploatacyjna'!V25*exploatacja!$P89*$M$86</f>
        <v>939540.52602739737</v>
      </c>
      <c r="W25" s="5">
        <f>'Praca eksploatacyjna'!W25*exploatacja!$P89*$M$86</f>
        <v>1035099.1775342466</v>
      </c>
      <c r="X25" s="5">
        <f>'Praca eksploatacyjna'!X25*exploatacja!$P89*$M$86</f>
        <v>1130657.8290410959</v>
      </c>
      <c r="Y25" s="5">
        <f>'Praca eksploatacyjna'!Y25*exploatacja!$P89*$M$86</f>
        <v>1226216.4805479455</v>
      </c>
      <c r="Z25" s="5">
        <f>'Praca eksploatacyjna'!Z25*exploatacja!$P89*$M$86</f>
        <v>1321775.1320547943</v>
      </c>
    </row>
    <row r="26" spans="1:26" x14ac:dyDescent="0.25">
      <c r="A26" s="1">
        <v>70</v>
      </c>
      <c r="B26" s="5">
        <f>'Praca eksploatacyjna'!B26*exploatacja!$P90*$M$86</f>
        <v>518838.27287671244</v>
      </c>
      <c r="C26" s="5">
        <f>'Praca eksploatacyjna'!C26*exploatacja!$P90*$M$86</f>
        <v>513627.27057534253</v>
      </c>
      <c r="D26" s="5">
        <f>'Praca eksploatacyjna'!D26*exploatacja!$P90*$M$86</f>
        <v>508416.26827397262</v>
      </c>
      <c r="E26" s="5">
        <f>'Praca eksploatacyjna'!E26*exploatacja!$P90*$M$86</f>
        <v>503205.26597260271</v>
      </c>
      <c r="F26" s="5">
        <f>'Praca eksploatacyjna'!F26*exploatacja!$P90*$M$86</f>
        <v>497994.26367123285</v>
      </c>
      <c r="G26" s="5">
        <f>'Praca eksploatacyjna'!G26*exploatacja!$P90*$M$86</f>
        <v>492783.26136986294</v>
      </c>
      <c r="H26" s="5">
        <f>'Praca eksploatacyjna'!H26*exploatacja!$P90*$M$86</f>
        <v>438939.24821917812</v>
      </c>
      <c r="I26" s="5">
        <f>'Praca eksploatacyjna'!I26*exploatacja!$P90*$M$86</f>
        <v>385095.23506849312</v>
      </c>
      <c r="J26" s="5">
        <f>'Praca eksploatacyjna'!J26*exploatacja!$P90*$M$86</f>
        <v>331251.22191780817</v>
      </c>
      <c r="K26" s="5">
        <f>'Praca eksploatacyjna'!K26*exploatacja!$P90*$M$86</f>
        <v>277407.20876712329</v>
      </c>
      <c r="L26" s="5">
        <f>'Praca eksploatacyjna'!L26*exploatacja!$P90*$M$86</f>
        <v>249618.20712328769</v>
      </c>
      <c r="M26" s="5">
        <f>'Praca eksploatacyjna'!M26*exploatacja!$P90*$M$86</f>
        <v>264095.79616438359</v>
      </c>
      <c r="N26" s="5">
        <f>'Praca eksploatacyjna'!N26*exploatacja!$P90*$M$86</f>
        <v>278573.38520547946</v>
      </c>
      <c r="O26" s="5">
        <f>'Praca eksploatacyjna'!O26*exploatacja!$P90*$M$86</f>
        <v>293050.97424657532</v>
      </c>
      <c r="P26" s="5">
        <f>'Praca eksploatacyjna'!P26*exploatacja!$P90*$M$86</f>
        <v>307528.56328767113</v>
      </c>
      <c r="Q26" s="5">
        <f>'Praca eksploatacyjna'!Q26*exploatacja!$P90*$M$86</f>
        <v>591226.21808219177</v>
      </c>
      <c r="R26" s="5">
        <f>'Praca eksploatacyjna'!R26*exploatacja!$P90*$M$86</f>
        <v>597731.03868493147</v>
      </c>
      <c r="S26" s="5">
        <f>'Praca eksploatacyjna'!S26*exploatacja!$P90*$M$86</f>
        <v>604235.85928767116</v>
      </c>
      <c r="T26" s="5">
        <f>'Praca eksploatacyjna'!T26*exploatacja!$P90*$M$86</f>
        <v>610740.67989041097</v>
      </c>
      <c r="U26" s="5">
        <f>'Praca eksploatacyjna'!U26*exploatacja!$P90*$M$86</f>
        <v>617245.50049315079</v>
      </c>
      <c r="V26" s="5">
        <f>'Praca eksploatacyjna'!V26*exploatacja!$P90*$M$86</f>
        <v>551362.37589041109</v>
      </c>
      <c r="W26" s="5">
        <f>'Praca eksploatacyjna'!W26*exploatacja!$P90*$M$86</f>
        <v>542459.85402739735</v>
      </c>
      <c r="X26" s="5">
        <f>'Praca eksploatacyjna'!X26*exploatacja!$P90*$M$86</f>
        <v>533557.33216438361</v>
      </c>
      <c r="Y26" s="5">
        <f>'Praca eksploatacyjna'!Y26*exploatacja!$P90*$M$86</f>
        <v>524654.81030136987</v>
      </c>
      <c r="Z26" s="5">
        <f>'Praca eksploatacyjna'!Z26*exploatacja!$P90*$M$86</f>
        <v>515752.28843835625</v>
      </c>
    </row>
    <row r="27" spans="1:26" x14ac:dyDescent="0.25">
      <c r="A27" s="1">
        <v>80</v>
      </c>
      <c r="B27" s="5">
        <f>'Praca eksploatacyjna'!B27*exploatacja!$P91*$M$86</f>
        <v>704613.45205479464</v>
      </c>
      <c r="C27" s="5">
        <f>'Praca eksploatacyjna'!C27*exploatacja!$P91*$M$86</f>
        <v>651483.79890410963</v>
      </c>
      <c r="D27" s="5">
        <f>'Praca eksploatacyjna'!D27*exploatacja!$P91*$M$86</f>
        <v>598354.14575342473</v>
      </c>
      <c r="E27" s="5">
        <f>'Praca eksploatacyjna'!E27*exploatacja!$P91*$M$86</f>
        <v>545224.49260273972</v>
      </c>
      <c r="F27" s="5">
        <f>'Praca eksploatacyjna'!F27*exploatacja!$P91*$M$86</f>
        <v>492094.83945205488</v>
      </c>
      <c r="G27" s="5">
        <f>'Praca eksploatacyjna'!G27*exploatacja!$P91*$M$86</f>
        <v>438965.18630136986</v>
      </c>
      <c r="H27" s="5">
        <f>'Praca eksploatacyjna'!H27*exploatacja!$P91*$M$86</f>
        <v>380046.67397260282</v>
      </c>
      <c r="I27" s="5">
        <f>'Praca eksploatacyjna'!I27*exploatacja!$P91*$M$86</f>
        <v>321128.16164383566</v>
      </c>
      <c r="J27" s="5">
        <f>'Praca eksploatacyjna'!J27*exploatacja!$P91*$M$86</f>
        <v>262209.6493150685</v>
      </c>
      <c r="K27" s="5">
        <f>'Praca eksploatacyjna'!K27*exploatacja!$P91*$M$86</f>
        <v>203291.13698630134</v>
      </c>
      <c r="L27" s="5">
        <f>'Praca eksploatacyjna'!L27*exploatacja!$P91*$M$86</f>
        <v>410020.89041095891</v>
      </c>
      <c r="M27" s="5">
        <f>'Praca eksploatacyjna'!M27*exploatacja!$P91*$M$86</f>
        <v>269098.19999999995</v>
      </c>
      <c r="N27" s="5">
        <f>'Praca eksploatacyjna'!N27*exploatacja!$P91*$M$86</f>
        <v>128175.50958904107</v>
      </c>
      <c r="O27" s="5">
        <f>'Praca eksploatacyjna'!O27*exploatacja!$P91*$M$86</f>
        <v>-12747.180821917826</v>
      </c>
      <c r="P27" s="5">
        <f>'Praca eksploatacyjna'!P27*exploatacja!$P91*$M$86</f>
        <v>-153669.87123287676</v>
      </c>
      <c r="Q27" s="5">
        <f>'Praca eksploatacyjna'!Q27*exploatacja!$P91*$M$86</f>
        <v>0</v>
      </c>
      <c r="R27" s="5">
        <f>'Praca eksploatacyjna'!R27*exploatacja!$P91*$M$86</f>
        <v>-140922.69041095892</v>
      </c>
      <c r="S27" s="5">
        <f>'Praca eksploatacyjna'!S27*exploatacja!$P91*$M$86</f>
        <v>-281845.38082191785</v>
      </c>
      <c r="T27" s="5">
        <f>'Praca eksploatacyjna'!T27*exploatacja!$P91*$M$86</f>
        <v>-422768.07123287668</v>
      </c>
      <c r="U27" s="5">
        <f>'Praca eksploatacyjna'!U27*exploatacja!$P91*$M$86</f>
        <v>-563690.76164383569</v>
      </c>
      <c r="V27" s="5">
        <f>'Praca eksploatacyjna'!V27*exploatacja!$P91*$M$86</f>
        <v>0</v>
      </c>
      <c r="W27" s="5">
        <f>'Praca eksploatacyjna'!W27*exploatacja!$P91*$M$86</f>
        <v>-140922.69041095892</v>
      </c>
      <c r="X27" s="5">
        <f>'Praca eksploatacyjna'!X27*exploatacja!$P91*$M$86</f>
        <v>-281845.38082191785</v>
      </c>
      <c r="Y27" s="5">
        <f>'Praca eksploatacyjna'!Y27*exploatacja!$P91*$M$86</f>
        <v>-422768.07123287668</v>
      </c>
      <c r="Z27" s="5">
        <f>'Praca eksploatacyjna'!Z27*exploatacja!$P91*$M$86</f>
        <v>-563690.76164383569</v>
      </c>
    </row>
    <row r="28" spans="1:26" x14ac:dyDescent="0.25">
      <c r="A28" s="1">
        <v>90</v>
      </c>
      <c r="B28" s="5">
        <f>'Praca eksploatacyjna'!B28*exploatacja!$P92*$M$86</f>
        <v>262596.78246575338</v>
      </c>
      <c r="C28" s="5">
        <f>'Praca eksploatacyjna'!C28*exploatacja!$P92*$M$86</f>
        <v>259363.34268493147</v>
      </c>
      <c r="D28" s="5">
        <f>'Praca eksploatacyjna'!D28*exploatacja!$P92*$M$86</f>
        <v>256129.90290410953</v>
      </c>
      <c r="E28" s="5">
        <f>'Praca eksploatacyjna'!E28*exploatacja!$P92*$M$86</f>
        <v>252896.46312328763</v>
      </c>
      <c r="F28" s="5">
        <f>'Praca eksploatacyjna'!F28*exploatacja!$P92*$M$86</f>
        <v>249663.02334246578</v>
      </c>
      <c r="G28" s="5">
        <f>'Praca eksploatacyjna'!G28*exploatacja!$P92*$M$86</f>
        <v>246429.58356164381</v>
      </c>
      <c r="H28" s="5">
        <f>'Praca eksploatacyjna'!H28*exploatacja!$P92*$M$86</f>
        <v>241645.63446575345</v>
      </c>
      <c r="I28" s="5">
        <f>'Praca eksploatacyjna'!I28*exploatacja!$P92*$M$86</f>
        <v>236861.68536986303</v>
      </c>
      <c r="J28" s="5">
        <f>'Praca eksploatacyjna'!J28*exploatacja!$P92*$M$86</f>
        <v>232077.73627397264</v>
      </c>
      <c r="K28" s="5">
        <f>'Praca eksploatacyjna'!K28*exploatacja!$P92*$M$86</f>
        <v>227293.78717808222</v>
      </c>
      <c r="L28" s="5">
        <f>'Praca eksploatacyjna'!L28*exploatacja!$P92*$M$86</f>
        <v>238677.03698630136</v>
      </c>
      <c r="M28" s="5">
        <f>'Praca eksploatacyjna'!M28*exploatacja!$P92*$M$86</f>
        <v>257554.97473972599</v>
      </c>
      <c r="N28" s="5">
        <f>'Praca eksploatacyjna'!N28*exploatacja!$P92*$M$86</f>
        <v>276432.91249315062</v>
      </c>
      <c r="O28" s="5">
        <f>'Praca eksploatacyjna'!O28*exploatacja!$P92*$M$86</f>
        <v>295310.85024657531</v>
      </c>
      <c r="P28" s="5">
        <f>'Praca eksploatacyjna'!P28*exploatacja!$P92*$M$86</f>
        <v>314188.788</v>
      </c>
      <c r="Q28" s="5">
        <f>'Praca eksploatacyjna'!Q28*exploatacja!$P92*$M$86</f>
        <v>356986.47123287671</v>
      </c>
      <c r="R28" s="5">
        <f>'Praca eksploatacyjna'!R28*exploatacja!$P92*$M$86</f>
        <v>372141.84361643833</v>
      </c>
      <c r="S28" s="5">
        <f>'Praca eksploatacyjna'!S28*exploatacja!$P92*$M$86</f>
        <v>387297.21600000001</v>
      </c>
      <c r="T28" s="5">
        <f>'Praca eksploatacyjna'!T28*exploatacja!$P92*$M$86</f>
        <v>402452.58838356158</v>
      </c>
      <c r="U28" s="5">
        <f>'Praca eksploatacyjna'!U28*exploatacja!$P92*$M$86</f>
        <v>417607.96076712327</v>
      </c>
      <c r="V28" s="5">
        <f>'Praca eksploatacyjna'!V28*exploatacja!$P92*$M$86</f>
        <v>338373.64438356162</v>
      </c>
      <c r="W28" s="5">
        <f>'Praca eksploatacyjna'!W28*exploatacja!$P92*$M$86</f>
        <v>380123.77693150681</v>
      </c>
      <c r="X28" s="5">
        <f>'Praca eksploatacyjna'!X28*exploatacja!$P92*$M$86</f>
        <v>421873.90947945201</v>
      </c>
      <c r="Y28" s="5">
        <f>'Praca eksploatacyjna'!Y28*exploatacja!$P92*$M$86</f>
        <v>463624.0420273972</v>
      </c>
      <c r="Z28" s="5">
        <f>'Praca eksploatacyjna'!Z28*exploatacja!$P92*$M$86</f>
        <v>505374.17457534239</v>
      </c>
    </row>
    <row r="29" spans="1:26" x14ac:dyDescent="0.25">
      <c r="A29" s="1">
        <v>100</v>
      </c>
      <c r="B29" s="5">
        <f>'Praca eksploatacyjna'!B29*exploatacja!$P93*$M$86</f>
        <v>0</v>
      </c>
      <c r="C29" s="5">
        <f>'Praca eksploatacyjna'!C29*exploatacja!$P93*$M$86</f>
        <v>0</v>
      </c>
      <c r="D29" s="5">
        <f>'Praca eksploatacyjna'!D29*exploatacja!$P93*$M$86</f>
        <v>0</v>
      </c>
      <c r="E29" s="5">
        <f>'Praca eksploatacyjna'!E29*exploatacja!$P93*$M$86</f>
        <v>0</v>
      </c>
      <c r="F29" s="5">
        <f>'Praca eksploatacyjna'!F29*exploatacja!$P93*$M$86</f>
        <v>0</v>
      </c>
      <c r="G29" s="5">
        <f>'Praca eksploatacyjna'!G29*exploatacja!$P93*$M$86</f>
        <v>0</v>
      </c>
      <c r="H29" s="5">
        <f>'Praca eksploatacyjna'!H29*exploatacja!$P93*$M$86</f>
        <v>0</v>
      </c>
      <c r="I29" s="5">
        <f>'Praca eksploatacyjna'!I29*exploatacja!$P93*$M$86</f>
        <v>0</v>
      </c>
      <c r="J29" s="5">
        <f>'Praca eksploatacyjna'!J29*exploatacja!$P93*$M$86</f>
        <v>0</v>
      </c>
      <c r="K29" s="5">
        <f>'Praca eksploatacyjna'!K29*exploatacja!$P93*$M$86</f>
        <v>0</v>
      </c>
      <c r="L29" s="5">
        <f>'Praca eksploatacyjna'!L29*exploatacja!$P93*$M$86</f>
        <v>0</v>
      </c>
      <c r="M29" s="5">
        <f>'Praca eksploatacyjna'!M29*exploatacja!$P93*$M$86</f>
        <v>0</v>
      </c>
      <c r="N29" s="5">
        <f>'Praca eksploatacyjna'!N29*exploatacja!$P93*$M$86</f>
        <v>0</v>
      </c>
      <c r="O29" s="5">
        <f>'Praca eksploatacyjna'!O29*exploatacja!$P93*$M$86</f>
        <v>0</v>
      </c>
      <c r="P29" s="5">
        <f>'Praca eksploatacyjna'!P29*exploatacja!$P93*$M$86</f>
        <v>0</v>
      </c>
      <c r="Q29" s="5">
        <f>'Praca eksploatacyjna'!Q29*exploatacja!$P93*$M$86</f>
        <v>0</v>
      </c>
      <c r="R29" s="5">
        <f>'Praca eksploatacyjna'!R29*exploatacja!$P93*$M$86</f>
        <v>0</v>
      </c>
      <c r="S29" s="5">
        <f>'Praca eksploatacyjna'!S29*exploatacja!$P93*$M$86</f>
        <v>0</v>
      </c>
      <c r="T29" s="5">
        <f>'Praca eksploatacyjna'!T29*exploatacja!$P93*$M$86</f>
        <v>0</v>
      </c>
      <c r="U29" s="5">
        <f>'Praca eksploatacyjna'!U29*exploatacja!$P93*$M$86</f>
        <v>0</v>
      </c>
      <c r="V29" s="5">
        <f>'Praca eksploatacyjna'!V29*exploatacja!$P93*$M$86</f>
        <v>0</v>
      </c>
      <c r="W29" s="5">
        <f>'Praca eksploatacyjna'!W29*exploatacja!$P93*$M$86</f>
        <v>0</v>
      </c>
      <c r="X29" s="5">
        <f>'Praca eksploatacyjna'!X29*exploatacja!$P93*$M$86</f>
        <v>0</v>
      </c>
      <c r="Y29" s="5">
        <f>'Praca eksploatacyjna'!Y29*exploatacja!$P93*$M$86</f>
        <v>0</v>
      </c>
      <c r="Z29" s="5">
        <f>'Praca eksploatacyjna'!Z29*exploatacja!$P93*$M$86</f>
        <v>0</v>
      </c>
    </row>
    <row r="30" spans="1:26" x14ac:dyDescent="0.25">
      <c r="A30" s="1">
        <v>110</v>
      </c>
      <c r="B30" s="5">
        <f>'Praca eksploatacyjna'!B30*exploatacja!$P94*$M$86</f>
        <v>0</v>
      </c>
      <c r="C30" s="5">
        <f>'Praca eksploatacyjna'!C30*exploatacja!$P94*$M$86</f>
        <v>0</v>
      </c>
      <c r="D30" s="5">
        <f>'Praca eksploatacyjna'!D30*exploatacja!$P94*$M$86</f>
        <v>0</v>
      </c>
      <c r="E30" s="5">
        <f>'Praca eksploatacyjna'!E30*exploatacja!$P94*$M$86</f>
        <v>0</v>
      </c>
      <c r="F30" s="5">
        <f>'Praca eksploatacyjna'!F30*exploatacja!$P94*$M$86</f>
        <v>0</v>
      </c>
      <c r="G30" s="5">
        <f>'Praca eksploatacyjna'!G30*exploatacja!$P94*$M$86</f>
        <v>0</v>
      </c>
      <c r="H30" s="5">
        <f>'Praca eksploatacyjna'!H30*exploatacja!$P94*$M$86</f>
        <v>0</v>
      </c>
      <c r="I30" s="5">
        <f>'Praca eksploatacyjna'!I30*exploatacja!$P94*$M$86</f>
        <v>0</v>
      </c>
      <c r="J30" s="5">
        <f>'Praca eksploatacyjna'!J30*exploatacja!$P94*$M$86</f>
        <v>0</v>
      </c>
      <c r="K30" s="5">
        <f>'Praca eksploatacyjna'!K30*exploatacja!$P94*$M$86</f>
        <v>0</v>
      </c>
      <c r="L30" s="5">
        <f>'Praca eksploatacyjna'!L30*exploatacja!$P94*$M$86</f>
        <v>0</v>
      </c>
      <c r="M30" s="5">
        <f>'Praca eksploatacyjna'!M30*exploatacja!$P94*$M$86</f>
        <v>0</v>
      </c>
      <c r="N30" s="5">
        <f>'Praca eksploatacyjna'!N30*exploatacja!$P94*$M$86</f>
        <v>0</v>
      </c>
      <c r="O30" s="5">
        <f>'Praca eksploatacyjna'!O30*exploatacja!$P94*$M$86</f>
        <v>0</v>
      </c>
      <c r="P30" s="5">
        <f>'Praca eksploatacyjna'!P30*exploatacja!$P94*$M$86</f>
        <v>0</v>
      </c>
      <c r="Q30" s="5">
        <f>'Praca eksploatacyjna'!Q30*exploatacja!$P94*$M$86</f>
        <v>0</v>
      </c>
      <c r="R30" s="5">
        <f>'Praca eksploatacyjna'!R30*exploatacja!$P94*$M$86</f>
        <v>0</v>
      </c>
      <c r="S30" s="5">
        <f>'Praca eksploatacyjna'!S30*exploatacja!$P94*$M$86</f>
        <v>0</v>
      </c>
      <c r="T30" s="5">
        <f>'Praca eksploatacyjna'!T30*exploatacja!$P94*$M$86</f>
        <v>0</v>
      </c>
      <c r="U30" s="5">
        <f>'Praca eksploatacyjna'!U30*exploatacja!$P94*$M$86</f>
        <v>0</v>
      </c>
      <c r="V30" s="5">
        <f>'Praca eksploatacyjna'!V30*exploatacja!$P94*$M$86</f>
        <v>0</v>
      </c>
      <c r="W30" s="5">
        <f>'Praca eksploatacyjna'!W30*exploatacja!$P94*$M$86</f>
        <v>0</v>
      </c>
      <c r="X30" s="5">
        <f>'Praca eksploatacyjna'!X30*exploatacja!$P94*$M$86</f>
        <v>0</v>
      </c>
      <c r="Y30" s="5">
        <f>'Praca eksploatacyjna'!Y30*exploatacja!$P94*$M$86</f>
        <v>0</v>
      </c>
      <c r="Z30" s="5">
        <f>'Praca eksploatacyjna'!Z30*exploatacja!$P94*$M$86</f>
        <v>0</v>
      </c>
    </row>
    <row r="31" spans="1:26" x14ac:dyDescent="0.25">
      <c r="A31" s="1" t="s">
        <v>28</v>
      </c>
      <c r="B31" s="5">
        <f>SUM(B20:B30)</f>
        <v>1958730.4208219179</v>
      </c>
      <c r="C31" s="5">
        <f t="shared" ref="C31:Z31" si="3">SUM(C20:C30)</f>
        <v>1955506.0354520553</v>
      </c>
      <c r="D31" s="5">
        <f t="shared" si="3"/>
        <v>1952281.6500821919</v>
      </c>
      <c r="E31" s="5">
        <f t="shared" si="3"/>
        <v>1949057.2647123286</v>
      </c>
      <c r="F31" s="5">
        <f t="shared" si="3"/>
        <v>1945832.8793424659</v>
      </c>
      <c r="G31" s="5">
        <f t="shared" si="3"/>
        <v>1942608.4939726028</v>
      </c>
      <c r="H31" s="5">
        <f t="shared" si="3"/>
        <v>1927629.1655342467</v>
      </c>
      <c r="I31" s="5">
        <f t="shared" si="3"/>
        <v>1912649.8370958902</v>
      </c>
      <c r="J31" s="5">
        <f t="shared" si="3"/>
        <v>1897670.5086575344</v>
      </c>
      <c r="K31" s="5">
        <f t="shared" si="3"/>
        <v>1882691.1802191776</v>
      </c>
      <c r="L31" s="5">
        <f t="shared" si="3"/>
        <v>1883833.7786301367</v>
      </c>
      <c r="M31" s="5">
        <f t="shared" si="3"/>
        <v>1951717.5013150685</v>
      </c>
      <c r="N31" s="5">
        <f t="shared" si="3"/>
        <v>2019601.2239999999</v>
      </c>
      <c r="O31" s="5">
        <f t="shared" si="3"/>
        <v>2087484.9466849314</v>
      </c>
      <c r="P31" s="5">
        <f t="shared" si="3"/>
        <v>2155368.6693698629</v>
      </c>
      <c r="Q31" s="5">
        <f t="shared" si="3"/>
        <v>2298149.0342465756</v>
      </c>
      <c r="R31" s="5">
        <f t="shared" si="3"/>
        <v>2341808.2010958907</v>
      </c>
      <c r="S31" s="5">
        <f t="shared" si="3"/>
        <v>2385467.3679452054</v>
      </c>
      <c r="T31" s="5">
        <f t="shared" si="3"/>
        <v>2429126.5347945206</v>
      </c>
      <c r="U31" s="5">
        <f t="shared" si="3"/>
        <v>2472785.7016438353</v>
      </c>
      <c r="V31" s="5">
        <f t="shared" si="3"/>
        <v>2177026.2550684935</v>
      </c>
      <c r="W31" s="5">
        <f t="shared" si="3"/>
        <v>2273326.4161643838</v>
      </c>
      <c r="X31" s="5">
        <f t="shared" si="3"/>
        <v>2369626.577260274</v>
      </c>
      <c r="Y31" s="5">
        <f t="shared" si="3"/>
        <v>2465926.7383561647</v>
      </c>
      <c r="Z31" s="5">
        <f t="shared" si="3"/>
        <v>2562226.8994520539</v>
      </c>
    </row>
    <row r="33" spans="1:26" x14ac:dyDescent="0.25">
      <c r="A33" t="s">
        <v>83</v>
      </c>
    </row>
    <row r="34" spans="1:26" x14ac:dyDescent="0.25">
      <c r="A34" s="1" t="s">
        <v>4</v>
      </c>
      <c r="B34" s="1">
        <v>2020</v>
      </c>
      <c r="C34" s="1">
        <f>B34+1</f>
        <v>2021</v>
      </c>
      <c r="D34" s="1">
        <f t="shared" ref="D34:Z34" si="4">C34+1</f>
        <v>2022</v>
      </c>
      <c r="E34" s="1">
        <f t="shared" si="4"/>
        <v>2023</v>
      </c>
      <c r="F34" s="1">
        <f t="shared" si="4"/>
        <v>2024</v>
      </c>
      <c r="G34" s="1">
        <f t="shared" si="4"/>
        <v>2025</v>
      </c>
      <c r="H34" s="1">
        <f t="shared" si="4"/>
        <v>2026</v>
      </c>
      <c r="I34" s="1">
        <f t="shared" si="4"/>
        <v>2027</v>
      </c>
      <c r="J34" s="1">
        <f t="shared" si="4"/>
        <v>2028</v>
      </c>
      <c r="K34" s="1">
        <f t="shared" si="4"/>
        <v>2029</v>
      </c>
      <c r="L34" s="1">
        <f t="shared" si="4"/>
        <v>2030</v>
      </c>
      <c r="M34" s="1">
        <f t="shared" si="4"/>
        <v>2031</v>
      </c>
      <c r="N34" s="1">
        <f t="shared" si="4"/>
        <v>2032</v>
      </c>
      <c r="O34" s="1">
        <f t="shared" si="4"/>
        <v>2033</v>
      </c>
      <c r="P34" s="1">
        <f t="shared" si="4"/>
        <v>2034</v>
      </c>
      <c r="Q34" s="1">
        <f t="shared" si="4"/>
        <v>2035</v>
      </c>
      <c r="R34" s="1">
        <f t="shared" si="4"/>
        <v>2036</v>
      </c>
      <c r="S34" s="1">
        <f t="shared" si="4"/>
        <v>2037</v>
      </c>
      <c r="T34" s="1">
        <f t="shared" si="4"/>
        <v>2038</v>
      </c>
      <c r="U34" s="1">
        <f t="shared" si="4"/>
        <v>2039</v>
      </c>
      <c r="V34" s="1">
        <f t="shared" si="4"/>
        <v>2040</v>
      </c>
      <c r="W34" s="1">
        <f t="shared" si="4"/>
        <v>2041</v>
      </c>
      <c r="X34" s="1">
        <f t="shared" si="4"/>
        <v>2042</v>
      </c>
      <c r="Y34" s="1">
        <f t="shared" si="4"/>
        <v>2043</v>
      </c>
      <c r="Z34" s="1">
        <f t="shared" si="4"/>
        <v>2044</v>
      </c>
    </row>
    <row r="35" spans="1:26" x14ac:dyDescent="0.25">
      <c r="A35" s="2" t="s">
        <v>2</v>
      </c>
      <c r="B35" s="72"/>
      <c r="C35" s="72"/>
      <c r="D35" s="72"/>
      <c r="E35" s="72"/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  <c r="R35" s="72"/>
      <c r="S35" s="72"/>
      <c r="T35" s="72"/>
      <c r="U35" s="72"/>
      <c r="V35" s="72"/>
      <c r="W35" s="72"/>
      <c r="X35" s="72"/>
      <c r="Y35" s="72"/>
      <c r="Z35" s="72"/>
    </row>
    <row r="36" spans="1:26" x14ac:dyDescent="0.25">
      <c r="A36" s="1">
        <v>10</v>
      </c>
      <c r="B36" s="5">
        <f>'Praca eksploatacyjna'!B36*exploatacja!$Q84*$M$86</f>
        <v>0</v>
      </c>
      <c r="C36" s="5">
        <f>'Praca eksploatacyjna'!C36*exploatacja!$Q84*$M$86</f>
        <v>0</v>
      </c>
      <c r="D36" s="5">
        <f>'Praca eksploatacyjna'!D36*exploatacja!$Q84*$M$86</f>
        <v>0</v>
      </c>
      <c r="E36" s="5">
        <f>'Praca eksploatacyjna'!E36*exploatacja!$Q84*$M$86</f>
        <v>0</v>
      </c>
      <c r="F36" s="5">
        <f>'Praca eksploatacyjna'!F36*exploatacja!$Q84*$M$86</f>
        <v>0</v>
      </c>
      <c r="G36" s="5">
        <f>'Praca eksploatacyjna'!G36*exploatacja!$Q84*$M$86</f>
        <v>0</v>
      </c>
      <c r="H36" s="5">
        <f>'Praca eksploatacyjna'!H36*exploatacja!$Q84*$M$86</f>
        <v>0</v>
      </c>
      <c r="I36" s="5">
        <f>'Praca eksploatacyjna'!I36*exploatacja!$Q84*$M$86</f>
        <v>0</v>
      </c>
      <c r="J36" s="5">
        <f>'Praca eksploatacyjna'!J36*exploatacja!$Q84*$M$86</f>
        <v>0</v>
      </c>
      <c r="K36" s="5">
        <f>'Praca eksploatacyjna'!K36*exploatacja!$Q84*$M$86</f>
        <v>0</v>
      </c>
      <c r="L36" s="5">
        <f>'Praca eksploatacyjna'!L36*exploatacja!$Q84*$M$86</f>
        <v>0</v>
      </c>
      <c r="M36" s="5">
        <f>'Praca eksploatacyjna'!M36*exploatacja!$Q84*$M$86</f>
        <v>0</v>
      </c>
      <c r="N36" s="5">
        <f>'Praca eksploatacyjna'!N36*exploatacja!$Q84*$M$86</f>
        <v>0</v>
      </c>
      <c r="O36" s="5">
        <f>'Praca eksploatacyjna'!O36*exploatacja!$Q84*$M$86</f>
        <v>0</v>
      </c>
      <c r="P36" s="5">
        <f>'Praca eksploatacyjna'!P36*exploatacja!$Q84*$M$86</f>
        <v>0</v>
      </c>
      <c r="Q36" s="5">
        <f>'Praca eksploatacyjna'!Q36*exploatacja!$Q84*$M$86</f>
        <v>0</v>
      </c>
      <c r="R36" s="5">
        <f>'Praca eksploatacyjna'!R36*exploatacja!$Q84*$M$86</f>
        <v>0</v>
      </c>
      <c r="S36" s="5">
        <f>'Praca eksploatacyjna'!S36*exploatacja!$Q84*$M$86</f>
        <v>0</v>
      </c>
      <c r="T36" s="5">
        <f>'Praca eksploatacyjna'!T36*exploatacja!$Q84*$M$86</f>
        <v>0</v>
      </c>
      <c r="U36" s="5">
        <f>'Praca eksploatacyjna'!U36*exploatacja!$Q84*$M$86</f>
        <v>0</v>
      </c>
      <c r="V36" s="5">
        <f>'Praca eksploatacyjna'!V36*exploatacja!$Q84*$M$86</f>
        <v>0</v>
      </c>
      <c r="W36" s="5">
        <f>'Praca eksploatacyjna'!W36*exploatacja!$Q84*$M$86</f>
        <v>0</v>
      </c>
      <c r="X36" s="5">
        <f>'Praca eksploatacyjna'!X36*exploatacja!$Q84*$M$86</f>
        <v>0</v>
      </c>
      <c r="Y36" s="5">
        <f>'Praca eksploatacyjna'!Y36*exploatacja!$Q84*$M$86</f>
        <v>0</v>
      </c>
      <c r="Z36" s="5">
        <f>'Praca eksploatacyjna'!Z36*exploatacja!$Q84*$M$86</f>
        <v>0</v>
      </c>
    </row>
    <row r="37" spans="1:26" x14ac:dyDescent="0.25">
      <c r="A37" s="1">
        <v>20</v>
      </c>
      <c r="B37" s="5">
        <f>'Praca eksploatacyjna'!B37*exploatacja!$Q85*$M$86</f>
        <v>0</v>
      </c>
      <c r="C37" s="5">
        <f>'Praca eksploatacyjna'!C37*exploatacja!$Q85*$M$86</f>
        <v>0</v>
      </c>
      <c r="D37" s="5">
        <f>'Praca eksploatacyjna'!D37*exploatacja!$Q85*$M$86</f>
        <v>0</v>
      </c>
      <c r="E37" s="5">
        <f>'Praca eksploatacyjna'!E37*exploatacja!$Q85*$M$86</f>
        <v>0</v>
      </c>
      <c r="F37" s="5">
        <f>'Praca eksploatacyjna'!F37*exploatacja!$Q85*$M$86</f>
        <v>0</v>
      </c>
      <c r="G37" s="5">
        <f>'Praca eksploatacyjna'!G37*exploatacja!$Q85*$M$86</f>
        <v>0</v>
      </c>
      <c r="H37" s="5">
        <f>'Praca eksploatacyjna'!H37*exploatacja!$Q85*$M$86</f>
        <v>6.4415342465753422</v>
      </c>
      <c r="I37" s="5">
        <f>'Praca eksploatacyjna'!I37*exploatacja!$Q85*$M$86</f>
        <v>12.883068493150684</v>
      </c>
      <c r="J37" s="5">
        <f>'Praca eksploatacyjna'!J37*exploatacja!$Q85*$M$86</f>
        <v>19.324602739726032</v>
      </c>
      <c r="K37" s="5">
        <f>'Praca eksploatacyjna'!K37*exploatacja!$Q85*$M$86</f>
        <v>25.766136986301369</v>
      </c>
      <c r="L37" s="5">
        <f>'Praca eksploatacyjna'!L37*exploatacja!$Q85*$M$86</f>
        <v>32.207671232876713</v>
      </c>
      <c r="M37" s="5">
        <f>'Praca eksploatacyjna'!M37*exploatacja!$Q85*$M$86</f>
        <v>32.207671232876713</v>
      </c>
      <c r="N37" s="5">
        <f>'Praca eksploatacyjna'!N37*exploatacja!$Q85*$M$86</f>
        <v>32.207671232876713</v>
      </c>
      <c r="O37" s="5">
        <f>'Praca eksploatacyjna'!O37*exploatacja!$Q85*$M$86</f>
        <v>32.207671232876713</v>
      </c>
      <c r="P37" s="5">
        <f>'Praca eksploatacyjna'!P37*exploatacja!$Q85*$M$86</f>
        <v>32.207671232876713</v>
      </c>
      <c r="Q37" s="5">
        <f>'Praca eksploatacyjna'!Q37*exploatacja!$Q85*$M$86</f>
        <v>0</v>
      </c>
      <c r="R37" s="5">
        <f>'Praca eksploatacyjna'!R37*exploatacja!$Q85*$M$86</f>
        <v>19.682465753424658</v>
      </c>
      <c r="S37" s="5">
        <f>'Praca eksploatacyjna'!S37*exploatacja!$Q85*$M$86</f>
        <v>39.364931506849317</v>
      </c>
      <c r="T37" s="5">
        <f>'Praca eksploatacyjna'!T37*exploatacja!$Q85*$M$86</f>
        <v>59.047397260273975</v>
      </c>
      <c r="U37" s="5">
        <f>'Praca eksploatacyjna'!U37*exploatacja!$Q85*$M$86</f>
        <v>78.729863013698633</v>
      </c>
      <c r="V37" s="5">
        <f>'Praca eksploatacyjna'!V37*exploatacja!$Q85*$M$86</f>
        <v>98.412328767123284</v>
      </c>
      <c r="W37" s="5">
        <f>'Praca eksploatacyjna'!W37*exploatacja!$Q85*$M$86</f>
        <v>111.65326027397259</v>
      </c>
      <c r="X37" s="5">
        <f>'Praca eksploatacyjna'!X37*exploatacja!$Q85*$M$86</f>
        <v>124.8941917808219</v>
      </c>
      <c r="Y37" s="5">
        <f>'Praca eksploatacyjna'!Y37*exploatacja!$Q85*$M$86</f>
        <v>138.13512328767123</v>
      </c>
      <c r="Z37" s="5">
        <f>'Praca eksploatacyjna'!Z37*exploatacja!$Q85*$M$86</f>
        <v>151.37605479452054</v>
      </c>
    </row>
    <row r="38" spans="1:26" x14ac:dyDescent="0.25">
      <c r="A38" s="1">
        <v>30</v>
      </c>
      <c r="B38" s="5">
        <f>'Praca eksploatacyjna'!B38*exploatacja!$Q86*$M$86</f>
        <v>291740.3852054794</v>
      </c>
      <c r="C38" s="5">
        <f>'Praca eksploatacyjna'!C38*exploatacja!$Q86*$M$86</f>
        <v>295532.91024657531</v>
      </c>
      <c r="D38" s="5">
        <f>'Praca eksploatacyjna'!D38*exploatacja!$Q86*$M$86</f>
        <v>299325.43528767122</v>
      </c>
      <c r="E38" s="5">
        <f>'Praca eksploatacyjna'!E38*exploatacja!$Q86*$M$86</f>
        <v>303117.96032876708</v>
      </c>
      <c r="F38" s="5">
        <f>'Praca eksploatacyjna'!F38*exploatacja!$Q86*$M$86</f>
        <v>306910.48536986305</v>
      </c>
      <c r="G38" s="5">
        <f>'Praca eksploatacyjna'!G38*exploatacja!$Q86*$M$86</f>
        <v>310703.01041095878</v>
      </c>
      <c r="H38" s="5">
        <f>'Praca eksploatacyjna'!H38*exploatacja!$Q86*$M$86</f>
        <v>311265.92564383557</v>
      </c>
      <c r="I38" s="5">
        <f>'Praca eksploatacyjna'!I38*exploatacja!$Q86*$M$86</f>
        <v>311828.84087671235</v>
      </c>
      <c r="J38" s="5">
        <f>'Praca eksploatacyjna'!J38*exploatacja!$Q86*$M$86</f>
        <v>312391.75610958901</v>
      </c>
      <c r="K38" s="5">
        <f>'Praca eksploatacyjna'!K38*exploatacja!$Q86*$M$86</f>
        <v>312954.67134246574</v>
      </c>
      <c r="L38" s="5">
        <f>'Praca eksploatacyjna'!L38*exploatacja!$Q86*$M$86</f>
        <v>294554.96136986301</v>
      </c>
      <c r="M38" s="5">
        <f>'Praca eksploatacyjna'!M38*exploatacja!$Q86*$M$86</f>
        <v>295645.6311780822</v>
      </c>
      <c r="N38" s="5">
        <f>'Praca eksploatacyjna'!N38*exploatacja!$Q86*$M$86</f>
        <v>296736.30098630139</v>
      </c>
      <c r="O38" s="5">
        <f>'Praca eksploatacyjna'!O38*exploatacja!$Q86*$M$86</f>
        <v>297826.97079452057</v>
      </c>
      <c r="P38" s="5">
        <f>'Praca eksploatacyjna'!P38*exploatacja!$Q86*$M$86</f>
        <v>298917.64060273976</v>
      </c>
      <c r="Q38" s="5">
        <f>'Praca eksploatacyjna'!Q38*exploatacja!$Q86*$M$86</f>
        <v>297193.73424657533</v>
      </c>
      <c r="R38" s="5">
        <f>'Praca eksploatacyjna'!R38*exploatacja!$Q86*$M$86</f>
        <v>305683.30947945209</v>
      </c>
      <c r="S38" s="5">
        <f>'Praca eksploatacyjna'!S38*exploatacja!$Q86*$M$86</f>
        <v>314172.88471232879</v>
      </c>
      <c r="T38" s="5">
        <f>'Praca eksploatacyjna'!T38*exploatacja!$Q86*$M$86</f>
        <v>322662.45994520554</v>
      </c>
      <c r="U38" s="5">
        <f>'Praca eksploatacyjna'!U38*exploatacja!$Q86*$M$86</f>
        <v>331152.03517808218</v>
      </c>
      <c r="V38" s="5">
        <f>'Praca eksploatacyjna'!V38*exploatacja!$Q86*$M$86</f>
        <v>334188.26136986306</v>
      </c>
      <c r="W38" s="5">
        <f>'Praca eksploatacyjna'!W38*exploatacja!$Q86*$M$86</f>
        <v>338253.79857534252</v>
      </c>
      <c r="X38" s="5">
        <f>'Praca eksploatacyjna'!X38*exploatacja!$Q86*$M$86</f>
        <v>342319.33578082197</v>
      </c>
      <c r="Y38" s="5">
        <f>'Praca eksploatacyjna'!Y38*exploatacja!$Q86*$M$86</f>
        <v>346384.87298630143</v>
      </c>
      <c r="Z38" s="5">
        <f>'Praca eksploatacyjna'!Z38*exploatacja!$Q86*$M$86</f>
        <v>350450.41019178095</v>
      </c>
    </row>
    <row r="39" spans="1:26" x14ac:dyDescent="0.25">
      <c r="A39" s="1">
        <v>40</v>
      </c>
      <c r="B39" s="5">
        <f>'Praca eksploatacyjna'!B39*exploatacja!$Q87*$M$86</f>
        <v>921197.49041095888</v>
      </c>
      <c r="C39" s="5">
        <f>'Praca eksploatacyjna'!C39*exploatacja!$Q87*$M$86</f>
        <v>921504.99945205473</v>
      </c>
      <c r="D39" s="5">
        <f>'Praca eksploatacyjna'!D39*exploatacja!$Q87*$M$86</f>
        <v>921812.50849315058</v>
      </c>
      <c r="E39" s="5">
        <f>'Praca eksploatacyjna'!E39*exploatacja!$Q87*$M$86</f>
        <v>922120.01753424667</v>
      </c>
      <c r="F39" s="5">
        <f>'Praca eksploatacyjna'!F39*exploatacja!$Q87*$M$86</f>
        <v>922427.5265753424</v>
      </c>
      <c r="G39" s="5">
        <f>'Praca eksploatacyjna'!G39*exploatacja!$Q87*$M$86</f>
        <v>922735.03561643837</v>
      </c>
      <c r="H39" s="5">
        <f>'Praca eksploatacyjna'!H39*exploatacja!$Q87*$M$86</f>
        <v>942995.75671232876</v>
      </c>
      <c r="I39" s="5">
        <f>'Praca eksploatacyjna'!I39*exploatacja!$Q87*$M$86</f>
        <v>963256.47780821938</v>
      </c>
      <c r="J39" s="5">
        <f>'Praca eksploatacyjna'!J39*exploatacja!$Q87*$M$86</f>
        <v>983517.19890410965</v>
      </c>
      <c r="K39" s="5">
        <f>'Praca eksploatacyjna'!K39*exploatacja!$Q87*$M$86</f>
        <v>1003777.9200000003</v>
      </c>
      <c r="L39" s="5">
        <f>'Praca eksploatacyjna'!L39*exploatacja!$Q87*$M$86</f>
        <v>1022501.0958904113</v>
      </c>
      <c r="M39" s="5">
        <f>'Praca eksploatacyjna'!M39*exploatacja!$Q87*$M$86</f>
        <v>1051905.6000000003</v>
      </c>
      <c r="N39" s="5">
        <f>'Praca eksploatacyjna'!N39*exploatacja!$Q87*$M$86</f>
        <v>1081310.1041095892</v>
      </c>
      <c r="O39" s="5">
        <f>'Praca eksploatacyjna'!O39*exploatacja!$Q87*$M$86</f>
        <v>1110714.6082191779</v>
      </c>
      <c r="P39" s="5">
        <f>'Praca eksploatacyjna'!P39*exploatacja!$Q87*$M$86</f>
        <v>1140119.1123287671</v>
      </c>
      <c r="Q39" s="5">
        <f>'Praca eksploatacyjna'!Q39*exploatacja!$Q87*$M$86</f>
        <v>1068220.0109589042</v>
      </c>
      <c r="R39" s="5">
        <f>'Praca eksploatacyjna'!R39*exploatacja!$Q87*$M$86</f>
        <v>1098155.026849315</v>
      </c>
      <c r="S39" s="5">
        <f>'Praca eksploatacyjna'!S39*exploatacja!$Q87*$M$86</f>
        <v>1128090.0427397261</v>
      </c>
      <c r="T39" s="5">
        <f>'Praca eksploatacyjna'!T39*exploatacja!$Q87*$M$86</f>
        <v>1158025.0586301372</v>
      </c>
      <c r="U39" s="5">
        <f>'Praca eksploatacyjna'!U39*exploatacja!$Q87*$M$86</f>
        <v>1187960.0745205481</v>
      </c>
      <c r="V39" s="5">
        <f>'Praca eksploatacyjna'!V39*exploatacja!$Q87*$M$86</f>
        <v>1070872.5698630139</v>
      </c>
      <c r="W39" s="5">
        <f>'Praca eksploatacyjna'!W39*exploatacja!$Q87*$M$86</f>
        <v>1165085.0235616441</v>
      </c>
      <c r="X39" s="5">
        <f>'Praca eksploatacyjna'!X39*exploatacja!$Q87*$M$86</f>
        <v>1259297.4772602741</v>
      </c>
      <c r="Y39" s="5">
        <f>'Praca eksploatacyjna'!Y39*exploatacja!$Q87*$M$86</f>
        <v>1353509.9309589041</v>
      </c>
      <c r="Z39" s="5">
        <f>'Praca eksploatacyjna'!Z39*exploatacja!$Q87*$M$86</f>
        <v>1447722.3846575345</v>
      </c>
    </row>
    <row r="40" spans="1:26" x14ac:dyDescent="0.25">
      <c r="A40" s="1">
        <v>50</v>
      </c>
      <c r="B40" s="5">
        <f>'Praca eksploatacyjna'!B40*exploatacja!$Q88*$M$86</f>
        <v>311732.738630137</v>
      </c>
      <c r="C40" s="5">
        <f>'Praca eksploatacyjna'!C40*exploatacja!$Q88*$M$86</f>
        <v>312210.78953424667</v>
      </c>
      <c r="D40" s="5">
        <f>'Praca eksploatacyjna'!D40*exploatacja!$Q88*$M$86</f>
        <v>312688.84043835622</v>
      </c>
      <c r="E40" s="5">
        <f>'Praca eksploatacyjna'!E40*exploatacja!$Q88*$M$86</f>
        <v>313166.89134246577</v>
      </c>
      <c r="F40" s="5">
        <f>'Praca eksploatacyjna'!F40*exploatacja!$Q88*$M$86</f>
        <v>313644.94224657537</v>
      </c>
      <c r="G40" s="5">
        <f>'Praca eksploatacyjna'!G40*exploatacja!$Q88*$M$86</f>
        <v>314122.99315068498</v>
      </c>
      <c r="H40" s="5">
        <f>'Praca eksploatacyjna'!H40*exploatacja!$Q88*$M$86</f>
        <v>384605.64394520549</v>
      </c>
      <c r="I40" s="5">
        <f>'Praca eksploatacyjna'!I40*exploatacja!$Q88*$M$86</f>
        <v>455088.29473972606</v>
      </c>
      <c r="J40" s="5">
        <f>'Praca eksploatacyjna'!J40*exploatacja!$Q88*$M$86</f>
        <v>525570.94553424651</v>
      </c>
      <c r="K40" s="5">
        <f>'Praca eksploatacyjna'!K40*exploatacja!$Q88*$M$86</f>
        <v>596053.59632876713</v>
      </c>
      <c r="L40" s="5">
        <f>'Praca eksploatacyjna'!L40*exploatacja!$Q88*$M$86</f>
        <v>664145.99260273983</v>
      </c>
      <c r="M40" s="5">
        <f>'Praca eksploatacyjna'!M40*exploatacja!$Q88*$M$86</f>
        <v>740581.35041095898</v>
      </c>
      <c r="N40" s="5">
        <f>'Praca eksploatacyjna'!N40*exploatacja!$Q88*$M$86</f>
        <v>817016.70821917802</v>
      </c>
      <c r="O40" s="5">
        <f>'Praca eksploatacyjna'!O40*exploatacja!$Q88*$M$86</f>
        <v>893452.06602739729</v>
      </c>
      <c r="P40" s="5">
        <f>'Praca eksploatacyjna'!P40*exploatacja!$Q88*$M$86</f>
        <v>969887.42383561656</v>
      </c>
      <c r="Q40" s="5">
        <f>'Praca eksploatacyjna'!Q40*exploatacja!$Q88*$M$86</f>
        <v>693909.52767123294</v>
      </c>
      <c r="R40" s="5">
        <f>'Praca eksploatacyjna'!R40*exploatacja!$Q88*$M$86</f>
        <v>772232.67517808231</v>
      </c>
      <c r="S40" s="5">
        <f>'Praca eksploatacyjna'!S40*exploatacja!$Q88*$M$86</f>
        <v>850555.82268493145</v>
      </c>
      <c r="T40" s="5">
        <f>'Praca eksploatacyjna'!T40*exploatacja!$Q88*$M$86</f>
        <v>928878.97019178071</v>
      </c>
      <c r="U40" s="5">
        <f>'Praca eksploatacyjna'!U40*exploatacja!$Q88*$M$86</f>
        <v>1007202.1176986303</v>
      </c>
      <c r="V40" s="5">
        <f>'Praca eksploatacyjna'!V40*exploatacja!$Q88*$M$86</f>
        <v>703348.4761643837</v>
      </c>
      <c r="W40" s="5">
        <f>'Praca eksploatacyjna'!W40*exploatacja!$Q88*$M$86</f>
        <v>855881.68586301373</v>
      </c>
      <c r="X40" s="5">
        <f>'Praca eksploatacyjna'!X40*exploatacja!$Q88*$M$86</f>
        <v>1008414.8955616439</v>
      </c>
      <c r="Y40" s="5">
        <f>'Praca eksploatacyjna'!Y40*exploatacja!$Q88*$M$86</f>
        <v>1160948.1052602741</v>
      </c>
      <c r="Z40" s="5">
        <f>'Praca eksploatacyjna'!Z40*exploatacja!$Q88*$M$86</f>
        <v>1313481.3149589042</v>
      </c>
    </row>
    <row r="41" spans="1:26" x14ac:dyDescent="0.25">
      <c r="A41" s="1">
        <v>60</v>
      </c>
      <c r="B41" s="5">
        <f>'Praca eksploatacyjna'!B41*exploatacja!$Q89*$M$86</f>
        <v>318503.13452054793</v>
      </c>
      <c r="C41" s="5">
        <f>'Praca eksploatacyjna'!C41*exploatacja!$Q89*$M$86</f>
        <v>413102.60564383562</v>
      </c>
      <c r="D41" s="5">
        <f>'Praca eksploatacyjna'!D41*exploatacja!$Q89*$M$86</f>
        <v>507702.07676712336</v>
      </c>
      <c r="E41" s="5">
        <f>'Praca eksploatacyjna'!E41*exploatacja!$Q89*$M$86</f>
        <v>602301.54789041111</v>
      </c>
      <c r="F41" s="5">
        <f>'Praca eksploatacyjna'!F41*exploatacja!$Q89*$M$86</f>
        <v>696901.01901369868</v>
      </c>
      <c r="G41" s="5">
        <f>'Praca eksploatacyjna'!G41*exploatacja!$Q89*$M$86</f>
        <v>791500.49013698637</v>
      </c>
      <c r="H41" s="5">
        <f>'Praca eksploatacyjna'!H41*exploatacja!$Q89*$M$86</f>
        <v>937418.50832876726</v>
      </c>
      <c r="I41" s="5">
        <f>'Praca eksploatacyjna'!I41*exploatacja!$Q89*$M$86</f>
        <v>1083336.5265205479</v>
      </c>
      <c r="J41" s="5">
        <f>'Praca eksploatacyjna'!J41*exploatacja!$Q89*$M$86</f>
        <v>1229254.5447123288</v>
      </c>
      <c r="K41" s="5">
        <f>'Praca eksploatacyjna'!K41*exploatacja!$Q89*$M$86</f>
        <v>1375172.5629041097</v>
      </c>
      <c r="L41" s="5">
        <f>'Praca eksploatacyjna'!L41*exploatacja!$Q89*$M$86</f>
        <v>1048093.2254794523</v>
      </c>
      <c r="M41" s="5">
        <f>'Praca eksploatacyjna'!M41*exploatacja!$Q89*$M$86</f>
        <v>1263098.3266849318</v>
      </c>
      <c r="N41" s="5">
        <f>'Praca eksploatacyjna'!N41*exploatacja!$Q89*$M$86</f>
        <v>1478103.4278904111</v>
      </c>
      <c r="O41" s="5">
        <f>'Praca eksploatacyjna'!O41*exploatacja!$Q89*$M$86</f>
        <v>1693108.5290958909</v>
      </c>
      <c r="P41" s="5">
        <f>'Praca eksploatacyjna'!P41*exploatacja!$Q89*$M$86</f>
        <v>1908113.6303013701</v>
      </c>
      <c r="Q41" s="5">
        <f>'Praca eksploatacyjna'!Q41*exploatacja!$Q89*$M$86</f>
        <v>1393528.6405479454</v>
      </c>
      <c r="R41" s="5">
        <f>'Praca eksploatacyjna'!R41*exploatacja!$Q89*$M$86</f>
        <v>1599193.8660821919</v>
      </c>
      <c r="S41" s="5">
        <f>'Praca eksploatacyjna'!S41*exploatacja!$Q89*$M$86</f>
        <v>1804859.0916164385</v>
      </c>
      <c r="T41" s="5">
        <f>'Praca eksploatacyjna'!T41*exploatacja!$Q89*$M$86</f>
        <v>2010524.3171506848</v>
      </c>
      <c r="U41" s="5">
        <f>'Praca eksploatacyjna'!U41*exploatacja!$Q89*$M$86</f>
        <v>2216189.5426849318</v>
      </c>
      <c r="V41" s="5">
        <f>'Praca eksploatacyjna'!V41*exploatacja!$Q89*$M$86</f>
        <v>1346829.2621917808</v>
      </c>
      <c r="W41" s="5">
        <f>'Praca eksploatacyjna'!W41*exploatacja!$Q89*$M$86</f>
        <v>1441039.6676712329</v>
      </c>
      <c r="X41" s="5">
        <f>'Praca eksploatacyjna'!X41*exploatacja!$Q89*$M$86</f>
        <v>1535250.0731506851</v>
      </c>
      <c r="Y41" s="5">
        <f>'Praca eksploatacyjna'!Y41*exploatacja!$Q89*$M$86</f>
        <v>1629460.4786301369</v>
      </c>
      <c r="Z41" s="5">
        <f>'Praca eksploatacyjna'!Z41*exploatacja!$Q89*$M$86</f>
        <v>1723670.8841095893</v>
      </c>
    </row>
    <row r="42" spans="1:26" x14ac:dyDescent="0.25">
      <c r="A42" s="1">
        <v>70</v>
      </c>
      <c r="B42" s="5">
        <f>'Praca eksploatacyjna'!B42*exploatacja!$Q90*$M$86</f>
        <v>2259239.5380821913</v>
      </c>
      <c r="C42" s="5">
        <f>'Praca eksploatacyjna'!C42*exploatacja!$Q90*$M$86</f>
        <v>2187540.6966575338</v>
      </c>
      <c r="D42" s="5">
        <f>'Praca eksploatacyjna'!D42*exploatacja!$Q90*$M$86</f>
        <v>2115841.8552328763</v>
      </c>
      <c r="E42" s="5">
        <f>'Praca eksploatacyjna'!E42*exploatacja!$Q90*$M$86</f>
        <v>2044143.013808219</v>
      </c>
      <c r="F42" s="5">
        <f>'Praca eksploatacyjna'!F42*exploatacja!$Q90*$M$86</f>
        <v>1972444.1723835613</v>
      </c>
      <c r="G42" s="5">
        <f>'Praca eksploatacyjna'!G42*exploatacja!$Q90*$M$86</f>
        <v>1900745.3309589035</v>
      </c>
      <c r="H42" s="5">
        <f>'Praca eksploatacyjna'!H42*exploatacja!$Q90*$M$86</f>
        <v>1714800.7117808212</v>
      </c>
      <c r="I42" s="5">
        <f>'Praca eksploatacyjna'!I42*exploatacja!$Q90*$M$86</f>
        <v>1528856.0926027393</v>
      </c>
      <c r="J42" s="5">
        <f>'Praca eksploatacyjna'!J42*exploatacja!$Q90*$M$86</f>
        <v>1342911.473424657</v>
      </c>
      <c r="K42" s="5">
        <f>'Praca eksploatacyjna'!K42*exploatacja!$Q90*$M$86</f>
        <v>1156966.8542465747</v>
      </c>
      <c r="L42" s="5">
        <f>'Praca eksploatacyjna'!L42*exploatacja!$Q90*$M$86</f>
        <v>1329516.4421917803</v>
      </c>
      <c r="M42" s="5">
        <f>'Praca eksploatacyjna'!M42*exploatacja!$Q90*$M$86</f>
        <v>1091274.9195616434</v>
      </c>
      <c r="N42" s="5">
        <f>'Praca eksploatacyjna'!N42*exploatacja!$Q90*$M$86</f>
        <v>853033.39693150658</v>
      </c>
      <c r="O42" s="5">
        <f>'Praca eksploatacyjna'!O42*exploatacja!$Q90*$M$86</f>
        <v>614791.87430136965</v>
      </c>
      <c r="P42" s="5">
        <f>'Praca eksploatacyjna'!P42*exploatacja!$Q90*$M$86</f>
        <v>376550.35167123267</v>
      </c>
      <c r="Q42" s="5">
        <f>'Praca eksploatacyjna'!Q42*exploatacja!$Q90*$M$86</f>
        <v>1068031.9249315066</v>
      </c>
      <c r="R42" s="5">
        <f>'Praca eksploatacyjna'!R42*exploatacja!$Q90*$M$86</f>
        <v>818563.20756164368</v>
      </c>
      <c r="S42" s="5">
        <f>'Praca eksploatacyjna'!S42*exploatacja!$Q90*$M$86</f>
        <v>569094.49019178073</v>
      </c>
      <c r="T42" s="5">
        <f>'Praca eksploatacyjna'!T42*exploatacja!$Q90*$M$86</f>
        <v>319625.77282191784</v>
      </c>
      <c r="U42" s="5">
        <f>'Praca eksploatacyjna'!U42*exploatacja!$Q90*$M$86</f>
        <v>70157.055452054847</v>
      </c>
      <c r="V42" s="5">
        <f>'Praca eksploatacyjna'!V42*exploatacja!$Q90*$M$86</f>
        <v>1011895.9512328766</v>
      </c>
      <c r="W42" s="5">
        <f>'Praca eksploatacyjna'!W42*exploatacja!$Q90*$M$86</f>
        <v>739737.78575342463</v>
      </c>
      <c r="X42" s="5">
        <f>'Praca eksploatacyjna'!X42*exploatacja!$Q90*$M$86</f>
        <v>467579.62027397257</v>
      </c>
      <c r="Y42" s="5">
        <f>'Praca eksploatacyjna'!Y42*exploatacja!$Q90*$M$86</f>
        <v>195421.45479452057</v>
      </c>
      <c r="Z42" s="5">
        <f>'Praca eksploatacyjna'!Z42*exploatacja!$Q90*$M$86</f>
        <v>-76736.710684931459</v>
      </c>
    </row>
    <row r="43" spans="1:26" x14ac:dyDescent="0.25">
      <c r="A43" s="1">
        <v>80</v>
      </c>
      <c r="B43" s="5">
        <f>'Praca eksploatacyjna'!B43*exploatacja!$Q91*$M$86</f>
        <v>2099819.0868493151</v>
      </c>
      <c r="C43" s="5">
        <f>'Praca eksploatacyjna'!C43*exploatacja!$Q91*$M$86</f>
        <v>2111447.616328767</v>
      </c>
      <c r="D43" s="5">
        <f>'Praca eksploatacyjna'!D43*exploatacja!$Q91*$M$86</f>
        <v>2123076.145808219</v>
      </c>
      <c r="E43" s="5">
        <f>'Praca eksploatacyjna'!E43*exploatacja!$Q91*$M$86</f>
        <v>2134704.6752876709</v>
      </c>
      <c r="F43" s="5">
        <f>'Praca eksploatacyjna'!F43*exploatacja!$Q91*$M$86</f>
        <v>2146333.2047671229</v>
      </c>
      <c r="G43" s="5">
        <f>'Praca eksploatacyjna'!G43*exploatacja!$Q91*$M$86</f>
        <v>2157961.7342465753</v>
      </c>
      <c r="H43" s="5">
        <f>'Praca eksploatacyjna'!H43*exploatacja!$Q91*$M$86</f>
        <v>2182446.8809315064</v>
      </c>
      <c r="I43" s="5">
        <f>'Praca eksploatacyjna'!I43*exploatacja!$Q91*$M$86</f>
        <v>2206932.0276164385</v>
      </c>
      <c r="J43" s="5">
        <f>'Praca eksploatacyjna'!J43*exploatacja!$Q91*$M$86</f>
        <v>2231417.1743013696</v>
      </c>
      <c r="K43" s="5">
        <f>'Praca eksploatacyjna'!K43*exploatacja!$Q91*$M$86</f>
        <v>2255902.3209863016</v>
      </c>
      <c r="L43" s="5">
        <f>'Praca eksploatacyjna'!L43*exploatacja!$Q91*$M$86</f>
        <v>2222244.8202739726</v>
      </c>
      <c r="M43" s="5">
        <f>'Praca eksploatacyjna'!M43*exploatacja!$Q91*$M$86</f>
        <v>2263601.5772054796</v>
      </c>
      <c r="N43" s="5">
        <f>'Praca eksploatacyjna'!N43*exploatacja!$Q91*$M$86</f>
        <v>2304958.3341369866</v>
      </c>
      <c r="O43" s="5">
        <f>'Praca eksploatacyjna'!O43*exploatacja!$Q91*$M$86</f>
        <v>2346315.0910684937</v>
      </c>
      <c r="P43" s="5">
        <f>'Praca eksploatacyjna'!P43*exploatacja!$Q91*$M$86</f>
        <v>2387671.8480000002</v>
      </c>
      <c r="Q43" s="5">
        <f>'Praca eksploatacyjna'!Q43*exploatacja!$Q91*$M$86</f>
        <v>2306602.8715068493</v>
      </c>
      <c r="R43" s="5">
        <f>'Praca eksploatacyjna'!R43*exploatacja!$Q91*$M$86</f>
        <v>2360195.2834520545</v>
      </c>
      <c r="S43" s="5">
        <f>'Praca eksploatacyjna'!S43*exploatacja!$Q91*$M$86</f>
        <v>2413787.6953972601</v>
      </c>
      <c r="T43" s="5">
        <f>'Praca eksploatacyjna'!T43*exploatacja!$Q91*$M$86</f>
        <v>2467380.1073424667</v>
      </c>
      <c r="U43" s="5">
        <f>'Praca eksploatacyjna'!U43*exploatacja!$Q91*$M$86</f>
        <v>2520972.5192876714</v>
      </c>
      <c r="V43" s="5">
        <f>'Praca eksploatacyjna'!V43*exploatacja!$Q91*$M$86</f>
        <v>2367781.1465753429</v>
      </c>
      <c r="W43" s="5">
        <f>'Praca eksploatacyjna'!W43*exploatacja!$Q91*$M$86</f>
        <v>2439107.7662465759</v>
      </c>
      <c r="X43" s="5">
        <f>'Praca eksploatacyjna'!X43*exploatacja!$Q91*$M$86</f>
        <v>2510434.3859178089</v>
      </c>
      <c r="Y43" s="5">
        <f>'Praca eksploatacyjna'!Y43*exploatacja!$Q91*$M$86</f>
        <v>2581761.0055890419</v>
      </c>
      <c r="Z43" s="5">
        <f>'Praca eksploatacyjna'!Z43*exploatacja!$Q91*$M$86</f>
        <v>2653087.6252602749</v>
      </c>
    </row>
    <row r="44" spans="1:26" x14ac:dyDescent="0.25">
      <c r="A44" s="1">
        <v>90</v>
      </c>
      <c r="B44" s="5">
        <f>'Praca eksploatacyjna'!B44*exploatacja!$Q92*$M$86</f>
        <v>0</v>
      </c>
      <c r="C44" s="5">
        <f>'Praca eksploatacyjna'!C44*exploatacja!$Q92*$M$86</f>
        <v>0</v>
      </c>
      <c r="D44" s="5">
        <f>'Praca eksploatacyjna'!D44*exploatacja!$Q92*$M$86</f>
        <v>0</v>
      </c>
      <c r="E44" s="5">
        <f>'Praca eksploatacyjna'!E44*exploatacja!$Q92*$M$86</f>
        <v>0</v>
      </c>
      <c r="F44" s="5">
        <f>'Praca eksploatacyjna'!F44*exploatacja!$Q92*$M$86</f>
        <v>0</v>
      </c>
      <c r="G44" s="5">
        <f>'Praca eksploatacyjna'!G44*exploatacja!$Q92*$M$86</f>
        <v>0</v>
      </c>
      <c r="H44" s="5">
        <f>'Praca eksploatacyjna'!H44*exploatacja!$Q92*$M$86</f>
        <v>0</v>
      </c>
      <c r="I44" s="5">
        <f>'Praca eksploatacyjna'!I44*exploatacja!$Q92*$M$86</f>
        <v>0</v>
      </c>
      <c r="J44" s="5">
        <f>'Praca eksploatacyjna'!J44*exploatacja!$Q92*$M$86</f>
        <v>0</v>
      </c>
      <c r="K44" s="5">
        <f>'Praca eksploatacyjna'!K44*exploatacja!$Q92*$M$86</f>
        <v>0</v>
      </c>
      <c r="L44" s="5">
        <f>'Praca eksploatacyjna'!L44*exploatacja!$Q92*$M$86</f>
        <v>0</v>
      </c>
      <c r="M44" s="5">
        <f>'Praca eksploatacyjna'!M44*exploatacja!$Q92*$M$86</f>
        <v>0</v>
      </c>
      <c r="N44" s="5">
        <f>'Praca eksploatacyjna'!N44*exploatacja!$Q92*$M$86</f>
        <v>0</v>
      </c>
      <c r="O44" s="5">
        <f>'Praca eksploatacyjna'!O44*exploatacja!$Q92*$M$86</f>
        <v>0</v>
      </c>
      <c r="P44" s="5">
        <f>'Praca eksploatacyjna'!P44*exploatacja!$Q92*$M$86</f>
        <v>0</v>
      </c>
      <c r="Q44" s="5">
        <f>'Praca eksploatacyjna'!Q44*exploatacja!$Q92*$M$86</f>
        <v>0</v>
      </c>
      <c r="R44" s="5">
        <f>'Praca eksploatacyjna'!R44*exploatacja!$Q92*$M$86</f>
        <v>0</v>
      </c>
      <c r="S44" s="5">
        <f>'Praca eksploatacyjna'!S44*exploatacja!$Q92*$M$86</f>
        <v>0</v>
      </c>
      <c r="T44" s="5">
        <f>'Praca eksploatacyjna'!T44*exploatacja!$Q92*$M$86</f>
        <v>0</v>
      </c>
      <c r="U44" s="5">
        <f>'Praca eksploatacyjna'!U44*exploatacja!$Q92*$M$86</f>
        <v>0</v>
      </c>
      <c r="V44" s="5">
        <f>'Praca eksploatacyjna'!V44*exploatacja!$Q92*$M$86</f>
        <v>0</v>
      </c>
      <c r="W44" s="5">
        <f>'Praca eksploatacyjna'!W44*exploatacja!$Q92*$M$86</f>
        <v>0</v>
      </c>
      <c r="X44" s="5">
        <f>'Praca eksploatacyjna'!X44*exploatacja!$Q92*$M$86</f>
        <v>0</v>
      </c>
      <c r="Y44" s="5">
        <f>'Praca eksploatacyjna'!Y44*exploatacja!$Q92*$M$86</f>
        <v>0</v>
      </c>
      <c r="Z44" s="5">
        <f>'Praca eksploatacyjna'!Z44*exploatacja!$Q92*$M$86</f>
        <v>0</v>
      </c>
    </row>
    <row r="45" spans="1:26" x14ac:dyDescent="0.25">
      <c r="A45" s="1">
        <v>100</v>
      </c>
      <c r="B45" s="5">
        <f>'Praca eksploatacyjna'!B45*exploatacja!$Q93*$M$86</f>
        <v>0</v>
      </c>
      <c r="C45" s="5">
        <f>'Praca eksploatacyjna'!C45*exploatacja!$Q93*$M$86</f>
        <v>0</v>
      </c>
      <c r="D45" s="5">
        <f>'Praca eksploatacyjna'!D45*exploatacja!$Q93*$M$86</f>
        <v>0</v>
      </c>
      <c r="E45" s="5">
        <f>'Praca eksploatacyjna'!E45*exploatacja!$Q93*$M$86</f>
        <v>0</v>
      </c>
      <c r="F45" s="5">
        <f>'Praca eksploatacyjna'!F45*exploatacja!$Q93*$M$86</f>
        <v>0</v>
      </c>
      <c r="G45" s="5">
        <f>'Praca eksploatacyjna'!G45*exploatacja!$Q93*$M$86</f>
        <v>0</v>
      </c>
      <c r="H45" s="5">
        <f>'Praca eksploatacyjna'!H45*exploatacja!$Q93*$M$86</f>
        <v>0</v>
      </c>
      <c r="I45" s="5">
        <f>'Praca eksploatacyjna'!I45*exploatacja!$Q93*$M$86</f>
        <v>0</v>
      </c>
      <c r="J45" s="5">
        <f>'Praca eksploatacyjna'!J45*exploatacja!$Q93*$M$86</f>
        <v>0</v>
      </c>
      <c r="K45" s="5">
        <f>'Praca eksploatacyjna'!K45*exploatacja!$Q93*$M$86</f>
        <v>0</v>
      </c>
      <c r="L45" s="5">
        <f>'Praca eksploatacyjna'!L45*exploatacja!$Q93*$M$86</f>
        <v>0</v>
      </c>
      <c r="M45" s="5">
        <f>'Praca eksploatacyjna'!M45*exploatacja!$Q93*$M$86</f>
        <v>0</v>
      </c>
      <c r="N45" s="5">
        <f>'Praca eksploatacyjna'!N45*exploatacja!$Q93*$M$86</f>
        <v>0</v>
      </c>
      <c r="O45" s="5">
        <f>'Praca eksploatacyjna'!O45*exploatacja!$Q93*$M$86</f>
        <v>0</v>
      </c>
      <c r="P45" s="5">
        <f>'Praca eksploatacyjna'!P45*exploatacja!$Q93*$M$86</f>
        <v>0</v>
      </c>
      <c r="Q45" s="5">
        <f>'Praca eksploatacyjna'!Q45*exploatacja!$Q93*$M$86</f>
        <v>0</v>
      </c>
      <c r="R45" s="5">
        <f>'Praca eksploatacyjna'!R45*exploatacja!$Q93*$M$86</f>
        <v>0</v>
      </c>
      <c r="S45" s="5">
        <f>'Praca eksploatacyjna'!S45*exploatacja!$Q93*$M$86</f>
        <v>0</v>
      </c>
      <c r="T45" s="5">
        <f>'Praca eksploatacyjna'!T45*exploatacja!$Q93*$M$86</f>
        <v>0</v>
      </c>
      <c r="U45" s="5">
        <f>'Praca eksploatacyjna'!U45*exploatacja!$Q93*$M$86</f>
        <v>0</v>
      </c>
      <c r="V45" s="5">
        <f>'Praca eksploatacyjna'!V45*exploatacja!$Q93*$M$86</f>
        <v>0</v>
      </c>
      <c r="W45" s="5">
        <f>'Praca eksploatacyjna'!W45*exploatacja!$Q93*$M$86</f>
        <v>0</v>
      </c>
      <c r="X45" s="5">
        <f>'Praca eksploatacyjna'!X45*exploatacja!$Q93*$M$86</f>
        <v>0</v>
      </c>
      <c r="Y45" s="5">
        <f>'Praca eksploatacyjna'!Y45*exploatacja!$Q93*$M$86</f>
        <v>0</v>
      </c>
      <c r="Z45" s="5">
        <f>'Praca eksploatacyjna'!Z45*exploatacja!$Q93*$M$86</f>
        <v>0</v>
      </c>
    </row>
    <row r="46" spans="1:26" x14ac:dyDescent="0.25">
      <c r="A46" s="1">
        <v>110</v>
      </c>
      <c r="B46" s="5">
        <f>'Praca eksploatacyjna'!B46*exploatacja!$Q94*$M$86</f>
        <v>0</v>
      </c>
      <c r="C46" s="5">
        <f>'Praca eksploatacyjna'!C46*exploatacja!$Q94*$M$86</f>
        <v>0</v>
      </c>
      <c r="D46" s="5">
        <f>'Praca eksploatacyjna'!D46*exploatacja!$Q94*$M$86</f>
        <v>0</v>
      </c>
      <c r="E46" s="5">
        <f>'Praca eksploatacyjna'!E46*exploatacja!$Q94*$M$86</f>
        <v>0</v>
      </c>
      <c r="F46" s="5">
        <f>'Praca eksploatacyjna'!F46*exploatacja!$Q94*$M$86</f>
        <v>0</v>
      </c>
      <c r="G46" s="5">
        <f>'Praca eksploatacyjna'!G46*exploatacja!$Q94*$M$86</f>
        <v>0</v>
      </c>
      <c r="H46" s="5">
        <f>'Praca eksploatacyjna'!H46*exploatacja!$Q94*$M$86</f>
        <v>0</v>
      </c>
      <c r="I46" s="5">
        <f>'Praca eksploatacyjna'!I46*exploatacja!$Q94*$M$86</f>
        <v>0</v>
      </c>
      <c r="J46" s="5">
        <f>'Praca eksploatacyjna'!J46*exploatacja!$Q94*$M$86</f>
        <v>0</v>
      </c>
      <c r="K46" s="5">
        <f>'Praca eksploatacyjna'!K46*exploatacja!$Q94*$M$86</f>
        <v>0</v>
      </c>
      <c r="L46" s="5">
        <f>'Praca eksploatacyjna'!L46*exploatacja!$Q94*$M$86</f>
        <v>0</v>
      </c>
      <c r="M46" s="5">
        <f>'Praca eksploatacyjna'!M46*exploatacja!$Q94*$M$86</f>
        <v>0</v>
      </c>
      <c r="N46" s="5">
        <f>'Praca eksploatacyjna'!N46*exploatacja!$Q94*$M$86</f>
        <v>0</v>
      </c>
      <c r="O46" s="5">
        <f>'Praca eksploatacyjna'!O46*exploatacja!$Q94*$M$86</f>
        <v>0</v>
      </c>
      <c r="P46" s="5">
        <f>'Praca eksploatacyjna'!P46*exploatacja!$Q94*$M$86</f>
        <v>0</v>
      </c>
      <c r="Q46" s="5">
        <f>'Praca eksploatacyjna'!Q46*exploatacja!$Q94*$M$86</f>
        <v>0</v>
      </c>
      <c r="R46" s="5">
        <f>'Praca eksploatacyjna'!R46*exploatacja!$Q94*$M$86</f>
        <v>0</v>
      </c>
      <c r="S46" s="5">
        <f>'Praca eksploatacyjna'!S46*exploatacja!$Q94*$M$86</f>
        <v>0</v>
      </c>
      <c r="T46" s="5">
        <f>'Praca eksploatacyjna'!T46*exploatacja!$Q94*$M$86</f>
        <v>0</v>
      </c>
      <c r="U46" s="5">
        <f>'Praca eksploatacyjna'!U46*exploatacja!$Q94*$M$86</f>
        <v>0</v>
      </c>
      <c r="V46" s="5">
        <f>'Praca eksploatacyjna'!V46*exploatacja!$Q94*$M$86</f>
        <v>0</v>
      </c>
      <c r="W46" s="5">
        <f>'Praca eksploatacyjna'!W46*exploatacja!$Q94*$M$86</f>
        <v>0</v>
      </c>
      <c r="X46" s="5">
        <f>'Praca eksploatacyjna'!X46*exploatacja!$Q94*$M$86</f>
        <v>0</v>
      </c>
      <c r="Y46" s="5">
        <f>'Praca eksploatacyjna'!Y46*exploatacja!$Q94*$M$86</f>
        <v>0</v>
      </c>
      <c r="Z46" s="5">
        <f>'Praca eksploatacyjna'!Z46*exploatacja!$Q94*$M$86</f>
        <v>0</v>
      </c>
    </row>
    <row r="47" spans="1:26" x14ac:dyDescent="0.25">
      <c r="A47" s="1" t="s">
        <v>28</v>
      </c>
      <c r="B47" s="5">
        <f>SUM(B36:B46)</f>
        <v>6202232.3736986294</v>
      </c>
      <c r="C47" s="5">
        <f t="shared" ref="C47:Z47" si="5">SUM(C36:C46)</f>
        <v>6241339.6178630125</v>
      </c>
      <c r="D47" s="5">
        <f t="shared" si="5"/>
        <v>6280446.8620273964</v>
      </c>
      <c r="E47" s="5">
        <f t="shared" si="5"/>
        <v>6319554.1061917804</v>
      </c>
      <c r="F47" s="5">
        <f t="shared" si="5"/>
        <v>6358661.3503561635</v>
      </c>
      <c r="G47" s="5">
        <f t="shared" si="5"/>
        <v>6397768.5945205474</v>
      </c>
      <c r="H47" s="5">
        <f t="shared" si="5"/>
        <v>6473539.8688767105</v>
      </c>
      <c r="I47" s="5">
        <f t="shared" si="5"/>
        <v>6549311.1432328764</v>
      </c>
      <c r="J47" s="5">
        <f t="shared" si="5"/>
        <v>6625082.4175890405</v>
      </c>
      <c r="K47" s="5">
        <f t="shared" si="5"/>
        <v>6700853.6919452054</v>
      </c>
      <c r="L47" s="5">
        <f t="shared" si="5"/>
        <v>6581088.7454794515</v>
      </c>
      <c r="M47" s="5">
        <f t="shared" si="5"/>
        <v>6706139.6127123293</v>
      </c>
      <c r="N47" s="5">
        <f t="shared" si="5"/>
        <v>6831190.4799452052</v>
      </c>
      <c r="O47" s="5">
        <f t="shared" si="5"/>
        <v>6956241.3471780829</v>
      </c>
      <c r="P47" s="5">
        <f t="shared" si="5"/>
        <v>7081292.2144109597</v>
      </c>
      <c r="Q47" s="5">
        <f t="shared" si="5"/>
        <v>6827486.7098630136</v>
      </c>
      <c r="R47" s="5">
        <f t="shared" si="5"/>
        <v>6954043.0510684932</v>
      </c>
      <c r="S47" s="5">
        <f t="shared" si="5"/>
        <v>7080599.3922739737</v>
      </c>
      <c r="T47" s="5">
        <f t="shared" si="5"/>
        <v>7207155.7334794533</v>
      </c>
      <c r="U47" s="5">
        <f t="shared" si="5"/>
        <v>7333712.0746849328</v>
      </c>
      <c r="V47" s="5">
        <f t="shared" si="5"/>
        <v>6835014.0797260283</v>
      </c>
      <c r="W47" s="5">
        <f t="shared" si="5"/>
        <v>6979217.3809315078</v>
      </c>
      <c r="X47" s="5">
        <f t="shared" si="5"/>
        <v>7123420.6821369873</v>
      </c>
      <c r="Y47" s="5">
        <f t="shared" si="5"/>
        <v>7267623.9833424669</v>
      </c>
      <c r="Z47" s="5">
        <f t="shared" si="5"/>
        <v>7411827.2845479464</v>
      </c>
    </row>
    <row r="49" spans="1:26" x14ac:dyDescent="0.25">
      <c r="A49" t="s">
        <v>83</v>
      </c>
    </row>
    <row r="50" spans="1:26" x14ac:dyDescent="0.25">
      <c r="A50" s="1" t="s">
        <v>5</v>
      </c>
      <c r="B50" s="1">
        <v>2020</v>
      </c>
      <c r="C50" s="1">
        <f>B50+1</f>
        <v>2021</v>
      </c>
      <c r="D50" s="1">
        <f t="shared" ref="D50:Z50" si="6">C50+1</f>
        <v>2022</v>
      </c>
      <c r="E50" s="1">
        <f t="shared" si="6"/>
        <v>2023</v>
      </c>
      <c r="F50" s="1">
        <f t="shared" si="6"/>
        <v>2024</v>
      </c>
      <c r="G50" s="1">
        <f t="shared" si="6"/>
        <v>2025</v>
      </c>
      <c r="H50" s="1">
        <f t="shared" si="6"/>
        <v>2026</v>
      </c>
      <c r="I50" s="1">
        <f t="shared" si="6"/>
        <v>2027</v>
      </c>
      <c r="J50" s="1">
        <f t="shared" si="6"/>
        <v>2028</v>
      </c>
      <c r="K50" s="1">
        <f t="shared" si="6"/>
        <v>2029</v>
      </c>
      <c r="L50" s="1">
        <f t="shared" si="6"/>
        <v>2030</v>
      </c>
      <c r="M50" s="1">
        <f t="shared" si="6"/>
        <v>2031</v>
      </c>
      <c r="N50" s="1">
        <f t="shared" si="6"/>
        <v>2032</v>
      </c>
      <c r="O50" s="1">
        <f t="shared" si="6"/>
        <v>2033</v>
      </c>
      <c r="P50" s="1">
        <f t="shared" si="6"/>
        <v>2034</v>
      </c>
      <c r="Q50" s="1">
        <f t="shared" si="6"/>
        <v>2035</v>
      </c>
      <c r="R50" s="1">
        <f t="shared" si="6"/>
        <v>2036</v>
      </c>
      <c r="S50" s="1">
        <f t="shared" si="6"/>
        <v>2037</v>
      </c>
      <c r="T50" s="1">
        <f t="shared" si="6"/>
        <v>2038</v>
      </c>
      <c r="U50" s="1">
        <f t="shared" si="6"/>
        <v>2039</v>
      </c>
      <c r="V50" s="1">
        <f t="shared" si="6"/>
        <v>2040</v>
      </c>
      <c r="W50" s="1">
        <f t="shared" si="6"/>
        <v>2041</v>
      </c>
      <c r="X50" s="1">
        <f t="shared" si="6"/>
        <v>2042</v>
      </c>
      <c r="Y50" s="1">
        <f t="shared" si="6"/>
        <v>2043</v>
      </c>
      <c r="Z50" s="1">
        <f t="shared" si="6"/>
        <v>2044</v>
      </c>
    </row>
    <row r="51" spans="1:26" x14ac:dyDescent="0.25">
      <c r="A51" s="2" t="s">
        <v>2</v>
      </c>
      <c r="B51" s="72"/>
      <c r="C51" s="72"/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/>
      <c r="U51" s="72"/>
      <c r="V51" s="72"/>
      <c r="W51" s="72"/>
      <c r="X51" s="72"/>
      <c r="Y51" s="72"/>
      <c r="Z51" s="72"/>
    </row>
    <row r="52" spans="1:26" x14ac:dyDescent="0.25">
      <c r="A52" s="1">
        <v>10</v>
      </c>
      <c r="B52" s="5">
        <f>'Praca eksploatacyjna'!B52*exploatacja!$Q84*$M$86</f>
        <v>0</v>
      </c>
      <c r="C52" s="5">
        <f>'Praca eksploatacyjna'!C52*exploatacja!$Q84*$M$86</f>
        <v>0</v>
      </c>
      <c r="D52" s="5">
        <f>'Praca eksploatacyjna'!D52*exploatacja!$Q84*$M$86</f>
        <v>0</v>
      </c>
      <c r="E52" s="5">
        <f>'Praca eksploatacyjna'!E52*exploatacja!$Q84*$M$86</f>
        <v>0</v>
      </c>
      <c r="F52" s="5">
        <f>'Praca eksploatacyjna'!F52*exploatacja!$Q84*$M$86</f>
        <v>0</v>
      </c>
      <c r="G52" s="5">
        <f>'Praca eksploatacyjna'!G52*exploatacja!$Q84*$M$86</f>
        <v>0</v>
      </c>
      <c r="H52" s="5">
        <f>'Praca eksploatacyjna'!H52*exploatacja!$Q84*$M$86</f>
        <v>0</v>
      </c>
      <c r="I52" s="5">
        <f>'Praca eksploatacyjna'!I52*exploatacja!$Q84*$M$86</f>
        <v>0</v>
      </c>
      <c r="J52" s="5">
        <f>'Praca eksploatacyjna'!J52*exploatacja!$Q84*$M$86</f>
        <v>0</v>
      </c>
      <c r="K52" s="5">
        <f>'Praca eksploatacyjna'!K52*exploatacja!$Q84*$M$86</f>
        <v>0</v>
      </c>
      <c r="L52" s="5">
        <f>'Praca eksploatacyjna'!L52*exploatacja!$Q84*$M$86</f>
        <v>0</v>
      </c>
      <c r="M52" s="5">
        <f>'Praca eksploatacyjna'!M52*exploatacja!$Q84*$M$86</f>
        <v>0</v>
      </c>
      <c r="N52" s="5">
        <f>'Praca eksploatacyjna'!N52*exploatacja!$Q84*$M$86</f>
        <v>0</v>
      </c>
      <c r="O52" s="5">
        <f>'Praca eksploatacyjna'!O52*exploatacja!$Q84*$M$86</f>
        <v>0</v>
      </c>
      <c r="P52" s="5">
        <f>'Praca eksploatacyjna'!P52*exploatacja!$Q84*$M$86</f>
        <v>0</v>
      </c>
      <c r="Q52" s="5">
        <f>'Praca eksploatacyjna'!Q52*exploatacja!$Q84*$M$86</f>
        <v>0</v>
      </c>
      <c r="R52" s="5">
        <f>'Praca eksploatacyjna'!R52*exploatacja!$Q84*$M$86</f>
        <v>0</v>
      </c>
      <c r="S52" s="5">
        <f>'Praca eksploatacyjna'!S52*exploatacja!$Q84*$M$86</f>
        <v>0</v>
      </c>
      <c r="T52" s="5">
        <f>'Praca eksploatacyjna'!T52*exploatacja!$Q84*$M$86</f>
        <v>0</v>
      </c>
      <c r="U52" s="5">
        <f>'Praca eksploatacyjna'!U52*exploatacja!$Q84*$M$86</f>
        <v>0</v>
      </c>
      <c r="V52" s="5">
        <f>'Praca eksploatacyjna'!V52*exploatacja!$Q84*$M$86</f>
        <v>0</v>
      </c>
      <c r="W52" s="5">
        <f>'Praca eksploatacyjna'!W52*exploatacja!$Q84*$M$86</f>
        <v>0</v>
      </c>
      <c r="X52" s="5">
        <f>'Praca eksploatacyjna'!X52*exploatacja!$Q84*$M$86</f>
        <v>0</v>
      </c>
      <c r="Y52" s="5">
        <f>'Praca eksploatacyjna'!Y52*exploatacja!$Q84*$M$86</f>
        <v>0</v>
      </c>
      <c r="Z52" s="5">
        <f>'Praca eksploatacyjna'!Z52*exploatacja!$Q84*$M$86</f>
        <v>0</v>
      </c>
    </row>
    <row r="53" spans="1:26" x14ac:dyDescent="0.25">
      <c r="A53" s="1">
        <v>20</v>
      </c>
      <c r="B53" s="5">
        <f>'Praca eksploatacyjna'!B53*exploatacja!$Q85*$M$86</f>
        <v>0</v>
      </c>
      <c r="C53" s="5">
        <f>'Praca eksploatacyjna'!C53*exploatacja!$Q85*$M$86</f>
        <v>0</v>
      </c>
      <c r="D53" s="5">
        <f>'Praca eksploatacyjna'!D53*exploatacja!$Q85*$M$86</f>
        <v>0</v>
      </c>
      <c r="E53" s="5">
        <f>'Praca eksploatacyjna'!E53*exploatacja!$Q85*$M$86</f>
        <v>0</v>
      </c>
      <c r="F53" s="5">
        <f>'Praca eksploatacyjna'!F53*exploatacja!$Q85*$M$86</f>
        <v>0</v>
      </c>
      <c r="G53" s="5">
        <f>'Praca eksploatacyjna'!G53*exploatacja!$Q85*$M$86</f>
        <v>0</v>
      </c>
      <c r="H53" s="5">
        <f>'Praca eksploatacyjna'!H53*exploatacja!$Q85*$M$86</f>
        <v>0</v>
      </c>
      <c r="I53" s="5">
        <f>'Praca eksploatacyjna'!I53*exploatacja!$Q85*$M$86</f>
        <v>0</v>
      </c>
      <c r="J53" s="5">
        <f>'Praca eksploatacyjna'!J53*exploatacja!$Q85*$M$86</f>
        <v>0</v>
      </c>
      <c r="K53" s="5">
        <f>'Praca eksploatacyjna'!K53*exploatacja!$Q85*$M$86</f>
        <v>0</v>
      </c>
      <c r="L53" s="5">
        <f>'Praca eksploatacyjna'!L53*exploatacja!$Q85*$M$86</f>
        <v>0</v>
      </c>
      <c r="M53" s="5">
        <f>'Praca eksploatacyjna'!M53*exploatacja!$Q85*$M$86</f>
        <v>0</v>
      </c>
      <c r="N53" s="5">
        <f>'Praca eksploatacyjna'!N53*exploatacja!$Q85*$M$86</f>
        <v>0</v>
      </c>
      <c r="O53" s="5">
        <f>'Praca eksploatacyjna'!O53*exploatacja!$Q85*$M$86</f>
        <v>0</v>
      </c>
      <c r="P53" s="5">
        <f>'Praca eksploatacyjna'!P53*exploatacja!$Q85*$M$86</f>
        <v>0</v>
      </c>
      <c r="Q53" s="5">
        <f>'Praca eksploatacyjna'!Q53*exploatacja!$Q85*$M$86</f>
        <v>0</v>
      </c>
      <c r="R53" s="5">
        <f>'Praca eksploatacyjna'!R53*exploatacja!$Q85*$M$86</f>
        <v>7.1572602739726037</v>
      </c>
      <c r="S53" s="5">
        <f>'Praca eksploatacyjna'!S53*exploatacja!$Q85*$M$86</f>
        <v>14.314520547945207</v>
      </c>
      <c r="T53" s="5">
        <f>'Praca eksploatacyjna'!T53*exploatacja!$Q85*$M$86</f>
        <v>21.471780821917815</v>
      </c>
      <c r="U53" s="5">
        <f>'Praca eksploatacyjna'!U53*exploatacja!$Q85*$M$86</f>
        <v>28.629041095890415</v>
      </c>
      <c r="V53" s="5">
        <f>'Praca eksploatacyjna'!V53*exploatacja!$Q85*$M$86</f>
        <v>35.786301369863011</v>
      </c>
      <c r="W53" s="5">
        <f>'Praca eksploatacyjna'!W53*exploatacja!$Q85*$M$86</f>
        <v>35.786301369863011</v>
      </c>
      <c r="X53" s="5">
        <f>'Praca eksploatacyjna'!X53*exploatacja!$Q85*$M$86</f>
        <v>35.786301369863011</v>
      </c>
      <c r="Y53" s="5">
        <f>'Praca eksploatacyjna'!Y53*exploatacja!$Q85*$M$86</f>
        <v>35.786301369863011</v>
      </c>
      <c r="Z53" s="5">
        <f>'Praca eksploatacyjna'!Z53*exploatacja!$Q85*$M$86</f>
        <v>35.786301369863011</v>
      </c>
    </row>
    <row r="54" spans="1:26" x14ac:dyDescent="0.25">
      <c r="A54" s="1">
        <v>30</v>
      </c>
      <c r="B54" s="5">
        <f>'Praca eksploatacyjna'!B54*exploatacja!$Q86*$M$86</f>
        <v>1014453.9123287671</v>
      </c>
      <c r="C54" s="5">
        <f>'Praca eksploatacyjna'!C54*exploatacja!$Q86*$M$86</f>
        <v>1057410.2391780822</v>
      </c>
      <c r="D54" s="5">
        <f>'Praca eksploatacyjna'!D54*exploatacja!$Q86*$M$86</f>
        <v>1100366.5660273973</v>
      </c>
      <c r="E54" s="5">
        <f>'Praca eksploatacyjna'!E54*exploatacja!$Q86*$M$86</f>
        <v>1143322.8928767124</v>
      </c>
      <c r="F54" s="5">
        <f>'Praca eksploatacyjna'!F54*exploatacja!$Q86*$M$86</f>
        <v>1186279.2197260272</v>
      </c>
      <c r="G54" s="5">
        <f>'Praca eksploatacyjna'!G54*exploatacja!$Q86*$M$86</f>
        <v>1229235.5465753423</v>
      </c>
      <c r="H54" s="5">
        <f>'Praca eksploatacyjna'!H54*exploatacja!$Q86*$M$86</f>
        <v>1097613.3486575345</v>
      </c>
      <c r="I54" s="5">
        <f>'Praca eksploatacyjna'!I54*exploatacja!$Q86*$M$86</f>
        <v>965991.15073972614</v>
      </c>
      <c r="J54" s="5">
        <f>'Praca eksploatacyjna'!J54*exploatacja!$Q86*$M$86</f>
        <v>834368.95282191795</v>
      </c>
      <c r="K54" s="5">
        <f>'Praca eksploatacyjna'!K54*exploatacja!$Q86*$M$86</f>
        <v>702746.75490410964</v>
      </c>
      <c r="L54" s="5">
        <f>'Praca eksploatacyjna'!L54*exploatacja!$Q86*$M$86</f>
        <v>356342.92273972597</v>
      </c>
      <c r="M54" s="5">
        <f>'Praca eksploatacyjna'!M54*exploatacja!$Q86*$M$86</f>
        <v>233145.83884931504</v>
      </c>
      <c r="N54" s="5">
        <f>'Praca eksploatacyjna'!N54*exploatacja!$Q86*$M$86</f>
        <v>109948.75495890407</v>
      </c>
      <c r="O54" s="5">
        <f>'Praca eksploatacyjna'!O54*exploatacja!$Q86*$M$86</f>
        <v>-13248.328931506923</v>
      </c>
      <c r="P54" s="5">
        <f>'Praca eksploatacyjna'!P54*exploatacja!$Q86*$M$86</f>
        <v>-136445.41282191785</v>
      </c>
      <c r="Q54" s="5">
        <f>'Praca eksploatacyjna'!Q54*exploatacja!$Q86*$M$86</f>
        <v>398468.49287671229</v>
      </c>
      <c r="R54" s="5">
        <f>'Praca eksploatacyjna'!R54*exploatacja!$Q86*$M$86</f>
        <v>283848.88586301374</v>
      </c>
      <c r="S54" s="5">
        <f>'Praca eksploatacyjna'!S54*exploatacja!$Q86*$M$86</f>
        <v>169229.27884931513</v>
      </c>
      <c r="T54" s="5">
        <f>'Praca eksploatacyjna'!T54*exploatacja!$Q86*$M$86</f>
        <v>54609.671835616478</v>
      </c>
      <c r="U54" s="5">
        <f>'Praca eksploatacyjna'!U54*exploatacja!$Q86*$M$86</f>
        <v>-60009.935178082145</v>
      </c>
      <c r="V54" s="5">
        <f>'Praca eksploatacyjna'!V54*exploatacja!$Q86*$M$86</f>
        <v>441355.87726027396</v>
      </c>
      <c r="W54" s="5">
        <f>'Praca eksploatacyjna'!W54*exploatacja!$Q86*$M$86</f>
        <v>329915.55205479456</v>
      </c>
      <c r="X54" s="5">
        <f>'Praca eksploatacyjna'!X54*exploatacja!$Q86*$M$86</f>
        <v>218475.22684931514</v>
      </c>
      <c r="Y54" s="5">
        <f>'Praca eksploatacyjna'!Y54*exploatacja!$Q86*$M$86</f>
        <v>107034.90164383569</v>
      </c>
      <c r="Z54" s="5">
        <f>'Praca eksploatacyjna'!Z54*exploatacja!$Q86*$M$86</f>
        <v>-4405.4235616437445</v>
      </c>
    </row>
    <row r="55" spans="1:26" x14ac:dyDescent="0.25">
      <c r="A55" s="1">
        <v>40</v>
      </c>
      <c r="B55" s="5">
        <f>'Praca eksploatacyjna'!B55*exploatacja!$Q87*$M$86</f>
        <v>385199.50684931513</v>
      </c>
      <c r="C55" s="5">
        <f>'Praca eksploatacyjna'!C55*exploatacja!$Q87*$M$86</f>
        <v>392431.50246575347</v>
      </c>
      <c r="D55" s="5">
        <f>'Praca eksploatacyjna'!D55*exploatacja!$Q87*$M$86</f>
        <v>399663.49808219174</v>
      </c>
      <c r="E55" s="5">
        <f>'Praca eksploatacyjna'!E55*exploatacja!$Q87*$M$86</f>
        <v>406895.49369863007</v>
      </c>
      <c r="F55" s="5">
        <f>'Praca eksploatacyjna'!F55*exploatacja!$Q87*$M$86</f>
        <v>414127.48931506847</v>
      </c>
      <c r="G55" s="5">
        <f>'Praca eksploatacyjna'!G55*exploatacja!$Q87*$M$86</f>
        <v>421359.48493150674</v>
      </c>
      <c r="H55" s="5">
        <f>'Praca eksploatacyjna'!H55*exploatacja!$Q87*$M$86</f>
        <v>435334.88219178066</v>
      </c>
      <c r="I55" s="5">
        <f>'Praca eksploatacyjna'!I55*exploatacja!$Q87*$M$86</f>
        <v>449310.2794520547</v>
      </c>
      <c r="J55" s="5">
        <f>'Praca eksploatacyjna'!J55*exploatacja!$Q87*$M$86</f>
        <v>463285.67671232868</v>
      </c>
      <c r="K55" s="5">
        <f>'Praca eksploatacyjna'!K55*exploatacja!$Q87*$M$86</f>
        <v>477261.07397260272</v>
      </c>
      <c r="L55" s="5">
        <f>'Praca eksploatacyjna'!L55*exploatacja!$Q87*$M$86</f>
        <v>455076.49315068504</v>
      </c>
      <c r="M55" s="5">
        <f>'Praca eksploatacyjna'!M55*exploatacja!$Q87*$M$86</f>
        <v>474697.04547945218</v>
      </c>
      <c r="N55" s="5">
        <f>'Praca eksploatacyjna'!N55*exploatacja!$Q87*$M$86</f>
        <v>494317.59780821926</v>
      </c>
      <c r="O55" s="5">
        <f>'Praca eksploatacyjna'!O55*exploatacja!$Q87*$M$86</f>
        <v>513938.15013698622</v>
      </c>
      <c r="P55" s="5">
        <f>'Praca eksploatacyjna'!P55*exploatacja!$Q87*$M$86</f>
        <v>533558.7024657533</v>
      </c>
      <c r="Q55" s="5">
        <f>'Praca eksploatacyjna'!Q55*exploatacja!$Q87*$M$86</f>
        <v>483302.26849315059</v>
      </c>
      <c r="R55" s="5">
        <f>'Praca eksploatacyjna'!R55*exploatacja!$Q87*$M$86</f>
        <v>506695.42356164369</v>
      </c>
      <c r="S55" s="5">
        <f>'Praca eksploatacyjna'!S55*exploatacja!$Q87*$M$86</f>
        <v>530088.57863013702</v>
      </c>
      <c r="T55" s="5">
        <f>'Praca eksploatacyjna'!T55*exploatacja!$Q87*$M$86</f>
        <v>553481.73369863012</v>
      </c>
      <c r="U55" s="5">
        <f>'Praca eksploatacyjna'!U55*exploatacja!$Q87*$M$86</f>
        <v>576874.88876712334</v>
      </c>
      <c r="V55" s="5">
        <f>'Praca eksploatacyjna'!V55*exploatacja!$Q87*$M$86</f>
        <v>502165.28219178104</v>
      </c>
      <c r="W55" s="5">
        <f>'Praca eksploatacyjna'!W55*exploatacja!$Q87*$M$86</f>
        <v>962388.94684931508</v>
      </c>
      <c r="X55" s="5">
        <f>'Praca eksploatacyjna'!X55*exploatacja!$Q87*$M$86</f>
        <v>1422612.6115068495</v>
      </c>
      <c r="Y55" s="5">
        <f>'Praca eksploatacyjna'!Y55*exploatacja!$Q87*$M$86</f>
        <v>1882836.2761643839</v>
      </c>
      <c r="Z55" s="5">
        <f>'Praca eksploatacyjna'!Z55*exploatacja!$Q87*$M$86</f>
        <v>2343059.9408219182</v>
      </c>
    </row>
    <row r="56" spans="1:26" x14ac:dyDescent="0.25">
      <c r="A56" s="1">
        <v>50</v>
      </c>
      <c r="B56" s="5">
        <f>'Praca eksploatacyjna'!B56*exploatacja!$Q88*$M$86</f>
        <v>1443824.2528767127</v>
      </c>
      <c r="C56" s="5">
        <f>'Praca eksploatacyjna'!C56*exploatacja!$Q88*$M$86</f>
        <v>1498979.2522191785</v>
      </c>
      <c r="D56" s="5">
        <f>'Praca eksploatacyjna'!D56*exploatacja!$Q88*$M$86</f>
        <v>1554134.251561644</v>
      </c>
      <c r="E56" s="5">
        <f>'Praca eksploatacyjna'!E56*exploatacja!$Q88*$M$86</f>
        <v>1609289.2509041098</v>
      </c>
      <c r="F56" s="5">
        <f>'Praca eksploatacyjna'!F56*exploatacja!$Q88*$M$86</f>
        <v>1664444.2502465753</v>
      </c>
      <c r="G56" s="5">
        <f>'Praca eksploatacyjna'!G56*exploatacja!$Q88*$M$86</f>
        <v>1719599.2495890413</v>
      </c>
      <c r="H56" s="5">
        <f>'Praca eksploatacyjna'!H56*exploatacja!$Q88*$M$86</f>
        <v>2180241.3807123285</v>
      </c>
      <c r="I56" s="5">
        <f>'Praca eksploatacyjna'!I56*exploatacja!$Q88*$M$86</f>
        <v>2640883.5118356161</v>
      </c>
      <c r="J56" s="5">
        <f>'Praca eksploatacyjna'!J56*exploatacja!$Q88*$M$86</f>
        <v>3101525.6429589046</v>
      </c>
      <c r="K56" s="5">
        <f>'Praca eksploatacyjna'!K56*exploatacja!$Q88*$M$86</f>
        <v>3562167.7740821918</v>
      </c>
      <c r="L56" s="5">
        <f>'Praca eksploatacyjna'!L56*exploatacja!$Q88*$M$86</f>
        <v>3747034.9084931505</v>
      </c>
      <c r="M56" s="5">
        <f>'Praca eksploatacyjna'!M56*exploatacja!$Q88*$M$86</f>
        <v>4314065.3053150689</v>
      </c>
      <c r="N56" s="5">
        <f>'Praca eksploatacyjna'!N56*exploatacja!$Q88*$M$86</f>
        <v>4881095.702136986</v>
      </c>
      <c r="O56" s="5">
        <f>'Praca eksploatacyjna'!O56*exploatacja!$Q88*$M$86</f>
        <v>5448126.0989589049</v>
      </c>
      <c r="P56" s="5">
        <f>'Praca eksploatacyjna'!P56*exploatacja!$Q88*$M$86</f>
        <v>6015156.4957808219</v>
      </c>
      <c r="Q56" s="5">
        <f>'Praca eksploatacyjna'!Q56*exploatacja!$Q88*$M$86</f>
        <v>4278976.2369863018</v>
      </c>
      <c r="R56" s="5">
        <f>'Praca eksploatacyjna'!R56*exploatacja!$Q88*$M$86</f>
        <v>4834863.9897534242</v>
      </c>
      <c r="S56" s="5">
        <f>'Praca eksploatacyjna'!S56*exploatacja!$Q88*$M$86</f>
        <v>5390751.7425205465</v>
      </c>
      <c r="T56" s="5">
        <f>'Praca eksploatacyjna'!T56*exploatacja!$Q88*$M$86</f>
        <v>5946639.4952876708</v>
      </c>
      <c r="U56" s="5">
        <f>'Praca eksploatacyjna'!U56*exploatacja!$Q88*$M$86</f>
        <v>6502527.248054794</v>
      </c>
      <c r="V56" s="5">
        <f>'Praca eksploatacyjna'!V56*exploatacja!$Q88*$M$86</f>
        <v>4223263.0167123284</v>
      </c>
      <c r="W56" s="5">
        <f>'Praca eksploatacyjna'!W56*exploatacja!$Q88*$M$86</f>
        <v>5333041.5297534242</v>
      </c>
      <c r="X56" s="5">
        <f>'Praca eksploatacyjna'!X56*exploatacja!$Q88*$M$86</f>
        <v>6442820.042794521</v>
      </c>
      <c r="Y56" s="5">
        <f>'Praca eksploatacyjna'!Y56*exploatacja!$Q88*$M$86</f>
        <v>7552598.5558356149</v>
      </c>
      <c r="Z56" s="5">
        <f>'Praca eksploatacyjna'!Z56*exploatacja!$Q88*$M$86</f>
        <v>8662377.0688767117</v>
      </c>
    </row>
    <row r="57" spans="1:26" x14ac:dyDescent="0.25">
      <c r="A57" s="1">
        <v>60</v>
      </c>
      <c r="B57" s="5">
        <f>'Praca eksploatacyjna'!B57*exploatacja!$Q89*$M$86</f>
        <v>1282881.5260273975</v>
      </c>
      <c r="C57" s="5">
        <f>'Praca eksploatacyjna'!C57*exploatacja!$Q89*$M$86</f>
        <v>2005041.5804383566</v>
      </c>
      <c r="D57" s="5">
        <f>'Praca eksploatacyjna'!D57*exploatacja!$Q89*$M$86</f>
        <v>2727201.634849315</v>
      </c>
      <c r="E57" s="5">
        <f>'Praca eksploatacyjna'!E57*exploatacja!$Q89*$M$86</f>
        <v>3449361.6892602751</v>
      </c>
      <c r="F57" s="5">
        <f>'Praca eksploatacyjna'!F57*exploatacja!$Q89*$M$86</f>
        <v>4171521.7436712342</v>
      </c>
      <c r="G57" s="5">
        <f>'Praca eksploatacyjna'!G57*exploatacja!$Q89*$M$86</f>
        <v>4893681.7980821915</v>
      </c>
      <c r="H57" s="5">
        <f>'Praca eksploatacyjna'!H57*exploatacja!$Q89*$M$86</f>
        <v>5957444.7738082195</v>
      </c>
      <c r="I57" s="5">
        <f>'Praca eksploatacyjna'!I57*exploatacja!$Q89*$M$86</f>
        <v>7021207.7495342474</v>
      </c>
      <c r="J57" s="5">
        <f>'Praca eksploatacyjna'!J57*exploatacja!$Q89*$M$86</f>
        <v>8084970.7252602754</v>
      </c>
      <c r="K57" s="5">
        <f>'Praca eksploatacyjna'!K57*exploatacja!$Q89*$M$86</f>
        <v>9148733.7009863034</v>
      </c>
      <c r="L57" s="5">
        <f>'Praca eksploatacyjna'!L57*exploatacja!$Q89*$M$86</f>
        <v>6601696.4046575353</v>
      </c>
      <c r="M57" s="5">
        <f>'Praca eksploatacyjna'!M57*exploatacja!$Q89*$M$86</f>
        <v>8364802.2463561669</v>
      </c>
      <c r="N57" s="5">
        <f>'Praca eksploatacyjna'!N57*exploatacja!$Q89*$M$86</f>
        <v>10127908.088054797</v>
      </c>
      <c r="O57" s="5">
        <f>'Praca eksploatacyjna'!O57*exploatacja!$Q89*$M$86</f>
        <v>11891013.929753426</v>
      </c>
      <c r="P57" s="5">
        <f>'Praca eksploatacyjna'!P57*exploatacja!$Q89*$M$86</f>
        <v>13654119.771452058</v>
      </c>
      <c r="Q57" s="5">
        <f>'Praca eksploatacyjna'!Q57*exploatacja!$Q89*$M$86</f>
        <v>10098410.734520549</v>
      </c>
      <c r="R57" s="5">
        <f>'Praca eksploatacyjna'!R57*exploatacja!$Q89*$M$86</f>
        <v>11792484.041260276</v>
      </c>
      <c r="S57" s="5">
        <f>'Praca eksploatacyjna'!S57*exploatacja!$Q89*$M$86</f>
        <v>13486557.348000001</v>
      </c>
      <c r="T57" s="5">
        <f>'Praca eksploatacyjna'!T57*exploatacja!$Q89*$M$86</f>
        <v>15180630.654739728</v>
      </c>
      <c r="U57" s="5">
        <f>'Praca eksploatacyjna'!U57*exploatacja!$Q89*$M$86</f>
        <v>16874703.961479455</v>
      </c>
      <c r="V57" s="5">
        <f>'Praca eksploatacyjna'!V57*exploatacja!$Q89*$M$86</f>
        <v>9753248.0597260259</v>
      </c>
      <c r="W57" s="5">
        <f>'Praca eksploatacyjna'!W57*exploatacja!$Q89*$M$86</f>
        <v>10900880.312712329</v>
      </c>
      <c r="X57" s="5">
        <f>'Praca eksploatacyjna'!X57*exploatacja!$Q89*$M$86</f>
        <v>12048512.565698631</v>
      </c>
      <c r="Y57" s="5">
        <f>'Praca eksploatacyjna'!Y57*exploatacja!$Q89*$M$86</f>
        <v>13196144.818684932</v>
      </c>
      <c r="Z57" s="5">
        <f>'Praca eksploatacyjna'!Z57*exploatacja!$Q89*$M$86</f>
        <v>14343777.071671234</v>
      </c>
    </row>
    <row r="58" spans="1:26" x14ac:dyDescent="0.25">
      <c r="A58" s="1">
        <v>70</v>
      </c>
      <c r="B58" s="5">
        <f>'Praca eksploatacyjna'!B58*exploatacja!$Q90*$M$86</f>
        <v>9871588.4449315052</v>
      </c>
      <c r="C58" s="5">
        <f>'Praca eksploatacyjna'!C58*exploatacja!$Q90*$M$86</f>
        <v>9769649.4762739725</v>
      </c>
      <c r="D58" s="5">
        <f>'Praca eksploatacyjna'!D58*exploatacja!$Q90*$M$86</f>
        <v>9667710.507616438</v>
      </c>
      <c r="E58" s="5">
        <f>'Praca eksploatacyjna'!E58*exploatacja!$Q90*$M$86</f>
        <v>9565771.5389589034</v>
      </c>
      <c r="F58" s="5">
        <f>'Praca eksploatacyjna'!F58*exploatacja!$Q90*$M$86</f>
        <v>9463832.5703013688</v>
      </c>
      <c r="G58" s="5">
        <f>'Praca eksploatacyjna'!G58*exploatacja!$Q90*$M$86</f>
        <v>9361893.6016438343</v>
      </c>
      <c r="H58" s="5">
        <f>'Praca eksploatacyjna'!H58*exploatacja!$Q90*$M$86</f>
        <v>8958823.0083287656</v>
      </c>
      <c r="I58" s="5">
        <f>'Praca eksploatacyjna'!I58*exploatacja!$Q90*$M$86</f>
        <v>8555752.4150136989</v>
      </c>
      <c r="J58" s="5">
        <f>'Praca eksploatacyjna'!J58*exploatacja!$Q90*$M$86</f>
        <v>8152681.8216986274</v>
      </c>
      <c r="K58" s="5">
        <f>'Praca eksploatacyjna'!K58*exploatacja!$Q90*$M$86</f>
        <v>7749611.2283835588</v>
      </c>
      <c r="L58" s="5">
        <f>'Praca eksploatacyjna'!L58*exploatacja!$Q90*$M$86</f>
        <v>7856235.4783561639</v>
      </c>
      <c r="M58" s="5">
        <f>'Praca eksploatacyjna'!M58*exploatacja!$Q90*$M$86</f>
        <v>7163561.7274520537</v>
      </c>
      <c r="N58" s="5">
        <f>'Praca eksploatacyjna'!N58*exploatacja!$Q90*$M$86</f>
        <v>6470887.9765479444</v>
      </c>
      <c r="O58" s="5">
        <f>'Praca eksploatacyjna'!O58*exploatacja!$Q90*$M$86</f>
        <v>5778214.2256438332</v>
      </c>
      <c r="P58" s="5">
        <f>'Praca eksploatacyjna'!P58*exploatacja!$Q90*$M$86</f>
        <v>5085540.4747397248</v>
      </c>
      <c r="Q58" s="5">
        <f>'Praca eksploatacyjna'!Q58*exploatacja!$Q90*$M$86</f>
        <v>6408219.6904109586</v>
      </c>
      <c r="R58" s="5">
        <f>'Praca eksploatacyjna'!R58*exploatacja!$Q90*$M$86</f>
        <v>5663739.6795616429</v>
      </c>
      <c r="S58" s="5">
        <f>'Praca eksploatacyjna'!S58*exploatacja!$Q90*$M$86</f>
        <v>4919259.6687123282</v>
      </c>
      <c r="T58" s="5">
        <f>'Praca eksploatacyjna'!T58*exploatacja!$Q90*$M$86</f>
        <v>4174779.6578630134</v>
      </c>
      <c r="U58" s="5">
        <f>'Praca eksploatacyjna'!U58*exploatacja!$Q90*$M$86</f>
        <v>3430299.6470136987</v>
      </c>
      <c r="V58" s="5">
        <f>'Praca eksploatacyjna'!V58*exploatacja!$Q90*$M$86</f>
        <v>6149188.3906849315</v>
      </c>
      <c r="W58" s="5">
        <f>'Praca eksploatacyjna'!W58*exploatacja!$Q90*$M$86</f>
        <v>5208830.7126575336</v>
      </c>
      <c r="X58" s="5">
        <f>'Praca eksploatacyjna'!X58*exploatacja!$Q90*$M$86</f>
        <v>4268473.0346301375</v>
      </c>
      <c r="Y58" s="5">
        <f>'Praca eksploatacyjna'!Y58*exploatacja!$Q90*$M$86</f>
        <v>3328115.3566027391</v>
      </c>
      <c r="Z58" s="5">
        <f>'Praca eksploatacyjna'!Z58*exploatacja!$Q90*$M$86</f>
        <v>2387757.6785753425</v>
      </c>
    </row>
    <row r="59" spans="1:26" x14ac:dyDescent="0.25">
      <c r="A59" s="1">
        <v>80</v>
      </c>
      <c r="B59" s="5">
        <f>'Praca eksploatacyjna'!B59*exploatacja!$Q91*$M$86</f>
        <v>2980842.9443835616</v>
      </c>
      <c r="C59" s="5">
        <f>'Praca eksploatacyjna'!C59*exploatacja!$Q91*$M$86</f>
        <v>3041838.3055890407</v>
      </c>
      <c r="D59" s="5">
        <f>'Praca eksploatacyjna'!D59*exploatacja!$Q91*$M$86</f>
        <v>3102833.6667945203</v>
      </c>
      <c r="E59" s="5">
        <f>'Praca eksploatacyjna'!E59*exploatacja!$Q91*$M$86</f>
        <v>3163829.0279999999</v>
      </c>
      <c r="F59" s="5">
        <f>'Praca eksploatacyjna'!F59*exploatacja!$Q91*$M$86</f>
        <v>3224824.3892054791</v>
      </c>
      <c r="G59" s="5">
        <f>'Praca eksploatacyjna'!G59*exploatacja!$Q91*$M$86</f>
        <v>3285819.7504109596</v>
      </c>
      <c r="H59" s="5">
        <f>'Praca eksploatacyjna'!H59*exploatacja!$Q91*$M$86</f>
        <v>3595238.1235068496</v>
      </c>
      <c r="I59" s="5">
        <f>'Praca eksploatacyjna'!I59*exploatacja!$Q91*$M$86</f>
        <v>3904656.4966027392</v>
      </c>
      <c r="J59" s="5">
        <f>'Praca eksploatacyjna'!J59*exploatacja!$Q91*$M$86</f>
        <v>4214074.8696986306</v>
      </c>
      <c r="K59" s="5">
        <f>'Praca eksploatacyjna'!K59*exploatacja!$Q91*$M$86</f>
        <v>4523493.2427945212</v>
      </c>
      <c r="L59" s="5">
        <f>'Praca eksploatacyjna'!L59*exploatacja!$Q91*$M$86</f>
        <v>4527934.8098630141</v>
      </c>
      <c r="M59" s="5">
        <f>'Praca eksploatacyjna'!M59*exploatacja!$Q91*$M$86</f>
        <v>4934357.264219177</v>
      </c>
      <c r="N59" s="5">
        <f>'Praca eksploatacyjna'!N59*exploatacja!$Q91*$M$86</f>
        <v>5340779.7185753416</v>
      </c>
      <c r="O59" s="5">
        <f>'Praca eksploatacyjna'!O59*exploatacja!$Q91*$M$86</f>
        <v>5747202.1729315063</v>
      </c>
      <c r="P59" s="5">
        <f>'Praca eksploatacyjna'!P59*exploatacja!$Q91*$M$86</f>
        <v>6153624.627287671</v>
      </c>
      <c r="Q59" s="5">
        <f>'Praca eksploatacyjna'!Q59*exploatacja!$Q91*$M$86</f>
        <v>5012955.2161643831</v>
      </c>
      <c r="R59" s="5">
        <f>'Praca eksploatacyjna'!R59*exploatacja!$Q91*$M$86</f>
        <v>5469725.2175342469</v>
      </c>
      <c r="S59" s="5">
        <f>'Praca eksploatacyjna'!S59*exploatacja!$Q91*$M$86</f>
        <v>5926495.2189041087</v>
      </c>
      <c r="T59" s="5">
        <f>'Praca eksploatacyjna'!T59*exploatacja!$Q91*$M$86</f>
        <v>6383265.2202739725</v>
      </c>
      <c r="U59" s="5">
        <f>'Praca eksploatacyjna'!U59*exploatacja!$Q91*$M$86</f>
        <v>6840035.2216438362</v>
      </c>
      <c r="V59" s="5">
        <f>'Praca eksploatacyjna'!V59*exploatacja!$Q91*$M$86</f>
        <v>5264692.9512328766</v>
      </c>
      <c r="W59" s="5">
        <f>'Praca eksploatacyjna'!W59*exploatacja!$Q91*$M$86</f>
        <v>5773389.9034520555</v>
      </c>
      <c r="X59" s="5">
        <f>'Praca eksploatacyjna'!X59*exploatacja!$Q91*$M$86</f>
        <v>6282086.8556712335</v>
      </c>
      <c r="Y59" s="5">
        <f>'Praca eksploatacyjna'!Y59*exploatacja!$Q91*$M$86</f>
        <v>6790783.8078904105</v>
      </c>
      <c r="Z59" s="5">
        <f>'Praca eksploatacyjna'!Z59*exploatacja!$Q91*$M$86</f>
        <v>7299480.7601095876</v>
      </c>
    </row>
    <row r="60" spans="1:26" x14ac:dyDescent="0.25">
      <c r="A60" s="1">
        <v>90</v>
      </c>
      <c r="B60" s="5">
        <f>'Praca eksploatacyjna'!B60*exploatacja!$Q92*$M$86</f>
        <v>0</v>
      </c>
      <c r="C60" s="5">
        <f>'Praca eksploatacyjna'!C60*exploatacja!$Q92*$M$86</f>
        <v>0</v>
      </c>
      <c r="D60" s="5">
        <f>'Praca eksploatacyjna'!D60*exploatacja!$Q92*$M$86</f>
        <v>0</v>
      </c>
      <c r="E60" s="5">
        <f>'Praca eksploatacyjna'!E60*exploatacja!$Q92*$M$86</f>
        <v>0</v>
      </c>
      <c r="F60" s="5">
        <f>'Praca eksploatacyjna'!F60*exploatacja!$Q92*$M$86</f>
        <v>0</v>
      </c>
      <c r="G60" s="5">
        <f>'Praca eksploatacyjna'!G60*exploatacja!$Q92*$M$86</f>
        <v>0</v>
      </c>
      <c r="H60" s="5">
        <f>'Praca eksploatacyjna'!H60*exploatacja!$Q92*$M$86</f>
        <v>0</v>
      </c>
      <c r="I60" s="5">
        <f>'Praca eksploatacyjna'!I60*exploatacja!$Q92*$M$86</f>
        <v>0</v>
      </c>
      <c r="J60" s="5">
        <f>'Praca eksploatacyjna'!J60*exploatacja!$Q92*$M$86</f>
        <v>0</v>
      </c>
      <c r="K60" s="5">
        <f>'Praca eksploatacyjna'!K60*exploatacja!$Q92*$M$86</f>
        <v>0</v>
      </c>
      <c r="L60" s="5">
        <f>'Praca eksploatacyjna'!L60*exploatacja!$Q92*$M$86</f>
        <v>0</v>
      </c>
      <c r="M60" s="5">
        <f>'Praca eksploatacyjna'!M60*exploatacja!$Q92*$M$86</f>
        <v>0</v>
      </c>
      <c r="N60" s="5">
        <f>'Praca eksploatacyjna'!N60*exploatacja!$Q92*$M$86</f>
        <v>0</v>
      </c>
      <c r="O60" s="5">
        <f>'Praca eksploatacyjna'!O60*exploatacja!$Q92*$M$86</f>
        <v>0</v>
      </c>
      <c r="P60" s="5">
        <f>'Praca eksploatacyjna'!P60*exploatacja!$Q92*$M$86</f>
        <v>0</v>
      </c>
      <c r="Q60" s="5">
        <f>'Praca eksploatacyjna'!Q60*exploatacja!$Q92*$M$86</f>
        <v>0</v>
      </c>
      <c r="R60" s="5">
        <f>'Praca eksploatacyjna'!R60*exploatacja!$Q92*$M$86</f>
        <v>0</v>
      </c>
      <c r="S60" s="5">
        <f>'Praca eksploatacyjna'!S60*exploatacja!$Q92*$M$86</f>
        <v>0</v>
      </c>
      <c r="T60" s="5">
        <f>'Praca eksploatacyjna'!T60*exploatacja!$Q92*$M$86</f>
        <v>0</v>
      </c>
      <c r="U60" s="5">
        <f>'Praca eksploatacyjna'!U60*exploatacja!$Q92*$M$86</f>
        <v>0</v>
      </c>
      <c r="V60" s="5">
        <f>'Praca eksploatacyjna'!V60*exploatacja!$Q92*$M$86</f>
        <v>0</v>
      </c>
      <c r="W60" s="5">
        <f>'Praca eksploatacyjna'!W60*exploatacja!$Q92*$M$86</f>
        <v>0</v>
      </c>
      <c r="X60" s="5">
        <f>'Praca eksploatacyjna'!X60*exploatacja!$Q92*$M$86</f>
        <v>0</v>
      </c>
      <c r="Y60" s="5">
        <f>'Praca eksploatacyjna'!Y60*exploatacja!$Q92*$M$86</f>
        <v>0</v>
      </c>
      <c r="Z60" s="5">
        <f>'Praca eksploatacyjna'!Z60*exploatacja!$Q92*$M$86</f>
        <v>0</v>
      </c>
    </row>
    <row r="61" spans="1:26" x14ac:dyDescent="0.25">
      <c r="A61" s="1">
        <v>100</v>
      </c>
      <c r="B61" s="5">
        <f>'Praca eksploatacyjna'!B61*exploatacja!$Q93*$M$86</f>
        <v>0</v>
      </c>
      <c r="C61" s="5">
        <f>'Praca eksploatacyjna'!C61*exploatacja!$Q93*$M$86</f>
        <v>0</v>
      </c>
      <c r="D61" s="5">
        <f>'Praca eksploatacyjna'!D61*exploatacja!$Q93*$M$86</f>
        <v>0</v>
      </c>
      <c r="E61" s="5">
        <f>'Praca eksploatacyjna'!E61*exploatacja!$Q93*$M$86</f>
        <v>0</v>
      </c>
      <c r="F61" s="5">
        <f>'Praca eksploatacyjna'!F61*exploatacja!$Q93*$M$86</f>
        <v>0</v>
      </c>
      <c r="G61" s="5">
        <f>'Praca eksploatacyjna'!G61*exploatacja!$Q93*$M$86</f>
        <v>0</v>
      </c>
      <c r="H61" s="5">
        <f>'Praca eksploatacyjna'!H61*exploatacja!$Q93*$M$86</f>
        <v>0</v>
      </c>
      <c r="I61" s="5">
        <f>'Praca eksploatacyjna'!I61*exploatacja!$Q93*$M$86</f>
        <v>0</v>
      </c>
      <c r="J61" s="5">
        <f>'Praca eksploatacyjna'!J61*exploatacja!$Q93*$M$86</f>
        <v>0</v>
      </c>
      <c r="K61" s="5">
        <f>'Praca eksploatacyjna'!K61*exploatacja!$Q93*$M$86</f>
        <v>0</v>
      </c>
      <c r="L61" s="5">
        <f>'Praca eksploatacyjna'!L61*exploatacja!$Q93*$M$86</f>
        <v>0</v>
      </c>
      <c r="M61" s="5">
        <f>'Praca eksploatacyjna'!M61*exploatacja!$Q93*$M$86</f>
        <v>0</v>
      </c>
      <c r="N61" s="5">
        <f>'Praca eksploatacyjna'!N61*exploatacja!$Q93*$M$86</f>
        <v>0</v>
      </c>
      <c r="O61" s="5">
        <f>'Praca eksploatacyjna'!O61*exploatacja!$Q93*$M$86</f>
        <v>0</v>
      </c>
      <c r="P61" s="5">
        <f>'Praca eksploatacyjna'!P61*exploatacja!$Q93*$M$86</f>
        <v>0</v>
      </c>
      <c r="Q61" s="5">
        <f>'Praca eksploatacyjna'!Q61*exploatacja!$Q93*$M$86</f>
        <v>0</v>
      </c>
      <c r="R61" s="5">
        <f>'Praca eksploatacyjna'!R61*exploatacja!$Q93*$M$86</f>
        <v>0</v>
      </c>
      <c r="S61" s="5">
        <f>'Praca eksploatacyjna'!S61*exploatacja!$Q93*$M$86</f>
        <v>0</v>
      </c>
      <c r="T61" s="5">
        <f>'Praca eksploatacyjna'!T61*exploatacja!$Q93*$M$86</f>
        <v>0</v>
      </c>
      <c r="U61" s="5">
        <f>'Praca eksploatacyjna'!U61*exploatacja!$Q93*$M$86</f>
        <v>0</v>
      </c>
      <c r="V61" s="5">
        <f>'Praca eksploatacyjna'!V61*exploatacja!$Q93*$M$86</f>
        <v>0</v>
      </c>
      <c r="W61" s="5">
        <f>'Praca eksploatacyjna'!W61*exploatacja!$Q93*$M$86</f>
        <v>0</v>
      </c>
      <c r="X61" s="5">
        <f>'Praca eksploatacyjna'!X61*exploatacja!$Q93*$M$86</f>
        <v>0</v>
      </c>
      <c r="Y61" s="5">
        <f>'Praca eksploatacyjna'!Y61*exploatacja!$Q93*$M$86</f>
        <v>0</v>
      </c>
      <c r="Z61" s="5">
        <f>'Praca eksploatacyjna'!Z61*exploatacja!$Q93*$M$86</f>
        <v>0</v>
      </c>
    </row>
    <row r="62" spans="1:26" x14ac:dyDescent="0.25">
      <c r="A62" s="1">
        <v>110</v>
      </c>
      <c r="B62" s="5">
        <f>'Praca eksploatacyjna'!B62*exploatacja!$Q94*$M$86</f>
        <v>0</v>
      </c>
      <c r="C62" s="5">
        <f>'Praca eksploatacyjna'!C62*exploatacja!$Q94*$M$86</f>
        <v>0</v>
      </c>
      <c r="D62" s="5">
        <f>'Praca eksploatacyjna'!D62*exploatacja!$Q94*$M$86</f>
        <v>0</v>
      </c>
      <c r="E62" s="5">
        <f>'Praca eksploatacyjna'!E62*exploatacja!$Q94*$M$86</f>
        <v>0</v>
      </c>
      <c r="F62" s="5">
        <f>'Praca eksploatacyjna'!F62*exploatacja!$Q94*$M$86</f>
        <v>0</v>
      </c>
      <c r="G62" s="5">
        <f>'Praca eksploatacyjna'!G62*exploatacja!$Q94*$M$86</f>
        <v>0</v>
      </c>
      <c r="H62" s="5">
        <f>'Praca eksploatacyjna'!H62*exploatacja!$Q94*$M$86</f>
        <v>0</v>
      </c>
      <c r="I62" s="5">
        <f>'Praca eksploatacyjna'!I62*exploatacja!$Q94*$M$86</f>
        <v>0</v>
      </c>
      <c r="J62" s="5">
        <f>'Praca eksploatacyjna'!J62*exploatacja!$Q94*$M$86</f>
        <v>0</v>
      </c>
      <c r="K62" s="5">
        <f>'Praca eksploatacyjna'!K62*exploatacja!$Q94*$M$86</f>
        <v>0</v>
      </c>
      <c r="L62" s="5">
        <f>'Praca eksploatacyjna'!L62*exploatacja!$Q94*$M$86</f>
        <v>0</v>
      </c>
      <c r="M62" s="5">
        <f>'Praca eksploatacyjna'!M62*exploatacja!$Q94*$M$86</f>
        <v>0</v>
      </c>
      <c r="N62" s="5">
        <f>'Praca eksploatacyjna'!N62*exploatacja!$Q94*$M$86</f>
        <v>0</v>
      </c>
      <c r="O62" s="5">
        <f>'Praca eksploatacyjna'!O62*exploatacja!$Q94*$M$86</f>
        <v>0</v>
      </c>
      <c r="P62" s="5">
        <f>'Praca eksploatacyjna'!P62*exploatacja!$Q94*$M$86</f>
        <v>0</v>
      </c>
      <c r="Q62" s="5">
        <f>'Praca eksploatacyjna'!Q62*exploatacja!$Q94*$M$86</f>
        <v>0</v>
      </c>
      <c r="R62" s="5">
        <f>'Praca eksploatacyjna'!R62*exploatacja!$Q94*$M$86</f>
        <v>0</v>
      </c>
      <c r="S62" s="5">
        <f>'Praca eksploatacyjna'!S62*exploatacja!$Q94*$M$86</f>
        <v>0</v>
      </c>
      <c r="T62" s="5">
        <f>'Praca eksploatacyjna'!T62*exploatacja!$Q94*$M$86</f>
        <v>0</v>
      </c>
      <c r="U62" s="5">
        <f>'Praca eksploatacyjna'!U62*exploatacja!$Q94*$M$86</f>
        <v>0</v>
      </c>
      <c r="V62" s="5">
        <f>'Praca eksploatacyjna'!V62*exploatacja!$Q94*$M$86</f>
        <v>0</v>
      </c>
      <c r="W62" s="5">
        <f>'Praca eksploatacyjna'!W62*exploatacja!$Q94*$M$86</f>
        <v>0</v>
      </c>
      <c r="X62" s="5">
        <f>'Praca eksploatacyjna'!X62*exploatacja!$Q94*$M$86</f>
        <v>0</v>
      </c>
      <c r="Y62" s="5">
        <f>'Praca eksploatacyjna'!Y62*exploatacja!$Q94*$M$86</f>
        <v>0</v>
      </c>
      <c r="Z62" s="5">
        <f>'Praca eksploatacyjna'!Z62*exploatacja!$Q94*$M$86</f>
        <v>0</v>
      </c>
    </row>
    <row r="63" spans="1:26" x14ac:dyDescent="0.25">
      <c r="A63" s="1" t="s">
        <v>28</v>
      </c>
      <c r="B63" s="5">
        <f>SUM(B52:B62)</f>
        <v>16978790.587397259</v>
      </c>
      <c r="C63" s="5">
        <f t="shared" ref="C63:Z63" si="7">SUM(C52:C62)</f>
        <v>17765350.356164385</v>
      </c>
      <c r="D63" s="5">
        <f t="shared" si="7"/>
        <v>18551910.124931507</v>
      </c>
      <c r="E63" s="5">
        <f t="shared" si="7"/>
        <v>19338469.893698633</v>
      </c>
      <c r="F63" s="5">
        <f t="shared" si="7"/>
        <v>20125029.662465751</v>
      </c>
      <c r="G63" s="5">
        <f t="shared" si="7"/>
        <v>20911589.431232877</v>
      </c>
      <c r="H63" s="5">
        <f t="shared" si="7"/>
        <v>22224695.517205477</v>
      </c>
      <c r="I63" s="5">
        <f t="shared" si="7"/>
        <v>23537801.603178084</v>
      </c>
      <c r="J63" s="5">
        <f t="shared" si="7"/>
        <v>24850907.689150684</v>
      </c>
      <c r="K63" s="5">
        <f t="shared" si="7"/>
        <v>26164013.775123287</v>
      </c>
      <c r="L63" s="5">
        <f t="shared" si="7"/>
        <v>23544321.017260276</v>
      </c>
      <c r="M63" s="5">
        <f t="shared" si="7"/>
        <v>25484629.427671231</v>
      </c>
      <c r="N63" s="5">
        <f t="shared" si="7"/>
        <v>27424937.838082194</v>
      </c>
      <c r="O63" s="5">
        <f t="shared" si="7"/>
        <v>29365246.24849315</v>
      </c>
      <c r="P63" s="5">
        <f t="shared" si="7"/>
        <v>31305554.658904113</v>
      </c>
      <c r="Q63" s="5">
        <f t="shared" si="7"/>
        <v>26680332.639452059</v>
      </c>
      <c r="R63" s="5">
        <f t="shared" si="7"/>
        <v>28551364.39479452</v>
      </c>
      <c r="S63" s="5">
        <f t="shared" si="7"/>
        <v>30422396.150136985</v>
      </c>
      <c r="T63" s="5">
        <f t="shared" si="7"/>
        <v>32293427.905479454</v>
      </c>
      <c r="U63" s="5">
        <f t="shared" si="7"/>
        <v>34164459.660821922</v>
      </c>
      <c r="V63" s="5">
        <f t="shared" si="7"/>
        <v>26333949.364109587</v>
      </c>
      <c r="W63" s="5">
        <f t="shared" si="7"/>
        <v>28508482.743780822</v>
      </c>
      <c r="X63" s="5">
        <f t="shared" si="7"/>
        <v>30683016.12345206</v>
      </c>
      <c r="Y63" s="5">
        <f t="shared" si="7"/>
        <v>32857549.503123287</v>
      </c>
      <c r="Z63" s="5">
        <f t="shared" si="7"/>
        <v>35032082.882794522</v>
      </c>
    </row>
    <row r="65" spans="1:26" x14ac:dyDescent="0.25">
      <c r="A65" t="s">
        <v>83</v>
      </c>
    </row>
    <row r="66" spans="1:26" x14ac:dyDescent="0.25">
      <c r="A66" s="1" t="s">
        <v>44</v>
      </c>
      <c r="B66" s="1">
        <v>2020</v>
      </c>
      <c r="C66" s="1">
        <f>B66+1</f>
        <v>2021</v>
      </c>
      <c r="D66" s="1">
        <f t="shared" ref="D66:Z66" si="8">C66+1</f>
        <v>2022</v>
      </c>
      <c r="E66" s="1">
        <f t="shared" si="8"/>
        <v>2023</v>
      </c>
      <c r="F66" s="1">
        <f t="shared" si="8"/>
        <v>2024</v>
      </c>
      <c r="G66" s="1">
        <f t="shared" si="8"/>
        <v>2025</v>
      </c>
      <c r="H66" s="1">
        <f t="shared" si="8"/>
        <v>2026</v>
      </c>
      <c r="I66" s="1">
        <f t="shared" si="8"/>
        <v>2027</v>
      </c>
      <c r="J66" s="1">
        <f t="shared" si="8"/>
        <v>2028</v>
      </c>
      <c r="K66" s="1">
        <f t="shared" si="8"/>
        <v>2029</v>
      </c>
      <c r="L66" s="1">
        <f t="shared" si="8"/>
        <v>2030</v>
      </c>
      <c r="M66" s="1">
        <f t="shared" si="8"/>
        <v>2031</v>
      </c>
      <c r="N66" s="1">
        <f t="shared" si="8"/>
        <v>2032</v>
      </c>
      <c r="O66" s="1">
        <f t="shared" si="8"/>
        <v>2033</v>
      </c>
      <c r="P66" s="1">
        <f t="shared" si="8"/>
        <v>2034</v>
      </c>
      <c r="Q66" s="1">
        <f t="shared" si="8"/>
        <v>2035</v>
      </c>
      <c r="R66" s="1">
        <f t="shared" si="8"/>
        <v>2036</v>
      </c>
      <c r="S66" s="1">
        <f t="shared" si="8"/>
        <v>2037</v>
      </c>
      <c r="T66" s="1">
        <f t="shared" si="8"/>
        <v>2038</v>
      </c>
      <c r="U66" s="1">
        <f t="shared" si="8"/>
        <v>2039</v>
      </c>
      <c r="V66" s="1">
        <f t="shared" si="8"/>
        <v>2040</v>
      </c>
      <c r="W66" s="1">
        <f t="shared" si="8"/>
        <v>2041</v>
      </c>
      <c r="X66" s="1">
        <f t="shared" si="8"/>
        <v>2042</v>
      </c>
      <c r="Y66" s="1">
        <f t="shared" si="8"/>
        <v>2043</v>
      </c>
      <c r="Z66" s="1">
        <f t="shared" si="8"/>
        <v>2044</v>
      </c>
    </row>
    <row r="67" spans="1:26" x14ac:dyDescent="0.25">
      <c r="A67" s="3" t="s">
        <v>2</v>
      </c>
      <c r="B67" s="72"/>
      <c r="C67" s="72"/>
      <c r="D67" s="72"/>
      <c r="E67" s="72"/>
      <c r="F67" s="72"/>
      <c r="G67" s="72"/>
      <c r="H67" s="72"/>
      <c r="I67" s="72"/>
      <c r="J67" s="72"/>
      <c r="K67" s="72"/>
      <c r="L67" s="72"/>
      <c r="M67" s="72"/>
      <c r="N67" s="72"/>
      <c r="O67" s="72"/>
      <c r="P67" s="72"/>
      <c r="Q67" s="72"/>
      <c r="R67" s="72"/>
      <c r="S67" s="72"/>
      <c r="T67" s="72"/>
      <c r="U67" s="72"/>
      <c r="V67" s="72"/>
      <c r="W67" s="72"/>
      <c r="X67" s="72"/>
      <c r="Y67" s="72"/>
      <c r="Z67" s="72"/>
    </row>
    <row r="68" spans="1:26" x14ac:dyDescent="0.25">
      <c r="A68" s="1">
        <v>10</v>
      </c>
      <c r="B68" s="5">
        <f>'Praca eksploatacyjna'!B68*exploatacja!$Q84*$M$86</f>
        <v>0</v>
      </c>
      <c r="C68" s="5">
        <f>'Praca eksploatacyjna'!C68*exploatacja!$Q84*$M$86</f>
        <v>0</v>
      </c>
      <c r="D68" s="5">
        <f>'Praca eksploatacyjna'!D68*exploatacja!$Q84*$M$86</f>
        <v>0</v>
      </c>
      <c r="E68" s="5">
        <f>'Praca eksploatacyjna'!E68*exploatacja!$Q84*$M$86</f>
        <v>0</v>
      </c>
      <c r="F68" s="5">
        <f>'Praca eksploatacyjna'!F68*exploatacja!$Q84*$M$86</f>
        <v>0</v>
      </c>
      <c r="G68" s="5">
        <f>'Praca eksploatacyjna'!G68*exploatacja!$Q84*$M$86</f>
        <v>0</v>
      </c>
      <c r="H68" s="5">
        <f>'Praca eksploatacyjna'!H68*exploatacja!$Q84*$M$86</f>
        <v>0</v>
      </c>
      <c r="I68" s="5">
        <f>'Praca eksploatacyjna'!I68*exploatacja!$Q84*$M$86</f>
        <v>0</v>
      </c>
      <c r="J68" s="5">
        <f>'Praca eksploatacyjna'!J68*exploatacja!$Q84*$M$86</f>
        <v>0</v>
      </c>
      <c r="K68" s="5">
        <f>'Praca eksploatacyjna'!K68*exploatacja!$Q84*$M$86</f>
        <v>0</v>
      </c>
      <c r="L68" s="5">
        <f>'Praca eksploatacyjna'!L68*exploatacja!$Q84*$M$86</f>
        <v>0</v>
      </c>
      <c r="M68" s="5">
        <f>'Praca eksploatacyjna'!M68*exploatacja!$Q84*$M$86</f>
        <v>0</v>
      </c>
      <c r="N68" s="5">
        <f>'Praca eksploatacyjna'!N68*exploatacja!$Q84*$M$86</f>
        <v>0</v>
      </c>
      <c r="O68" s="5">
        <f>'Praca eksploatacyjna'!O68*exploatacja!$Q84*$M$86</f>
        <v>0</v>
      </c>
      <c r="P68" s="5">
        <f>'Praca eksploatacyjna'!P68*exploatacja!$Q84*$M$86</f>
        <v>0</v>
      </c>
      <c r="Q68" s="5">
        <f>'Praca eksploatacyjna'!Q68*exploatacja!$Q84*$M$86</f>
        <v>0</v>
      </c>
      <c r="R68" s="5">
        <f>'Praca eksploatacyjna'!R68*exploatacja!$Q84*$M$86</f>
        <v>0</v>
      </c>
      <c r="S68" s="5">
        <f>'Praca eksploatacyjna'!S68*exploatacja!$Q84*$M$86</f>
        <v>0</v>
      </c>
      <c r="T68" s="5">
        <f>'Praca eksploatacyjna'!T68*exploatacja!$Q84*$M$86</f>
        <v>0</v>
      </c>
      <c r="U68" s="5">
        <f>'Praca eksploatacyjna'!U68*exploatacja!$Q84*$M$86</f>
        <v>0</v>
      </c>
      <c r="V68" s="5">
        <f>'Praca eksploatacyjna'!V68*exploatacja!$Q84*$M$86</f>
        <v>0</v>
      </c>
      <c r="W68" s="5">
        <f>'Praca eksploatacyjna'!W68*exploatacja!$Q84*$M$86</f>
        <v>0</v>
      </c>
      <c r="X68" s="5">
        <f>'Praca eksploatacyjna'!X68*exploatacja!$Q84*$M$86</f>
        <v>0</v>
      </c>
      <c r="Y68" s="5">
        <f>'Praca eksploatacyjna'!Y68*exploatacja!$Q84*$M$86</f>
        <v>0</v>
      </c>
      <c r="Z68" s="5">
        <f>'Praca eksploatacyjna'!Z68*exploatacja!$Q84*$M$86</f>
        <v>0</v>
      </c>
    </row>
    <row r="69" spans="1:26" x14ac:dyDescent="0.25">
      <c r="A69" s="1">
        <v>20</v>
      </c>
      <c r="B69" s="5">
        <f>'Praca eksploatacyjna'!B69*exploatacja!$Q85*$M$86</f>
        <v>0</v>
      </c>
      <c r="C69" s="5">
        <f>'Praca eksploatacyjna'!C69*exploatacja!$Q85*$M$86</f>
        <v>0</v>
      </c>
      <c r="D69" s="5">
        <f>'Praca eksploatacyjna'!D69*exploatacja!$Q85*$M$86</f>
        <v>0</v>
      </c>
      <c r="E69" s="5">
        <f>'Praca eksploatacyjna'!E69*exploatacja!$Q85*$M$86</f>
        <v>0</v>
      </c>
      <c r="F69" s="5">
        <f>'Praca eksploatacyjna'!F69*exploatacja!$Q85*$M$86</f>
        <v>0</v>
      </c>
      <c r="G69" s="5">
        <f>'Praca eksploatacyjna'!G69*exploatacja!$Q85*$M$86</f>
        <v>0</v>
      </c>
      <c r="H69" s="5">
        <f>'Praca eksploatacyjna'!H69*exploatacja!$Q85*$M$86</f>
        <v>0</v>
      </c>
      <c r="I69" s="5">
        <f>'Praca eksploatacyjna'!I69*exploatacja!$Q85*$M$86</f>
        <v>0</v>
      </c>
      <c r="J69" s="5">
        <f>'Praca eksploatacyjna'!J69*exploatacja!$Q85*$M$86</f>
        <v>0</v>
      </c>
      <c r="K69" s="5">
        <f>'Praca eksploatacyjna'!K69*exploatacja!$Q85*$M$86</f>
        <v>0</v>
      </c>
      <c r="L69" s="5">
        <f>'Praca eksploatacyjna'!L69*exploatacja!$Q85*$M$86</f>
        <v>0</v>
      </c>
      <c r="M69" s="5">
        <f>'Praca eksploatacyjna'!M69*exploatacja!$Q85*$M$86</f>
        <v>0</v>
      </c>
      <c r="N69" s="5">
        <f>'Praca eksploatacyjna'!N69*exploatacja!$Q85*$M$86</f>
        <v>0</v>
      </c>
      <c r="O69" s="5">
        <f>'Praca eksploatacyjna'!O69*exploatacja!$Q85*$M$86</f>
        <v>0</v>
      </c>
      <c r="P69" s="5">
        <f>'Praca eksploatacyjna'!P69*exploatacja!$Q85*$M$86</f>
        <v>0</v>
      </c>
      <c r="Q69" s="5">
        <f>'Praca eksploatacyjna'!Q69*exploatacja!$Q85*$M$86</f>
        <v>0</v>
      </c>
      <c r="R69" s="5">
        <f>'Praca eksploatacyjna'!R69*exploatacja!$Q85*$M$86</f>
        <v>0</v>
      </c>
      <c r="S69" s="5">
        <f>'Praca eksploatacyjna'!S69*exploatacja!$Q85*$M$86</f>
        <v>0</v>
      </c>
      <c r="T69" s="5">
        <f>'Praca eksploatacyjna'!T69*exploatacja!$Q85*$M$86</f>
        <v>0</v>
      </c>
      <c r="U69" s="5">
        <f>'Praca eksploatacyjna'!U69*exploatacja!$Q85*$M$86</f>
        <v>0</v>
      </c>
      <c r="V69" s="5">
        <f>'Praca eksploatacyjna'!V69*exploatacja!$Q85*$M$86</f>
        <v>0</v>
      </c>
      <c r="W69" s="5">
        <f>'Praca eksploatacyjna'!W69*exploatacja!$Q85*$M$86</f>
        <v>0</v>
      </c>
      <c r="X69" s="5">
        <f>'Praca eksploatacyjna'!X69*exploatacja!$Q85*$M$86</f>
        <v>0</v>
      </c>
      <c r="Y69" s="5">
        <f>'Praca eksploatacyjna'!Y69*exploatacja!$Q85*$M$86</f>
        <v>0</v>
      </c>
      <c r="Z69" s="5">
        <f>'Praca eksploatacyjna'!Z69*exploatacja!$Q85*$M$86</f>
        <v>0</v>
      </c>
    </row>
    <row r="70" spans="1:26" x14ac:dyDescent="0.25">
      <c r="A70" s="1">
        <v>30</v>
      </c>
      <c r="B70" s="5">
        <f>'Praca eksploatacyjna'!B70*exploatacja!$Q86*$M$86</f>
        <v>0</v>
      </c>
      <c r="C70" s="5">
        <f>'Praca eksploatacyjna'!C70*exploatacja!$Q86*$M$86</f>
        <v>0</v>
      </c>
      <c r="D70" s="5">
        <f>'Praca eksploatacyjna'!D70*exploatacja!$Q86*$M$86</f>
        <v>0</v>
      </c>
      <c r="E70" s="5">
        <f>'Praca eksploatacyjna'!E70*exploatacja!$Q86*$M$86</f>
        <v>0</v>
      </c>
      <c r="F70" s="5">
        <f>'Praca eksploatacyjna'!F70*exploatacja!$Q86*$M$86</f>
        <v>0</v>
      </c>
      <c r="G70" s="5">
        <f>'Praca eksploatacyjna'!G70*exploatacja!$Q86*$M$86</f>
        <v>0</v>
      </c>
      <c r="H70" s="5">
        <f>'Praca eksploatacyjna'!H70*exploatacja!$Q86*$M$86</f>
        <v>0</v>
      </c>
      <c r="I70" s="5">
        <f>'Praca eksploatacyjna'!I70*exploatacja!$Q86*$M$86</f>
        <v>0</v>
      </c>
      <c r="J70" s="5">
        <f>'Praca eksploatacyjna'!J70*exploatacja!$Q86*$M$86</f>
        <v>0</v>
      </c>
      <c r="K70" s="5">
        <f>'Praca eksploatacyjna'!K70*exploatacja!$Q86*$M$86</f>
        <v>0</v>
      </c>
      <c r="L70" s="5">
        <f>'Praca eksploatacyjna'!L70*exploatacja!$Q86*$M$86</f>
        <v>0</v>
      </c>
      <c r="M70" s="5">
        <f>'Praca eksploatacyjna'!M70*exploatacja!$Q86*$M$86</f>
        <v>0</v>
      </c>
      <c r="N70" s="5">
        <f>'Praca eksploatacyjna'!N70*exploatacja!$Q86*$M$86</f>
        <v>0</v>
      </c>
      <c r="O70" s="5">
        <f>'Praca eksploatacyjna'!O70*exploatacja!$Q86*$M$86</f>
        <v>0</v>
      </c>
      <c r="P70" s="5">
        <f>'Praca eksploatacyjna'!P70*exploatacja!$Q86*$M$86</f>
        <v>0</v>
      </c>
      <c r="Q70" s="5">
        <f>'Praca eksploatacyjna'!Q70*exploatacja!$Q86*$M$86</f>
        <v>0</v>
      </c>
      <c r="R70" s="5">
        <f>'Praca eksploatacyjna'!R70*exploatacja!$Q86*$M$86</f>
        <v>0</v>
      </c>
      <c r="S70" s="5">
        <f>'Praca eksploatacyjna'!S70*exploatacja!$Q86*$M$86</f>
        <v>0</v>
      </c>
      <c r="T70" s="5">
        <f>'Praca eksploatacyjna'!T70*exploatacja!$Q86*$M$86</f>
        <v>0</v>
      </c>
      <c r="U70" s="5">
        <f>'Praca eksploatacyjna'!U70*exploatacja!$Q86*$M$86</f>
        <v>0</v>
      </c>
      <c r="V70" s="5">
        <f>'Praca eksploatacyjna'!V70*exploatacja!$Q86*$M$86</f>
        <v>0</v>
      </c>
      <c r="W70" s="5">
        <f>'Praca eksploatacyjna'!W70*exploatacja!$Q86*$M$86</f>
        <v>0</v>
      </c>
      <c r="X70" s="5">
        <f>'Praca eksploatacyjna'!X70*exploatacja!$Q86*$M$86</f>
        <v>0</v>
      </c>
      <c r="Y70" s="5">
        <f>'Praca eksploatacyjna'!Y70*exploatacja!$Q86*$M$86</f>
        <v>0</v>
      </c>
      <c r="Z70" s="5">
        <f>'Praca eksploatacyjna'!Z70*exploatacja!$Q86*$M$86</f>
        <v>0</v>
      </c>
    </row>
    <row r="71" spans="1:26" x14ac:dyDescent="0.25">
      <c r="A71" s="1">
        <v>40</v>
      </c>
      <c r="B71" s="5">
        <f>'Praca eksploatacyjna'!B71*exploatacja!$Q87*$M$86</f>
        <v>105331.06849315067</v>
      </c>
      <c r="C71" s="5">
        <f>'Praca eksploatacyjna'!C71*exploatacja!$Q87*$M$86</f>
        <v>105739.1802739726</v>
      </c>
      <c r="D71" s="5">
        <f>'Praca eksploatacyjna'!D71*exploatacja!$Q87*$M$86</f>
        <v>106147.29205479453</v>
      </c>
      <c r="E71" s="5">
        <f>'Praca eksploatacyjna'!E71*exploatacja!$Q87*$M$86</f>
        <v>106555.40383561642</v>
      </c>
      <c r="F71" s="5">
        <f>'Praca eksploatacyjna'!F71*exploatacja!$Q87*$M$86</f>
        <v>106963.51561643835</v>
      </c>
      <c r="G71" s="5">
        <f>'Praca eksploatacyjna'!G71*exploatacja!$Q87*$M$86</f>
        <v>107371.62739726028</v>
      </c>
      <c r="H71" s="5">
        <f>'Praca eksploatacyjna'!H71*exploatacja!$Q87*$M$86</f>
        <v>108159.17917808219</v>
      </c>
      <c r="I71" s="5">
        <f>'Praca eksploatacyjna'!I71*exploatacja!$Q87*$M$86</f>
        <v>108946.73095890411</v>
      </c>
      <c r="J71" s="5">
        <f>'Praca eksploatacyjna'!J71*exploatacja!$Q87*$M$86</f>
        <v>109734.28273972604</v>
      </c>
      <c r="K71" s="5">
        <f>'Praca eksploatacyjna'!K71*exploatacja!$Q87*$M$86</f>
        <v>110521.83452054797</v>
      </c>
      <c r="L71" s="5">
        <f>'Praca eksploatacyjna'!L71*exploatacja!$Q87*$M$86</f>
        <v>109268.82739726029</v>
      </c>
      <c r="M71" s="5">
        <f>'Praca eksploatacyjna'!M71*exploatacja!$Q87*$M$86</f>
        <v>115487.08273972604</v>
      </c>
      <c r="N71" s="5">
        <f>'Praca eksploatacyjna'!N71*exploatacja!$Q87*$M$86</f>
        <v>121705.33808219181</v>
      </c>
      <c r="O71" s="5">
        <f>'Praca eksploatacyjna'!O71*exploatacja!$Q87*$M$86</f>
        <v>127923.59342465755</v>
      </c>
      <c r="P71" s="5">
        <f>'Praca eksploatacyjna'!P71*exploatacja!$Q87*$M$86</f>
        <v>134141.8487671233</v>
      </c>
      <c r="Q71" s="5">
        <f>'Praca eksploatacyjna'!Q71*exploatacja!$Q87*$M$86</f>
        <v>136422.34520547945</v>
      </c>
      <c r="R71" s="5">
        <f>'Praca eksploatacyjna'!R71*exploatacja!$Q87*$M$86</f>
        <v>145245.87616438358</v>
      </c>
      <c r="S71" s="5">
        <f>'Praca eksploatacyjna'!S71*exploatacja!$Q87*$M$86</f>
        <v>154069.40712328764</v>
      </c>
      <c r="T71" s="5">
        <f>'Praca eksploatacyjna'!T71*exploatacja!$Q87*$M$86</f>
        <v>162892.9380821918</v>
      </c>
      <c r="U71" s="5">
        <f>'Praca eksploatacyjna'!U71*exploatacja!$Q87*$M$86</f>
        <v>171716.4690410959</v>
      </c>
      <c r="V71" s="5">
        <f>'Praca eksploatacyjna'!V71*exploatacja!$Q87*$M$86</f>
        <v>149448.72328767116</v>
      </c>
      <c r="W71" s="5">
        <f>'Praca eksploatacyjna'!W71*exploatacja!$Q87*$M$86</f>
        <v>171778.84273972595</v>
      </c>
      <c r="X71" s="5">
        <f>'Praca eksploatacyjna'!X71*exploatacja!$Q87*$M$86</f>
        <v>194108.96219178074</v>
      </c>
      <c r="Y71" s="5">
        <f>'Praca eksploatacyjna'!Y71*exploatacja!$Q87*$M$86</f>
        <v>216439.08164383555</v>
      </c>
      <c r="Z71" s="5">
        <f>'Praca eksploatacyjna'!Z71*exploatacja!$Q87*$M$86</f>
        <v>238769.20109589034</v>
      </c>
    </row>
    <row r="72" spans="1:26" x14ac:dyDescent="0.25">
      <c r="A72" s="1">
        <v>50</v>
      </c>
      <c r="B72" s="5">
        <f>'Praca eksploatacyjna'!B72*exploatacja!$Q88*$M$86</f>
        <v>191914.01383561647</v>
      </c>
      <c r="C72" s="5">
        <f>'Praca eksploatacyjna'!C72*exploatacja!$Q88*$M$86</f>
        <v>196888.01967123291</v>
      </c>
      <c r="D72" s="5">
        <f>'Praca eksploatacyjna'!D72*exploatacja!$Q88*$M$86</f>
        <v>201862.02550684934</v>
      </c>
      <c r="E72" s="5">
        <f>'Praca eksploatacyjna'!E72*exploatacja!$Q88*$M$86</f>
        <v>206836.03134246578</v>
      </c>
      <c r="F72" s="5">
        <f>'Praca eksploatacyjna'!F72*exploatacja!$Q88*$M$86</f>
        <v>211810.03717808222</v>
      </c>
      <c r="G72" s="5">
        <f>'Praca eksploatacyjna'!G72*exploatacja!$Q88*$M$86</f>
        <v>216784.04301369865</v>
      </c>
      <c r="H72" s="5">
        <f>'Praca eksploatacyjna'!H72*exploatacja!$Q88*$M$86</f>
        <v>236516.26216438357</v>
      </c>
      <c r="I72" s="5">
        <f>'Praca eksploatacyjna'!I72*exploatacja!$Q88*$M$86</f>
        <v>256248.48131506849</v>
      </c>
      <c r="J72" s="5">
        <f>'Praca eksploatacyjna'!J72*exploatacja!$Q88*$M$86</f>
        <v>275980.7004657535</v>
      </c>
      <c r="K72" s="5">
        <f>'Praca eksploatacyjna'!K72*exploatacja!$Q88*$M$86</f>
        <v>295712.91961643839</v>
      </c>
      <c r="L72" s="5">
        <f>'Praca eksploatacyjna'!L72*exploatacja!$Q88*$M$86</f>
        <v>290575.10958904121</v>
      </c>
      <c r="M72" s="5">
        <f>'Praca eksploatacyjna'!M72*exploatacja!$Q88*$M$86</f>
        <v>308905.67293150688</v>
      </c>
      <c r="N72" s="5">
        <f>'Praca eksploatacyjna'!N72*exploatacja!$Q88*$M$86</f>
        <v>327236.23627397261</v>
      </c>
      <c r="O72" s="5">
        <f>'Praca eksploatacyjna'!O72*exploatacja!$Q88*$M$86</f>
        <v>345566.79961643845</v>
      </c>
      <c r="P72" s="5">
        <f>'Praca eksploatacyjna'!P72*exploatacja!$Q88*$M$86</f>
        <v>363897.36295890406</v>
      </c>
      <c r="Q72" s="5">
        <f>'Praca eksploatacyjna'!Q72*exploatacja!$Q88*$M$86</f>
        <v>283566.83054794517</v>
      </c>
      <c r="R72" s="5">
        <f>'Praca eksploatacyjna'!R72*exploatacja!$Q88*$M$86</f>
        <v>301212.81443835614</v>
      </c>
      <c r="S72" s="5">
        <f>'Praca eksploatacyjna'!S72*exploatacja!$Q88*$M$86</f>
        <v>318858.79832876706</v>
      </c>
      <c r="T72" s="5">
        <f>'Praca eksploatacyjna'!T72*exploatacja!$Q88*$M$86</f>
        <v>336504.78221917804</v>
      </c>
      <c r="U72" s="5">
        <f>'Praca eksploatacyjna'!U72*exploatacja!$Q88*$M$86</f>
        <v>354150.76610958902</v>
      </c>
      <c r="V72" s="5">
        <f>'Praca eksploatacyjna'!V72*exploatacja!$Q88*$M$86</f>
        <v>280143.93328767124</v>
      </c>
      <c r="W72" s="5">
        <f>'Praca eksploatacyjna'!W72*exploatacja!$Q88*$M$86</f>
        <v>309201.27928767126</v>
      </c>
      <c r="X72" s="5">
        <f>'Praca eksploatacyjna'!X72*exploatacja!$Q88*$M$86</f>
        <v>338258.62528767122</v>
      </c>
      <c r="Y72" s="5">
        <f>'Praca eksploatacyjna'!Y72*exploatacja!$Q88*$M$86</f>
        <v>367315.97128767119</v>
      </c>
      <c r="Z72" s="5">
        <f>'Praca eksploatacyjna'!Z72*exploatacja!$Q88*$M$86</f>
        <v>396373.31728767121</v>
      </c>
    </row>
    <row r="73" spans="1:26" x14ac:dyDescent="0.25">
      <c r="A73" s="1">
        <v>60</v>
      </c>
      <c r="B73" s="5">
        <f>'Praca eksploatacyjna'!B73*exploatacja!$Q89*$M$86</f>
        <v>58265.373287671231</v>
      </c>
      <c r="C73" s="5">
        <f>'Praca eksploatacyjna'!C73*exploatacja!$Q89*$M$86</f>
        <v>74069.357753424672</v>
      </c>
      <c r="D73" s="5">
        <f>'Praca eksploatacyjna'!D73*exploatacja!$Q89*$M$86</f>
        <v>89873.342219178114</v>
      </c>
      <c r="E73" s="5">
        <f>'Praca eksploatacyjna'!E73*exploatacja!$Q89*$M$86</f>
        <v>105677.32668493151</v>
      </c>
      <c r="F73" s="5">
        <f>'Praca eksploatacyjna'!F73*exploatacja!$Q89*$M$86</f>
        <v>121481.31115068495</v>
      </c>
      <c r="G73" s="5">
        <f>'Praca eksploatacyjna'!G73*exploatacja!$Q89*$M$86</f>
        <v>137285.29561643838</v>
      </c>
      <c r="H73" s="5">
        <f>'Praca eksploatacyjna'!H73*exploatacja!$Q89*$M$86</f>
        <v>157613.81120547952</v>
      </c>
      <c r="I73" s="5">
        <f>'Praca eksploatacyjna'!I73*exploatacja!$Q89*$M$86</f>
        <v>177942.32679452057</v>
      </c>
      <c r="J73" s="5">
        <f>'Praca eksploatacyjna'!J73*exploatacja!$Q89*$M$86</f>
        <v>198270.84238356168</v>
      </c>
      <c r="K73" s="5">
        <f>'Praca eksploatacyjna'!K73*exploatacja!$Q89*$M$86</f>
        <v>218599.35797260271</v>
      </c>
      <c r="L73" s="5">
        <f>'Praca eksploatacyjna'!L73*exploatacja!$Q89*$M$86</f>
        <v>159907.95123287675</v>
      </c>
      <c r="M73" s="5">
        <f>'Praca eksploatacyjna'!M73*exploatacja!$Q89*$M$86</f>
        <v>190573.81610958904</v>
      </c>
      <c r="N73" s="5">
        <f>'Praca eksploatacyjna'!N73*exploatacja!$Q89*$M$86</f>
        <v>221239.68098630139</v>
      </c>
      <c r="O73" s="5">
        <f>'Praca eksploatacyjna'!O73*exploatacja!$Q89*$M$86</f>
        <v>251905.54586301374</v>
      </c>
      <c r="P73" s="5">
        <f>'Praca eksploatacyjna'!P73*exploatacja!$Q89*$M$86</f>
        <v>282571.41073972604</v>
      </c>
      <c r="Q73" s="5">
        <f>'Praca eksploatacyjna'!Q73*exploatacja!$Q89*$M$86</f>
        <v>211594.69767123295</v>
      </c>
      <c r="R73" s="5">
        <f>'Praca eksploatacyjna'!R73*exploatacja!$Q89*$M$86</f>
        <v>246948.08063013706</v>
      </c>
      <c r="S73" s="5">
        <f>'Praca eksploatacyjna'!S73*exploatacja!$Q89*$M$86</f>
        <v>282301.46358904114</v>
      </c>
      <c r="T73" s="5">
        <f>'Praca eksploatacyjna'!T73*exploatacja!$Q89*$M$86</f>
        <v>317654.84654794534</v>
      </c>
      <c r="U73" s="5">
        <f>'Praca eksploatacyjna'!U73*exploatacja!$Q89*$M$86</f>
        <v>353008.22950684931</v>
      </c>
      <c r="V73" s="5">
        <f>'Praca eksploatacyjna'!V73*exploatacja!$Q89*$M$86</f>
        <v>235032.28808219181</v>
      </c>
      <c r="W73" s="5">
        <f>'Praca eksploatacyjna'!W73*exploatacja!$Q89*$M$86</f>
        <v>258335.15136986304</v>
      </c>
      <c r="X73" s="5">
        <f>'Praca eksploatacyjna'!X73*exploatacja!$Q89*$M$86</f>
        <v>281638.01465753425</v>
      </c>
      <c r="Y73" s="5">
        <f>'Praca eksploatacyjna'!Y73*exploatacja!$Q89*$M$86</f>
        <v>304940.87794520549</v>
      </c>
      <c r="Z73" s="5">
        <f>'Praca eksploatacyjna'!Z73*exploatacja!$Q89*$M$86</f>
        <v>328243.74123287672</v>
      </c>
    </row>
    <row r="74" spans="1:26" x14ac:dyDescent="0.25">
      <c r="A74" s="1">
        <v>70</v>
      </c>
      <c r="B74" s="5">
        <f>'Praca eksploatacyjna'!B74*exploatacja!$Q90*$M$86</f>
        <v>163941.80712328764</v>
      </c>
      <c r="C74" s="5">
        <f>'Praca eksploatacyjna'!C74*exploatacja!$Q90*$M$86</f>
        <v>161670.51172602735</v>
      </c>
      <c r="D74" s="5">
        <f>'Praca eksploatacyjna'!D74*exploatacja!$Q90*$M$86</f>
        <v>159399.2163287671</v>
      </c>
      <c r="E74" s="5">
        <f>'Praca eksploatacyjna'!E74*exploatacja!$Q90*$M$86</f>
        <v>157127.92093150681</v>
      </c>
      <c r="F74" s="5">
        <f>'Praca eksploatacyjna'!F74*exploatacja!$Q90*$M$86</f>
        <v>154856.62553424653</v>
      </c>
      <c r="G74" s="5">
        <f>'Praca eksploatacyjna'!G74*exploatacja!$Q90*$M$86</f>
        <v>152585.33013698627</v>
      </c>
      <c r="H74" s="5">
        <f>'Praca eksploatacyjna'!H74*exploatacja!$Q90*$M$86</f>
        <v>137730.61791780821</v>
      </c>
      <c r="I74" s="5">
        <f>'Praca eksploatacyjna'!I74*exploatacja!$Q90*$M$86</f>
        <v>122875.90569863013</v>
      </c>
      <c r="J74" s="5">
        <f>'Praca eksploatacyjna'!J74*exploatacja!$Q90*$M$86</f>
        <v>108021.19347945205</v>
      </c>
      <c r="K74" s="5">
        <f>'Praca eksploatacyjna'!K74*exploatacja!$Q90*$M$86</f>
        <v>93166.481260273955</v>
      </c>
      <c r="L74" s="5">
        <f>'Praca eksploatacyjna'!L74*exploatacja!$Q90*$M$86</f>
        <v>89668.246027397239</v>
      </c>
      <c r="M74" s="5">
        <f>'Praca eksploatacyjna'!M74*exploatacja!$Q90*$M$86</f>
        <v>96858.22602739725</v>
      </c>
      <c r="N74" s="5">
        <f>'Praca eksploatacyjna'!N74*exploatacja!$Q90*$M$86</f>
        <v>104048.20602739725</v>
      </c>
      <c r="O74" s="5">
        <f>'Praca eksploatacyjna'!O74*exploatacja!$Q90*$M$86</f>
        <v>111238.18602739723</v>
      </c>
      <c r="P74" s="5">
        <f>'Praca eksploatacyjna'!P74*exploatacja!$Q90*$M$86</f>
        <v>118428.16602739724</v>
      </c>
      <c r="Q74" s="5">
        <f>'Praca eksploatacyjna'!Q74*exploatacja!$Q90*$M$86</f>
        <v>199891.70712328766</v>
      </c>
      <c r="R74" s="5">
        <f>'Praca eksploatacyjna'!R74*exploatacja!$Q90*$M$86</f>
        <v>207582.59375342465</v>
      </c>
      <c r="S74" s="5">
        <f>'Praca eksploatacyjna'!S74*exploatacja!$Q90*$M$86</f>
        <v>215273.48038356155</v>
      </c>
      <c r="T74" s="5">
        <f>'Praca eksploatacyjna'!T74*exploatacja!$Q90*$M$86</f>
        <v>222964.36701369859</v>
      </c>
      <c r="U74" s="5">
        <f>'Praca eksploatacyjna'!U74*exploatacja!$Q90*$M$86</f>
        <v>230655.25364383557</v>
      </c>
      <c r="V74" s="5">
        <f>'Praca eksploatacyjna'!V74*exploatacja!$Q90*$M$86</f>
        <v>202396.24027397257</v>
      </c>
      <c r="W74" s="5">
        <f>'Praca eksploatacyjna'!W74*exploatacja!$Q90*$M$86</f>
        <v>202203.06180821912</v>
      </c>
      <c r="X74" s="5">
        <f>'Praca eksploatacyjna'!X74*exploatacja!$Q90*$M$86</f>
        <v>202009.88334246574</v>
      </c>
      <c r="Y74" s="5">
        <f>'Praca eksploatacyjna'!Y74*exploatacja!$Q90*$M$86</f>
        <v>201816.70487671229</v>
      </c>
      <c r="Z74" s="5">
        <f>'Praca eksploatacyjna'!Z74*exploatacja!$Q90*$M$86</f>
        <v>201623.52641095888</v>
      </c>
    </row>
    <row r="75" spans="1:26" x14ac:dyDescent="0.25">
      <c r="A75" s="1">
        <v>80</v>
      </c>
      <c r="B75" s="5">
        <f>'Praca eksploatacyjna'!B75*exploatacja!$Q91*$M$86</f>
        <v>259783.42238219178</v>
      </c>
      <c r="C75" s="5">
        <f>'Praca eksploatacyjna'!C75*exploatacja!$Q91*$M$86</f>
        <v>252386.82786000005</v>
      </c>
      <c r="D75" s="5">
        <f>'Praca eksploatacyjna'!D75*exploatacja!$Q91*$M$86</f>
        <v>244990.23333780823</v>
      </c>
      <c r="E75" s="5">
        <f>'Praca eksploatacyjna'!E75*exploatacja!$Q91*$M$86</f>
        <v>237593.63881561643</v>
      </c>
      <c r="F75" s="5">
        <f>'Praca eksploatacyjna'!F75*exploatacja!$Q91*$M$86</f>
        <v>230197.04429342464</v>
      </c>
      <c r="G75" s="5">
        <f>'Praca eksploatacyjna'!G75*exploatacja!$Q91*$M$86</f>
        <v>222800.44977123284</v>
      </c>
      <c r="H75" s="5">
        <f>'Praca eksploatacyjna'!H75*exploatacja!$Q91*$M$86</f>
        <v>218181.7498627397</v>
      </c>
      <c r="I75" s="5">
        <f>'Praca eksploatacyjna'!I75*exploatacja!$Q91*$M$86</f>
        <v>213563.04995424653</v>
      </c>
      <c r="J75" s="5">
        <f>'Praca eksploatacyjna'!J75*exploatacja!$Q91*$M$86</f>
        <v>208944.35004575344</v>
      </c>
      <c r="K75" s="5">
        <f>'Praca eksploatacyjna'!K75*exploatacja!$Q91*$M$86</f>
        <v>204325.65013726029</v>
      </c>
      <c r="L75" s="5">
        <f>'Praca eksploatacyjna'!L75*exploatacja!$Q91*$M$86</f>
        <v>236689.92283972606</v>
      </c>
      <c r="M75" s="5">
        <f>'Praca eksploatacyjna'!M75*exploatacja!$Q91*$M$86</f>
        <v>204204.64687972603</v>
      </c>
      <c r="N75" s="5">
        <f>'Praca eksploatacyjna'!N75*exploatacja!$Q91*$M$86</f>
        <v>171719.37091972603</v>
      </c>
      <c r="O75" s="5">
        <f>'Praca eksploatacyjna'!O75*exploatacja!$Q91*$M$86</f>
        <v>139234.09495972606</v>
      </c>
      <c r="P75" s="5">
        <f>'Praca eksploatacyjna'!P75*exploatacja!$Q91*$M$86</f>
        <v>106748.81899972606</v>
      </c>
      <c r="Q75" s="5">
        <f>'Praca eksploatacyjna'!Q75*exploatacja!$Q91*$M$86</f>
        <v>97357.042582191789</v>
      </c>
      <c r="R75" s="5">
        <f>'Praca eksploatacyjna'!R75*exploatacja!$Q91*$M$86</f>
        <v>65943.67560739725</v>
      </c>
      <c r="S75" s="5">
        <f>'Praca eksploatacyjna'!S75*exploatacja!$Q91*$M$86</f>
        <v>34530.308632602741</v>
      </c>
      <c r="T75" s="5">
        <f>'Praca eksploatacyjna'!T75*exploatacja!$Q91*$M$86</f>
        <v>3116.9416578082178</v>
      </c>
      <c r="U75" s="5">
        <f>'Praca eksploatacyjna'!U75*exploatacja!$Q91*$M$86</f>
        <v>-28296.4253169863</v>
      </c>
      <c r="V75" s="5">
        <f>'Praca eksploatacyjna'!V75*exploatacja!$Q91*$M$86</f>
        <v>102716.58750821916</v>
      </c>
      <c r="W75" s="5">
        <f>'Praca eksploatacyjna'!W75*exploatacja!$Q91*$M$86</f>
        <v>72732.66537452054</v>
      </c>
      <c r="X75" s="5">
        <f>'Praca eksploatacyjna'!X75*exploatacja!$Q91*$M$86</f>
        <v>42748.743240821903</v>
      </c>
      <c r="Y75" s="5">
        <f>'Praca eksploatacyjna'!Y75*exploatacja!$Q91*$M$86</f>
        <v>12764.821107123258</v>
      </c>
      <c r="Z75" s="5">
        <f>'Praca eksploatacyjna'!Z75*exploatacja!$Q91*$M$86</f>
        <v>-17219.101026575379</v>
      </c>
    </row>
    <row r="76" spans="1:26" x14ac:dyDescent="0.25">
      <c r="A76" s="1">
        <v>90</v>
      </c>
      <c r="B76" s="5">
        <f>'Praca eksploatacyjna'!B76*exploatacja!$Q92*$M$86</f>
        <v>0</v>
      </c>
      <c r="C76" s="5">
        <f>'Praca eksploatacyjna'!C76*exploatacja!$Q92*$M$86</f>
        <v>0</v>
      </c>
      <c r="D76" s="5">
        <f>'Praca eksploatacyjna'!D76*exploatacja!$Q92*$M$86</f>
        <v>0</v>
      </c>
      <c r="E76" s="5">
        <f>'Praca eksploatacyjna'!E76*exploatacja!$Q92*$M$86</f>
        <v>0</v>
      </c>
      <c r="F76" s="5">
        <f>'Praca eksploatacyjna'!F76*exploatacja!$Q92*$M$86</f>
        <v>0</v>
      </c>
      <c r="G76" s="5">
        <f>'Praca eksploatacyjna'!G76*exploatacja!$Q92*$M$86</f>
        <v>0</v>
      </c>
      <c r="H76" s="5">
        <f>'Praca eksploatacyjna'!H76*exploatacja!$Q92*$M$86</f>
        <v>0</v>
      </c>
      <c r="I76" s="5">
        <f>'Praca eksploatacyjna'!I76*exploatacja!$Q92*$M$86</f>
        <v>0</v>
      </c>
      <c r="J76" s="5">
        <f>'Praca eksploatacyjna'!J76*exploatacja!$Q92*$M$86</f>
        <v>0</v>
      </c>
      <c r="K76" s="5">
        <f>'Praca eksploatacyjna'!K76*exploatacja!$Q92*$M$86</f>
        <v>0</v>
      </c>
      <c r="L76" s="5">
        <f>'Praca eksploatacyjna'!L76*exploatacja!$Q92*$M$86</f>
        <v>0</v>
      </c>
      <c r="M76" s="5">
        <f>'Praca eksploatacyjna'!M76*exploatacja!$Q92*$M$86</f>
        <v>0</v>
      </c>
      <c r="N76" s="5">
        <f>'Praca eksploatacyjna'!N76*exploatacja!$Q92*$M$86</f>
        <v>0</v>
      </c>
      <c r="O76" s="5">
        <f>'Praca eksploatacyjna'!O76*exploatacja!$Q92*$M$86</f>
        <v>0</v>
      </c>
      <c r="P76" s="5">
        <f>'Praca eksploatacyjna'!P76*exploatacja!$Q92*$M$86</f>
        <v>0</v>
      </c>
      <c r="Q76" s="5">
        <f>'Praca eksploatacyjna'!Q76*exploatacja!$Q92*$M$86</f>
        <v>0</v>
      </c>
      <c r="R76" s="5">
        <f>'Praca eksploatacyjna'!R76*exploatacja!$Q92*$M$86</f>
        <v>0</v>
      </c>
      <c r="S76" s="5">
        <f>'Praca eksploatacyjna'!S76*exploatacja!$Q92*$M$86</f>
        <v>0</v>
      </c>
      <c r="T76" s="5">
        <f>'Praca eksploatacyjna'!T76*exploatacja!$Q92*$M$86</f>
        <v>0</v>
      </c>
      <c r="U76" s="5">
        <f>'Praca eksploatacyjna'!U76*exploatacja!$Q92*$M$86</f>
        <v>0</v>
      </c>
      <c r="V76" s="5">
        <f>'Praca eksploatacyjna'!V76*exploatacja!$Q92*$M$86</f>
        <v>0</v>
      </c>
      <c r="W76" s="5">
        <f>'Praca eksploatacyjna'!W76*exploatacja!$Q92*$M$86</f>
        <v>0</v>
      </c>
      <c r="X76" s="5">
        <f>'Praca eksploatacyjna'!X76*exploatacja!$Q92*$M$86</f>
        <v>0</v>
      </c>
      <c r="Y76" s="5">
        <f>'Praca eksploatacyjna'!Y76*exploatacja!$Q92*$M$86</f>
        <v>0</v>
      </c>
      <c r="Z76" s="5">
        <f>'Praca eksploatacyjna'!Z76*exploatacja!$Q92*$M$86</f>
        <v>0</v>
      </c>
    </row>
    <row r="77" spans="1:26" x14ac:dyDescent="0.25">
      <c r="A77" s="1">
        <v>100</v>
      </c>
      <c r="B77" s="5">
        <f>'Praca eksploatacyjna'!B77*exploatacja!$Q93*$M$86</f>
        <v>0</v>
      </c>
      <c r="C77" s="5">
        <f>'Praca eksploatacyjna'!C77*exploatacja!$Q93*$M$86</f>
        <v>0</v>
      </c>
      <c r="D77" s="5">
        <f>'Praca eksploatacyjna'!D77*exploatacja!$Q93*$M$86</f>
        <v>0</v>
      </c>
      <c r="E77" s="5">
        <f>'Praca eksploatacyjna'!E77*exploatacja!$Q93*$M$86</f>
        <v>0</v>
      </c>
      <c r="F77" s="5">
        <f>'Praca eksploatacyjna'!F77*exploatacja!$Q93*$M$86</f>
        <v>0</v>
      </c>
      <c r="G77" s="5">
        <f>'Praca eksploatacyjna'!G77*exploatacja!$Q93*$M$86</f>
        <v>0</v>
      </c>
      <c r="H77" s="5">
        <f>'Praca eksploatacyjna'!H77*exploatacja!$Q93*$M$86</f>
        <v>0</v>
      </c>
      <c r="I77" s="5">
        <f>'Praca eksploatacyjna'!I77*exploatacja!$Q93*$M$86</f>
        <v>0</v>
      </c>
      <c r="J77" s="5">
        <f>'Praca eksploatacyjna'!J77*exploatacja!$Q93*$M$86</f>
        <v>0</v>
      </c>
      <c r="K77" s="5">
        <f>'Praca eksploatacyjna'!K77*exploatacja!$Q93*$M$86</f>
        <v>0</v>
      </c>
      <c r="L77" s="5">
        <f>'Praca eksploatacyjna'!L77*exploatacja!$Q93*$M$86</f>
        <v>0</v>
      </c>
      <c r="M77" s="5">
        <f>'Praca eksploatacyjna'!M77*exploatacja!$Q93*$M$86</f>
        <v>0</v>
      </c>
      <c r="N77" s="5">
        <f>'Praca eksploatacyjna'!N77*exploatacja!$Q93*$M$86</f>
        <v>0</v>
      </c>
      <c r="O77" s="5">
        <f>'Praca eksploatacyjna'!O77*exploatacja!$Q93*$M$86</f>
        <v>0</v>
      </c>
      <c r="P77" s="5">
        <f>'Praca eksploatacyjna'!P77*exploatacja!$Q93*$M$86</f>
        <v>0</v>
      </c>
      <c r="Q77" s="5">
        <f>'Praca eksploatacyjna'!Q77*exploatacja!$Q93*$M$86</f>
        <v>0</v>
      </c>
      <c r="R77" s="5">
        <f>'Praca eksploatacyjna'!R77*exploatacja!$Q93*$M$86</f>
        <v>0</v>
      </c>
      <c r="S77" s="5">
        <f>'Praca eksploatacyjna'!S77*exploatacja!$Q93*$M$86</f>
        <v>0</v>
      </c>
      <c r="T77" s="5">
        <f>'Praca eksploatacyjna'!T77*exploatacja!$Q93*$M$86</f>
        <v>0</v>
      </c>
      <c r="U77" s="5">
        <f>'Praca eksploatacyjna'!U77*exploatacja!$Q93*$M$86</f>
        <v>0</v>
      </c>
      <c r="V77" s="5">
        <f>'Praca eksploatacyjna'!V77*exploatacja!$Q93*$M$86</f>
        <v>0</v>
      </c>
      <c r="W77" s="5">
        <f>'Praca eksploatacyjna'!W77*exploatacja!$Q93*$M$86</f>
        <v>0</v>
      </c>
      <c r="X77" s="5">
        <f>'Praca eksploatacyjna'!X77*exploatacja!$Q93*$M$86</f>
        <v>0</v>
      </c>
      <c r="Y77" s="5">
        <f>'Praca eksploatacyjna'!Y77*exploatacja!$Q93*$M$86</f>
        <v>0</v>
      </c>
      <c r="Z77" s="5">
        <f>'Praca eksploatacyjna'!Z77*exploatacja!$Q93*$M$86</f>
        <v>0</v>
      </c>
    </row>
    <row r="78" spans="1:26" x14ac:dyDescent="0.25">
      <c r="A78" s="1">
        <v>110</v>
      </c>
      <c r="B78" s="5">
        <f>'Praca eksploatacyjna'!B78*exploatacja!$Q94*$M$86</f>
        <v>0</v>
      </c>
      <c r="C78" s="5">
        <f>'Praca eksploatacyjna'!C78*exploatacja!$Q94*$M$86</f>
        <v>0</v>
      </c>
      <c r="D78" s="5">
        <f>'Praca eksploatacyjna'!D78*exploatacja!$Q94*$M$86</f>
        <v>0</v>
      </c>
      <c r="E78" s="5">
        <f>'Praca eksploatacyjna'!E78*exploatacja!$Q94*$M$86</f>
        <v>0</v>
      </c>
      <c r="F78" s="5">
        <f>'Praca eksploatacyjna'!F78*exploatacja!$Q94*$M$86</f>
        <v>0</v>
      </c>
      <c r="G78" s="5">
        <f>'Praca eksploatacyjna'!G78*exploatacja!$Q94*$M$86</f>
        <v>0</v>
      </c>
      <c r="H78" s="5">
        <f>'Praca eksploatacyjna'!H78*exploatacja!$Q94*$M$86</f>
        <v>0</v>
      </c>
      <c r="I78" s="5">
        <f>'Praca eksploatacyjna'!I78*exploatacja!$Q94*$M$86</f>
        <v>0</v>
      </c>
      <c r="J78" s="5">
        <f>'Praca eksploatacyjna'!J78*exploatacja!$Q94*$M$86</f>
        <v>0</v>
      </c>
      <c r="K78" s="5">
        <f>'Praca eksploatacyjna'!K78*exploatacja!$Q94*$M$86</f>
        <v>0</v>
      </c>
      <c r="L78" s="5">
        <f>'Praca eksploatacyjna'!L78*exploatacja!$Q94*$M$86</f>
        <v>0</v>
      </c>
      <c r="M78" s="5">
        <f>'Praca eksploatacyjna'!M78*exploatacja!$Q94*$M$86</f>
        <v>0</v>
      </c>
      <c r="N78" s="5">
        <f>'Praca eksploatacyjna'!N78*exploatacja!$Q94*$M$86</f>
        <v>0</v>
      </c>
      <c r="O78" s="5">
        <f>'Praca eksploatacyjna'!O78*exploatacja!$Q94*$M$86</f>
        <v>0</v>
      </c>
      <c r="P78" s="5">
        <f>'Praca eksploatacyjna'!P78*exploatacja!$Q94*$M$86</f>
        <v>0</v>
      </c>
      <c r="Q78" s="5">
        <f>'Praca eksploatacyjna'!Q78*exploatacja!$Q94*$M$86</f>
        <v>0</v>
      </c>
      <c r="R78" s="5">
        <f>'Praca eksploatacyjna'!R78*exploatacja!$Q94*$M$86</f>
        <v>0</v>
      </c>
      <c r="S78" s="5">
        <f>'Praca eksploatacyjna'!S78*exploatacja!$Q94*$M$86</f>
        <v>0</v>
      </c>
      <c r="T78" s="5">
        <f>'Praca eksploatacyjna'!T78*exploatacja!$Q94*$M$86</f>
        <v>0</v>
      </c>
      <c r="U78" s="5">
        <f>'Praca eksploatacyjna'!U78*exploatacja!$Q94*$M$86</f>
        <v>0</v>
      </c>
      <c r="V78" s="5">
        <f>'Praca eksploatacyjna'!V78*exploatacja!$Q94*$M$86</f>
        <v>0</v>
      </c>
      <c r="W78" s="5">
        <f>'Praca eksploatacyjna'!W78*exploatacja!$Q94*$M$86</f>
        <v>0</v>
      </c>
      <c r="X78" s="5">
        <f>'Praca eksploatacyjna'!X78*exploatacja!$Q94*$M$86</f>
        <v>0</v>
      </c>
      <c r="Y78" s="5">
        <f>'Praca eksploatacyjna'!Y78*exploatacja!$Q94*$M$86</f>
        <v>0</v>
      </c>
      <c r="Z78" s="5">
        <f>'Praca eksploatacyjna'!Z78*exploatacja!$Q94*$M$86</f>
        <v>0</v>
      </c>
    </row>
    <row r="79" spans="1:26" x14ac:dyDescent="0.25">
      <c r="A79" s="1" t="s">
        <v>28</v>
      </c>
      <c r="B79" s="5">
        <f>SUM(B68:B78)</f>
        <v>779235.68512191786</v>
      </c>
      <c r="C79" s="5">
        <f t="shared" ref="C79:Z79" si="9">SUM(C68:C78)</f>
        <v>790753.89728465758</v>
      </c>
      <c r="D79" s="5">
        <f t="shared" si="9"/>
        <v>802272.10944739729</v>
      </c>
      <c r="E79" s="5">
        <f t="shared" si="9"/>
        <v>813790.32161013689</v>
      </c>
      <c r="F79" s="5">
        <f t="shared" si="9"/>
        <v>825308.53377287672</v>
      </c>
      <c r="G79" s="5">
        <f t="shared" si="9"/>
        <v>836826.74593561655</v>
      </c>
      <c r="H79" s="5">
        <f t="shared" si="9"/>
        <v>858201.62032849318</v>
      </c>
      <c r="I79" s="5">
        <f t="shared" si="9"/>
        <v>879576.49472136982</v>
      </c>
      <c r="J79" s="5">
        <f t="shared" si="9"/>
        <v>900951.36911424669</v>
      </c>
      <c r="K79" s="5">
        <f t="shared" si="9"/>
        <v>922326.24350712332</v>
      </c>
      <c r="L79" s="5">
        <f t="shared" si="9"/>
        <v>886110.0570863015</v>
      </c>
      <c r="M79" s="5">
        <f t="shared" si="9"/>
        <v>916029.4446879453</v>
      </c>
      <c r="N79" s="5">
        <f t="shared" si="9"/>
        <v>945948.8322895891</v>
      </c>
      <c r="O79" s="5">
        <f t="shared" si="9"/>
        <v>975868.21989123314</v>
      </c>
      <c r="P79" s="5">
        <f t="shared" si="9"/>
        <v>1005787.6074928768</v>
      </c>
      <c r="Q79" s="5">
        <f t="shared" si="9"/>
        <v>928832.6231301371</v>
      </c>
      <c r="R79" s="5">
        <f t="shared" si="9"/>
        <v>966933.04059369862</v>
      </c>
      <c r="S79" s="5">
        <f t="shared" si="9"/>
        <v>1005033.4580572601</v>
      </c>
      <c r="T79" s="5">
        <f t="shared" si="9"/>
        <v>1043133.875520822</v>
      </c>
      <c r="U79" s="5">
        <f t="shared" si="9"/>
        <v>1081234.2929843834</v>
      </c>
      <c r="V79" s="5">
        <f t="shared" si="9"/>
        <v>969737.77243972605</v>
      </c>
      <c r="W79" s="5">
        <f t="shared" si="9"/>
        <v>1014251.0005799999</v>
      </c>
      <c r="X79" s="5">
        <f t="shared" si="9"/>
        <v>1058764.2287202738</v>
      </c>
      <c r="Y79" s="5">
        <f t="shared" si="9"/>
        <v>1103277.4568605479</v>
      </c>
      <c r="Z79" s="5">
        <f t="shared" si="9"/>
        <v>1147790.6850008219</v>
      </c>
    </row>
    <row r="82" spans="2:17" x14ac:dyDescent="0.25">
      <c r="B82" s="74" t="s">
        <v>7</v>
      </c>
      <c r="C82" s="74"/>
      <c r="D82" s="74"/>
      <c r="F82" s="74" t="s">
        <v>8</v>
      </c>
      <c r="G82" s="74"/>
      <c r="H82" s="74"/>
    </row>
    <row r="83" spans="2:17" x14ac:dyDescent="0.25">
      <c r="B83" s="74" t="s">
        <v>6</v>
      </c>
      <c r="C83" s="74"/>
      <c r="D83" s="74"/>
      <c r="F83" s="74" t="s">
        <v>6</v>
      </c>
      <c r="G83" s="74"/>
      <c r="H83" s="74"/>
      <c r="J83" s="73" t="s">
        <v>9</v>
      </c>
      <c r="K83" s="73"/>
      <c r="L83" s="73"/>
      <c r="M83" s="8">
        <v>1</v>
      </c>
      <c r="O83" s="74" t="s">
        <v>6</v>
      </c>
      <c r="P83" s="74"/>
      <c r="Q83" s="74"/>
    </row>
    <row r="84" spans="2:17" x14ac:dyDescent="0.25">
      <c r="B84" s="1">
        <v>10</v>
      </c>
      <c r="C84" s="6">
        <v>0.97799999999999998</v>
      </c>
      <c r="D84" s="6">
        <v>2.7080000000000002</v>
      </c>
      <c r="F84" s="1">
        <v>10</v>
      </c>
      <c r="G84" s="6">
        <v>0.89400000000000002</v>
      </c>
      <c r="H84" s="6">
        <v>2.282</v>
      </c>
      <c r="J84" s="73" t="s">
        <v>10</v>
      </c>
      <c r="K84" s="73"/>
      <c r="L84" s="73"/>
      <c r="M84" s="8">
        <v>0</v>
      </c>
      <c r="O84" s="1">
        <v>10</v>
      </c>
      <c r="P84" s="6">
        <f>$M$83*G84+$M$84*C84</f>
        <v>0.89400000000000002</v>
      </c>
      <c r="Q84" s="6">
        <f>$M$83*H84+$M$84*D84</f>
        <v>2.282</v>
      </c>
    </row>
    <row r="85" spans="2:17" x14ac:dyDescent="0.25">
      <c r="B85" s="1">
        <v>20</v>
      </c>
      <c r="C85" s="6">
        <v>0.93700000000000006</v>
      </c>
      <c r="D85" s="6">
        <v>2.5299999999999998</v>
      </c>
      <c r="F85" s="1">
        <v>20</v>
      </c>
      <c r="G85" s="6">
        <v>0.86799999999999999</v>
      </c>
      <c r="H85" s="6">
        <v>2.177</v>
      </c>
      <c r="O85" s="1">
        <v>20</v>
      </c>
      <c r="P85" s="6">
        <f t="shared" ref="P85:Q91" si="10">$M$83*G85+$M$84*C85</f>
        <v>0.86799999999999999</v>
      </c>
      <c r="Q85" s="6">
        <f t="shared" si="10"/>
        <v>2.177</v>
      </c>
    </row>
    <row r="86" spans="2:17" x14ac:dyDescent="0.25">
      <c r="B86" s="1">
        <v>30</v>
      </c>
      <c r="C86" s="6">
        <v>0.90300000000000002</v>
      </c>
      <c r="D86" s="6">
        <v>2.391</v>
      </c>
      <c r="F86" s="1">
        <v>30</v>
      </c>
      <c r="G86" s="6">
        <v>0.84599999999999997</v>
      </c>
      <c r="H86" s="6">
        <v>2.097</v>
      </c>
      <c r="J86" t="s">
        <v>82</v>
      </c>
      <c r="M86">
        <v>300</v>
      </c>
      <c r="O86" s="1">
        <v>30</v>
      </c>
      <c r="P86" s="6">
        <f t="shared" si="10"/>
        <v>0.84599999999999997</v>
      </c>
      <c r="Q86" s="6">
        <f t="shared" si="10"/>
        <v>2.097</v>
      </c>
    </row>
    <row r="87" spans="2:17" x14ac:dyDescent="0.25">
      <c r="B87" s="1">
        <v>40</v>
      </c>
      <c r="C87" s="6">
        <v>0.875</v>
      </c>
      <c r="D87" s="6">
        <v>2.2890000000000001</v>
      </c>
      <c r="F87" s="1">
        <v>40</v>
      </c>
      <c r="G87" s="6">
        <v>0.82899999999999996</v>
      </c>
      <c r="H87" s="6">
        <v>2.04</v>
      </c>
      <c r="O87" s="1">
        <v>40</v>
      </c>
      <c r="P87" s="6">
        <f t="shared" si="10"/>
        <v>0.82899999999999996</v>
      </c>
      <c r="Q87" s="6">
        <f t="shared" si="10"/>
        <v>2.04</v>
      </c>
    </row>
    <row r="88" spans="2:17" x14ac:dyDescent="0.25">
      <c r="B88" s="1">
        <v>50</v>
      </c>
      <c r="C88" s="6">
        <v>0.85299999999999998</v>
      </c>
      <c r="D88" s="6">
        <v>2.2250000000000001</v>
      </c>
      <c r="F88" s="1">
        <v>50</v>
      </c>
      <c r="G88" s="6">
        <v>0.81699999999999995</v>
      </c>
      <c r="H88" s="6">
        <v>2.0070000000000001</v>
      </c>
      <c r="O88" s="1">
        <v>50</v>
      </c>
      <c r="P88" s="6">
        <f t="shared" si="10"/>
        <v>0.81699999999999995</v>
      </c>
      <c r="Q88" s="6">
        <f t="shared" si="10"/>
        <v>2.0070000000000001</v>
      </c>
    </row>
    <row r="89" spans="2:17" x14ac:dyDescent="0.25">
      <c r="B89" s="1">
        <v>60</v>
      </c>
      <c r="C89" s="6">
        <v>0.83799999999999997</v>
      </c>
      <c r="D89" s="6">
        <v>2.2000000000000002</v>
      </c>
      <c r="F89" s="1">
        <v>60</v>
      </c>
      <c r="G89" s="6">
        <v>0.81</v>
      </c>
      <c r="H89" s="6">
        <v>1.9990000000000001</v>
      </c>
      <c r="O89" s="1">
        <v>60</v>
      </c>
      <c r="P89" s="6">
        <f t="shared" si="10"/>
        <v>0.81</v>
      </c>
      <c r="Q89" s="6">
        <f t="shared" si="10"/>
        <v>1.9990000000000001</v>
      </c>
    </row>
    <row r="90" spans="2:17" x14ac:dyDescent="0.25">
      <c r="B90" s="1">
        <v>70</v>
      </c>
      <c r="C90" s="6">
        <v>0.82899999999999996</v>
      </c>
      <c r="D90" s="6">
        <v>2.2120000000000002</v>
      </c>
      <c r="F90" s="1">
        <v>70</v>
      </c>
      <c r="G90" s="6">
        <v>0.80800000000000005</v>
      </c>
      <c r="H90" s="6">
        <v>2.0139999999999998</v>
      </c>
      <c r="O90" s="1">
        <v>70</v>
      </c>
      <c r="P90" s="6">
        <f t="shared" si="10"/>
        <v>0.80800000000000005</v>
      </c>
      <c r="Q90" s="6">
        <f t="shared" si="10"/>
        <v>2.0139999999999998</v>
      </c>
    </row>
    <row r="91" spans="2:17" x14ac:dyDescent="0.25">
      <c r="B91" s="1">
        <v>80</v>
      </c>
      <c r="C91" s="6">
        <v>0.82699999999999996</v>
      </c>
      <c r="D91" s="6">
        <v>2.262</v>
      </c>
      <c r="F91" s="1">
        <v>80</v>
      </c>
      <c r="G91" s="6">
        <v>0.81</v>
      </c>
      <c r="H91" s="6">
        <v>2.0529999999999999</v>
      </c>
      <c r="O91" s="1">
        <v>80</v>
      </c>
      <c r="P91" s="6">
        <f t="shared" si="10"/>
        <v>0.81</v>
      </c>
      <c r="Q91" s="6">
        <f t="shared" si="10"/>
        <v>2.0529999999999999</v>
      </c>
    </row>
    <row r="92" spans="2:17" x14ac:dyDescent="0.25">
      <c r="B92" s="39">
        <v>90</v>
      </c>
      <c r="C92" s="6">
        <v>0.83199999999999996</v>
      </c>
      <c r="D92" s="6">
        <v>2.351</v>
      </c>
      <c r="F92" s="39">
        <v>90</v>
      </c>
      <c r="G92" s="6">
        <v>0.81699999999999995</v>
      </c>
      <c r="H92" s="6">
        <v>0.81699999999999995</v>
      </c>
      <c r="O92" s="39">
        <v>90</v>
      </c>
      <c r="P92" s="6">
        <f t="shared" ref="P92:P94" si="11">$M$83*G92+$M$84*C92</f>
        <v>0.81699999999999995</v>
      </c>
      <c r="Q92" s="6">
        <f t="shared" ref="Q92:Q94" si="12">$M$83*H92+$M$84*D92</f>
        <v>0.81699999999999995</v>
      </c>
    </row>
    <row r="93" spans="2:17" x14ac:dyDescent="0.25">
      <c r="B93" s="39">
        <v>100</v>
      </c>
      <c r="C93" s="6">
        <v>0.84299999999999997</v>
      </c>
      <c r="D93" s="6">
        <v>2.4769999999999999</v>
      </c>
      <c r="F93" s="39">
        <v>100</v>
      </c>
      <c r="G93" s="6">
        <v>0.82899999999999996</v>
      </c>
      <c r="H93" s="6">
        <v>0.82899999999999996</v>
      </c>
      <c r="O93" s="39">
        <v>100</v>
      </c>
      <c r="P93" s="6">
        <f t="shared" si="11"/>
        <v>0.82899999999999996</v>
      </c>
      <c r="Q93" s="6">
        <f t="shared" si="12"/>
        <v>0.82899999999999996</v>
      </c>
    </row>
    <row r="94" spans="2:17" x14ac:dyDescent="0.25">
      <c r="B94" s="39">
        <v>110</v>
      </c>
      <c r="C94" s="6">
        <v>0.86</v>
      </c>
      <c r="D94" s="6">
        <v>2.641</v>
      </c>
      <c r="F94" s="39">
        <v>110</v>
      </c>
      <c r="G94" s="6">
        <v>0.84599999999999997</v>
      </c>
      <c r="H94" s="6">
        <v>0.84599999999999997</v>
      </c>
      <c r="O94" s="39">
        <v>110</v>
      </c>
      <c r="P94" s="6">
        <f t="shared" si="11"/>
        <v>0.84599999999999997</v>
      </c>
      <c r="Q94" s="6">
        <f t="shared" si="12"/>
        <v>0.84599999999999997</v>
      </c>
    </row>
    <row r="95" spans="2:17" x14ac:dyDescent="0.25">
      <c r="G95" s="6"/>
    </row>
  </sheetData>
  <mergeCells count="12">
    <mergeCell ref="J84:L84"/>
    <mergeCell ref="O83:Q83"/>
    <mergeCell ref="B3:Z3"/>
    <mergeCell ref="B19:Z19"/>
    <mergeCell ref="B35:Z35"/>
    <mergeCell ref="B51:Z51"/>
    <mergeCell ref="B83:D83"/>
    <mergeCell ref="B82:D82"/>
    <mergeCell ref="F82:H82"/>
    <mergeCell ref="F83:H83"/>
    <mergeCell ref="J83:L83"/>
    <mergeCell ref="B67:Z6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4"/>
  <sheetViews>
    <sheetView topLeftCell="M34" workbookViewId="0">
      <selection activeCell="Z71" sqref="Z71"/>
    </sheetView>
  </sheetViews>
  <sheetFormatPr defaultRowHeight="15" x14ac:dyDescent="0.25"/>
  <cols>
    <col min="1" max="1" width="12" customWidth="1"/>
    <col min="2" max="26" width="13.7109375" customWidth="1"/>
  </cols>
  <sheetData>
    <row r="1" spans="1:26" x14ac:dyDescent="0.25">
      <c r="A1" t="s">
        <v>85</v>
      </c>
    </row>
    <row r="2" spans="1:26" x14ac:dyDescent="0.25">
      <c r="A2" s="1" t="s">
        <v>1</v>
      </c>
      <c r="B2" s="1">
        <v>2020</v>
      </c>
      <c r="C2" s="1">
        <f>B2+1</f>
        <v>2021</v>
      </c>
      <c r="D2" s="1">
        <f t="shared" ref="D2:Z2" si="0">C2+1</f>
        <v>2022</v>
      </c>
      <c r="E2" s="1">
        <f t="shared" si="0"/>
        <v>2023</v>
      </c>
      <c r="F2" s="1">
        <f t="shared" si="0"/>
        <v>2024</v>
      </c>
      <c r="G2" s="1">
        <f t="shared" si="0"/>
        <v>2025</v>
      </c>
      <c r="H2" s="1">
        <f t="shared" si="0"/>
        <v>2026</v>
      </c>
      <c r="I2" s="1">
        <f t="shared" si="0"/>
        <v>2027</v>
      </c>
      <c r="J2" s="1">
        <f t="shared" si="0"/>
        <v>2028</v>
      </c>
      <c r="K2" s="1">
        <f t="shared" si="0"/>
        <v>2029</v>
      </c>
      <c r="L2" s="1">
        <f t="shared" si="0"/>
        <v>2030</v>
      </c>
      <c r="M2" s="1">
        <f t="shared" si="0"/>
        <v>2031</v>
      </c>
      <c r="N2" s="1">
        <f t="shared" si="0"/>
        <v>2032</v>
      </c>
      <c r="O2" s="1">
        <f t="shared" si="0"/>
        <v>2033</v>
      </c>
      <c r="P2" s="1">
        <f t="shared" si="0"/>
        <v>2034</v>
      </c>
      <c r="Q2" s="1">
        <f t="shared" si="0"/>
        <v>2035</v>
      </c>
      <c r="R2" s="1">
        <f t="shared" si="0"/>
        <v>2036</v>
      </c>
      <c r="S2" s="1">
        <f t="shared" si="0"/>
        <v>2037</v>
      </c>
      <c r="T2" s="1">
        <f t="shared" si="0"/>
        <v>2038</v>
      </c>
      <c r="U2" s="1">
        <f t="shared" si="0"/>
        <v>2039</v>
      </c>
      <c r="V2" s="1">
        <f t="shared" si="0"/>
        <v>2040</v>
      </c>
      <c r="W2" s="1">
        <f t="shared" si="0"/>
        <v>2041</v>
      </c>
      <c r="X2" s="1">
        <f t="shared" si="0"/>
        <v>2042</v>
      </c>
      <c r="Y2" s="1">
        <f t="shared" si="0"/>
        <v>2043</v>
      </c>
      <c r="Z2" s="1">
        <f t="shared" si="0"/>
        <v>2044</v>
      </c>
    </row>
    <row r="3" spans="1:26" x14ac:dyDescent="0.25">
      <c r="A3" s="2" t="s">
        <v>2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</row>
    <row r="4" spans="1:26" x14ac:dyDescent="0.25">
      <c r="A4" s="1">
        <v>10</v>
      </c>
      <c r="B4" s="5">
        <f>'pas-godz'!B4*'koszty czasu'!$C$92*B$83*$I$91+'pas-godz'!B4*'koszty czasu'!$D$92*B$84*$I$92+'pas-godz'!B4*'koszty czasu'!$E$92*B$85*$I$93</f>
        <v>0</v>
      </c>
      <c r="C4" s="5">
        <f>'pas-godz'!C4*'koszty czasu'!$C$92*C$83*$I$91+'pas-godz'!C4*'koszty czasu'!$D$92*C$84*$I$92+'pas-godz'!C4*'koszty czasu'!$E$92*C$85*$I$93</f>
        <v>0</v>
      </c>
      <c r="D4" s="5">
        <f>'pas-godz'!D4*'koszty czasu'!$C$92*D$83*$I$91+'pas-godz'!D4*'koszty czasu'!$D$92*D$84*$I$92+'pas-godz'!D4*'koszty czasu'!$E$92*D$85*$I$93</f>
        <v>0</v>
      </c>
      <c r="E4" s="5">
        <f>'pas-godz'!E4*'koszty czasu'!$C$92*E$83*$I$91+'pas-godz'!E4*'koszty czasu'!$D$92*E$84*$I$92+'pas-godz'!E4*'koszty czasu'!$E$92*E$85*$I$93</f>
        <v>0</v>
      </c>
      <c r="F4" s="5">
        <f>'pas-godz'!F4*'koszty czasu'!$C$92*F$83*$I$91+'pas-godz'!F4*'koszty czasu'!$D$92*F$84*$I$92+'pas-godz'!F4*'koszty czasu'!$E$92*F$85*$I$93</f>
        <v>0</v>
      </c>
      <c r="G4" s="5">
        <f>'pas-godz'!G4*'koszty czasu'!$C$92*G$83*$I$91+'pas-godz'!G4*'koszty czasu'!$D$92*G$84*$I$92+'pas-godz'!G4*'koszty czasu'!$E$92*G$85*$I$93</f>
        <v>0</v>
      </c>
      <c r="H4" s="5">
        <f>'pas-godz'!H4*'koszty czasu'!$C$92*H$83*$I$91+'pas-godz'!H4*'koszty czasu'!$D$92*H$84*$I$92+'pas-godz'!H4*'koszty czasu'!$E$92*H$85*$I$93</f>
        <v>0</v>
      </c>
      <c r="I4" s="5">
        <f>'pas-godz'!I4*'koszty czasu'!$C$92*I$83*$I$91+'pas-godz'!I4*'koszty czasu'!$D$92*I$84*$I$92+'pas-godz'!I4*'koszty czasu'!$E$92*I$85*$I$93</f>
        <v>0</v>
      </c>
      <c r="J4" s="5">
        <f>'pas-godz'!J4*'koszty czasu'!$C$92*J$83*$I$91+'pas-godz'!J4*'koszty czasu'!$D$92*J$84*$I$92+'pas-godz'!J4*'koszty czasu'!$E$92*J$85*$I$93</f>
        <v>0</v>
      </c>
      <c r="K4" s="5">
        <f>'pas-godz'!K4*'koszty czasu'!$C$92*K$83*$I$91+'pas-godz'!K4*'koszty czasu'!$D$92*K$84*$I$92+'pas-godz'!K4*'koszty czasu'!$E$92*K$85*$I$93</f>
        <v>0</v>
      </c>
      <c r="L4" s="5">
        <f>'pas-godz'!L4*'koszty czasu'!$C$92*L$83*$I$91+'pas-godz'!L4*'koszty czasu'!$D$92*L$84*$I$92+'pas-godz'!L4*'koszty czasu'!$E$92*L$85*$I$93</f>
        <v>0</v>
      </c>
      <c r="M4" s="5">
        <f>'pas-godz'!M4*'koszty czasu'!$C$92*M$83*$I$91+'pas-godz'!M4*'koszty czasu'!$D$92*M$84*$I$92+'pas-godz'!M4*'koszty czasu'!$E$92*M$85*$I$93</f>
        <v>0</v>
      </c>
      <c r="N4" s="5">
        <f>'pas-godz'!N4*'koszty czasu'!$C$92*N$83*$I$91+'pas-godz'!N4*'koszty czasu'!$D$92*N$84*$I$92+'pas-godz'!N4*'koszty czasu'!$E$92*N$85*$I$93</f>
        <v>0</v>
      </c>
      <c r="O4" s="5">
        <f>'pas-godz'!O4*'koszty czasu'!$C$92*O$83*$I$91+'pas-godz'!O4*'koszty czasu'!$D$92*O$84*$I$92+'pas-godz'!O4*'koszty czasu'!$E$92*O$85*$I$93</f>
        <v>0</v>
      </c>
      <c r="P4" s="5">
        <f>'pas-godz'!P4*'koszty czasu'!$C$92*P$83*$I$91+'pas-godz'!P4*'koszty czasu'!$D$92*P$84*$I$92+'pas-godz'!P4*'koszty czasu'!$E$92*P$85*$I$93</f>
        <v>0</v>
      </c>
      <c r="Q4" s="5">
        <f>'pas-godz'!Q4*'koszty czasu'!$C$92*Q$83*$I$91+'pas-godz'!Q4*'koszty czasu'!$D$92*Q$84*$I$92+'pas-godz'!Q4*'koszty czasu'!$E$92*Q$85*$I$93</f>
        <v>0</v>
      </c>
      <c r="R4" s="5">
        <f>'pas-godz'!R4*'koszty czasu'!$C$92*R$83*$I$91+'pas-godz'!R4*'koszty czasu'!$D$92*R$84*$I$92+'pas-godz'!R4*'koszty czasu'!$E$92*R$85*$I$93</f>
        <v>0</v>
      </c>
      <c r="S4" s="5">
        <f>'pas-godz'!S4*'koszty czasu'!$C$92*S$83*$I$91+'pas-godz'!S4*'koszty czasu'!$D$92*S$84*$I$92+'pas-godz'!S4*'koszty czasu'!$E$92*S$85*$I$93</f>
        <v>0</v>
      </c>
      <c r="T4" s="5">
        <f>'pas-godz'!T4*'koszty czasu'!$C$92*T$83*$I$91+'pas-godz'!T4*'koszty czasu'!$D$92*T$84*$I$92+'pas-godz'!T4*'koszty czasu'!$E$92*T$85*$I$93</f>
        <v>0</v>
      </c>
      <c r="U4" s="5">
        <f>'pas-godz'!U4*'koszty czasu'!$C$92*U$83*$I$91+'pas-godz'!U4*'koszty czasu'!$D$92*U$84*$I$92+'pas-godz'!U4*'koszty czasu'!$E$92*U$85*$I$93</f>
        <v>0</v>
      </c>
      <c r="V4" s="5">
        <f>'pas-godz'!V4*'koszty czasu'!$C$92*V$83*$I$91+'pas-godz'!V4*'koszty czasu'!$D$92*V$84*$I$92+'pas-godz'!V4*'koszty czasu'!$E$92*V$85*$I$93</f>
        <v>0</v>
      </c>
      <c r="W4" s="5">
        <f>'pas-godz'!W4*'koszty czasu'!$C$92*W$83*$I$91+'pas-godz'!W4*'koszty czasu'!$D$92*W$84*$I$92+'pas-godz'!W4*'koszty czasu'!$E$92*W$85*$I$93</f>
        <v>0</v>
      </c>
      <c r="X4" s="5">
        <f>'pas-godz'!X4*'koszty czasu'!$C$92*X$83*$I$91+'pas-godz'!X4*'koszty czasu'!$D$92*X$84*$I$92+'pas-godz'!X4*'koszty czasu'!$E$92*X$85*$I$93</f>
        <v>0</v>
      </c>
      <c r="Y4" s="5">
        <f>'pas-godz'!Y4*'koszty czasu'!$C$92*Y$83*$I$91+'pas-godz'!Y4*'koszty czasu'!$D$92*Y$84*$I$92+'pas-godz'!Y4*'koszty czasu'!$E$92*Y$85*$I$93</f>
        <v>0</v>
      </c>
      <c r="Z4" s="5">
        <f>'pas-godz'!Z4*'koszty czasu'!$C$92*Z$83*$I$91+'pas-godz'!Z4*'koszty czasu'!$D$92*Z$84*$I$92+'pas-godz'!Z4*'koszty czasu'!$E$92*Z$85*$I$93</f>
        <v>0</v>
      </c>
    </row>
    <row r="5" spans="1:26" x14ac:dyDescent="0.25">
      <c r="A5" s="1">
        <v>20</v>
      </c>
      <c r="B5" s="5">
        <f>'pas-godz'!B5*'koszty czasu'!$C$92*B$83*$I$91+'pas-godz'!B5*'koszty czasu'!$D$92*B$84*$I$92+'pas-godz'!B5*'koszty czasu'!$E$92*B$85*$I$93</f>
        <v>0</v>
      </c>
      <c r="C5" s="5">
        <f>'pas-godz'!C5*'koszty czasu'!$C$92*C$83*$I$91+'pas-godz'!C5*'koszty czasu'!$D$92*C$84*$I$92+'pas-godz'!C5*'koszty czasu'!$E$92*C$85*$I$93</f>
        <v>0</v>
      </c>
      <c r="D5" s="5">
        <f>'pas-godz'!D5*'koszty czasu'!$C$92*D$83*$I$91+'pas-godz'!D5*'koszty czasu'!$D$92*D$84*$I$92+'pas-godz'!D5*'koszty czasu'!$E$92*D$85*$I$93</f>
        <v>0</v>
      </c>
      <c r="E5" s="5">
        <f>'pas-godz'!E5*'koszty czasu'!$C$92*E$83*$I$91+'pas-godz'!E5*'koszty czasu'!$D$92*E$84*$I$92+'pas-godz'!E5*'koszty czasu'!$E$92*E$85*$I$93</f>
        <v>0</v>
      </c>
      <c r="F5" s="5">
        <f>'pas-godz'!F5*'koszty czasu'!$C$92*F$83*$I$91+'pas-godz'!F5*'koszty czasu'!$D$92*F$84*$I$92+'pas-godz'!F5*'koszty czasu'!$E$92*F$85*$I$93</f>
        <v>0</v>
      </c>
      <c r="G5" s="5">
        <f>'pas-godz'!G5*'koszty czasu'!$C$92*G$83*$I$91+'pas-godz'!G5*'koszty czasu'!$D$92*G$84*$I$92+'pas-godz'!G5*'koszty czasu'!$E$92*G$85*$I$93</f>
        <v>0</v>
      </c>
      <c r="H5" s="5">
        <f>'pas-godz'!H5*'koszty czasu'!$C$92*H$83*$I$91+'pas-godz'!H5*'koszty czasu'!$D$92*H$84*$I$92+'pas-godz'!H5*'koszty czasu'!$E$92*H$85*$I$93</f>
        <v>0</v>
      </c>
      <c r="I5" s="5">
        <f>'pas-godz'!I5*'koszty czasu'!$C$92*I$83*$I$91+'pas-godz'!I5*'koszty czasu'!$D$92*I$84*$I$92+'pas-godz'!I5*'koszty czasu'!$E$92*I$85*$I$93</f>
        <v>0</v>
      </c>
      <c r="J5" s="5">
        <f>'pas-godz'!J5*'koszty czasu'!$C$92*J$83*$I$91+'pas-godz'!J5*'koszty czasu'!$D$92*J$84*$I$92+'pas-godz'!J5*'koszty czasu'!$E$92*J$85*$I$93</f>
        <v>0</v>
      </c>
      <c r="K5" s="5">
        <f>'pas-godz'!K5*'koszty czasu'!$C$92*K$83*$I$91+'pas-godz'!K5*'koszty czasu'!$D$92*K$84*$I$92+'pas-godz'!K5*'koszty czasu'!$E$92*K$85*$I$93</f>
        <v>0</v>
      </c>
      <c r="L5" s="5">
        <f>'pas-godz'!L5*'koszty czasu'!$C$92*L$83*$I$91+'pas-godz'!L5*'koszty czasu'!$D$92*L$84*$I$92+'pas-godz'!L5*'koszty czasu'!$E$92*L$85*$I$93</f>
        <v>0</v>
      </c>
      <c r="M5" s="5">
        <f>'pas-godz'!M5*'koszty czasu'!$C$92*M$83*$I$91+'pas-godz'!M5*'koszty czasu'!$D$92*M$84*$I$92+'pas-godz'!M5*'koszty czasu'!$E$92*M$85*$I$93</f>
        <v>0</v>
      </c>
      <c r="N5" s="5">
        <f>'pas-godz'!N5*'koszty czasu'!$C$92*N$83*$I$91+'pas-godz'!N5*'koszty czasu'!$D$92*N$84*$I$92+'pas-godz'!N5*'koszty czasu'!$E$92*N$85*$I$93</f>
        <v>0</v>
      </c>
      <c r="O5" s="5">
        <f>'pas-godz'!O5*'koszty czasu'!$C$92*O$83*$I$91+'pas-godz'!O5*'koszty czasu'!$D$92*O$84*$I$92+'pas-godz'!O5*'koszty czasu'!$E$92*O$85*$I$93</f>
        <v>0</v>
      </c>
      <c r="P5" s="5">
        <f>'pas-godz'!P5*'koszty czasu'!$C$92*P$83*$I$91+'pas-godz'!P5*'koszty czasu'!$D$92*P$84*$I$92+'pas-godz'!P5*'koszty czasu'!$E$92*P$85*$I$93</f>
        <v>0</v>
      </c>
      <c r="Q5" s="5">
        <f>'pas-godz'!Q5*'koszty czasu'!$C$92*Q$83*$I$91+'pas-godz'!Q5*'koszty czasu'!$D$92*Q$84*$I$92+'pas-godz'!Q5*'koszty czasu'!$E$92*Q$85*$I$93</f>
        <v>0</v>
      </c>
      <c r="R5" s="5">
        <f>'pas-godz'!R5*'koszty czasu'!$C$92*R$83*$I$91+'pas-godz'!R5*'koszty czasu'!$D$92*R$84*$I$92+'pas-godz'!R5*'koszty czasu'!$E$92*R$85*$I$93</f>
        <v>0</v>
      </c>
      <c r="S5" s="5">
        <f>'pas-godz'!S5*'koszty czasu'!$C$92*S$83*$I$91+'pas-godz'!S5*'koszty czasu'!$D$92*S$84*$I$92+'pas-godz'!S5*'koszty czasu'!$E$92*S$85*$I$93</f>
        <v>0</v>
      </c>
      <c r="T5" s="5">
        <f>'pas-godz'!T5*'koszty czasu'!$C$92*T$83*$I$91+'pas-godz'!T5*'koszty czasu'!$D$92*T$84*$I$92+'pas-godz'!T5*'koszty czasu'!$E$92*T$85*$I$93</f>
        <v>0</v>
      </c>
      <c r="U5" s="5">
        <f>'pas-godz'!U5*'koszty czasu'!$C$92*U$83*$I$91+'pas-godz'!U5*'koszty czasu'!$D$92*U$84*$I$92+'pas-godz'!U5*'koszty czasu'!$E$92*U$85*$I$93</f>
        <v>0</v>
      </c>
      <c r="V5" s="5">
        <f>'pas-godz'!V5*'koszty czasu'!$C$92*V$83*$I$91+'pas-godz'!V5*'koszty czasu'!$D$92*V$84*$I$92+'pas-godz'!V5*'koszty czasu'!$E$92*V$85*$I$93</f>
        <v>0</v>
      </c>
      <c r="W5" s="5">
        <f>'pas-godz'!W5*'koszty czasu'!$C$92*W$83*$I$91+'pas-godz'!W5*'koszty czasu'!$D$92*W$84*$I$92+'pas-godz'!W5*'koszty czasu'!$E$92*W$85*$I$93</f>
        <v>0</v>
      </c>
      <c r="X5" s="5">
        <f>'pas-godz'!X5*'koszty czasu'!$C$92*X$83*$I$91+'pas-godz'!X5*'koszty czasu'!$D$92*X$84*$I$92+'pas-godz'!X5*'koszty czasu'!$E$92*X$85*$I$93</f>
        <v>0</v>
      </c>
      <c r="Y5" s="5">
        <f>'pas-godz'!Y5*'koszty czasu'!$C$92*Y$83*$I$91+'pas-godz'!Y5*'koszty czasu'!$D$92*Y$84*$I$92+'pas-godz'!Y5*'koszty czasu'!$E$92*Y$85*$I$93</f>
        <v>0</v>
      </c>
      <c r="Z5" s="5">
        <f>'pas-godz'!Z5*'koszty czasu'!$C$92*Z$83*$I$91+'pas-godz'!Z5*'koszty czasu'!$D$92*Z$84*$I$92+'pas-godz'!Z5*'koszty czasu'!$E$92*Z$85*$I$93</f>
        <v>0</v>
      </c>
    </row>
    <row r="6" spans="1:26" x14ac:dyDescent="0.25">
      <c r="A6" s="1">
        <v>30</v>
      </c>
      <c r="B6" s="5">
        <f>'pas-godz'!B6*'koszty czasu'!$C$92*B$83*$I$91+'pas-godz'!B6*'koszty czasu'!$D$92*B$84*$I$92+'pas-godz'!B6*'koszty czasu'!$E$92*B$85*$I$93</f>
        <v>0</v>
      </c>
      <c r="C6" s="5">
        <f>'pas-godz'!C6*'koszty czasu'!$C$92*C$83*$I$91+'pas-godz'!C6*'koszty czasu'!$D$92*C$84*$I$92+'pas-godz'!C6*'koszty czasu'!$E$92*C$85*$I$93</f>
        <v>0</v>
      </c>
      <c r="D6" s="5">
        <f>'pas-godz'!D6*'koszty czasu'!$C$92*D$83*$I$91+'pas-godz'!D6*'koszty czasu'!$D$92*D$84*$I$92+'pas-godz'!D6*'koszty czasu'!$E$92*D$85*$I$93</f>
        <v>0</v>
      </c>
      <c r="E6" s="5">
        <f>'pas-godz'!E6*'koszty czasu'!$C$92*E$83*$I$91+'pas-godz'!E6*'koszty czasu'!$D$92*E$84*$I$92+'pas-godz'!E6*'koszty czasu'!$E$92*E$85*$I$93</f>
        <v>0</v>
      </c>
      <c r="F6" s="5">
        <f>'pas-godz'!F6*'koszty czasu'!$C$92*F$83*$I$91+'pas-godz'!F6*'koszty czasu'!$D$92*F$84*$I$92+'pas-godz'!F6*'koszty czasu'!$E$92*F$85*$I$93</f>
        <v>0</v>
      </c>
      <c r="G6" s="5">
        <f>'pas-godz'!G6*'koszty czasu'!$C$92*G$83*$I$91+'pas-godz'!G6*'koszty czasu'!$D$92*G$84*$I$92+'pas-godz'!G6*'koszty czasu'!$E$92*G$85*$I$93</f>
        <v>0</v>
      </c>
      <c r="H6" s="5">
        <f>'pas-godz'!H6*'koszty czasu'!$C$92*H$83*$I$91+'pas-godz'!H6*'koszty czasu'!$D$92*H$84*$I$92+'pas-godz'!H6*'koszty czasu'!$E$92*H$85*$I$93</f>
        <v>0</v>
      </c>
      <c r="I6" s="5">
        <f>'pas-godz'!I6*'koszty czasu'!$C$92*I$83*$I$91+'pas-godz'!I6*'koszty czasu'!$D$92*I$84*$I$92+'pas-godz'!I6*'koszty czasu'!$E$92*I$85*$I$93</f>
        <v>0</v>
      </c>
      <c r="J6" s="5">
        <f>'pas-godz'!J6*'koszty czasu'!$C$92*J$83*$I$91+'pas-godz'!J6*'koszty czasu'!$D$92*J$84*$I$92+'pas-godz'!J6*'koszty czasu'!$E$92*J$85*$I$93</f>
        <v>0</v>
      </c>
      <c r="K6" s="5">
        <f>'pas-godz'!K6*'koszty czasu'!$C$92*K$83*$I$91+'pas-godz'!K6*'koszty czasu'!$D$92*K$84*$I$92+'pas-godz'!K6*'koszty czasu'!$E$92*K$85*$I$93</f>
        <v>0</v>
      </c>
      <c r="L6" s="5">
        <f>'pas-godz'!L6*'koszty czasu'!$C$92*L$83*$I$91+'pas-godz'!L6*'koszty czasu'!$D$92*L$84*$I$92+'pas-godz'!L6*'koszty czasu'!$E$92*L$85*$I$93</f>
        <v>0</v>
      </c>
      <c r="M6" s="5">
        <f>'pas-godz'!M6*'koszty czasu'!$C$92*M$83*$I$91+'pas-godz'!M6*'koszty czasu'!$D$92*M$84*$I$92+'pas-godz'!M6*'koszty czasu'!$E$92*M$85*$I$93</f>
        <v>0</v>
      </c>
      <c r="N6" s="5">
        <f>'pas-godz'!N6*'koszty czasu'!$C$92*N$83*$I$91+'pas-godz'!N6*'koszty czasu'!$D$92*N$84*$I$92+'pas-godz'!N6*'koszty czasu'!$E$92*N$85*$I$93</f>
        <v>0</v>
      </c>
      <c r="O6" s="5">
        <f>'pas-godz'!O6*'koszty czasu'!$C$92*O$83*$I$91+'pas-godz'!O6*'koszty czasu'!$D$92*O$84*$I$92+'pas-godz'!O6*'koszty czasu'!$E$92*O$85*$I$93</f>
        <v>0</v>
      </c>
      <c r="P6" s="5">
        <f>'pas-godz'!P6*'koszty czasu'!$C$92*P$83*$I$91+'pas-godz'!P6*'koszty czasu'!$D$92*P$84*$I$92+'pas-godz'!P6*'koszty czasu'!$E$92*P$85*$I$93</f>
        <v>0</v>
      </c>
      <c r="Q6" s="5">
        <f>'pas-godz'!Q6*'koszty czasu'!$C$92*Q$83*$I$91+'pas-godz'!Q6*'koszty czasu'!$D$92*Q$84*$I$92+'pas-godz'!Q6*'koszty czasu'!$E$92*Q$85*$I$93</f>
        <v>0</v>
      </c>
      <c r="R6" s="5">
        <f>'pas-godz'!R6*'koszty czasu'!$C$92*R$83*$I$91+'pas-godz'!R6*'koszty czasu'!$D$92*R$84*$I$92+'pas-godz'!R6*'koszty czasu'!$E$92*R$85*$I$93</f>
        <v>0</v>
      </c>
      <c r="S6" s="5">
        <f>'pas-godz'!S6*'koszty czasu'!$C$92*S$83*$I$91+'pas-godz'!S6*'koszty czasu'!$D$92*S$84*$I$92+'pas-godz'!S6*'koszty czasu'!$E$92*S$85*$I$93</f>
        <v>0</v>
      </c>
      <c r="T6" s="5">
        <f>'pas-godz'!T6*'koszty czasu'!$C$92*T$83*$I$91+'pas-godz'!T6*'koszty czasu'!$D$92*T$84*$I$92+'pas-godz'!T6*'koszty czasu'!$E$92*T$85*$I$93</f>
        <v>0</v>
      </c>
      <c r="U6" s="5">
        <f>'pas-godz'!U6*'koszty czasu'!$C$92*U$83*$I$91+'pas-godz'!U6*'koszty czasu'!$D$92*U$84*$I$92+'pas-godz'!U6*'koszty czasu'!$E$92*U$85*$I$93</f>
        <v>0</v>
      </c>
      <c r="V6" s="5">
        <f>'pas-godz'!V6*'koszty czasu'!$C$92*V$83*$I$91+'pas-godz'!V6*'koszty czasu'!$D$92*V$84*$I$92+'pas-godz'!V6*'koszty czasu'!$E$92*V$85*$I$93</f>
        <v>0</v>
      </c>
      <c r="W6" s="5">
        <f>'pas-godz'!W6*'koszty czasu'!$C$92*W$83*$I$91+'pas-godz'!W6*'koszty czasu'!$D$92*W$84*$I$92+'pas-godz'!W6*'koszty czasu'!$E$92*W$85*$I$93</f>
        <v>0</v>
      </c>
      <c r="X6" s="5">
        <f>'pas-godz'!X6*'koszty czasu'!$C$92*X$83*$I$91+'pas-godz'!X6*'koszty czasu'!$D$92*X$84*$I$92+'pas-godz'!X6*'koszty czasu'!$E$92*X$85*$I$93</f>
        <v>0</v>
      </c>
      <c r="Y6" s="5">
        <f>'pas-godz'!Y6*'koszty czasu'!$C$92*Y$83*$I$91+'pas-godz'!Y6*'koszty czasu'!$D$92*Y$84*$I$92+'pas-godz'!Y6*'koszty czasu'!$E$92*Y$85*$I$93</f>
        <v>0</v>
      </c>
      <c r="Z6" s="5">
        <f>'pas-godz'!Z6*'koszty czasu'!$C$92*Z$83*$I$91+'pas-godz'!Z6*'koszty czasu'!$D$92*Z$84*$I$92+'pas-godz'!Z6*'koszty czasu'!$E$92*Z$85*$I$93</f>
        <v>0</v>
      </c>
    </row>
    <row r="7" spans="1:26" x14ac:dyDescent="0.25">
      <c r="A7" s="1">
        <v>40</v>
      </c>
      <c r="B7" s="5">
        <f>'pas-godz'!B7*'koszty czasu'!$C$92*B$83*$I$91+'pas-godz'!B7*'koszty czasu'!$D$92*B$84*$I$92+'pas-godz'!B7*'koszty czasu'!$E$92*B$85*$I$93</f>
        <v>3829693.9347600006</v>
      </c>
      <c r="C7" s="5">
        <f>'pas-godz'!C7*'koszty czasu'!$C$92*C$83*$I$91+'pas-godz'!C7*'koszty czasu'!$D$92*C$84*$I$92+'pas-godz'!C7*'koszty czasu'!$E$92*C$85*$I$93</f>
        <v>3913253.0360000008</v>
      </c>
      <c r="D7" s="5">
        <f>'pas-godz'!D7*'koszty czasu'!$C$92*D$83*$I$91+'pas-godz'!D7*'koszty czasu'!$D$92*D$84*$I$92+'pas-godz'!D7*'koszty czasu'!$E$92*D$85*$I$93</f>
        <v>3991149.6085600005</v>
      </c>
      <c r="E7" s="5">
        <f>'pas-godz'!E7*'koszty czasu'!$C$92*E$83*$I$91+'pas-godz'!E7*'koszty czasu'!$D$92*E$84*$I$92+'pas-godz'!E7*'koszty czasu'!$E$92*E$85*$I$93</f>
        <v>4070743.6099200011</v>
      </c>
      <c r="F7" s="5">
        <f>'pas-godz'!F7*'koszty czasu'!$C$92*F$83*$I$91+'pas-godz'!F7*'koszty czasu'!$D$92*F$84*$I$92+'pas-godz'!F7*'koszty czasu'!$E$92*F$85*$I$93</f>
        <v>4150222.1109600011</v>
      </c>
      <c r="G7" s="5">
        <f>'pas-godz'!G7*'koszty czasu'!$C$92*G$83*$I$91+'pas-godz'!G7*'koszty czasu'!$D$92*G$84*$I$92+'pas-godz'!G7*'koszty czasu'!$E$92*G$85*$I$93</f>
        <v>4229013.6460800022</v>
      </c>
      <c r="H7" s="5">
        <f>'pas-godz'!H7*'koszty czasu'!$C$92*H$83*$I$91+'pas-godz'!H7*'koszty czasu'!$D$92*H$84*$I$92+'pas-godz'!H7*'koszty czasu'!$E$92*H$85*$I$93</f>
        <v>4326748.7523680013</v>
      </c>
      <c r="I7" s="5">
        <f>'pas-godz'!I7*'koszty czasu'!$C$92*I$83*$I$91+'pas-godz'!I7*'koszty czasu'!$D$92*I$84*$I$92+'pas-godz'!I7*'koszty czasu'!$E$92*I$85*$I$93</f>
        <v>4426388.3145440016</v>
      </c>
      <c r="J7" s="5">
        <f>'pas-godz'!J7*'koszty czasu'!$C$92*J$83*$I$91+'pas-godz'!J7*'koszty czasu'!$D$92*J$84*$I$92+'pas-godz'!J7*'koszty czasu'!$E$92*J$85*$I$93</f>
        <v>4525815.2977600014</v>
      </c>
      <c r="K7" s="5">
        <f>'pas-godz'!K7*'koszty czasu'!$C$92*K$83*$I$91+'pas-godz'!K7*'koszty czasu'!$D$92*K$84*$I$92+'pas-godz'!K7*'koszty czasu'!$E$92*K$85*$I$93</f>
        <v>4627354.4357440015</v>
      </c>
      <c r="L7" s="5">
        <f>'pas-godz'!L7*'koszty czasu'!$C$92*L$83*$I$91+'pas-godz'!L7*'koszty czasu'!$D$92*L$84*$I$92+'pas-godz'!L7*'koszty czasu'!$E$92*L$85*$I$93</f>
        <v>4643211.6595200002</v>
      </c>
      <c r="M7" s="5">
        <f>'pas-godz'!M7*'koszty czasu'!$C$92*M$83*$I$91+'pas-godz'!M7*'koszty czasu'!$D$92*M$84*$I$92+'pas-godz'!M7*'koszty czasu'!$E$92*M$85*$I$93</f>
        <v>4981456.6449119989</v>
      </c>
      <c r="N7" s="5">
        <f>'pas-godz'!N7*'koszty czasu'!$C$92*N$83*$I$91+'pas-godz'!N7*'koszty czasu'!$D$92*N$84*$I$92+'pas-godz'!N7*'koszty czasu'!$E$92*N$85*$I$93</f>
        <v>5328948.3089279998</v>
      </c>
      <c r="O7" s="5">
        <f>'pas-godz'!O7*'koszty czasu'!$C$92*O$83*$I$91+'pas-godz'!O7*'koszty czasu'!$D$92*O$84*$I$92+'pas-godz'!O7*'koszty czasu'!$E$92*O$85*$I$93</f>
        <v>5685892.3333919998</v>
      </c>
      <c r="P7" s="5">
        <f>'pas-godz'!P7*'koszty czasu'!$C$92*P$83*$I$91+'pas-godz'!P7*'koszty czasu'!$D$92*P$84*$I$92+'pas-godz'!P7*'koszty czasu'!$E$92*P$85*$I$93</f>
        <v>6049543.4346239995</v>
      </c>
      <c r="Q7" s="5">
        <f>'pas-godz'!Q7*'koszty czasu'!$C$92*Q$83*$I$91+'pas-godz'!Q7*'koszty czasu'!$D$92*Q$84*$I$92+'pas-godz'!Q7*'koszty czasu'!$E$92*Q$85*$I$93</f>
        <v>6238628.0985599989</v>
      </c>
      <c r="R7" s="5">
        <f>'pas-godz'!R7*'koszty czasu'!$C$92*R$83*$I$91+'pas-godz'!R7*'koszty czasu'!$D$92*R$84*$I$92+'pas-godz'!R7*'koszty czasu'!$E$92*R$85*$I$93</f>
        <v>6738391.6700159982</v>
      </c>
      <c r="S7" s="5">
        <f>'pas-godz'!S7*'koszty czasu'!$C$92*S$83*$I$91+'pas-godz'!S7*'koszty czasu'!$D$92*S$84*$I$92+'pas-godz'!S7*'koszty czasu'!$E$92*S$85*$I$93</f>
        <v>7250534.9498879984</v>
      </c>
      <c r="T7" s="5">
        <f>'pas-godz'!T7*'koszty czasu'!$C$92*T$83*$I$91+'pas-godz'!T7*'koszty czasu'!$D$92*T$84*$I$92+'pas-godz'!T7*'koszty czasu'!$E$92*T$85*$I$93</f>
        <v>7768608.3325439971</v>
      </c>
      <c r="U7" s="5">
        <f>'pas-godz'!U7*'koszty czasu'!$C$92*U$83*$I$91+'pas-godz'!U7*'koszty czasu'!$D$92*U$84*$I$92+'pas-godz'!U7*'koszty czasu'!$E$92*U$85*$I$93</f>
        <v>8302637.6616959963</v>
      </c>
      <c r="V7" s="5">
        <f>'pas-godz'!V7*'koszty czasu'!$C$92*V$83*$I$91+'pas-godz'!V7*'koszty czasu'!$D$92*V$84*$I$92+'pas-godz'!V7*'koszty czasu'!$E$92*V$85*$I$93</f>
        <v>7315642.8982799985</v>
      </c>
      <c r="W7" s="5">
        <f>'pas-godz'!W7*'koszty czasu'!$C$92*W$83*$I$91+'pas-godz'!W7*'koszty czasu'!$D$92*W$84*$I$92+'pas-godz'!W7*'koszty czasu'!$E$92*W$85*$I$93</f>
        <v>8483795.6512319967</v>
      </c>
      <c r="X7" s="5">
        <f>'pas-godz'!X7*'koszty czasu'!$C$92*X$83*$I$91+'pas-godz'!X7*'koszty czasu'!$D$92*X$84*$I$92+'pas-godz'!X7*'koszty czasu'!$E$92*X$85*$I$93</f>
        <v>9667882.8594719972</v>
      </c>
      <c r="Y7" s="5">
        <f>'pas-godz'!Y7*'koszty czasu'!$C$92*Y$83*$I$91+'pas-godz'!Y7*'koszty czasu'!$D$92*Y$84*$I$92+'pas-godz'!Y7*'koszty czasu'!$E$92*Y$85*$I$93</f>
        <v>10869087.726071995</v>
      </c>
      <c r="Z7" s="5">
        <f>'pas-godz'!Z7*'koszty czasu'!$C$92*Z$83*$I$91+'pas-godz'!Z7*'koszty czasu'!$D$92*Z$84*$I$92+'pas-godz'!Z7*'koszty czasu'!$E$92*Z$85*$I$93</f>
        <v>12058513.256775994</v>
      </c>
    </row>
    <row r="8" spans="1:26" x14ac:dyDescent="0.25">
      <c r="A8" s="1">
        <v>50</v>
      </c>
      <c r="B8" s="5">
        <f>'pas-godz'!B8*'koszty czasu'!$C$92*B$83*$I$91+'pas-godz'!B8*'koszty czasu'!$D$92*B$84*$I$92+'pas-godz'!B8*'koszty czasu'!$E$92*B$85*$I$93</f>
        <v>5745009.7751599997</v>
      </c>
      <c r="C8" s="5">
        <f>'pas-godz'!C8*'koszty czasu'!$C$92*C$83*$I$91+'pas-godz'!C8*'koszty czasu'!$D$92*C$84*$I$92+'pas-godz'!C8*'koszty czasu'!$E$92*C$85*$I$93</f>
        <v>6005892.6769440006</v>
      </c>
      <c r="D8" s="5">
        <f>'pas-godz'!D8*'koszty czasu'!$C$92*D$83*$I$91+'pas-godz'!D8*'koszty czasu'!$D$92*D$84*$I$92+'pas-godz'!D8*'koszty czasu'!$E$92*D$85*$I$93</f>
        <v>6262597.8942879988</v>
      </c>
      <c r="E8" s="5">
        <f>'pas-godz'!E8*'koszty czasu'!$C$92*E$83*$I$91+'pas-godz'!E8*'koszty czasu'!$D$92*E$84*$I$92+'pas-godz'!E8*'koszty czasu'!$E$92*E$85*$I$93</f>
        <v>6526290.9137920011</v>
      </c>
      <c r="F8" s="5">
        <f>'pas-godz'!F8*'koszty czasu'!$C$92*F$83*$I$91+'pas-godz'!F8*'koszty czasu'!$D$92*F$84*$I$92+'pas-godz'!F8*'koszty czasu'!$E$92*F$85*$I$93</f>
        <v>6794126.5957920002</v>
      </c>
      <c r="G8" s="5">
        <f>'pas-godz'!G8*'koszty czasu'!$C$92*G$83*$I$91+'pas-godz'!G8*'koszty czasu'!$D$92*G$84*$I$92+'pas-godz'!G8*'koszty czasu'!$E$92*G$85*$I$93</f>
        <v>7065088.4707199996</v>
      </c>
      <c r="H8" s="5">
        <f>'pas-godz'!H8*'koszty czasu'!$C$92*H$83*$I$91+'pas-godz'!H8*'koszty czasu'!$D$92*H$84*$I$92+'pas-godz'!H8*'koszty czasu'!$E$92*H$85*$I$93</f>
        <v>7856558.6671999991</v>
      </c>
      <c r="I8" s="5">
        <f>'pas-godz'!I8*'koszty czasu'!$C$92*I$83*$I$91+'pas-godz'!I8*'koszty czasu'!$D$92*I$84*$I$92+'pas-godz'!I8*'koszty czasu'!$E$92*I$85*$I$93</f>
        <v>8670695.2656800002</v>
      </c>
      <c r="J8" s="5">
        <f>'pas-godz'!J8*'koszty czasu'!$C$92*J$83*$I$91+'pas-godz'!J8*'koszty czasu'!$D$92*J$84*$I$92+'pas-godz'!J8*'koszty czasu'!$E$92*J$85*$I$93</f>
        <v>9503443.7056000009</v>
      </c>
      <c r="K8" s="5">
        <f>'pas-godz'!K8*'koszty czasu'!$C$92*K$83*$I$91+'pas-godz'!K8*'koszty czasu'!$D$92*K$84*$I$92+'pas-godz'!K8*'koszty czasu'!$E$92*K$85*$I$93</f>
        <v>10359505.703920001</v>
      </c>
      <c r="L8" s="5">
        <f>'pas-godz'!L8*'koszty czasu'!$C$92*L$83*$I$91+'pas-godz'!L8*'koszty czasu'!$D$92*L$84*$I$92+'pas-godz'!L8*'koszty czasu'!$E$92*L$85*$I$93</f>
        <v>10330144.539040003</v>
      </c>
      <c r="M8" s="5">
        <f>'pas-godz'!M8*'koszty czasu'!$C$92*M$83*$I$91+'pas-godz'!M8*'koszty czasu'!$D$92*M$84*$I$92+'pas-godz'!M8*'koszty czasu'!$E$92*M$85*$I$93</f>
        <v>11211871.472496003</v>
      </c>
      <c r="N8" s="5">
        <f>'pas-godz'!N8*'koszty czasu'!$C$92*N$83*$I$91+'pas-godz'!N8*'koszty czasu'!$D$92*N$84*$I$92+'pas-godz'!N8*'koszty czasu'!$E$92*N$85*$I$93</f>
        <v>12118035.124384001</v>
      </c>
      <c r="O8" s="5">
        <f>'pas-godz'!O8*'koszty czasu'!$C$92*O$83*$I$91+'pas-godz'!O8*'koszty czasu'!$D$92*O$84*$I$92+'pas-godz'!O8*'koszty czasu'!$E$92*O$85*$I$93</f>
        <v>13049191.897456001</v>
      </c>
      <c r="P8" s="5">
        <f>'pas-godz'!P8*'koszty czasu'!$C$92*P$83*$I$91+'pas-godz'!P8*'koszty czasu'!$D$92*P$84*$I$92+'pas-godz'!P8*'koszty czasu'!$E$92*P$85*$I$93</f>
        <v>13999069.452512003</v>
      </c>
      <c r="Q8" s="5">
        <f>'pas-godz'!Q8*'koszty czasu'!$C$92*Q$83*$I$91+'pas-godz'!Q8*'koszty czasu'!$D$92*Q$84*$I$92+'pas-godz'!Q8*'koszty czasu'!$E$92*Q$85*$I$93</f>
        <v>11076757.531319998</v>
      </c>
      <c r="R8" s="5">
        <f>'pas-godz'!R8*'koszty czasu'!$C$92*R$83*$I$91+'pas-godz'!R8*'koszty czasu'!$D$92*R$84*$I$92+'pas-godz'!R8*'koszty czasu'!$E$92*R$85*$I$93</f>
        <v>11993035.452552002</v>
      </c>
      <c r="S8" s="5">
        <f>'pas-godz'!S8*'koszty czasu'!$C$92*S$83*$I$91+'pas-godz'!S8*'koszty czasu'!$D$92*S$84*$I$92+'pas-godz'!S8*'koszty czasu'!$E$92*S$85*$I$93</f>
        <v>12932118.728135999</v>
      </c>
      <c r="T8" s="5">
        <f>'pas-godz'!T8*'koszty czasu'!$C$92*T$83*$I$91+'pas-godz'!T8*'koszty czasu'!$D$92*T$84*$I$92+'pas-godz'!T8*'koszty czasu'!$E$92*T$85*$I$93</f>
        <v>13882489.789768001</v>
      </c>
      <c r="U8" s="5">
        <f>'pas-godz'!U8*'koszty czasu'!$C$92*U$83*$I$91+'pas-godz'!U8*'koszty czasu'!$D$92*U$84*$I$92+'pas-godz'!U8*'koszty czasu'!$E$92*U$85*$I$93</f>
        <v>14862042.703512002</v>
      </c>
      <c r="V8" s="5">
        <f>'pas-godz'!V8*'koszty czasu'!$C$92*V$83*$I$91+'pas-godz'!V8*'koszty czasu'!$D$92*V$84*$I$92+'pas-godz'!V8*'koszty czasu'!$E$92*V$85*$I$93</f>
        <v>11723103.520920001</v>
      </c>
      <c r="W8" s="5">
        <f>'pas-godz'!W8*'koszty czasu'!$C$92*W$83*$I$91+'pas-godz'!W8*'koszty czasu'!$D$92*W$84*$I$92+'pas-godz'!W8*'koszty czasu'!$E$92*W$85*$I$93</f>
        <v>12981491.444160003</v>
      </c>
      <c r="X8" s="5">
        <f>'pas-godz'!X8*'koszty czasu'!$C$92*X$83*$I$91+'pas-godz'!X8*'koszty czasu'!$D$92*X$84*$I$92+'pas-godz'!X8*'koszty czasu'!$E$92*X$85*$I$93</f>
        <v>14256366.774480004</v>
      </c>
      <c r="Y8" s="5">
        <f>'pas-godz'!Y8*'koszty czasu'!$C$92*Y$83*$I$91+'pas-godz'!Y8*'koszty czasu'!$D$92*Y$84*$I$92+'pas-godz'!Y8*'koszty czasu'!$E$92*Y$85*$I$93</f>
        <v>15549505.110720001</v>
      </c>
      <c r="Z8" s="5">
        <f>'pas-godz'!Z8*'koszty czasu'!$C$92*Z$83*$I$91+'pas-godz'!Z8*'koszty czasu'!$D$92*Z$84*$I$92+'pas-godz'!Z8*'koszty czasu'!$E$92*Z$85*$I$93</f>
        <v>16820522.706520002</v>
      </c>
    </row>
    <row r="9" spans="1:26" x14ac:dyDescent="0.25">
      <c r="A9" s="1">
        <v>60</v>
      </c>
      <c r="B9" s="5">
        <f>'pas-godz'!B9*'koszty czasu'!$C$92*B$83*$I$91+'pas-godz'!B9*'koszty czasu'!$D$92*B$84*$I$92+'pas-godz'!B9*'koszty czasu'!$E$92*B$85*$I$93</f>
        <v>1521840.0377199999</v>
      </c>
      <c r="C9" s="5">
        <f>'pas-godz'!C9*'koszty czasu'!$C$92*C$83*$I$91+'pas-godz'!C9*'koszty czasu'!$D$92*C$84*$I$92+'pas-godz'!C9*'koszty czasu'!$E$92*C$85*$I$93</f>
        <v>1974322.3052480002</v>
      </c>
      <c r="D9" s="5">
        <f>'pas-godz'!D9*'koszty czasu'!$C$92*D$83*$I$91+'pas-godz'!D9*'koszty czasu'!$D$92*D$84*$I$92+'pas-godz'!D9*'koszty czasu'!$E$92*D$85*$I$93</f>
        <v>2437908.5292959996</v>
      </c>
      <c r="E9" s="5">
        <f>'pas-godz'!E9*'koszty czasu'!$C$92*E$83*$I$91+'pas-godz'!E9*'koszty czasu'!$D$92*E$84*$I$92+'pas-godz'!E9*'koszty czasu'!$E$92*E$85*$I$93</f>
        <v>2915909.0080640004</v>
      </c>
      <c r="F9" s="5">
        <f>'pas-godz'!F9*'koszty czasu'!$C$92*F$83*$I$91+'pas-godz'!F9*'koszty czasu'!$D$92*F$84*$I$92+'pas-godz'!F9*'koszty czasu'!$E$92*F$85*$I$93</f>
        <v>3407215.0100640003</v>
      </c>
      <c r="G9" s="5">
        <f>'pas-godz'!G9*'koszty czasu'!$C$92*G$83*$I$91+'pas-godz'!G9*'koszty czasu'!$D$92*G$84*$I$92+'pas-godz'!G9*'koszty czasu'!$E$92*G$85*$I$93</f>
        <v>3911106.9542400008</v>
      </c>
      <c r="H9" s="5">
        <f>'pas-godz'!H9*'koszty czasu'!$C$92*H$83*$I$91+'pas-godz'!H9*'koszty czasu'!$D$92*H$84*$I$92+'pas-godz'!H9*'koszty czasu'!$E$92*H$85*$I$93</f>
        <v>4553661.8321120013</v>
      </c>
      <c r="I9" s="5">
        <f>'pas-godz'!I9*'koszty czasu'!$C$92*I$83*$I$91+'pas-godz'!I9*'koszty czasu'!$D$92*I$84*$I$92+'pas-godz'!I9*'koszty czasu'!$E$92*I$85*$I$93</f>
        <v>5215104.6945760008</v>
      </c>
      <c r="J9" s="5">
        <f>'pas-godz'!J9*'koszty czasu'!$C$92*J$83*$I$91+'pas-godz'!J9*'koszty czasu'!$D$92*J$84*$I$92+'pas-godz'!J9*'koszty czasu'!$E$92*J$85*$I$93</f>
        <v>5893022.5214400012</v>
      </c>
      <c r="K9" s="5">
        <f>'pas-godz'!K9*'koszty czasu'!$C$92*K$83*$I$91+'pas-godz'!K9*'koszty czasu'!$D$92*K$84*$I$92+'pas-godz'!K9*'koszty czasu'!$E$92*K$85*$I$93</f>
        <v>6590284.2612159997</v>
      </c>
      <c r="L9" s="5">
        <f>'pas-godz'!L9*'koszty czasu'!$C$92*L$83*$I$91+'pas-godz'!L9*'koszty czasu'!$D$92*L$84*$I$92+'pas-godz'!L9*'koszty czasu'!$E$92*L$85*$I$93</f>
        <v>4866905.8320000004</v>
      </c>
      <c r="M9" s="5">
        <f>'pas-godz'!M9*'koszty czasu'!$C$92*M$83*$I$91+'pas-godz'!M9*'koszty czasu'!$D$92*M$84*$I$92+'pas-godz'!M9*'koszty czasu'!$E$92*M$85*$I$93</f>
        <v>5946178.9095359994</v>
      </c>
      <c r="N9" s="5">
        <f>'pas-godz'!N9*'koszty czasu'!$C$92*N$83*$I$91+'pas-godz'!N9*'koszty czasu'!$D$92*N$84*$I$92+'pas-godz'!N9*'koszty czasu'!$E$92*N$85*$I$93</f>
        <v>7056822.7840640005</v>
      </c>
      <c r="O9" s="5">
        <f>'pas-godz'!O9*'koszty czasu'!$C$92*O$83*$I$91+'pas-godz'!O9*'koszty czasu'!$D$92*O$84*$I$92+'pas-godz'!O9*'koszty czasu'!$E$92*O$85*$I$93</f>
        <v>8199607.2615359994</v>
      </c>
      <c r="P9" s="5">
        <f>'pas-godz'!P9*'koszty czasu'!$C$92*P$83*$I$91+'pas-godz'!P9*'koszty czasu'!$D$92*P$84*$I$92+'pas-godz'!P9*'koszty czasu'!$E$92*P$85*$I$93</f>
        <v>9370731.1080319993</v>
      </c>
      <c r="Q9" s="5">
        <f>'pas-godz'!Q9*'koszty czasu'!$C$92*Q$83*$I$91+'pas-godz'!Q9*'koszty czasu'!$D$92*Q$84*$I$92+'pas-godz'!Q9*'koszty czasu'!$E$92*Q$85*$I$93</f>
        <v>7248600.3018000014</v>
      </c>
      <c r="R9" s="5">
        <f>'pas-godz'!R9*'koszty czasu'!$C$92*R$83*$I$91+'pas-godz'!R9*'koszty czasu'!$D$92*R$84*$I$92+'pas-godz'!R9*'koszty czasu'!$E$92*R$85*$I$93</f>
        <v>8606228.3298000004</v>
      </c>
      <c r="S9" s="5">
        <f>'pas-godz'!S9*'koszty czasu'!$C$92*S$83*$I$91+'pas-godz'!S9*'koszty czasu'!$D$92*S$84*$I$92+'pas-godz'!S9*'koszty czasu'!$E$92*S$85*$I$93</f>
        <v>10000388.734200001</v>
      </c>
      <c r="T9" s="5">
        <f>'pas-godz'!T9*'koszty czasu'!$C$92*T$83*$I$91+'pas-godz'!T9*'koszty czasu'!$D$92*T$84*$I$92+'pas-godz'!T9*'koszty czasu'!$E$92*T$85*$I$93</f>
        <v>11421810.135400001</v>
      </c>
      <c r="U9" s="5">
        <f>'pas-godz'!U9*'koszty czasu'!$C$92*U$83*$I$91+'pas-godz'!U9*'koszty czasu'!$D$92*U$84*$I$92+'pas-godz'!U9*'koszty czasu'!$E$92*U$85*$I$93</f>
        <v>12884639.776200002</v>
      </c>
      <c r="V9" s="5">
        <f>'pas-godz'!V9*'koszty czasu'!$C$92*V$83*$I$91+'pas-godz'!V9*'koszty czasu'!$D$92*V$84*$I$92+'pas-godz'!V9*'koszty czasu'!$E$92*V$85*$I$93</f>
        <v>8660857.1878800001</v>
      </c>
      <c r="W9" s="5">
        <f>'pas-godz'!W9*'koszty czasu'!$C$92*W$83*$I$91+'pas-godz'!W9*'koszty czasu'!$D$92*W$84*$I$92+'pas-godz'!W9*'koszty czasu'!$E$92*W$85*$I$93</f>
        <v>9565005.1196160018</v>
      </c>
      <c r="X9" s="5">
        <f>'pas-godz'!X9*'koszty czasu'!$C$92*X$83*$I$91+'pas-godz'!X9*'koszty czasu'!$D$92*X$84*$I$92+'pas-godz'!X9*'koszty czasu'!$E$92*X$85*$I$93</f>
        <v>10480957.240176002</v>
      </c>
      <c r="Y9" s="5">
        <f>'pas-godz'!Y9*'koszty czasu'!$C$92*Y$83*$I$91+'pas-godz'!Y9*'koszty czasu'!$D$92*Y$84*$I$92+'pas-godz'!Y9*'koszty czasu'!$E$92*Y$85*$I$93</f>
        <v>11410020.323856</v>
      </c>
      <c r="Z9" s="5">
        <f>'pas-godz'!Z9*'koszty czasu'!$C$92*Z$83*$I$91+'pas-godz'!Z9*'koszty czasu'!$D$92*Z$84*$I$92+'pas-godz'!Z9*'koszty czasu'!$E$92*Z$85*$I$93</f>
        <v>12322605.910568003</v>
      </c>
    </row>
    <row r="10" spans="1:26" x14ac:dyDescent="0.25">
      <c r="A10" s="1">
        <v>70</v>
      </c>
      <c r="B10" s="5">
        <f>'pas-godz'!B10*'koszty czasu'!$C$92*B$83*$I$91+'pas-godz'!B10*'koszty czasu'!$D$92*B$84*$I$92+'pas-godz'!B10*'koszty czasu'!$E$92*B$85*$I$93</f>
        <v>3707567.7361999992</v>
      </c>
      <c r="C10" s="5">
        <f>'pas-godz'!C10*'koszty czasu'!$C$92*C$83*$I$91+'pas-godz'!C10*'koszty czasu'!$D$92*C$84*$I$92+'pas-godz'!C10*'koszty czasu'!$E$92*C$85*$I$93</f>
        <v>3735464.6663600001</v>
      </c>
      <c r="D10" s="5">
        <f>'pas-godz'!D10*'koszty czasu'!$C$92*D$83*$I$91+'pas-godz'!D10*'koszty czasu'!$D$92*D$84*$I$92+'pas-godz'!D10*'koszty czasu'!$E$92*D$85*$I$93</f>
        <v>3756191.6535199992</v>
      </c>
      <c r="E10" s="5">
        <f>'pas-godz'!E10*'koszty czasu'!$C$92*E$83*$I$91+'pas-godz'!E10*'koszty czasu'!$D$92*E$84*$I$92+'pas-godz'!E10*'koszty czasu'!$E$92*E$85*$I$93</f>
        <v>3776825.2100799996</v>
      </c>
      <c r="F10" s="5">
        <f>'pas-godz'!F10*'koszty czasu'!$C$92*F$83*$I$91+'pas-godz'!F10*'koszty czasu'!$D$92*F$84*$I$92+'pas-godz'!F10*'koszty czasu'!$E$92*F$85*$I$93</f>
        <v>3795659.3032799996</v>
      </c>
      <c r="G10" s="5">
        <f>'pas-godz'!G10*'koszty czasu'!$C$92*G$83*$I$91+'pas-godz'!G10*'koszty czasu'!$D$92*G$84*$I$92+'pas-godz'!G10*'koszty czasu'!$E$92*G$85*$I$93</f>
        <v>3812202.9432000001</v>
      </c>
      <c r="H10" s="5">
        <f>'pas-godz'!H10*'koszty czasu'!$C$92*H$83*$I$91+'pas-godz'!H10*'koszty czasu'!$D$92*H$84*$I$92+'pas-godz'!H10*'koszty czasu'!$E$92*H$85*$I$93</f>
        <v>3514623.9790400001</v>
      </c>
      <c r="I10" s="5">
        <f>'pas-godz'!I10*'koszty czasu'!$C$92*I$83*$I$91+'pas-godz'!I10*'koszty czasu'!$D$92*I$84*$I$92+'pas-godz'!I10*'koszty czasu'!$E$92*I$85*$I$93</f>
        <v>3206798.9965200005</v>
      </c>
      <c r="J10" s="5">
        <f>'pas-godz'!J10*'koszty czasu'!$C$92*J$83*$I$91+'pas-godz'!J10*'koszty czasu'!$D$92*J$84*$I$92+'pas-godz'!J10*'koszty czasu'!$E$92*J$85*$I$93</f>
        <v>2887137.5168000003</v>
      </c>
      <c r="K10" s="5">
        <f>'pas-godz'!K10*'koszty czasu'!$C$92*K$83*$I$91+'pas-godz'!K10*'koszty czasu'!$D$92*K$84*$I$92+'pas-godz'!K10*'koszty czasu'!$E$92*K$85*$I$93</f>
        <v>2557232.9561200002</v>
      </c>
      <c r="L10" s="5">
        <f>'pas-godz'!L10*'koszty czasu'!$C$92*L$83*$I$91+'pas-godz'!L10*'koszty czasu'!$D$92*L$84*$I$92+'pas-godz'!L10*'koszty czasu'!$E$92*L$85*$I$93</f>
        <v>2435799.9551999997</v>
      </c>
      <c r="M10" s="5">
        <f>'pas-godz'!M10*'koszty czasu'!$C$92*M$83*$I$91+'pas-godz'!M10*'koszty czasu'!$D$92*M$84*$I$92+'pas-godz'!M10*'koszty czasu'!$E$92*M$85*$I$93</f>
        <v>2627488.8146879999</v>
      </c>
      <c r="N10" s="5">
        <f>'pas-godz'!N10*'koszty czasu'!$C$92*N$83*$I$91+'pas-godz'!N10*'koszty czasu'!$D$92*N$84*$I$92+'pas-godz'!N10*'koszty czasu'!$E$92*N$85*$I$93</f>
        <v>2824454.6085120002</v>
      </c>
      <c r="O10" s="5">
        <f>'pas-godz'!O10*'koszty czasu'!$C$92*O$83*$I$91+'pas-godz'!O10*'koszty czasu'!$D$92*O$84*$I$92+'pas-godz'!O10*'koszty czasu'!$E$92*O$85*$I$93</f>
        <v>3026816.1314880005</v>
      </c>
      <c r="P10" s="5">
        <f>'pas-godz'!P10*'koszty czasu'!$C$92*P$83*$I$91+'pas-godz'!P10*'koszty czasu'!$D$92*P$84*$I$92+'pas-godz'!P10*'koszty czasu'!$E$92*P$85*$I$93</f>
        <v>3233115.0658559999</v>
      </c>
      <c r="Q10" s="5">
        <f>'pas-godz'!Q10*'koszty czasu'!$C$92*Q$83*$I$91+'pas-godz'!Q10*'koszty czasu'!$D$92*Q$84*$I$92+'pas-godz'!Q10*'koszty czasu'!$E$92*Q$85*$I$93</f>
        <v>5482874.6029199995</v>
      </c>
      <c r="R10" s="5">
        <f>'pas-godz'!R10*'koszty czasu'!$C$92*R$83*$I$91+'pas-godz'!R10*'koszty czasu'!$D$92*R$84*$I$92+'pas-godz'!R10*'koszty czasu'!$E$92*R$85*$I$93</f>
        <v>5744729.4062159993</v>
      </c>
      <c r="S10" s="5">
        <f>'pas-godz'!S10*'koszty czasu'!$C$92*S$83*$I$91+'pas-godz'!S10*'koszty czasu'!$D$92*S$84*$I$92+'pas-godz'!S10*'koszty czasu'!$E$92*S$85*$I$93</f>
        <v>6012408.078648001</v>
      </c>
      <c r="T10" s="5">
        <f>'pas-godz'!T10*'koszty czasu'!$C$92*T$83*$I$91+'pas-godz'!T10*'koszty czasu'!$D$92*T$84*$I$92+'pas-godz'!T10*'koszty czasu'!$E$92*T$85*$I$93</f>
        <v>6280648.134184001</v>
      </c>
      <c r="U10" s="5">
        <f>'pas-godz'!U10*'koszty czasu'!$C$92*U$83*$I$91+'pas-godz'!U10*'koszty czasu'!$D$92*U$84*$I$92+'pas-godz'!U10*'koszty czasu'!$E$92*U$85*$I$93</f>
        <v>6557690.5511760004</v>
      </c>
      <c r="V10" s="5">
        <f>'pas-godz'!V10*'koszty czasu'!$C$92*V$83*$I$91+'pas-godz'!V10*'koszty czasu'!$D$92*V$84*$I$92+'pas-godz'!V10*'koszty czasu'!$E$92*V$85*$I$93</f>
        <v>5953425.0476400005</v>
      </c>
      <c r="W10" s="5">
        <f>'pas-godz'!W10*'koszty czasu'!$C$92*W$83*$I$91+'pas-godz'!W10*'koszty czasu'!$D$92*W$84*$I$92+'pas-godz'!W10*'koszty czasu'!$E$92*W$85*$I$93</f>
        <v>5939187.3892799998</v>
      </c>
      <c r="X10" s="5">
        <f>'pas-godz'!X10*'koszty czasu'!$C$92*X$83*$I$91+'pas-godz'!X10*'koszty czasu'!$D$92*X$84*$I$92+'pas-godz'!X10*'koszty czasu'!$E$92*X$85*$I$93</f>
        <v>5923689.4015200017</v>
      </c>
      <c r="Y10" s="5">
        <f>'pas-godz'!Y10*'koszty czasu'!$C$92*Y$83*$I$91+'pas-godz'!Y10*'koszty czasu'!$D$92*Y$84*$I$92+'pas-godz'!Y10*'koszty czasu'!$E$92*Y$85*$I$93</f>
        <v>5907704.5458000004</v>
      </c>
      <c r="Z10" s="5">
        <f>'pas-godz'!Z10*'koszty czasu'!$C$92*Z$83*$I$91+'pas-godz'!Z10*'koszty czasu'!$D$92*Z$84*$I$92+'pas-godz'!Z10*'koszty czasu'!$E$92*Z$85*$I$93</f>
        <v>5877031.0401200019</v>
      </c>
    </row>
    <row r="11" spans="1:26" x14ac:dyDescent="0.25">
      <c r="A11" s="1">
        <v>80</v>
      </c>
      <c r="B11" s="5">
        <f>'pas-godz'!B11*'koszty czasu'!$C$92*B$83*$I$91+'pas-godz'!B11*'koszty czasu'!$D$92*B$84*$I$92+'pas-godz'!B11*'koszty czasu'!$E$92*B$85*$I$93</f>
        <v>5250537.506120001</v>
      </c>
      <c r="C11" s="5">
        <f>'pas-godz'!C11*'koszty czasu'!$C$92*C$83*$I$91+'pas-godz'!C11*'koszty czasu'!$D$92*C$84*$I$92+'pas-godz'!C11*'koszty czasu'!$E$92*C$85*$I$93</f>
        <v>5195146.4747760016</v>
      </c>
      <c r="D11" s="5">
        <f>'pas-godz'!D11*'koszty czasu'!$C$92*D$83*$I$91+'pas-godz'!D11*'koszty czasu'!$D$92*D$84*$I$92+'pas-godz'!D11*'koszty czasu'!$E$92*D$85*$I$93</f>
        <v>5126579.078032</v>
      </c>
      <c r="E11" s="5">
        <f>'pas-godz'!E11*'koszty czasu'!$C$92*E$83*$I$91+'pas-godz'!E11*'koszty czasu'!$D$92*E$84*$I$92+'pas-godz'!E11*'koszty czasu'!$E$92*E$85*$I$93</f>
        <v>5054769.5673280004</v>
      </c>
      <c r="F11" s="5">
        <f>'pas-godz'!F11*'koszty czasu'!$C$92*F$83*$I$91+'pas-godz'!F11*'koszty czasu'!$D$92*F$84*$I$92+'pas-godz'!F11*'koszty czasu'!$E$92*F$85*$I$93</f>
        <v>4977389.8032480013</v>
      </c>
      <c r="G11" s="5">
        <f>'pas-godz'!G11*'koszty czasu'!$C$92*G$83*$I$91+'pas-godz'!G11*'koszty czasu'!$D$92*G$84*$I$92+'pas-godz'!G11*'koszty czasu'!$E$92*G$85*$I$93</f>
        <v>4893855.9307199996</v>
      </c>
      <c r="H11" s="5">
        <f>'pas-godz'!H11*'koszty czasu'!$C$92*H$83*$I$91+'pas-godz'!H11*'koszty czasu'!$D$92*H$84*$I$92+'pas-godz'!H11*'koszty czasu'!$E$92*H$85*$I$93</f>
        <v>4875762.2539680004</v>
      </c>
      <c r="I11" s="5">
        <f>'pas-godz'!I11*'koszty czasu'!$C$92*I$83*$I$91+'pas-godz'!I11*'koszty czasu'!$D$92*I$84*$I$92+'pas-godz'!I11*'koszty czasu'!$E$92*I$85*$I$93</f>
        <v>4855803.1653040014</v>
      </c>
      <c r="J11" s="5">
        <f>'pas-godz'!J11*'koszty czasu'!$C$92*J$83*$I$91+'pas-godz'!J11*'koszty czasu'!$D$92*J$84*$I$92+'pas-godz'!J11*'koszty czasu'!$E$92*J$85*$I$93</f>
        <v>4831636.9489599997</v>
      </c>
      <c r="K11" s="5">
        <f>'pas-godz'!K11*'koszty czasu'!$C$92*K$83*$I$91+'pas-godz'!K11*'koszty czasu'!$D$92*K$84*$I$92+'pas-godz'!K11*'koszty czasu'!$E$92*K$85*$I$93</f>
        <v>4805782.9833840001</v>
      </c>
      <c r="L11" s="5">
        <f>'pas-godz'!L11*'koszty czasu'!$C$92*L$83*$I$91+'pas-godz'!L11*'koszty czasu'!$D$92*L$84*$I$92+'pas-godz'!L11*'koszty czasu'!$E$92*L$85*$I$93</f>
        <v>5632851.40656</v>
      </c>
      <c r="M11" s="5">
        <f>'pas-godz'!M11*'koszty czasu'!$C$92*M$83*$I$91+'pas-godz'!M11*'koszty czasu'!$D$92*M$84*$I$92+'pas-godz'!M11*'koszty czasu'!$E$92*M$85*$I$93</f>
        <v>4940294.6688479986</v>
      </c>
      <c r="N11" s="5">
        <f>'pas-godz'!N11*'koszty czasu'!$C$92*N$83*$I$91+'pas-godz'!N11*'koszty czasu'!$D$92*N$84*$I$92+'pas-godz'!N11*'koszty czasu'!$E$92*N$85*$I$93</f>
        <v>4225964.9718719991</v>
      </c>
      <c r="O11" s="5">
        <f>'pas-godz'!O11*'koszty czasu'!$C$92*O$83*$I$91+'pas-godz'!O11*'koszty czasu'!$D$92*O$84*$I$92+'pas-godz'!O11*'koszty czasu'!$E$92*O$85*$I$93</f>
        <v>3489268.4342879988</v>
      </c>
      <c r="P11" s="5">
        <f>'pas-godz'!P11*'koszty czasu'!$C$92*P$83*$I$91+'pas-godz'!P11*'koszty czasu'!$D$92*P$84*$I$92+'pas-godz'!P11*'koszty czasu'!$E$92*P$85*$I$93</f>
        <v>2728280.3204159988</v>
      </c>
      <c r="Q11" s="5">
        <f>'pas-godz'!Q11*'koszty czasu'!$C$92*Q$83*$I$91+'pas-godz'!Q11*'koszty czasu'!$D$92*Q$84*$I$92+'pas-godz'!Q11*'koszty czasu'!$E$92*Q$85*$I$93</f>
        <v>2481930.66108</v>
      </c>
      <c r="R11" s="5">
        <f>'pas-godz'!R11*'koszty czasu'!$C$92*R$83*$I$91+'pas-godz'!R11*'koszty czasu'!$D$92*R$84*$I$92+'pas-godz'!R11*'koszty czasu'!$E$92*R$85*$I$93</f>
        <v>1711316.0294639999</v>
      </c>
      <c r="S11" s="5">
        <f>'pas-godz'!S11*'koszty czasu'!$C$92*S$83*$I$91+'pas-godz'!S11*'koszty czasu'!$D$92*S$84*$I$92+'pas-godz'!S11*'koszty czasu'!$E$92*S$85*$I$93</f>
        <v>917990.98279199982</v>
      </c>
      <c r="T11" s="5">
        <f>'pas-godz'!T11*'koszty czasu'!$C$92*T$83*$I$91+'pas-godz'!T11*'koszty czasu'!$D$92*T$84*$I$92+'pas-godz'!T11*'koszty czasu'!$E$92*T$85*$I$93</f>
        <v>101607.68773599985</v>
      </c>
      <c r="U11" s="5">
        <f>'pas-godz'!U11*'koszty czasu'!$C$92*U$83*$I$91+'pas-godz'!U11*'koszty czasu'!$D$92*U$84*$I$92+'pas-godz'!U11*'koszty czasu'!$E$92*U$85*$I$93</f>
        <v>-736962.47949600057</v>
      </c>
      <c r="V11" s="5">
        <f>'pas-godz'!V11*'koszty czasu'!$C$92*V$83*$I$91+'pas-godz'!V11*'koszty czasu'!$D$92*V$84*$I$92+'pas-godz'!V11*'koszty czasu'!$E$92*V$85*$I$93</f>
        <v>2808912.9308399996</v>
      </c>
      <c r="W11" s="5">
        <f>'pas-godz'!W11*'koszty czasu'!$C$92*W$83*$I$91+'pas-godz'!W11*'koszty czasu'!$D$92*W$84*$I$92+'pas-godz'!W11*'koszty czasu'!$E$92*W$85*$I$93</f>
        <v>2014613.8464959997</v>
      </c>
      <c r="X11" s="5">
        <f>'pas-godz'!X11*'koszty czasu'!$C$92*X$83*$I$91+'pas-godz'!X11*'koszty czasu'!$D$92*X$84*$I$92+'pas-godz'!X11*'koszty czasu'!$E$92*X$85*$I$93</f>
        <v>1208106.7112159994</v>
      </c>
      <c r="Y11" s="5">
        <f>'pas-godz'!Y11*'koszty czasu'!$C$92*Y$83*$I$91+'pas-godz'!Y11*'koszty czasu'!$D$92*Y$84*$I$92+'pas-godz'!Y11*'koszty czasu'!$E$92*Y$85*$I$93</f>
        <v>389601.83901599923</v>
      </c>
      <c r="Z11" s="5">
        <f>'pas-godz'!Z11*'koszty czasu'!$C$92*Z$83*$I$91+'pas-godz'!Z11*'koszty czasu'!$D$92*Z$84*$I$92+'pas-godz'!Z11*'koszty czasu'!$E$92*Z$85*$I$93</f>
        <v>-439998.45127200068</v>
      </c>
    </row>
    <row r="12" spans="1:26" x14ac:dyDescent="0.25">
      <c r="A12" s="1">
        <v>90</v>
      </c>
      <c r="B12" s="5">
        <f>'pas-godz'!B12*'koszty czasu'!$C$92*B$83*$I$91+'pas-godz'!B12*'koszty czasu'!$D$92*B$84*$I$92+'pas-godz'!B12*'koszty czasu'!$E$92*B$85*$I$93</f>
        <v>3096364.3529600003</v>
      </c>
      <c r="C12" s="5">
        <f>'pas-godz'!C12*'koszty czasu'!$C$92*C$83*$I$91+'pas-godz'!C12*'koszty czasu'!$D$92*C$84*$I$92+'pas-godz'!C12*'koszty czasu'!$E$92*C$85*$I$93</f>
        <v>3191741.8943520007</v>
      </c>
      <c r="D12" s="5">
        <f>'pas-godz'!D12*'koszty czasu'!$C$92*D$83*$I$91+'pas-godz'!D12*'koszty czasu'!$D$92*D$84*$I$92+'pas-godz'!D12*'koszty czasu'!$E$92*D$85*$I$93</f>
        <v>3283427.233984</v>
      </c>
      <c r="E12" s="5">
        <f>'pas-godz'!E12*'koszty czasu'!$C$92*E$83*$I$91+'pas-godz'!E12*'koszty czasu'!$D$92*E$84*$I$92+'pas-godz'!E12*'koszty czasu'!$E$92*E$85*$I$93</f>
        <v>3377396.5912960004</v>
      </c>
      <c r="F12" s="5">
        <f>'pas-godz'!F12*'koszty czasu'!$C$92*F$83*$I$91+'pas-godz'!F12*'koszty czasu'!$D$92*F$84*$I$92+'pas-godz'!F12*'koszty czasu'!$E$92*F$85*$I$93</f>
        <v>3472158.4220160004</v>
      </c>
      <c r="G12" s="5">
        <f>'pas-godz'!G12*'koszty czasu'!$C$92*G$83*$I$91+'pas-godz'!G12*'koszty czasu'!$D$92*G$84*$I$92+'pas-godz'!G12*'koszty czasu'!$E$92*G$85*$I$93</f>
        <v>3567218.0111999996</v>
      </c>
      <c r="H12" s="5">
        <f>'pas-godz'!H12*'koszty czasu'!$C$92*H$83*$I$91+'pas-godz'!H12*'koszty czasu'!$D$92*H$84*$I$92+'pas-godz'!H12*'koszty czasu'!$E$92*H$85*$I$93</f>
        <v>3686606.242176</v>
      </c>
      <c r="I12" s="5">
        <f>'pas-godz'!I12*'koszty czasu'!$C$92*I$83*$I$91+'pas-godz'!I12*'koszty czasu'!$D$92*I$84*$I$92+'pas-godz'!I12*'koszty czasu'!$E$92*I$85*$I$93</f>
        <v>3808746.9155679997</v>
      </c>
      <c r="J12" s="5">
        <f>'pas-godz'!J12*'koszty czasu'!$C$92*J$83*$I$91+'pas-godz'!J12*'koszty czasu'!$D$92*J$84*$I$92+'pas-godz'!J12*'koszty czasu'!$E$92*J$85*$I$93</f>
        <v>3931823.8355199993</v>
      </c>
      <c r="K12" s="5">
        <f>'pas-godz'!K12*'koszty czasu'!$C$92*K$83*$I$91+'pas-godz'!K12*'koszty czasu'!$D$92*K$84*$I$92+'pas-godz'!K12*'koszty czasu'!$E$92*K$85*$I$93</f>
        <v>4057846.0488479985</v>
      </c>
      <c r="L12" s="5">
        <f>'pas-godz'!L12*'koszty czasu'!$C$92*L$83*$I$91+'pas-godz'!L12*'koszty czasu'!$D$92*L$84*$I$92+'pas-godz'!L12*'koszty czasu'!$E$92*L$85*$I$93</f>
        <v>3956254.6224000002</v>
      </c>
      <c r="M12" s="5">
        <f>'pas-godz'!M12*'koszty czasu'!$C$92*M$83*$I$91+'pas-godz'!M12*'koszty czasu'!$D$92*M$84*$I$92+'pas-godz'!M12*'koszty czasu'!$E$92*M$85*$I$93</f>
        <v>4123271.5991999996</v>
      </c>
      <c r="N12" s="5">
        <f>'pas-godz'!N12*'koszty czasu'!$C$92*N$83*$I$91+'pas-godz'!N12*'koszty czasu'!$D$92*N$84*$I$92+'pas-godz'!N12*'koszty czasu'!$E$92*N$85*$I$93</f>
        <v>4294542.2575999983</v>
      </c>
      <c r="O12" s="5">
        <f>'pas-godz'!O12*'koszty czasu'!$C$92*O$83*$I$91+'pas-godz'!O12*'koszty czasu'!$D$92*O$84*$I$92+'pas-godz'!O12*'koszty czasu'!$E$92*O$85*$I$93</f>
        <v>4470149.1768000005</v>
      </c>
      <c r="P12" s="5">
        <f>'pas-godz'!P12*'koszty czasu'!$C$92*P$83*$I$91+'pas-godz'!P12*'koszty czasu'!$D$92*P$84*$I$92+'pas-godz'!P12*'koszty czasu'!$E$92*P$85*$I$93</f>
        <v>4647907.6880000001</v>
      </c>
      <c r="Q12" s="5">
        <f>'pas-godz'!Q12*'koszty czasu'!$C$92*Q$83*$I$91+'pas-godz'!Q12*'koszty czasu'!$D$92*Q$84*$I$92+'pas-godz'!Q12*'koszty czasu'!$E$92*Q$85*$I$93</f>
        <v>4463719.3036799999</v>
      </c>
      <c r="R12" s="5">
        <f>'pas-godz'!R12*'koszty czasu'!$C$92*R$83*$I$91+'pas-godz'!R12*'koszty czasu'!$D$92*R$84*$I$92+'pas-godz'!R12*'koszty czasu'!$E$92*R$85*$I$93</f>
        <v>4792307.1148800002</v>
      </c>
      <c r="S12" s="5">
        <f>'pas-godz'!S12*'koszty czasu'!$C$92*S$83*$I$91+'pas-godz'!S12*'koszty czasu'!$D$92*S$84*$I$92+'pas-godz'!S12*'koszty czasu'!$E$92*S$85*$I$93</f>
        <v>5128926.1171199996</v>
      </c>
      <c r="T12" s="5">
        <f>'pas-godz'!T12*'koszty czasu'!$C$92*T$83*$I$91+'pas-godz'!T12*'koszty czasu'!$D$92*T$84*$I$92+'pas-godz'!T12*'koszty czasu'!$E$92*T$85*$I$93</f>
        <v>5469027.9686399996</v>
      </c>
      <c r="U12" s="5">
        <f>'pas-godz'!U12*'koszty czasu'!$C$92*U$83*$I$91+'pas-godz'!U12*'koszty czasu'!$D$92*U$84*$I$92+'pas-godz'!U12*'koszty czasu'!$E$92*U$85*$I$93</f>
        <v>5819692.9075199999</v>
      </c>
      <c r="V12" s="5">
        <f>'pas-godz'!V12*'koszty czasu'!$C$92*V$83*$I$91+'pas-godz'!V12*'koszty czasu'!$D$92*V$84*$I$92+'pas-godz'!V12*'koszty czasu'!$E$92*V$85*$I$93</f>
        <v>5560524.8438400012</v>
      </c>
      <c r="W12" s="5">
        <f>'pas-godz'!W12*'koszty czasu'!$C$92*W$83*$I$91+'pas-godz'!W12*'koszty czasu'!$D$92*W$84*$I$92+'pas-godz'!W12*'koszty czasu'!$E$92*W$85*$I$93</f>
        <v>5967296.729568</v>
      </c>
      <c r="X12" s="5">
        <f>'pas-godz'!X12*'koszty czasu'!$C$92*X$83*$I$91+'pas-godz'!X12*'koszty czasu'!$D$92*X$84*$I$92+'pas-godz'!X12*'koszty czasu'!$E$92*X$85*$I$93</f>
        <v>6379085.6700479984</v>
      </c>
      <c r="Y12" s="5">
        <f>'pas-godz'!Y12*'koszty czasu'!$C$92*Y$83*$I$91+'pas-godz'!Y12*'koszty czasu'!$D$92*Y$84*$I$92+'pas-godz'!Y12*'koszty czasu'!$E$92*Y$85*$I$93</f>
        <v>6796696.5488879988</v>
      </c>
      <c r="Z12" s="5">
        <f>'pas-godz'!Z12*'koszty czasu'!$C$92*Z$83*$I$91+'pas-godz'!Z12*'koszty czasu'!$D$92*Z$84*$I$92+'pas-godz'!Z12*'koszty czasu'!$E$92*Z$85*$I$93</f>
        <v>7202809.6904639993</v>
      </c>
    </row>
    <row r="13" spans="1:26" x14ac:dyDescent="0.25">
      <c r="A13" s="1">
        <v>100</v>
      </c>
      <c r="B13" s="5">
        <f>'pas-godz'!B13*'koszty czasu'!$C$92*B$83*$I$91+'pas-godz'!B13*'koszty czasu'!$D$92*B$84*$I$92+'pas-godz'!B13*'koszty czasu'!$E$92*B$85*$I$93</f>
        <v>0</v>
      </c>
      <c r="C13" s="5">
        <f>'pas-godz'!C13*'koszty czasu'!$C$92*C$83*$I$91+'pas-godz'!C13*'koszty czasu'!$D$92*C$84*$I$92+'pas-godz'!C13*'koszty czasu'!$E$92*C$85*$I$93</f>
        <v>0</v>
      </c>
      <c r="D13" s="5">
        <f>'pas-godz'!D13*'koszty czasu'!$C$92*D$83*$I$91+'pas-godz'!D13*'koszty czasu'!$D$92*D$84*$I$92+'pas-godz'!D13*'koszty czasu'!$E$92*D$85*$I$93</f>
        <v>0</v>
      </c>
      <c r="E13" s="5">
        <f>'pas-godz'!E13*'koszty czasu'!$C$92*E$83*$I$91+'pas-godz'!E13*'koszty czasu'!$D$92*E$84*$I$92+'pas-godz'!E13*'koszty czasu'!$E$92*E$85*$I$93</f>
        <v>0</v>
      </c>
      <c r="F13" s="5">
        <f>'pas-godz'!F13*'koszty czasu'!$C$92*F$83*$I$91+'pas-godz'!F13*'koszty czasu'!$D$92*F$84*$I$92+'pas-godz'!F13*'koszty czasu'!$E$92*F$85*$I$93</f>
        <v>0</v>
      </c>
      <c r="G13" s="5">
        <f>'pas-godz'!G13*'koszty czasu'!$C$92*G$83*$I$91+'pas-godz'!G13*'koszty czasu'!$D$92*G$84*$I$92+'pas-godz'!G13*'koszty czasu'!$E$92*G$85*$I$93</f>
        <v>0</v>
      </c>
      <c r="H13" s="5">
        <f>'pas-godz'!H13*'koszty czasu'!$C$92*H$83*$I$91+'pas-godz'!H13*'koszty czasu'!$D$92*H$84*$I$92+'pas-godz'!H13*'koszty czasu'!$E$92*H$85*$I$93</f>
        <v>0</v>
      </c>
      <c r="I13" s="5">
        <f>'pas-godz'!I13*'koszty czasu'!$C$92*I$83*$I$91+'pas-godz'!I13*'koszty czasu'!$D$92*I$84*$I$92+'pas-godz'!I13*'koszty czasu'!$E$92*I$85*$I$93</f>
        <v>0</v>
      </c>
      <c r="J13" s="5">
        <f>'pas-godz'!J13*'koszty czasu'!$C$92*J$83*$I$91+'pas-godz'!J13*'koszty czasu'!$D$92*J$84*$I$92+'pas-godz'!J13*'koszty czasu'!$E$92*J$85*$I$93</f>
        <v>0</v>
      </c>
      <c r="K13" s="5">
        <f>'pas-godz'!K13*'koszty czasu'!$C$92*K$83*$I$91+'pas-godz'!K13*'koszty czasu'!$D$92*K$84*$I$92+'pas-godz'!K13*'koszty czasu'!$E$92*K$85*$I$93</f>
        <v>0</v>
      </c>
      <c r="L13" s="5">
        <f>'pas-godz'!L13*'koszty czasu'!$C$92*L$83*$I$91+'pas-godz'!L13*'koszty czasu'!$D$92*L$84*$I$92+'pas-godz'!L13*'koszty czasu'!$E$92*L$85*$I$93</f>
        <v>0</v>
      </c>
      <c r="M13" s="5">
        <f>'pas-godz'!M13*'koszty czasu'!$C$92*M$83*$I$91+'pas-godz'!M13*'koszty czasu'!$D$92*M$84*$I$92+'pas-godz'!M13*'koszty czasu'!$E$92*M$85*$I$93</f>
        <v>0</v>
      </c>
      <c r="N13" s="5">
        <f>'pas-godz'!N13*'koszty czasu'!$C$92*N$83*$I$91+'pas-godz'!N13*'koszty czasu'!$D$92*N$84*$I$92+'pas-godz'!N13*'koszty czasu'!$E$92*N$85*$I$93</f>
        <v>0</v>
      </c>
      <c r="O13" s="5">
        <f>'pas-godz'!O13*'koszty czasu'!$C$92*O$83*$I$91+'pas-godz'!O13*'koszty czasu'!$D$92*O$84*$I$92+'pas-godz'!O13*'koszty czasu'!$E$92*O$85*$I$93</f>
        <v>0</v>
      </c>
      <c r="P13" s="5">
        <f>'pas-godz'!P13*'koszty czasu'!$C$92*P$83*$I$91+'pas-godz'!P13*'koszty czasu'!$D$92*P$84*$I$92+'pas-godz'!P13*'koszty czasu'!$E$92*P$85*$I$93</f>
        <v>0</v>
      </c>
      <c r="Q13" s="5">
        <f>'pas-godz'!Q13*'koszty czasu'!$C$92*Q$83*$I$91+'pas-godz'!Q13*'koszty czasu'!$D$92*Q$84*$I$92+'pas-godz'!Q13*'koszty czasu'!$E$92*Q$85*$I$93</f>
        <v>0</v>
      </c>
      <c r="R13" s="5">
        <f>'pas-godz'!R13*'koszty czasu'!$C$92*R$83*$I$91+'pas-godz'!R13*'koszty czasu'!$D$92*R$84*$I$92+'pas-godz'!R13*'koszty czasu'!$E$92*R$85*$I$93</f>
        <v>0</v>
      </c>
      <c r="S13" s="5">
        <f>'pas-godz'!S13*'koszty czasu'!$C$92*S$83*$I$91+'pas-godz'!S13*'koszty czasu'!$D$92*S$84*$I$92+'pas-godz'!S13*'koszty czasu'!$E$92*S$85*$I$93</f>
        <v>0</v>
      </c>
      <c r="T13" s="5">
        <f>'pas-godz'!T13*'koszty czasu'!$C$92*T$83*$I$91+'pas-godz'!T13*'koszty czasu'!$D$92*T$84*$I$92+'pas-godz'!T13*'koszty czasu'!$E$92*T$85*$I$93</f>
        <v>0</v>
      </c>
      <c r="U13" s="5">
        <f>'pas-godz'!U13*'koszty czasu'!$C$92*U$83*$I$91+'pas-godz'!U13*'koszty czasu'!$D$92*U$84*$I$92+'pas-godz'!U13*'koszty czasu'!$E$92*U$85*$I$93</f>
        <v>0</v>
      </c>
      <c r="V13" s="5">
        <f>'pas-godz'!V13*'koszty czasu'!$C$92*V$83*$I$91+'pas-godz'!V13*'koszty czasu'!$D$92*V$84*$I$92+'pas-godz'!V13*'koszty czasu'!$E$92*V$85*$I$93</f>
        <v>0</v>
      </c>
      <c r="W13" s="5">
        <f>'pas-godz'!W13*'koszty czasu'!$C$92*W$83*$I$91+'pas-godz'!W13*'koszty czasu'!$D$92*W$84*$I$92+'pas-godz'!W13*'koszty czasu'!$E$92*W$85*$I$93</f>
        <v>0</v>
      </c>
      <c r="X13" s="5">
        <f>'pas-godz'!X13*'koszty czasu'!$C$92*X$83*$I$91+'pas-godz'!X13*'koszty czasu'!$D$92*X$84*$I$92+'pas-godz'!X13*'koszty czasu'!$E$92*X$85*$I$93</f>
        <v>0</v>
      </c>
      <c r="Y13" s="5">
        <f>'pas-godz'!Y13*'koszty czasu'!$C$92*Y$83*$I$91+'pas-godz'!Y13*'koszty czasu'!$D$92*Y$84*$I$92+'pas-godz'!Y13*'koszty czasu'!$E$92*Y$85*$I$93</f>
        <v>0</v>
      </c>
      <c r="Z13" s="5">
        <f>'pas-godz'!Z13*'koszty czasu'!$C$92*Z$83*$I$91+'pas-godz'!Z13*'koszty czasu'!$D$92*Z$84*$I$92+'pas-godz'!Z13*'koszty czasu'!$E$92*Z$85*$I$93</f>
        <v>0</v>
      </c>
    </row>
    <row r="14" spans="1:26" x14ac:dyDescent="0.25">
      <c r="A14" s="1">
        <v>110</v>
      </c>
      <c r="B14" s="5">
        <f>'pas-godz'!B14*'koszty czasu'!$C$92*B$83*$I$91+'pas-godz'!B14*'koszty czasu'!$D$92*B$84*$I$92+'pas-godz'!B14*'koszty czasu'!$E$92*B$85*$I$93</f>
        <v>0</v>
      </c>
      <c r="C14" s="5">
        <f>'pas-godz'!C14*'koszty czasu'!$C$92*C$83*$I$91+'pas-godz'!C14*'koszty czasu'!$D$92*C$84*$I$92+'pas-godz'!C14*'koszty czasu'!$E$92*C$85*$I$93</f>
        <v>0</v>
      </c>
      <c r="D14" s="5">
        <f>'pas-godz'!D14*'koszty czasu'!$C$92*D$83*$I$91+'pas-godz'!D14*'koszty czasu'!$D$92*D$84*$I$92+'pas-godz'!D14*'koszty czasu'!$E$92*D$85*$I$93</f>
        <v>0</v>
      </c>
      <c r="E14" s="5">
        <f>'pas-godz'!E14*'koszty czasu'!$C$92*E$83*$I$91+'pas-godz'!E14*'koszty czasu'!$D$92*E$84*$I$92+'pas-godz'!E14*'koszty czasu'!$E$92*E$85*$I$93</f>
        <v>0</v>
      </c>
      <c r="F14" s="5">
        <f>'pas-godz'!F14*'koszty czasu'!$C$92*F$83*$I$91+'pas-godz'!F14*'koszty czasu'!$D$92*F$84*$I$92+'pas-godz'!F14*'koszty czasu'!$E$92*F$85*$I$93</f>
        <v>0</v>
      </c>
      <c r="G14" s="5">
        <f>'pas-godz'!G14*'koszty czasu'!$C$92*G$83*$I$91+'pas-godz'!G14*'koszty czasu'!$D$92*G$84*$I$92+'pas-godz'!G14*'koszty czasu'!$E$92*G$85*$I$93</f>
        <v>0</v>
      </c>
      <c r="H14" s="5">
        <f>'pas-godz'!H14*'koszty czasu'!$C$92*H$83*$I$91+'pas-godz'!H14*'koszty czasu'!$D$92*H$84*$I$92+'pas-godz'!H14*'koszty czasu'!$E$92*H$85*$I$93</f>
        <v>0</v>
      </c>
      <c r="I14" s="5">
        <f>'pas-godz'!I14*'koszty czasu'!$C$92*I$83*$I$91+'pas-godz'!I14*'koszty czasu'!$D$92*I$84*$I$92+'pas-godz'!I14*'koszty czasu'!$E$92*I$85*$I$93</f>
        <v>0</v>
      </c>
      <c r="J14" s="5">
        <f>'pas-godz'!J14*'koszty czasu'!$C$92*J$83*$I$91+'pas-godz'!J14*'koszty czasu'!$D$92*J$84*$I$92+'pas-godz'!J14*'koszty czasu'!$E$92*J$85*$I$93</f>
        <v>0</v>
      </c>
      <c r="K14" s="5">
        <f>'pas-godz'!K14*'koszty czasu'!$C$92*K$83*$I$91+'pas-godz'!K14*'koszty czasu'!$D$92*K$84*$I$92+'pas-godz'!K14*'koszty czasu'!$E$92*K$85*$I$93</f>
        <v>0</v>
      </c>
      <c r="L14" s="5">
        <f>'pas-godz'!L14*'koszty czasu'!$C$92*L$83*$I$91+'pas-godz'!L14*'koszty czasu'!$D$92*L$84*$I$92+'pas-godz'!L14*'koszty czasu'!$E$92*L$85*$I$93</f>
        <v>0</v>
      </c>
      <c r="M14" s="5">
        <f>'pas-godz'!M14*'koszty czasu'!$C$92*M$83*$I$91+'pas-godz'!M14*'koszty czasu'!$D$92*M$84*$I$92+'pas-godz'!M14*'koszty czasu'!$E$92*M$85*$I$93</f>
        <v>0</v>
      </c>
      <c r="N14" s="5">
        <f>'pas-godz'!N14*'koszty czasu'!$C$92*N$83*$I$91+'pas-godz'!N14*'koszty czasu'!$D$92*N$84*$I$92+'pas-godz'!N14*'koszty czasu'!$E$92*N$85*$I$93</f>
        <v>0</v>
      </c>
      <c r="O14" s="5">
        <f>'pas-godz'!O14*'koszty czasu'!$C$92*O$83*$I$91+'pas-godz'!O14*'koszty czasu'!$D$92*O$84*$I$92+'pas-godz'!O14*'koszty czasu'!$E$92*O$85*$I$93</f>
        <v>0</v>
      </c>
      <c r="P14" s="5">
        <f>'pas-godz'!P14*'koszty czasu'!$C$92*P$83*$I$91+'pas-godz'!P14*'koszty czasu'!$D$92*P$84*$I$92+'pas-godz'!P14*'koszty czasu'!$E$92*P$85*$I$93</f>
        <v>0</v>
      </c>
      <c r="Q14" s="5">
        <f>'pas-godz'!Q14*'koszty czasu'!$C$92*Q$83*$I$91+'pas-godz'!Q14*'koszty czasu'!$D$92*Q$84*$I$92+'pas-godz'!Q14*'koszty czasu'!$E$92*Q$85*$I$93</f>
        <v>0</v>
      </c>
      <c r="R14" s="5">
        <f>'pas-godz'!R14*'koszty czasu'!$C$92*R$83*$I$91+'pas-godz'!R14*'koszty czasu'!$D$92*R$84*$I$92+'pas-godz'!R14*'koszty czasu'!$E$92*R$85*$I$93</f>
        <v>0</v>
      </c>
      <c r="S14" s="5">
        <f>'pas-godz'!S14*'koszty czasu'!$C$92*S$83*$I$91+'pas-godz'!S14*'koszty czasu'!$D$92*S$84*$I$92+'pas-godz'!S14*'koszty czasu'!$E$92*S$85*$I$93</f>
        <v>0</v>
      </c>
      <c r="T14" s="5">
        <f>'pas-godz'!T14*'koszty czasu'!$C$92*T$83*$I$91+'pas-godz'!T14*'koszty czasu'!$D$92*T$84*$I$92+'pas-godz'!T14*'koszty czasu'!$E$92*T$85*$I$93</f>
        <v>0</v>
      </c>
      <c r="U14" s="5">
        <f>'pas-godz'!U14*'koszty czasu'!$C$92*U$83*$I$91+'pas-godz'!U14*'koszty czasu'!$D$92*U$84*$I$92+'pas-godz'!U14*'koszty czasu'!$E$92*U$85*$I$93</f>
        <v>0</v>
      </c>
      <c r="V14" s="5">
        <f>'pas-godz'!V14*'koszty czasu'!$C$92*V$83*$I$91+'pas-godz'!V14*'koszty czasu'!$D$92*V$84*$I$92+'pas-godz'!V14*'koszty czasu'!$E$92*V$85*$I$93</f>
        <v>0</v>
      </c>
      <c r="W14" s="5">
        <f>'pas-godz'!W14*'koszty czasu'!$C$92*W$83*$I$91+'pas-godz'!W14*'koszty czasu'!$D$92*W$84*$I$92+'pas-godz'!W14*'koszty czasu'!$E$92*W$85*$I$93</f>
        <v>0</v>
      </c>
      <c r="X14" s="5">
        <f>'pas-godz'!X14*'koszty czasu'!$C$92*X$83*$I$91+'pas-godz'!X14*'koszty czasu'!$D$92*X$84*$I$92+'pas-godz'!X14*'koszty czasu'!$E$92*X$85*$I$93</f>
        <v>0</v>
      </c>
      <c r="Y14" s="5">
        <f>'pas-godz'!Y14*'koszty czasu'!$C$92*Y$83*$I$91+'pas-godz'!Y14*'koszty czasu'!$D$92*Y$84*$I$92+'pas-godz'!Y14*'koszty czasu'!$E$92*Y$85*$I$93</f>
        <v>0</v>
      </c>
      <c r="Z14" s="5">
        <f>'pas-godz'!Z14*'koszty czasu'!$C$92*Z$83*$I$91+'pas-godz'!Z14*'koszty czasu'!$D$92*Z$84*$I$92+'pas-godz'!Z14*'koszty czasu'!$E$92*Z$85*$I$93</f>
        <v>0</v>
      </c>
    </row>
    <row r="15" spans="1:26" x14ac:dyDescent="0.25">
      <c r="A15" s="1" t="s">
        <v>28</v>
      </c>
      <c r="B15" s="5">
        <f>SUM(B4:B14)</f>
        <v>23151013.342920002</v>
      </c>
      <c r="C15" s="5">
        <f t="shared" ref="C15:Z15" si="1">SUM(C4:C14)</f>
        <v>24015821.053680003</v>
      </c>
      <c r="D15" s="5">
        <f t="shared" si="1"/>
        <v>24857853.997680001</v>
      </c>
      <c r="E15" s="5">
        <f t="shared" si="1"/>
        <v>25721934.900480002</v>
      </c>
      <c r="F15" s="5">
        <f t="shared" si="1"/>
        <v>26596771.245360009</v>
      </c>
      <c r="G15" s="5">
        <f t="shared" si="1"/>
        <v>27478485.956160005</v>
      </c>
      <c r="H15" s="5">
        <f t="shared" si="1"/>
        <v>28813961.726864003</v>
      </c>
      <c r="I15" s="5">
        <f t="shared" si="1"/>
        <v>30183537.352192007</v>
      </c>
      <c r="J15" s="5">
        <f t="shared" si="1"/>
        <v>31572879.826080002</v>
      </c>
      <c r="K15" s="5">
        <f t="shared" si="1"/>
        <v>32998006.389231998</v>
      </c>
      <c r="L15" s="5">
        <f t="shared" si="1"/>
        <v>31865168.014720004</v>
      </c>
      <c r="M15" s="5">
        <f t="shared" si="1"/>
        <v>33830562.109680004</v>
      </c>
      <c r="N15" s="5">
        <f t="shared" si="1"/>
        <v>35848768.055359997</v>
      </c>
      <c r="O15" s="5">
        <f t="shared" si="1"/>
        <v>37920925.234959997</v>
      </c>
      <c r="P15" s="5">
        <f t="shared" si="1"/>
        <v>40028647.06944</v>
      </c>
      <c r="Q15" s="5">
        <f t="shared" si="1"/>
        <v>36992510.499359995</v>
      </c>
      <c r="R15" s="5">
        <f t="shared" si="1"/>
        <v>39586008.002928004</v>
      </c>
      <c r="S15" s="5">
        <f t="shared" si="1"/>
        <v>42242367.590783991</v>
      </c>
      <c r="T15" s="5">
        <f t="shared" si="1"/>
        <v>44924192.048271999</v>
      </c>
      <c r="U15" s="5">
        <f t="shared" si="1"/>
        <v>47689741.120608002</v>
      </c>
      <c r="V15" s="5">
        <f t="shared" si="1"/>
        <v>42022466.429400004</v>
      </c>
      <c r="W15" s="5">
        <f t="shared" si="1"/>
        <v>44951390.180352002</v>
      </c>
      <c r="X15" s="5">
        <f t="shared" si="1"/>
        <v>47916088.656911999</v>
      </c>
      <c r="Y15" s="5">
        <f t="shared" si="1"/>
        <v>50922616.094351992</v>
      </c>
      <c r="Z15" s="5">
        <f t="shared" si="1"/>
        <v>53841484.153175995</v>
      </c>
    </row>
    <row r="16" spans="1:26" x14ac:dyDescent="0.25">
      <c r="B16" s="52"/>
    </row>
    <row r="17" spans="1:26" x14ac:dyDescent="0.25">
      <c r="A17" t="s">
        <v>85</v>
      </c>
    </row>
    <row r="18" spans="1:26" x14ac:dyDescent="0.25">
      <c r="A18" s="1" t="s">
        <v>3</v>
      </c>
      <c r="B18" s="1">
        <v>2020</v>
      </c>
      <c r="C18" s="1">
        <f>B18+1</f>
        <v>2021</v>
      </c>
      <c r="D18" s="1">
        <f t="shared" ref="D18:Z18" si="2">C18+1</f>
        <v>2022</v>
      </c>
      <c r="E18" s="1">
        <f t="shared" si="2"/>
        <v>2023</v>
      </c>
      <c r="F18" s="1">
        <f t="shared" si="2"/>
        <v>2024</v>
      </c>
      <c r="G18" s="1">
        <f t="shared" si="2"/>
        <v>2025</v>
      </c>
      <c r="H18" s="1">
        <f t="shared" si="2"/>
        <v>2026</v>
      </c>
      <c r="I18" s="1">
        <f t="shared" si="2"/>
        <v>2027</v>
      </c>
      <c r="J18" s="1">
        <f t="shared" si="2"/>
        <v>2028</v>
      </c>
      <c r="K18" s="1">
        <f t="shared" si="2"/>
        <v>2029</v>
      </c>
      <c r="L18" s="1">
        <f t="shared" si="2"/>
        <v>2030</v>
      </c>
      <c r="M18" s="1">
        <f t="shared" si="2"/>
        <v>2031</v>
      </c>
      <c r="N18" s="1">
        <f t="shared" si="2"/>
        <v>2032</v>
      </c>
      <c r="O18" s="1">
        <f t="shared" si="2"/>
        <v>2033</v>
      </c>
      <c r="P18" s="1">
        <f t="shared" si="2"/>
        <v>2034</v>
      </c>
      <c r="Q18" s="1">
        <f t="shared" si="2"/>
        <v>2035</v>
      </c>
      <c r="R18" s="1">
        <f t="shared" si="2"/>
        <v>2036</v>
      </c>
      <c r="S18" s="1">
        <f t="shared" si="2"/>
        <v>2037</v>
      </c>
      <c r="T18" s="1">
        <f t="shared" si="2"/>
        <v>2038</v>
      </c>
      <c r="U18" s="1">
        <f t="shared" si="2"/>
        <v>2039</v>
      </c>
      <c r="V18" s="1">
        <f t="shared" si="2"/>
        <v>2040</v>
      </c>
      <c r="W18" s="1">
        <f t="shared" si="2"/>
        <v>2041</v>
      </c>
      <c r="X18" s="1">
        <f t="shared" si="2"/>
        <v>2042</v>
      </c>
      <c r="Y18" s="1">
        <f t="shared" si="2"/>
        <v>2043</v>
      </c>
      <c r="Z18" s="1">
        <f t="shared" si="2"/>
        <v>2044</v>
      </c>
    </row>
    <row r="19" spans="1:26" x14ac:dyDescent="0.25">
      <c r="A19" s="2" t="s">
        <v>2</v>
      </c>
      <c r="B19" s="72"/>
      <c r="C19" s="72"/>
      <c r="D19" s="72"/>
      <c r="E19" s="72"/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2"/>
      <c r="Z19" s="72"/>
    </row>
    <row r="20" spans="1:26" x14ac:dyDescent="0.25">
      <c r="A20" s="1">
        <v>10</v>
      </c>
      <c r="B20" s="5">
        <f>'pas-godz'!B20*'koszty czasu'!B$86</f>
        <v>0</v>
      </c>
      <c r="C20" s="5">
        <f>'pas-godz'!C20*'koszty czasu'!C$86</f>
        <v>0</v>
      </c>
      <c r="D20" s="5">
        <f>'pas-godz'!D20*'koszty czasu'!D$86</f>
        <v>0</v>
      </c>
      <c r="E20" s="5">
        <f>'pas-godz'!E20*'koszty czasu'!E$86</f>
        <v>0</v>
      </c>
      <c r="F20" s="5">
        <f>'pas-godz'!F20*'koszty czasu'!F$86</f>
        <v>0</v>
      </c>
      <c r="G20" s="5">
        <f>'pas-godz'!G20*'koszty czasu'!G$86</f>
        <v>0</v>
      </c>
      <c r="H20" s="5">
        <f>'pas-godz'!H20*'koszty czasu'!H$86</f>
        <v>0</v>
      </c>
      <c r="I20" s="5">
        <f>'pas-godz'!I20*'koszty czasu'!I$86</f>
        <v>0</v>
      </c>
      <c r="J20" s="5">
        <f>'pas-godz'!J20*'koszty czasu'!J$86</f>
        <v>0</v>
      </c>
      <c r="K20" s="5">
        <f>'pas-godz'!K20*'koszty czasu'!K$86</f>
        <v>0</v>
      </c>
      <c r="L20" s="5">
        <f>'pas-godz'!L20*'koszty czasu'!L$86</f>
        <v>0</v>
      </c>
      <c r="M20" s="5">
        <f>'pas-godz'!M20*'koszty czasu'!M$86</f>
        <v>0</v>
      </c>
      <c r="N20" s="5">
        <f>'pas-godz'!N20*'koszty czasu'!N$86</f>
        <v>0</v>
      </c>
      <c r="O20" s="5">
        <f>'pas-godz'!O20*'koszty czasu'!O$86</f>
        <v>0</v>
      </c>
      <c r="P20" s="5">
        <f>'pas-godz'!P20*'koszty czasu'!P$86</f>
        <v>0</v>
      </c>
      <c r="Q20" s="5">
        <f>'pas-godz'!Q20*'koszty czasu'!Q$86</f>
        <v>0</v>
      </c>
      <c r="R20" s="5">
        <f>'pas-godz'!R20*'koszty czasu'!R$86</f>
        <v>0</v>
      </c>
      <c r="S20" s="5">
        <f>'pas-godz'!S20*'koszty czasu'!S$86</f>
        <v>0</v>
      </c>
      <c r="T20" s="5">
        <f>'pas-godz'!T20*'koszty czasu'!T$86</f>
        <v>0</v>
      </c>
      <c r="U20" s="5">
        <f>'pas-godz'!U20*'koszty czasu'!U$86</f>
        <v>0</v>
      </c>
      <c r="V20" s="5">
        <f>'pas-godz'!V20*'koszty czasu'!V$86</f>
        <v>0</v>
      </c>
      <c r="W20" s="5">
        <f>'pas-godz'!W20*'koszty czasu'!W$86</f>
        <v>0</v>
      </c>
      <c r="X20" s="5">
        <f>'pas-godz'!X20*'koszty czasu'!X$86</f>
        <v>0</v>
      </c>
      <c r="Y20" s="5">
        <f>'pas-godz'!Y20*'koszty czasu'!Y$86</f>
        <v>0</v>
      </c>
      <c r="Z20" s="5">
        <f>'pas-godz'!Z20*'koszty czasu'!Z$86</f>
        <v>0</v>
      </c>
    </row>
    <row r="21" spans="1:26" x14ac:dyDescent="0.25">
      <c r="A21" s="1">
        <v>20</v>
      </c>
      <c r="B21" s="5">
        <f>'pas-godz'!B21*'koszty czasu'!B$86</f>
        <v>0</v>
      </c>
      <c r="C21" s="5">
        <f>'pas-godz'!C21*'koszty czasu'!C$86</f>
        <v>0</v>
      </c>
      <c r="D21" s="5">
        <f>'pas-godz'!D21*'koszty czasu'!D$86</f>
        <v>0</v>
      </c>
      <c r="E21" s="5">
        <f>'pas-godz'!E21*'koszty czasu'!E$86</f>
        <v>0</v>
      </c>
      <c r="F21" s="5">
        <f>'pas-godz'!F21*'koszty czasu'!F$86</f>
        <v>0</v>
      </c>
      <c r="G21" s="5">
        <f>'pas-godz'!G21*'koszty czasu'!G$86</f>
        <v>0</v>
      </c>
      <c r="H21" s="5">
        <f>'pas-godz'!H21*'koszty czasu'!H$86</f>
        <v>0</v>
      </c>
      <c r="I21" s="5">
        <f>'pas-godz'!I21*'koszty czasu'!I$86</f>
        <v>0</v>
      </c>
      <c r="J21" s="5">
        <f>'pas-godz'!J21*'koszty czasu'!J$86</f>
        <v>0</v>
      </c>
      <c r="K21" s="5">
        <f>'pas-godz'!K21*'koszty czasu'!K$86</f>
        <v>0</v>
      </c>
      <c r="L21" s="5">
        <f>'pas-godz'!L21*'koszty czasu'!L$86</f>
        <v>0</v>
      </c>
      <c r="M21" s="5">
        <f>'pas-godz'!M21*'koszty czasu'!M$86</f>
        <v>0</v>
      </c>
      <c r="N21" s="5">
        <f>'pas-godz'!N21*'koszty czasu'!N$86</f>
        <v>0</v>
      </c>
      <c r="O21" s="5">
        <f>'pas-godz'!O21*'koszty czasu'!O$86</f>
        <v>0</v>
      </c>
      <c r="P21" s="5">
        <f>'pas-godz'!P21*'koszty czasu'!P$86</f>
        <v>0</v>
      </c>
      <c r="Q21" s="5">
        <f>'pas-godz'!Q21*'koszty czasu'!Q$86</f>
        <v>0</v>
      </c>
      <c r="R21" s="5">
        <f>'pas-godz'!R21*'koszty czasu'!R$86</f>
        <v>0</v>
      </c>
      <c r="S21" s="5">
        <f>'pas-godz'!S21*'koszty czasu'!S$86</f>
        <v>0</v>
      </c>
      <c r="T21" s="5">
        <f>'pas-godz'!T21*'koszty czasu'!T$86</f>
        <v>0</v>
      </c>
      <c r="U21" s="5">
        <f>'pas-godz'!U21*'koszty czasu'!U$86</f>
        <v>0</v>
      </c>
      <c r="V21" s="5">
        <f>'pas-godz'!V21*'koszty czasu'!V$86</f>
        <v>0</v>
      </c>
      <c r="W21" s="5">
        <f>'pas-godz'!W21*'koszty czasu'!W$86</f>
        <v>0</v>
      </c>
      <c r="X21" s="5">
        <f>'pas-godz'!X21*'koszty czasu'!X$86</f>
        <v>0</v>
      </c>
      <c r="Y21" s="5">
        <f>'pas-godz'!Y21*'koszty czasu'!Y$86</f>
        <v>0</v>
      </c>
      <c r="Z21" s="5">
        <f>'pas-godz'!Z21*'koszty czasu'!Z$86</f>
        <v>0</v>
      </c>
    </row>
    <row r="22" spans="1:26" x14ac:dyDescent="0.25">
      <c r="A22" s="1">
        <v>30</v>
      </c>
      <c r="B22" s="5">
        <f>'pas-godz'!B22*'koszty czasu'!B$86</f>
        <v>0</v>
      </c>
      <c r="C22" s="5">
        <f>'pas-godz'!C22*'koszty czasu'!C$86</f>
        <v>2.9435999999999996</v>
      </c>
      <c r="D22" s="5">
        <f>'pas-godz'!D22*'koszty czasu'!D$86</f>
        <v>5.9759999999999991</v>
      </c>
      <c r="E22" s="5">
        <f>'pas-godz'!E22*'koszty czasu'!E$86</f>
        <v>9.1080000000000005</v>
      </c>
      <c r="F22" s="5">
        <f>'pas-godz'!F22*'koszty czasu'!F$86</f>
        <v>12.332799999999997</v>
      </c>
      <c r="G22" s="5">
        <f>'pas-godz'!G22*'koszty czasu'!G$86</f>
        <v>15.648</v>
      </c>
      <c r="H22" s="5">
        <f>'pas-godz'!H22*'koszty czasu'!H$86</f>
        <v>22.248799999999996</v>
      </c>
      <c r="I22" s="5">
        <f>'pas-godz'!I22*'koszty czasu'!I$86</f>
        <v>29.048399999999997</v>
      </c>
      <c r="J22" s="5">
        <f>'pas-godz'!J22*'koszty czasu'!J$86</f>
        <v>36.036000000000008</v>
      </c>
      <c r="K22" s="5">
        <f>'pas-godz'!K22*'koszty czasu'!K$86</f>
        <v>43.227599999999988</v>
      </c>
      <c r="L22" s="5">
        <f>'pas-godz'!L22*'koszty czasu'!L$86</f>
        <v>33.752000000000002</v>
      </c>
      <c r="M22" s="5">
        <f>'pas-godz'!M22*'koszty czasu'!M$86</f>
        <v>37.681600000000003</v>
      </c>
      <c r="N22" s="5">
        <f>'pas-godz'!N22*'koszty czasu'!N$86</f>
        <v>41.721600000000002</v>
      </c>
      <c r="O22" s="5">
        <f>'pas-godz'!O22*'koszty czasu'!O$86</f>
        <v>45.874399999999994</v>
      </c>
      <c r="P22" s="5">
        <f>'pas-godz'!P22*'koszty czasu'!P$86</f>
        <v>50.12</v>
      </c>
      <c r="Q22" s="5">
        <f>'pas-godz'!Q22*'koszty czasu'!Q$86</f>
        <v>18.158000000000001</v>
      </c>
      <c r="R22" s="5">
        <f>'pas-godz'!R22*'koszty czasu'!R$86</f>
        <v>22.101600000000001</v>
      </c>
      <c r="S22" s="5">
        <f>'pas-godz'!S22*'koszty czasu'!S$86</f>
        <v>26.154799999999998</v>
      </c>
      <c r="T22" s="5">
        <f>'pas-godz'!T22*'koszty czasu'!T$86</f>
        <v>30.275199999999995</v>
      </c>
      <c r="U22" s="5">
        <f>'pas-godz'!U22*'koszty czasu'!U$86</f>
        <v>34.542000000000002</v>
      </c>
      <c r="V22" s="5">
        <f>'pas-godz'!V22*'koszty czasu'!V$86</f>
        <v>19.434000000000001</v>
      </c>
      <c r="W22" s="5">
        <f>'pas-godz'!W22*'koszty czasu'!W$86</f>
        <v>23.496000000000002</v>
      </c>
      <c r="X22" s="5">
        <f>'pas-godz'!X22*'koszty czasu'!X$86</f>
        <v>27.613599999999998</v>
      </c>
      <c r="Y22" s="5">
        <f>'pas-godz'!Y22*'koszty czasu'!Y$86</f>
        <v>31.791999999999994</v>
      </c>
      <c r="Z22" s="5">
        <f>'pas-godz'!Z22*'koszty czasu'!Z$86</f>
        <v>35.945999999999998</v>
      </c>
    </row>
    <row r="23" spans="1:26" x14ac:dyDescent="0.25">
      <c r="A23" s="1">
        <v>40</v>
      </c>
      <c r="B23" s="5">
        <f>'pas-godz'!B23*'koszty czasu'!B$86</f>
        <v>7080.5</v>
      </c>
      <c r="C23" s="5">
        <f>'pas-godz'!C23*'koszty czasu'!C$86</f>
        <v>8153.7719999999999</v>
      </c>
      <c r="D23" s="5">
        <f>'pas-godz'!D23*'koszty czasu'!D$86</f>
        <v>9232.9200000000019</v>
      </c>
      <c r="E23" s="5">
        <f>'pas-godz'!E23*'koszty czasu'!E$86</f>
        <v>10352.760000000004</v>
      </c>
      <c r="F23" s="5">
        <f>'pas-godz'!F23*'koszty czasu'!F$86</f>
        <v>11500.336000000001</v>
      </c>
      <c r="G23" s="5">
        <f>'pas-godz'!G23*'koszty czasu'!G$86</f>
        <v>12674.880000000003</v>
      </c>
      <c r="H23" s="5">
        <f>'pas-godz'!H23*'koszty czasu'!H$86</f>
        <v>14137.5232</v>
      </c>
      <c r="I23" s="5">
        <f>'pas-godz'!I23*'koszty czasu'!I$86</f>
        <v>15640.949600000004</v>
      </c>
      <c r="J23" s="5">
        <f>'pas-godz'!J23*'koszty czasu'!J$86</f>
        <v>17179.344000000008</v>
      </c>
      <c r="K23" s="5">
        <f>'pas-godz'!K23*'koszty czasu'!K$86</f>
        <v>18760.778400000003</v>
      </c>
      <c r="L23" s="5">
        <f>'pas-godz'!L23*'koszty czasu'!L$86</f>
        <v>14985.888000000001</v>
      </c>
      <c r="M23" s="5">
        <f>'pas-godz'!M23*'koszty czasu'!M$86</f>
        <v>16710.076800000003</v>
      </c>
      <c r="N23" s="5">
        <f>'pas-godz'!N23*'koszty czasu'!N$86</f>
        <v>18482.668800000003</v>
      </c>
      <c r="O23" s="5">
        <f>'pas-godz'!O23*'koszty czasu'!O$86</f>
        <v>20304.715200000002</v>
      </c>
      <c r="P23" s="5">
        <f>'pas-godz'!P23*'koszty czasu'!P$86</f>
        <v>22167.360000000001</v>
      </c>
      <c r="Q23" s="5">
        <f>'pas-godz'!Q23*'koszty czasu'!Q$86</f>
        <v>16850.624000000003</v>
      </c>
      <c r="R23" s="5">
        <f>'pas-godz'!R23*'koszty czasu'!R$86</f>
        <v>19066.313600000005</v>
      </c>
      <c r="S23" s="5">
        <f>'pas-godz'!S23*'koszty czasu'!S$86</f>
        <v>21342.316800000008</v>
      </c>
      <c r="T23" s="5">
        <f>'pas-godz'!T23*'koszty czasu'!T$86</f>
        <v>23644.931200000003</v>
      </c>
      <c r="U23" s="5">
        <f>'pas-godz'!U23*'koszty czasu'!U$86</f>
        <v>26036.992000000002</v>
      </c>
      <c r="V23" s="5">
        <f>'pas-godz'!V23*'koszty czasu'!V$86</f>
        <v>19939.284000000003</v>
      </c>
      <c r="W23" s="5">
        <f>'pas-godz'!W23*'koszty czasu'!W$86</f>
        <v>48209.876000000011</v>
      </c>
      <c r="X23" s="5">
        <f>'pas-godz'!X23*'koszty czasu'!X$86</f>
        <v>76892.041599999997</v>
      </c>
      <c r="Y23" s="5">
        <f>'pas-godz'!Y23*'koszty czasu'!Y$86</f>
        <v>105998.50199999998</v>
      </c>
      <c r="Z23" s="5">
        <f>'pas-godz'!Z23*'koszty czasu'!Z$86</f>
        <v>135212.87599999999</v>
      </c>
    </row>
    <row r="24" spans="1:26" x14ac:dyDescent="0.25">
      <c r="A24" s="1">
        <v>50</v>
      </c>
      <c r="B24" s="5">
        <f>'pas-godz'!B24*'koszty czasu'!B$86</f>
        <v>78477.95</v>
      </c>
      <c r="C24" s="5">
        <f>'pas-godz'!C24*'koszty czasu'!C$86</f>
        <v>79412.440800000011</v>
      </c>
      <c r="D24" s="5">
        <f>'pas-godz'!D24*'koszty czasu'!D$86</f>
        <v>80081.388000000021</v>
      </c>
      <c r="E24" s="5">
        <f>'pas-godz'!E24*'koszty czasu'!E$86</f>
        <v>80830.464000000007</v>
      </c>
      <c r="F24" s="5">
        <f>'pas-godz'!F24*'koszty czasu'!F$86</f>
        <v>81541.390400000004</v>
      </c>
      <c r="G24" s="5">
        <f>'pas-godz'!G24*'koszty czasu'!G$86</f>
        <v>82214.592000000004</v>
      </c>
      <c r="H24" s="5">
        <f>'pas-godz'!H24*'koszty czasu'!H$86</f>
        <v>95730.229600000006</v>
      </c>
      <c r="I24" s="5">
        <f>'pas-godz'!I24*'koszty czasu'!I$86</f>
        <v>109635.1168</v>
      </c>
      <c r="J24" s="5">
        <f>'pas-godz'!J24*'koszty czasu'!J$86</f>
        <v>123888.49200000001</v>
      </c>
      <c r="K24" s="5">
        <f>'pas-godz'!K24*'koszty czasu'!K$86</f>
        <v>138547.78320000001</v>
      </c>
      <c r="L24" s="5">
        <f>'pas-godz'!L24*'koszty czasu'!L$86</f>
        <v>156609.28</v>
      </c>
      <c r="M24" s="5">
        <f>'pas-godz'!M24*'koszty czasu'!M$86</f>
        <v>184495.96480000002</v>
      </c>
      <c r="N24" s="5">
        <f>'pas-godz'!N24*'koszty czasu'!N$86</f>
        <v>213183.46880000003</v>
      </c>
      <c r="O24" s="5">
        <f>'pas-godz'!O24*'koszty czasu'!O$86</f>
        <v>242689.6912</v>
      </c>
      <c r="P24" s="5">
        <f>'pas-godz'!P24*'koszty czasu'!P$86</f>
        <v>272910.56</v>
      </c>
      <c r="Q24" s="5">
        <f>'pas-godz'!Q24*'koszty czasu'!Q$86</f>
        <v>234038.46200000003</v>
      </c>
      <c r="R24" s="5">
        <f>'pas-godz'!R24*'koszty czasu'!R$86</f>
        <v>258389.80560000002</v>
      </c>
      <c r="S24" s="5">
        <f>'pas-godz'!S24*'koszty czasu'!S$86</f>
        <v>283394.73080000002</v>
      </c>
      <c r="T24" s="5">
        <f>'pas-godz'!T24*'koszty czasu'!T$86</f>
        <v>308610.2512</v>
      </c>
      <c r="U24" s="5">
        <f>'pas-godz'!U24*'koszty czasu'!U$86</f>
        <v>334861.66200000007</v>
      </c>
      <c r="V24" s="5">
        <f>'pas-godz'!V24*'koszty czasu'!V$86</f>
        <v>216339.288</v>
      </c>
      <c r="W24" s="5">
        <f>'pas-godz'!W24*'koszty czasu'!W$86</f>
        <v>259908.83600000004</v>
      </c>
      <c r="X24" s="5">
        <f>'pas-godz'!X24*'koszty czasu'!X$86</f>
        <v>304073.0736</v>
      </c>
      <c r="Y24" s="5">
        <f>'pas-godz'!Y24*'koszty czasu'!Y$86</f>
        <v>348889.38199999998</v>
      </c>
      <c r="Z24" s="5">
        <f>'pas-godz'!Z24*'koszty czasu'!Z$86</f>
        <v>393424.97599999997</v>
      </c>
    </row>
    <row r="25" spans="1:26" x14ac:dyDescent="0.25">
      <c r="A25" s="1">
        <v>60</v>
      </c>
      <c r="B25" s="5">
        <f>'pas-godz'!B25*'koszty czasu'!B$86</f>
        <v>116741.54999999997</v>
      </c>
      <c r="C25" s="5">
        <f>'pas-godz'!C25*'koszty czasu'!C$86</f>
        <v>141595.99080000003</v>
      </c>
      <c r="D25" s="5">
        <f>'pas-godz'!D25*'koszty czasu'!D$86</f>
        <v>166763.26799999998</v>
      </c>
      <c r="E25" s="5">
        <f>'pas-godz'!E25*'koszty czasu'!E$86</f>
        <v>192843.68400000001</v>
      </c>
      <c r="F25" s="5">
        <f>'pas-godz'!F25*'koszty czasu'!F$86</f>
        <v>219607.08639999994</v>
      </c>
      <c r="G25" s="5">
        <f>'pas-godz'!G25*'koszty czasu'!G$86</f>
        <v>247034.97599999997</v>
      </c>
      <c r="H25" s="5">
        <f>'pas-godz'!H25*'koszty czasu'!H$86</f>
        <v>283624.52399999998</v>
      </c>
      <c r="I25" s="5">
        <f>'pas-godz'!I25*'koszty czasu'!I$86</f>
        <v>321259.16600000003</v>
      </c>
      <c r="J25" s="5">
        <f>'pas-godz'!J25*'koszty czasu'!J$86</f>
        <v>359819.46</v>
      </c>
      <c r="K25" s="5">
        <f>'pas-godz'!K25*'koszty czasu'!K$86</f>
        <v>399472.90199999994</v>
      </c>
      <c r="L25" s="5">
        <f>'pas-godz'!L25*'koszty czasu'!L$86</f>
        <v>310164.00400000002</v>
      </c>
      <c r="M25" s="5">
        <f>'pas-godz'!M25*'koszty czasu'!M$86</f>
        <v>376672.12479999999</v>
      </c>
      <c r="N25" s="5">
        <f>'pas-godz'!N25*'koszty czasu'!N$86</f>
        <v>445103.41280000005</v>
      </c>
      <c r="O25" s="5">
        <f>'pas-godz'!O25*'koszty czasu'!O$86</f>
        <v>515501.21919999999</v>
      </c>
      <c r="P25" s="5">
        <f>'pas-godz'!P25*'koszty czasu'!P$86</f>
        <v>587646.25999999989</v>
      </c>
      <c r="Q25" s="5">
        <f>'pas-godz'!Q25*'koszty czasu'!Q$86</f>
        <v>474686.43599999999</v>
      </c>
      <c r="R25" s="5">
        <f>'pas-godz'!R25*'koszty czasu'!R$86</f>
        <v>548646.43479999993</v>
      </c>
      <c r="S25" s="5">
        <f>'pas-godz'!S25*'koszty czasu'!S$86</f>
        <v>624636.40639999986</v>
      </c>
      <c r="T25" s="5">
        <f>'pas-godz'!T25*'koszty czasu'!T$86</f>
        <v>701661.81959999993</v>
      </c>
      <c r="U25" s="5">
        <f>'pas-godz'!U25*'koszty czasu'!U$86</f>
        <v>781577.99600000004</v>
      </c>
      <c r="V25" s="5">
        <f>'pas-godz'!V25*'koszty czasu'!V$86</f>
        <v>511347.40800000005</v>
      </c>
      <c r="W25" s="5">
        <f>'pas-godz'!W25*'koszty czasu'!W$86</f>
        <v>566590.37600000005</v>
      </c>
      <c r="X25" s="5">
        <f>'pas-godz'!X25*'koszty czasu'!X$86</f>
        <v>622536.77760000015</v>
      </c>
      <c r="Y25" s="5">
        <f>'pas-godz'!Y25*'koszty czasu'!Y$86</f>
        <v>679307.61199999996</v>
      </c>
      <c r="Z25" s="5">
        <f>'pas-godz'!Z25*'koszty czasu'!Z$86</f>
        <v>735151.61600000015</v>
      </c>
    </row>
    <row r="26" spans="1:26" x14ac:dyDescent="0.25">
      <c r="A26" s="1">
        <v>70</v>
      </c>
      <c r="B26" s="5">
        <f>'pas-godz'!B26*'koszty czasu'!B$86</f>
        <v>174194.75000000003</v>
      </c>
      <c r="C26" s="5">
        <f>'pas-godz'!C26*'koszty czasu'!C$86</f>
        <v>175956.6336</v>
      </c>
      <c r="D26" s="5">
        <f>'pas-godz'!D26*'koszty czasu'!D$86</f>
        <v>177119.67600000001</v>
      </c>
      <c r="E26" s="5">
        <f>'pas-godz'!E26*'koszty czasu'!E$86</f>
        <v>178450.008</v>
      </c>
      <c r="F26" s="5">
        <f>'pas-godz'!F26*'koszty czasu'!F$86</f>
        <v>179685.81279999999</v>
      </c>
      <c r="G26" s="5">
        <f>'pas-godz'!G26*'koszty czasu'!G$86</f>
        <v>180828.28799999997</v>
      </c>
      <c r="H26" s="5">
        <f>'pas-godz'!H26*'koszty czasu'!H$86</f>
        <v>164180.25199999998</v>
      </c>
      <c r="I26" s="5">
        <f>'pas-godz'!I26*'koszty czasu'!I$86</f>
        <v>146952.62799999997</v>
      </c>
      <c r="J26" s="5">
        <f>'pas-godz'!J26*'koszty czasu'!J$86</f>
        <v>129090.77999999996</v>
      </c>
      <c r="K26" s="5">
        <f>'pas-godz'!K26*'koszty czasu'!K$86</f>
        <v>110662.65599999994</v>
      </c>
      <c r="L26" s="5">
        <f>'pas-godz'!L26*'koszty czasu'!L$86</f>
        <v>100074.67999999998</v>
      </c>
      <c r="M26" s="5">
        <f>'pas-godz'!M26*'koszty czasu'!M$86</f>
        <v>105347.47679999999</v>
      </c>
      <c r="N26" s="5">
        <f>'pas-godz'!N26*'koszty czasu'!N$86</f>
        <v>110756.94079999998</v>
      </c>
      <c r="O26" s="5">
        <f>'pas-godz'!O26*'koszty czasu'!O$86</f>
        <v>116305.71919999996</v>
      </c>
      <c r="P26" s="5">
        <f>'pas-godz'!P26*'koszty czasu'!P$86</f>
        <v>121941.95999999996</v>
      </c>
      <c r="Q26" s="5">
        <f>'pas-godz'!Q26*'koszty czasu'!Q$86</f>
        <v>238922.96400000001</v>
      </c>
      <c r="R26" s="5">
        <f>'pas-godz'!R26*'koszty czasu'!R$86</f>
        <v>243368.08479999998</v>
      </c>
      <c r="S26" s="5">
        <f>'pas-godz'!S26*'koszty czasu'!S$86</f>
        <v>247895.19439999995</v>
      </c>
      <c r="T26" s="5">
        <f>'pas-godz'!T26*'koszty czasu'!T$86</f>
        <v>252131.86559999999</v>
      </c>
      <c r="U26" s="5">
        <f>'pas-godz'!U26*'koszty czasu'!U$86</f>
        <v>256769.87599999999</v>
      </c>
      <c r="V26" s="5">
        <f>'pas-godz'!V26*'koszty czasu'!V$86</f>
        <v>239679.522</v>
      </c>
      <c r="W26" s="5">
        <f>'pas-godz'!W26*'koszty czasu'!W$86</f>
        <v>235414.25599999999</v>
      </c>
      <c r="X26" s="5">
        <f>'pas-godz'!X26*'koszty czasu'!X$86</f>
        <v>231035.10160000005</v>
      </c>
      <c r="Y26" s="5">
        <f>'pas-godz'!Y26*'koszty czasu'!Y$86</f>
        <v>226589.53200000001</v>
      </c>
      <c r="Z26" s="5">
        <f>'pas-godz'!Z26*'koszty czasu'!Z$86</f>
        <v>221543.18600000002</v>
      </c>
    </row>
    <row r="27" spans="1:26" x14ac:dyDescent="0.25">
      <c r="A27" s="1">
        <v>80</v>
      </c>
      <c r="B27" s="5">
        <f>'pas-godz'!B27*'koszty czasu'!B$86</f>
        <v>215911.9</v>
      </c>
      <c r="C27" s="5">
        <f>'pas-godz'!C27*'koszty czasu'!C$86</f>
        <v>203270.29800000001</v>
      </c>
      <c r="D27" s="5">
        <f>'pas-godz'!D27*'koszty czasu'!D$86</f>
        <v>189439.2</v>
      </c>
      <c r="E27" s="5">
        <f>'pas-godz'!E27*'koszty czasu'!E$86</f>
        <v>175313.82000000004</v>
      </c>
      <c r="F27" s="5">
        <f>'pas-godz'!F27*'koszty czasu'!F$86</f>
        <v>160603.88799999998</v>
      </c>
      <c r="G27" s="5">
        <f>'pas-godz'!G27*'koszty czasu'!G$86</f>
        <v>145322.976</v>
      </c>
      <c r="H27" s="5">
        <f>'pas-godz'!H27*'koszty czasu'!H$86</f>
        <v>127708.11199999999</v>
      </c>
      <c r="I27" s="5">
        <f>'pas-godz'!I27*'koszty czasu'!I$86</f>
        <v>109496.33</v>
      </c>
      <c r="J27" s="5">
        <f>'pas-godz'!J27*'koszty czasu'!J$86</f>
        <v>90646.920000000027</v>
      </c>
      <c r="K27" s="5">
        <f>'pas-godz'!K27*'koszty czasu'!K$86</f>
        <v>71209.157999999996</v>
      </c>
      <c r="L27" s="5">
        <f>'pas-godz'!L27*'koszty czasu'!L$86</f>
        <v>146601.81200000001</v>
      </c>
      <c r="M27" s="5">
        <f>'pas-godz'!M27*'koszty czasu'!M$86</f>
        <v>97605.62079999999</v>
      </c>
      <c r="N27" s="5">
        <f>'pas-godz'!N27*'koszty czasu'!N$86</f>
        <v>47114.116800000011</v>
      </c>
      <c r="O27" s="5">
        <f>'pas-godz'!O27*'koszty czasu'!O$86</f>
        <v>0</v>
      </c>
      <c r="P27" s="5">
        <f>'pas-godz'!P27*'koszty czasu'!P$86</f>
        <v>0</v>
      </c>
      <c r="Q27" s="5">
        <f>'pas-godz'!Q27*'koszty czasu'!Q$86</f>
        <v>0</v>
      </c>
      <c r="R27" s="5">
        <f>'pas-godz'!R27*'koszty czasu'!R$86</f>
        <v>0</v>
      </c>
      <c r="S27" s="5">
        <f>'pas-godz'!S27*'koszty czasu'!S$86</f>
        <v>0</v>
      </c>
      <c r="T27" s="5">
        <f>'pas-godz'!T27*'koszty czasu'!T$86</f>
        <v>0</v>
      </c>
      <c r="U27" s="5">
        <f>'pas-godz'!U27*'koszty czasu'!U$86</f>
        <v>0</v>
      </c>
      <c r="V27" s="5">
        <f>'pas-godz'!V27*'koszty czasu'!V$86</f>
        <v>0</v>
      </c>
      <c r="W27" s="5">
        <f>'pas-godz'!W27*'koszty czasu'!W$86</f>
        <v>0</v>
      </c>
      <c r="X27" s="5">
        <f>'pas-godz'!X27*'koszty czasu'!X$86</f>
        <v>0</v>
      </c>
      <c r="Y27" s="5">
        <f>'pas-godz'!Y27*'koszty czasu'!Y$86</f>
        <v>0</v>
      </c>
      <c r="Z27" s="5">
        <f>'pas-godz'!Z27*'koszty czasu'!Z$86</f>
        <v>0</v>
      </c>
    </row>
    <row r="28" spans="1:26" x14ac:dyDescent="0.25">
      <c r="A28" s="1">
        <v>90</v>
      </c>
      <c r="B28" s="5">
        <f>'pas-godz'!B28*'koszty czasu'!B$86</f>
        <v>66513.350000000006</v>
      </c>
      <c r="C28" s="5">
        <f>'pas-godz'!C28*'koszty czasu'!C$86</f>
        <v>66919.8024</v>
      </c>
      <c r="D28" s="5">
        <f>'pas-godz'!D28*'koszty czasu'!D$86</f>
        <v>67089.564000000013</v>
      </c>
      <c r="E28" s="5">
        <f>'pas-godz'!E28*'koszty czasu'!E$86</f>
        <v>67314.191999999995</v>
      </c>
      <c r="F28" s="5">
        <f>'pas-godz'!F28*'koszty czasu'!F$86</f>
        <v>67494.331200000001</v>
      </c>
      <c r="G28" s="5">
        <f>'pas-godz'!G28*'koszty czasu'!G$86</f>
        <v>67630.655999999988</v>
      </c>
      <c r="H28" s="5">
        <f>'pas-godz'!H28*'koszty czasu'!H$86</f>
        <v>67363.00959999999</v>
      </c>
      <c r="I28" s="5">
        <f>'pas-godz'!I28*'koszty czasu'!I$86</f>
        <v>67063.072799999965</v>
      </c>
      <c r="J28" s="5">
        <f>'pas-godz'!J28*'koszty czasu'!J$86</f>
        <v>66705.911999999997</v>
      </c>
      <c r="K28" s="5">
        <f>'pas-godz'!K28*'koszty czasu'!K$86</f>
        <v>66324.439199999993</v>
      </c>
      <c r="L28" s="5">
        <f>'pas-godz'!L28*'koszty czasu'!L$86</f>
        <v>70659.811999999991</v>
      </c>
      <c r="M28" s="5">
        <f>'pas-godz'!M28*'koszty czasu'!M$86</f>
        <v>77418.559999999998</v>
      </c>
      <c r="N28" s="5">
        <f>'pas-godz'!N28*'koszty czasu'!N$86</f>
        <v>84364.552000000011</v>
      </c>
      <c r="O28" s="5">
        <f>'pas-godz'!O28*'koszty czasu'!O$86</f>
        <v>91501.784</v>
      </c>
      <c r="P28" s="5">
        <f>'pas-godz'!P28*'koszty czasu'!P$86</f>
        <v>98790.099999999991</v>
      </c>
      <c r="Q28" s="5">
        <f>'pas-godz'!Q28*'koszty czasu'!Q$86</f>
        <v>113814.344</v>
      </c>
      <c r="R28" s="5">
        <f>'pas-godz'!R28*'koszty czasu'!R$86</f>
        <v>120402.1496</v>
      </c>
      <c r="S28" s="5">
        <f>'pas-godz'!S28*'koszty czasu'!S$86</f>
        <v>127157.1648</v>
      </c>
      <c r="T28" s="5">
        <f>'pas-godz'!T28*'koszty czasu'!T$86</f>
        <v>133884.50319999998</v>
      </c>
      <c r="U28" s="5">
        <f>'pas-godz'!U28*'koszty czasu'!U$86</f>
        <v>140946.712</v>
      </c>
      <c r="V28" s="5">
        <f>'pas-godz'!V28*'koszty czasu'!V$86</f>
        <v>115612.86599999998</v>
      </c>
      <c r="W28" s="5">
        <f>'pas-godz'!W28*'koszty czasu'!W$86</f>
        <v>130951.03999999999</v>
      </c>
      <c r="X28" s="5">
        <f>'pas-godz'!X28*'koszty czasu'!X$86</f>
        <v>146490.14800000002</v>
      </c>
      <c r="Y28" s="5">
        <f>'pas-godz'!Y28*'koszty czasu'!Y$86</f>
        <v>162258.41999999998</v>
      </c>
      <c r="Z28" s="5">
        <f>'pas-godz'!Z28*'koszty czasu'!Z$86</f>
        <v>177832.84999999998</v>
      </c>
    </row>
    <row r="29" spans="1:26" x14ac:dyDescent="0.25">
      <c r="A29" s="1">
        <v>100</v>
      </c>
      <c r="B29" s="5">
        <f>'pas-godz'!B29*'koszty czasu'!B$86</f>
        <v>0</v>
      </c>
      <c r="C29" s="5">
        <f>'pas-godz'!C29*'koszty czasu'!C$86</f>
        <v>0</v>
      </c>
      <c r="D29" s="5">
        <f>'pas-godz'!D29*'koszty czasu'!D$86</f>
        <v>0</v>
      </c>
      <c r="E29" s="5">
        <f>'pas-godz'!E29*'koszty czasu'!E$86</f>
        <v>0</v>
      </c>
      <c r="F29" s="5">
        <f>'pas-godz'!F29*'koszty czasu'!F$86</f>
        <v>0</v>
      </c>
      <c r="G29" s="5">
        <f>'pas-godz'!G29*'koszty czasu'!G$86</f>
        <v>0</v>
      </c>
      <c r="H29" s="5">
        <f>'pas-godz'!H29*'koszty czasu'!H$86</f>
        <v>0</v>
      </c>
      <c r="I29" s="5">
        <f>'pas-godz'!I29*'koszty czasu'!I$86</f>
        <v>0</v>
      </c>
      <c r="J29" s="5">
        <f>'pas-godz'!J29*'koszty czasu'!J$86</f>
        <v>0</v>
      </c>
      <c r="K29" s="5">
        <f>'pas-godz'!K29*'koszty czasu'!K$86</f>
        <v>0</v>
      </c>
      <c r="L29" s="5">
        <f>'pas-godz'!L29*'koszty czasu'!L$86</f>
        <v>0</v>
      </c>
      <c r="M29" s="5">
        <f>'pas-godz'!M29*'koszty czasu'!M$86</f>
        <v>0</v>
      </c>
      <c r="N29" s="5">
        <f>'pas-godz'!N29*'koszty czasu'!N$86</f>
        <v>0</v>
      </c>
      <c r="O29" s="5">
        <f>'pas-godz'!O29*'koszty czasu'!O$86</f>
        <v>0</v>
      </c>
      <c r="P29" s="5">
        <f>'pas-godz'!P29*'koszty czasu'!P$86</f>
        <v>0</v>
      </c>
      <c r="Q29" s="5">
        <f>'pas-godz'!Q29*'koszty czasu'!Q$86</f>
        <v>0</v>
      </c>
      <c r="R29" s="5">
        <f>'pas-godz'!R29*'koszty czasu'!R$86</f>
        <v>0</v>
      </c>
      <c r="S29" s="5">
        <f>'pas-godz'!S29*'koszty czasu'!S$86</f>
        <v>0</v>
      </c>
      <c r="T29" s="5">
        <f>'pas-godz'!T29*'koszty czasu'!T$86</f>
        <v>0</v>
      </c>
      <c r="U29" s="5">
        <f>'pas-godz'!U29*'koszty czasu'!U$86</f>
        <v>0</v>
      </c>
      <c r="V29" s="5">
        <f>'pas-godz'!V29*'koszty czasu'!V$86</f>
        <v>0</v>
      </c>
      <c r="W29" s="5">
        <f>'pas-godz'!W29*'koszty czasu'!W$86</f>
        <v>0</v>
      </c>
      <c r="X29" s="5">
        <f>'pas-godz'!X29*'koszty czasu'!X$86</f>
        <v>0</v>
      </c>
      <c r="Y29" s="5">
        <f>'pas-godz'!Y29*'koszty czasu'!Y$86</f>
        <v>0</v>
      </c>
      <c r="Z29" s="5">
        <f>'pas-godz'!Z29*'koszty czasu'!Z$86</f>
        <v>0</v>
      </c>
    </row>
    <row r="30" spans="1:26" x14ac:dyDescent="0.25">
      <c r="A30" s="1">
        <v>110</v>
      </c>
      <c r="B30" s="5">
        <f>'pas-godz'!B30*'koszty czasu'!B$86</f>
        <v>0</v>
      </c>
      <c r="C30" s="5">
        <f>'pas-godz'!C30*'koszty czasu'!C$86</f>
        <v>0</v>
      </c>
      <c r="D30" s="5">
        <f>'pas-godz'!D30*'koszty czasu'!D$86</f>
        <v>0</v>
      </c>
      <c r="E30" s="5">
        <f>'pas-godz'!E30*'koszty czasu'!E$86</f>
        <v>0</v>
      </c>
      <c r="F30" s="5">
        <f>'pas-godz'!F30*'koszty czasu'!F$86</f>
        <v>0</v>
      </c>
      <c r="G30" s="5">
        <f>'pas-godz'!G30*'koszty czasu'!G$86</f>
        <v>0</v>
      </c>
      <c r="H30" s="5">
        <f>'pas-godz'!H30*'koszty czasu'!H$86</f>
        <v>0</v>
      </c>
      <c r="I30" s="5">
        <f>'pas-godz'!I30*'koszty czasu'!I$86</f>
        <v>0</v>
      </c>
      <c r="J30" s="5">
        <f>'pas-godz'!J30*'koszty czasu'!J$86</f>
        <v>0</v>
      </c>
      <c r="K30" s="5">
        <f>'pas-godz'!K30*'koszty czasu'!K$86</f>
        <v>0</v>
      </c>
      <c r="L30" s="5">
        <f>'pas-godz'!L30*'koszty czasu'!L$86</f>
        <v>0</v>
      </c>
      <c r="M30" s="5">
        <f>'pas-godz'!M30*'koszty czasu'!M$86</f>
        <v>0</v>
      </c>
      <c r="N30" s="5">
        <f>'pas-godz'!N30*'koszty czasu'!N$86</f>
        <v>0</v>
      </c>
      <c r="O30" s="5">
        <f>'pas-godz'!O30*'koszty czasu'!O$86</f>
        <v>0</v>
      </c>
      <c r="P30" s="5">
        <f>'pas-godz'!P30*'koszty czasu'!P$86</f>
        <v>0</v>
      </c>
      <c r="Q30" s="5">
        <f>'pas-godz'!Q30*'koszty czasu'!Q$86</f>
        <v>0</v>
      </c>
      <c r="R30" s="5">
        <f>'pas-godz'!R30*'koszty czasu'!R$86</f>
        <v>0</v>
      </c>
      <c r="S30" s="5">
        <f>'pas-godz'!S30*'koszty czasu'!S$86</f>
        <v>0</v>
      </c>
      <c r="T30" s="5">
        <f>'pas-godz'!T30*'koszty czasu'!T$86</f>
        <v>0</v>
      </c>
      <c r="U30" s="5">
        <f>'pas-godz'!U30*'koszty czasu'!U$86</f>
        <v>0</v>
      </c>
      <c r="V30" s="5">
        <f>'pas-godz'!V30*'koszty czasu'!V$86</f>
        <v>0</v>
      </c>
      <c r="W30" s="5">
        <f>'pas-godz'!W30*'koszty czasu'!W$86</f>
        <v>0</v>
      </c>
      <c r="X30" s="5">
        <f>'pas-godz'!X30*'koszty czasu'!X$86</f>
        <v>0</v>
      </c>
      <c r="Y30" s="5">
        <f>'pas-godz'!Y30*'koszty czasu'!Y$86</f>
        <v>0</v>
      </c>
      <c r="Z30" s="5">
        <f>'pas-godz'!Z30*'koszty czasu'!Z$86</f>
        <v>0</v>
      </c>
    </row>
    <row r="31" spans="1:26" x14ac:dyDescent="0.25">
      <c r="A31" s="1" t="s">
        <v>28</v>
      </c>
      <c r="B31" s="5">
        <f>SUM(B20:B30)</f>
        <v>658920</v>
      </c>
      <c r="C31" s="5">
        <f t="shared" ref="C31:Z31" si="3">SUM(C20:C30)</f>
        <v>675311.88120000006</v>
      </c>
      <c r="D31" s="5">
        <f t="shared" si="3"/>
        <v>689731.99200000009</v>
      </c>
      <c r="E31" s="5">
        <f t="shared" si="3"/>
        <v>705114.03600000008</v>
      </c>
      <c r="F31" s="5">
        <f t="shared" si="3"/>
        <v>720445.17759999994</v>
      </c>
      <c r="G31" s="5">
        <f t="shared" si="3"/>
        <v>735722.01599999995</v>
      </c>
      <c r="H31" s="5">
        <f t="shared" si="3"/>
        <v>752765.89919999987</v>
      </c>
      <c r="I31" s="5">
        <f t="shared" si="3"/>
        <v>770076.31160000002</v>
      </c>
      <c r="J31" s="5">
        <f t="shared" si="3"/>
        <v>787366.94400000002</v>
      </c>
      <c r="K31" s="5">
        <f t="shared" si="3"/>
        <v>805020.94440000004</v>
      </c>
      <c r="L31" s="5">
        <f t="shared" si="3"/>
        <v>799129.228</v>
      </c>
      <c r="M31" s="5">
        <f t="shared" si="3"/>
        <v>858287.50560000003</v>
      </c>
      <c r="N31" s="5">
        <f t="shared" si="3"/>
        <v>919046.88160000008</v>
      </c>
      <c r="O31" s="5">
        <f t="shared" si="3"/>
        <v>986349.00319999992</v>
      </c>
      <c r="P31" s="5">
        <f t="shared" si="3"/>
        <v>1103506.3599999999</v>
      </c>
      <c r="Q31" s="5">
        <f t="shared" si="3"/>
        <v>1078330.9880000001</v>
      </c>
      <c r="R31" s="5">
        <f t="shared" si="3"/>
        <v>1189894.8900000001</v>
      </c>
      <c r="S31" s="5">
        <f t="shared" si="3"/>
        <v>1304451.9679999996</v>
      </c>
      <c r="T31" s="5">
        <f t="shared" si="3"/>
        <v>1419963.6459999997</v>
      </c>
      <c r="U31" s="5">
        <f t="shared" si="3"/>
        <v>1540227.78</v>
      </c>
      <c r="V31" s="5">
        <f t="shared" si="3"/>
        <v>1102937.8020000001</v>
      </c>
      <c r="W31" s="5">
        <f t="shared" si="3"/>
        <v>1241097.8800000001</v>
      </c>
      <c r="X31" s="5">
        <f t="shared" si="3"/>
        <v>1381054.7560000001</v>
      </c>
      <c r="Y31" s="5">
        <f t="shared" si="3"/>
        <v>1523075.2399999998</v>
      </c>
      <c r="Z31" s="5">
        <f t="shared" si="3"/>
        <v>1663201.4500000002</v>
      </c>
    </row>
    <row r="33" spans="1:26" x14ac:dyDescent="0.25">
      <c r="A33" t="s">
        <v>85</v>
      </c>
    </row>
    <row r="34" spans="1:26" x14ac:dyDescent="0.25">
      <c r="A34" s="1" t="s">
        <v>4</v>
      </c>
      <c r="B34" s="1">
        <v>2020</v>
      </c>
      <c r="C34" s="1">
        <f>B34+1</f>
        <v>2021</v>
      </c>
      <c r="D34" s="1">
        <f t="shared" ref="D34:Z34" si="4">C34+1</f>
        <v>2022</v>
      </c>
      <c r="E34" s="1">
        <f t="shared" si="4"/>
        <v>2023</v>
      </c>
      <c r="F34" s="1">
        <f t="shared" si="4"/>
        <v>2024</v>
      </c>
      <c r="G34" s="1">
        <f t="shared" si="4"/>
        <v>2025</v>
      </c>
      <c r="H34" s="1">
        <f t="shared" si="4"/>
        <v>2026</v>
      </c>
      <c r="I34" s="1">
        <f t="shared" si="4"/>
        <v>2027</v>
      </c>
      <c r="J34" s="1">
        <f t="shared" si="4"/>
        <v>2028</v>
      </c>
      <c r="K34" s="1">
        <f t="shared" si="4"/>
        <v>2029</v>
      </c>
      <c r="L34" s="1">
        <f t="shared" si="4"/>
        <v>2030</v>
      </c>
      <c r="M34" s="1">
        <f t="shared" si="4"/>
        <v>2031</v>
      </c>
      <c r="N34" s="1">
        <f t="shared" si="4"/>
        <v>2032</v>
      </c>
      <c r="O34" s="1">
        <f t="shared" si="4"/>
        <v>2033</v>
      </c>
      <c r="P34" s="1">
        <f t="shared" si="4"/>
        <v>2034</v>
      </c>
      <c r="Q34" s="1">
        <f t="shared" si="4"/>
        <v>2035</v>
      </c>
      <c r="R34" s="1">
        <f t="shared" si="4"/>
        <v>2036</v>
      </c>
      <c r="S34" s="1">
        <f t="shared" si="4"/>
        <v>2037</v>
      </c>
      <c r="T34" s="1">
        <f t="shared" si="4"/>
        <v>2038</v>
      </c>
      <c r="U34" s="1">
        <f t="shared" si="4"/>
        <v>2039</v>
      </c>
      <c r="V34" s="1">
        <f t="shared" si="4"/>
        <v>2040</v>
      </c>
      <c r="W34" s="1">
        <f t="shared" si="4"/>
        <v>2041</v>
      </c>
      <c r="X34" s="1">
        <f t="shared" si="4"/>
        <v>2042</v>
      </c>
      <c r="Y34" s="1">
        <f t="shared" si="4"/>
        <v>2043</v>
      </c>
      <c r="Z34" s="1">
        <f t="shared" si="4"/>
        <v>2044</v>
      </c>
    </row>
    <row r="35" spans="1:26" x14ac:dyDescent="0.25">
      <c r="A35" s="2" t="s">
        <v>2</v>
      </c>
      <c r="B35" s="72"/>
      <c r="C35" s="72"/>
      <c r="D35" s="72"/>
      <c r="E35" s="72"/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  <c r="R35" s="72"/>
      <c r="S35" s="72"/>
      <c r="T35" s="72"/>
      <c r="U35" s="72"/>
      <c r="V35" s="72"/>
      <c r="W35" s="72"/>
      <c r="X35" s="72"/>
      <c r="Y35" s="72"/>
      <c r="Z35" s="72"/>
    </row>
    <row r="36" spans="1:26" x14ac:dyDescent="0.25">
      <c r="A36" s="1">
        <v>10</v>
      </c>
      <c r="B36" s="5">
        <f>'pas-godz'!B36*'koszty czasu'!B$86</f>
        <v>0</v>
      </c>
      <c r="C36" s="5">
        <f>'pas-godz'!C36*'koszty czasu'!C$86</f>
        <v>0</v>
      </c>
      <c r="D36" s="5">
        <f>'pas-godz'!D36*'koszty czasu'!D$86</f>
        <v>0</v>
      </c>
      <c r="E36" s="5">
        <f>'pas-godz'!E36*'koszty czasu'!E$86</f>
        <v>0</v>
      </c>
      <c r="F36" s="5">
        <f>'pas-godz'!F36*'koszty czasu'!F$86</f>
        <v>0</v>
      </c>
      <c r="G36" s="5">
        <f>'pas-godz'!G36*'koszty czasu'!G$86</f>
        <v>0</v>
      </c>
      <c r="H36" s="5">
        <f>'pas-godz'!H36*'koszty czasu'!H$86</f>
        <v>0</v>
      </c>
      <c r="I36" s="5">
        <f>'pas-godz'!I36*'koszty czasu'!I$86</f>
        <v>0</v>
      </c>
      <c r="J36" s="5">
        <f>'pas-godz'!J36*'koszty czasu'!J$86</f>
        <v>0</v>
      </c>
      <c r="K36" s="5">
        <f>'pas-godz'!K36*'koszty czasu'!K$86</f>
        <v>0</v>
      </c>
      <c r="L36" s="5">
        <f>'pas-godz'!L36*'koszty czasu'!L$86</f>
        <v>0</v>
      </c>
      <c r="M36" s="5">
        <f>'pas-godz'!M36*'koszty czasu'!M$86</f>
        <v>0</v>
      </c>
      <c r="N36" s="5">
        <f>'pas-godz'!N36*'koszty czasu'!N$86</f>
        <v>0</v>
      </c>
      <c r="O36" s="5">
        <f>'pas-godz'!O36*'koszty czasu'!O$86</f>
        <v>0</v>
      </c>
      <c r="P36" s="5">
        <f>'pas-godz'!P36*'koszty czasu'!P$86</f>
        <v>0</v>
      </c>
      <c r="Q36" s="5">
        <f>'pas-godz'!Q36*'koszty czasu'!Q$86</f>
        <v>0</v>
      </c>
      <c r="R36" s="5">
        <f>'pas-godz'!R36*'koszty czasu'!R$86</f>
        <v>0</v>
      </c>
      <c r="S36" s="5">
        <f>'pas-godz'!S36*'koszty czasu'!S$86</f>
        <v>0</v>
      </c>
      <c r="T36" s="5">
        <f>'pas-godz'!T36*'koszty czasu'!T$86</f>
        <v>0</v>
      </c>
      <c r="U36" s="5">
        <f>'pas-godz'!U36*'koszty czasu'!U$86</f>
        <v>0</v>
      </c>
      <c r="V36" s="5">
        <f>'pas-godz'!V36*'koszty czasu'!V$86</f>
        <v>0</v>
      </c>
      <c r="W36" s="5">
        <f>'pas-godz'!W36*'koszty czasu'!W$86</f>
        <v>0</v>
      </c>
      <c r="X36" s="5">
        <f>'pas-godz'!X36*'koszty czasu'!X$86</f>
        <v>0</v>
      </c>
      <c r="Y36" s="5">
        <f>'pas-godz'!Y36*'koszty czasu'!Y$86</f>
        <v>0</v>
      </c>
      <c r="Z36" s="5">
        <f>'pas-godz'!Z36*'koszty czasu'!Z$86</f>
        <v>0</v>
      </c>
    </row>
    <row r="37" spans="1:26" x14ac:dyDescent="0.25">
      <c r="A37" s="1">
        <v>20</v>
      </c>
      <c r="B37" s="5">
        <f>'pas-godz'!B37*'koszty czasu'!B$86</f>
        <v>0</v>
      </c>
      <c r="C37" s="5">
        <f>'pas-godz'!C37*'koszty czasu'!C$86</f>
        <v>0</v>
      </c>
      <c r="D37" s="5">
        <f>'pas-godz'!D37*'koszty czasu'!D$86</f>
        <v>0</v>
      </c>
      <c r="E37" s="5">
        <f>'pas-godz'!E37*'koszty czasu'!E$86</f>
        <v>0</v>
      </c>
      <c r="F37" s="5">
        <f>'pas-godz'!F37*'koszty czasu'!F$86</f>
        <v>0</v>
      </c>
      <c r="G37" s="5">
        <f>'pas-godz'!G37*'koszty czasu'!G$86</f>
        <v>0</v>
      </c>
      <c r="H37" s="5">
        <f>'pas-godz'!H37*'koszty czasu'!H$86</f>
        <v>3.1783999999999994</v>
      </c>
      <c r="I37" s="5">
        <f>'pas-godz'!I37*'koszty czasu'!I$86</f>
        <v>6.4551999999999987</v>
      </c>
      <c r="J37" s="5">
        <f>'pas-godz'!J37*'koszty czasu'!J$86</f>
        <v>9.8280000000000012</v>
      </c>
      <c r="K37" s="5">
        <f>'pas-godz'!K37*'koszty czasu'!K$86</f>
        <v>13.300799999999997</v>
      </c>
      <c r="L37" s="5">
        <f>'pas-godz'!L37*'koszty czasu'!L$86</f>
        <v>16.876000000000001</v>
      </c>
      <c r="M37" s="5">
        <f>'pas-godz'!M37*'koszty czasu'!M$86</f>
        <v>17.128</v>
      </c>
      <c r="N37" s="5">
        <f>'pas-godz'!N37*'koszty czasu'!N$86</f>
        <v>17.384</v>
      </c>
      <c r="O37" s="5">
        <f>'pas-godz'!O37*'koszty czasu'!O$86</f>
        <v>17.644000000000002</v>
      </c>
      <c r="P37" s="5">
        <f>'pas-godz'!P37*'koszty czasu'!P$86</f>
        <v>17.900000000000002</v>
      </c>
      <c r="Q37" s="5">
        <f>'pas-godz'!Q37*'koszty czasu'!Q$86</f>
        <v>0</v>
      </c>
      <c r="R37" s="5">
        <f>'pas-godz'!R37*'koszty czasu'!R$86</f>
        <v>11.050800000000001</v>
      </c>
      <c r="S37" s="5">
        <f>'pas-godz'!S37*'koszty czasu'!S$86</f>
        <v>22.418399999999998</v>
      </c>
      <c r="T37" s="5">
        <f>'pas-godz'!T37*'koszty czasu'!T$86</f>
        <v>34.059599999999996</v>
      </c>
      <c r="U37" s="5">
        <f>'pas-godz'!U37*'koszty czasu'!U$86</f>
        <v>46.055999999999997</v>
      </c>
      <c r="V37" s="5">
        <f>'pas-godz'!V37*'koszty czasu'!V$86</f>
        <v>58.302</v>
      </c>
      <c r="W37" s="5">
        <f>'pas-godz'!W37*'koszty czasu'!W$86</f>
        <v>66.572000000000003</v>
      </c>
      <c r="X37" s="5">
        <f>'pas-godz'!X37*'koszty czasu'!X$86</f>
        <v>74.9512</v>
      </c>
      <c r="Y37" s="5">
        <f>'pas-godz'!Y37*'koszty czasu'!Y$86</f>
        <v>83.454000000000008</v>
      </c>
      <c r="Z37" s="5">
        <f>'pas-godz'!Z37*'koszty czasu'!Z$86</f>
        <v>91.861999999999995</v>
      </c>
    </row>
    <row r="38" spans="1:26" x14ac:dyDescent="0.25">
      <c r="A38" s="1">
        <v>30</v>
      </c>
      <c r="B38" s="5">
        <f>'pas-godz'!B38*'koszty czasu'!B$86</f>
        <v>81570.250000000015</v>
      </c>
      <c r="C38" s="5">
        <f>'pas-godz'!C38*'koszty czasu'!C$86</f>
        <v>84160.467600000018</v>
      </c>
      <c r="D38" s="5">
        <f>'pas-godz'!D38*'koszty czasu'!D$86</f>
        <v>86523.516000000018</v>
      </c>
      <c r="E38" s="5">
        <f>'pas-godz'!E38*'koszty czasu'!E$86</f>
        <v>89024.628000000012</v>
      </c>
      <c r="F38" s="5">
        <f>'pas-godz'!F38*'koszty czasu'!F$86</f>
        <v>91537.124799999991</v>
      </c>
      <c r="G38" s="5">
        <f>'pas-godz'!G38*'koszty czasu'!G$86</f>
        <v>94060.127999999997</v>
      </c>
      <c r="H38" s="5">
        <f>'pas-godz'!H38*'koszty czasu'!H$86</f>
        <v>95695.267200000002</v>
      </c>
      <c r="I38" s="5">
        <f>'pas-godz'!I38*'koszty czasu'!I$86</f>
        <v>97347.643599999996</v>
      </c>
      <c r="J38" s="5">
        <f>'pas-godz'!J38*'koszty czasu'!J$86</f>
        <v>98981.063999999998</v>
      </c>
      <c r="K38" s="5">
        <f>'pas-godz'!K38*'koszty czasu'!K$86</f>
        <v>100643.82839999998</v>
      </c>
      <c r="L38" s="5">
        <f>'pas-godz'!L38*'koszty czasu'!L$86</f>
        <v>96159.448000000004</v>
      </c>
      <c r="M38" s="5">
        <f>'pas-godz'!M38*'koszty czasu'!M$86</f>
        <v>97951.606400000004</v>
      </c>
      <c r="N38" s="5">
        <f>'pas-godz'!N38*'koszty czasu'!N$86</f>
        <v>99777.20640000001</v>
      </c>
      <c r="O38" s="5">
        <f>'pas-godz'!O38*'koszty czasu'!O$86</f>
        <v>101636.49760000002</v>
      </c>
      <c r="P38" s="5">
        <f>'pas-godz'!P38*'koszty czasu'!P$86</f>
        <v>103483.48</v>
      </c>
      <c r="Q38" s="5">
        <f>'pas-godz'!Q38*'koszty czasu'!Q$86</f>
        <v>104390.342</v>
      </c>
      <c r="R38" s="5">
        <f>'pas-godz'!R38*'koszty czasu'!R$86</f>
        <v>108905.63399999999</v>
      </c>
      <c r="S38" s="5">
        <f>'pas-godz'!S38*'koszty czasu'!S$86</f>
        <v>113530.51399999998</v>
      </c>
      <c r="T38" s="5">
        <f>'pas-godz'!T38*'koszty czasu'!T$86</f>
        <v>118092.20199999998</v>
      </c>
      <c r="U38" s="5">
        <f>'pas-godz'!U38*'koszty czasu'!U$86</f>
        <v>122911.94999999995</v>
      </c>
      <c r="V38" s="5">
        <f>'pas-godz'!V38*'koszty czasu'!V$86</f>
        <v>125640.80999999998</v>
      </c>
      <c r="W38" s="5">
        <f>'pas-godz'!W38*'koszty czasu'!W$86</f>
        <v>128115.856</v>
      </c>
      <c r="X38" s="5">
        <f>'pas-godz'!X38*'koszty czasu'!X$86</f>
        <v>130600.49359999999</v>
      </c>
      <c r="Y38" s="5">
        <f>'pas-godz'!Y38*'koszty czasu'!Y$86</f>
        <v>133121.05199999997</v>
      </c>
      <c r="Z38" s="5">
        <f>'pas-godz'!Z38*'koszty czasu'!Z$86</f>
        <v>135352.66599999997</v>
      </c>
    </row>
    <row r="39" spans="1:26" x14ac:dyDescent="0.25">
      <c r="A39" s="1">
        <v>40</v>
      </c>
      <c r="B39" s="5">
        <f>'pas-godz'!B39*'koszty czasu'!B$86</f>
        <v>216287.60000000003</v>
      </c>
      <c r="C39" s="5">
        <f>'pas-godz'!C39*'koszty czasu'!C$86</f>
        <v>220228.37760000004</v>
      </c>
      <c r="D39" s="5">
        <f>'pas-godz'!D39*'koszty czasu'!D$86</f>
        <v>223478.49600000004</v>
      </c>
      <c r="E39" s="5">
        <f>'pas-godz'!E39*'koszty czasu'!E$86</f>
        <v>226995.64800000004</v>
      </c>
      <c r="F39" s="5">
        <f>'pas-godz'!F39*'koszty czasu'!F$86</f>
        <v>230450.70080000002</v>
      </c>
      <c r="G39" s="5">
        <f>'pas-godz'!G39*'koszty czasu'!G$86</f>
        <v>233843.712</v>
      </c>
      <c r="H39" s="5">
        <f>'pas-godz'!H39*'koszty czasu'!H$86</f>
        <v>242775.72720000002</v>
      </c>
      <c r="I39" s="5">
        <f>'pas-godz'!I39*'koszty czasu'!I$86</f>
        <v>251901.2696</v>
      </c>
      <c r="J39" s="5">
        <f>'pas-godz'!J39*'koszty czasu'!J$86</f>
        <v>261126.68399999998</v>
      </c>
      <c r="K39" s="5">
        <f>'pas-godz'!K39*'koszty czasu'!K$86</f>
        <v>270578.17439999996</v>
      </c>
      <c r="L39" s="5">
        <f>'pas-godz'!L39*'koszty czasu'!L$86</f>
        <v>280664.75599999994</v>
      </c>
      <c r="M39" s="5">
        <f>'pas-godz'!M39*'koszty czasu'!M$86</f>
        <v>293269.04159999994</v>
      </c>
      <c r="N39" s="5">
        <f>'pas-godz'!N39*'koszty czasu'!N$86</f>
        <v>306191.34559999988</v>
      </c>
      <c r="O39" s="5">
        <f>'pas-godz'!O39*'koszty czasu'!O$86</f>
        <v>319437.56239999994</v>
      </c>
      <c r="P39" s="5">
        <f>'pas-godz'!P39*'koszty czasu'!P$86</f>
        <v>332864.81999999989</v>
      </c>
      <c r="Q39" s="5">
        <f>'pas-godz'!Q39*'koszty czasu'!Q$86</f>
        <v>316384.99200000003</v>
      </c>
      <c r="R39" s="5">
        <f>'pas-godz'!R39*'koszty czasu'!R$86</f>
        <v>329730.08679999999</v>
      </c>
      <c r="S39" s="5">
        <f>'pas-godz'!S39*'koszty czasu'!S$86</f>
        <v>343397.57839999994</v>
      </c>
      <c r="T39" s="5">
        <f>'pas-godz'!T39*'koszty czasu'!T$86</f>
        <v>356865.13559999998</v>
      </c>
      <c r="U39" s="5">
        <f>'pas-godz'!U39*'koszty czasu'!U$86</f>
        <v>371103.89599999995</v>
      </c>
      <c r="V39" s="5">
        <f>'pas-godz'!V39*'koszty czasu'!V$86</f>
        <v>337393.674</v>
      </c>
      <c r="W39" s="5">
        <f>'pas-godz'!W39*'koszty czasu'!W$86</f>
        <v>368237.14399999997</v>
      </c>
      <c r="X39" s="5">
        <f>'pas-godz'!X39*'koszty czasu'!X$86</f>
        <v>399462.28239999997</v>
      </c>
      <c r="Y39" s="5">
        <f>'pas-godz'!Y39*'koszty czasu'!Y$86</f>
        <v>431147.20799999993</v>
      </c>
      <c r="Z39" s="5">
        <f>'pas-godz'!Z39*'koszty czasu'!Z$86</f>
        <v>462189.67399999988</v>
      </c>
    </row>
    <row r="40" spans="1:26" x14ac:dyDescent="0.25">
      <c r="A40" s="1">
        <v>50</v>
      </c>
      <c r="B40" s="5">
        <f>'pas-godz'!B40*'koszty czasu'!B$86</f>
        <v>60690.000000000015</v>
      </c>
      <c r="C40" s="5">
        <f>'pas-godz'!C40*'koszty czasu'!C$86</f>
        <v>61909.795200000008</v>
      </c>
      <c r="D40" s="5">
        <f>'pas-godz'!D40*'koszty czasu'!D$86</f>
        <v>62939.232000000018</v>
      </c>
      <c r="E40" s="5">
        <f>'pas-godz'!E40*'koszty czasu'!E$86</f>
        <v>64047.455999999998</v>
      </c>
      <c r="F40" s="5">
        <f>'pas-godz'!F40*'koszty czasu'!F$86</f>
        <v>65141.849600000009</v>
      </c>
      <c r="G40" s="5">
        <f>'pas-godz'!G40*'koszty czasu'!G$86</f>
        <v>66222.33600000001</v>
      </c>
      <c r="H40" s="5">
        <f>'pas-godz'!H40*'koszty czasu'!H$86</f>
        <v>81532.316800000001</v>
      </c>
      <c r="I40" s="5">
        <f>'pas-godz'!I40*'koszty czasu'!I$86</f>
        <v>97292.774400000009</v>
      </c>
      <c r="J40" s="5">
        <f>'pas-godz'!J40*'koszty czasu'!J$86</f>
        <v>113467.53600000001</v>
      </c>
      <c r="K40" s="5">
        <f>'pas-godz'!K40*'koszty czasu'!K$86</f>
        <v>130108.4256</v>
      </c>
      <c r="L40" s="5">
        <f>'pas-godz'!L40*'koszty czasu'!L$86</f>
        <v>146686.19200000001</v>
      </c>
      <c r="M40" s="5">
        <f>'pas-godz'!M40*'koszty czasu'!M$86</f>
        <v>167525.54239999998</v>
      </c>
      <c r="N40" s="5">
        <f>'pas-godz'!N40*'koszty czasu'!N$86</f>
        <v>188957.12640000001</v>
      </c>
      <c r="O40" s="5">
        <f>'pas-godz'!O40*'koszty czasu'!O$86</f>
        <v>210994.00959999999</v>
      </c>
      <c r="P40" s="5">
        <f>'pas-godz'!P40*'koszty czasu'!P$86</f>
        <v>233544.87999999998</v>
      </c>
      <c r="Q40" s="5">
        <f>'pas-godz'!Q40*'koszty czasu'!Q$86</f>
        <v>175115.75200000001</v>
      </c>
      <c r="R40" s="5">
        <f>'pas-godz'!R40*'koszty czasu'!R$86</f>
        <v>198501.83680000002</v>
      </c>
      <c r="S40" s="5">
        <f>'pas-godz'!S40*'koszty czasu'!S$86</f>
        <v>222525.03840000002</v>
      </c>
      <c r="T40" s="5">
        <f>'pas-godz'!T40*'koszty czasu'!T$86</f>
        <v>246833.70560000002</v>
      </c>
      <c r="U40" s="5">
        <f>'pas-godz'!U40*'koszty czasu'!U$86</f>
        <v>272083.49599999998</v>
      </c>
      <c r="V40" s="5">
        <f>'pas-godz'!V40*'koszty czasu'!V$86</f>
        <v>191774.712</v>
      </c>
      <c r="W40" s="5">
        <f>'pas-godz'!W40*'koszty czasu'!W$86</f>
        <v>229920.10800000001</v>
      </c>
      <c r="X40" s="5">
        <f>'pas-godz'!X40*'koszty czasu'!X$86</f>
        <v>268585.65279999998</v>
      </c>
      <c r="Y40" s="5">
        <f>'pas-godz'!Y40*'koszty czasu'!Y$86</f>
        <v>307822.06599999993</v>
      </c>
      <c r="Z40" s="5">
        <f>'pas-godz'!Z40*'koszty czasu'!Z$86</f>
        <v>346807.00799999997</v>
      </c>
    </row>
    <row r="41" spans="1:26" x14ac:dyDescent="0.25">
      <c r="A41" s="1">
        <v>60</v>
      </c>
      <c r="B41" s="5">
        <f>'pas-godz'!B41*'koszty czasu'!B$86</f>
        <v>47815.05</v>
      </c>
      <c r="C41" s="5">
        <f>'pas-godz'!C41*'koszty czasu'!C$86</f>
        <v>64138.10040000001</v>
      </c>
      <c r="D41" s="5">
        <f>'pas-godz'!D41*'koszty czasu'!D$86</f>
        <v>80774.604000000021</v>
      </c>
      <c r="E41" s="5">
        <f>'pas-godz'!E41*'koszty czasu'!E$86</f>
        <v>97992.972000000009</v>
      </c>
      <c r="F41" s="5">
        <f>'pas-godz'!F41*'koszty czasu'!F$86</f>
        <v>115684.7472</v>
      </c>
      <c r="G41" s="5">
        <f>'pas-godz'!G41*'koszty czasu'!G$86</f>
        <v>133837.34399999998</v>
      </c>
      <c r="H41" s="5">
        <f>'pas-godz'!H41*'koszty czasu'!H$86</f>
        <v>160985.96</v>
      </c>
      <c r="I41" s="5">
        <f>'pas-godz'!I41*'koszty czasu'!I$86</f>
        <v>188927.56599999996</v>
      </c>
      <c r="J41" s="5">
        <f>'pas-godz'!J41*'koszty czasu'!J$86</f>
        <v>217591.91999999998</v>
      </c>
      <c r="K41" s="5">
        <f>'pas-godz'!K41*'koszty czasu'!K$86</f>
        <v>247078.98599999998</v>
      </c>
      <c r="L41" s="5">
        <f>'pas-godz'!L41*'koszty czasu'!L$86</f>
        <v>188909.94399999996</v>
      </c>
      <c r="M41" s="5">
        <f>'pas-godz'!M41*'koszty czasu'!M$86</f>
        <v>233704.70880000002</v>
      </c>
      <c r="N41" s="5">
        <f>'pas-godz'!N41*'koszty czasu'!N$86</f>
        <v>279798.95679999999</v>
      </c>
      <c r="O41" s="5">
        <f>'pas-godz'!O41*'koszty czasu'!O$86</f>
        <v>327222.09519999998</v>
      </c>
      <c r="P41" s="5">
        <f>'pas-godz'!P41*'koszty czasu'!P$86</f>
        <v>375835.56</v>
      </c>
      <c r="Q41" s="5">
        <f>'pas-godz'!Q41*'koszty czasu'!Q$86</f>
        <v>282574.79600000003</v>
      </c>
      <c r="R41" s="5">
        <f>'pas-godz'!R41*'koszty czasu'!R$86</f>
        <v>330341.56439999997</v>
      </c>
      <c r="S41" s="5">
        <f>'pas-godz'!S41*'koszty czasu'!S$86</f>
        <v>379423.94720000005</v>
      </c>
      <c r="T41" s="5">
        <f>'pas-godz'!T41*'koszty czasu'!T$86</f>
        <v>429215.29479999992</v>
      </c>
      <c r="U41" s="5">
        <f>'pas-godz'!U41*'koszty czasu'!U$86</f>
        <v>480847.66800000006</v>
      </c>
      <c r="V41" s="5">
        <f>'pas-godz'!V41*'koszty czasu'!V$86</f>
        <v>294969.25199999998</v>
      </c>
      <c r="W41" s="5">
        <f>'pas-godz'!W41*'koszty czasu'!W$86</f>
        <v>317477.95200000005</v>
      </c>
      <c r="X41" s="5">
        <f>'pas-godz'!X41*'koszty czasu'!X$86</f>
        <v>340254.77919999999</v>
      </c>
      <c r="Y41" s="5">
        <f>'pas-godz'!Y41*'koszty czasu'!Y$86</f>
        <v>363366.66399999999</v>
      </c>
      <c r="Z41" s="5">
        <f>'pas-godz'!Z41*'koszty czasu'!Z$86</f>
        <v>385892.29199999996</v>
      </c>
    </row>
    <row r="42" spans="1:26" x14ac:dyDescent="0.25">
      <c r="A42" s="1">
        <v>70</v>
      </c>
      <c r="B42" s="5">
        <f>'pas-godz'!B42*'koszty czasu'!B$86</f>
        <v>313044.8000000001</v>
      </c>
      <c r="C42" s="5">
        <f>'pas-godz'!C42*'koszty czasu'!C$86</f>
        <v>309484.21680000005</v>
      </c>
      <c r="D42" s="5">
        <f>'pas-godz'!D42*'koszty czasu'!D$86</f>
        <v>304644.52800000005</v>
      </c>
      <c r="E42" s="5">
        <f>'pas-godz'!E42*'koszty czasu'!E$86</f>
        <v>299877.864</v>
      </c>
      <c r="F42" s="5">
        <f>'pas-godz'!F42*'koszty czasu'!F$86</f>
        <v>294729.25440000003</v>
      </c>
      <c r="G42" s="5">
        <f>'pas-godz'!G42*'koszty czasu'!G$86</f>
        <v>289206.33600000001</v>
      </c>
      <c r="H42" s="5">
        <f>'pas-godz'!H42*'koszty czasu'!H$86</f>
        <v>265453.61119999998</v>
      </c>
      <c r="I42" s="5">
        <f>'pas-godz'!I42*'koszty czasu'!I$86</f>
        <v>240862.87759999992</v>
      </c>
      <c r="J42" s="5">
        <f>'pas-godz'!J42*'koszty czasu'!J$86</f>
        <v>215344.584</v>
      </c>
      <c r="K42" s="5">
        <f>'pas-godz'!K42*'koszty czasu'!K$86</f>
        <v>189011.01839999994</v>
      </c>
      <c r="L42" s="5">
        <f>'pas-godz'!L42*'koszty czasu'!L$86</f>
        <v>215540.27199999997</v>
      </c>
      <c r="M42" s="5">
        <f>'pas-godz'!M42*'koszty czasu'!M$86</f>
        <v>179758.35999999996</v>
      </c>
      <c r="N42" s="5">
        <f>'pas-godz'!N42*'koszty czasu'!N$86</f>
        <v>142861.71199999997</v>
      </c>
      <c r="O42" s="5">
        <f>'pas-godz'!O42*'koszty czasu'!O$86</f>
        <v>104823.00399999994</v>
      </c>
      <c r="P42" s="5">
        <f>'pas-godz'!P42*'koszty czasu'!P$86</f>
        <v>65585.599999999962</v>
      </c>
      <c r="Q42" s="5">
        <f>'pas-godz'!Q42*'koszty czasu'!Q$86</f>
        <v>186646.08200000002</v>
      </c>
      <c r="R42" s="5">
        <f>'pas-godz'!R42*'koszty czasu'!R$86</f>
        <v>145417.47719999996</v>
      </c>
      <c r="S42" s="5">
        <f>'pas-godz'!S42*'koszty czasu'!S$86</f>
        <v>102971.44759999997</v>
      </c>
      <c r="T42" s="5">
        <f>'pas-godz'!T42*'koszty czasu'!T$86</f>
        <v>59191.800399999956</v>
      </c>
      <c r="U42" s="5">
        <f>'pas-godz'!U42*'koszty czasu'!U$86</f>
        <v>14288.873999999929</v>
      </c>
      <c r="V42" s="5">
        <f>'pas-godz'!V42*'koszty czasu'!V$86</f>
        <v>189403.76399999997</v>
      </c>
      <c r="W42" s="5">
        <f>'pas-godz'!W42*'koszty czasu'!W$86</f>
        <v>139722.87999999995</v>
      </c>
      <c r="X42" s="5">
        <f>'pas-godz'!X42*'koszty czasu'!X$86</f>
        <v>89270.82399999995</v>
      </c>
      <c r="Y42" s="5">
        <f>'pas-godz'!Y42*'koszty czasu'!Y$86</f>
        <v>38070.919999999947</v>
      </c>
      <c r="Z42" s="5">
        <f>'pas-godz'!Z42*'koszty czasu'!Z$86</f>
        <v>-13859.180000000071</v>
      </c>
    </row>
    <row r="43" spans="1:26" x14ac:dyDescent="0.25">
      <c r="A43" s="1">
        <v>80</v>
      </c>
      <c r="B43" s="5">
        <f>'pas-godz'!B43*'koszty czasu'!B$86</f>
        <v>246314.69999999998</v>
      </c>
      <c r="C43" s="5">
        <f>'pas-godz'!C43*'koszty czasu'!C$86</f>
        <v>252272.40720000005</v>
      </c>
      <c r="D43" s="5">
        <f>'pas-godz'!D43*'koszty czasu'!D$86</f>
        <v>257487.91200000001</v>
      </c>
      <c r="E43" s="5">
        <f>'pas-godz'!E43*'koszty czasu'!E$86</f>
        <v>263057.25600000005</v>
      </c>
      <c r="F43" s="5">
        <f>'pas-godz'!F43*'koszty czasu'!F$86</f>
        <v>268602.21759999997</v>
      </c>
      <c r="G43" s="5">
        <f>'pas-godz'!G43*'koszty czasu'!G$86</f>
        <v>274121.66399999999</v>
      </c>
      <c r="H43" s="5">
        <f>'pas-godz'!H43*'koszty czasu'!H$86</f>
        <v>281552.20719999995</v>
      </c>
      <c r="I43" s="5">
        <f>'pas-godz'!I43*'koszty czasu'!I$86</f>
        <v>289115.4976</v>
      </c>
      <c r="J43" s="5">
        <f>'pas-godz'!J43*'koszty czasu'!J$86</f>
        <v>296704.04399999994</v>
      </c>
      <c r="K43" s="5">
        <f>'pas-godz'!K43*'koszty czasu'!K$86</f>
        <v>304461.96239999996</v>
      </c>
      <c r="L43" s="5">
        <f>'pas-godz'!L43*'koszty czasu'!L$86</f>
        <v>304426.16399999993</v>
      </c>
      <c r="M43" s="5">
        <f>'pas-godz'!M43*'koszty czasu'!M$86</f>
        <v>314720.14879999997</v>
      </c>
      <c r="N43" s="5">
        <f>'pas-godz'!N43*'koszty czasu'!N$86</f>
        <v>325258.11679999996</v>
      </c>
      <c r="O43" s="5">
        <f>'pas-godz'!O43*'koszty czasu'!O$86</f>
        <v>336044.09519999998</v>
      </c>
      <c r="P43" s="5">
        <f>'pas-godz'!P43*'koszty czasu'!P$86</f>
        <v>346927.06</v>
      </c>
      <c r="Q43" s="5">
        <f>'pas-godz'!Q43*'koszty czasu'!Q$86</f>
        <v>339990.39200000005</v>
      </c>
      <c r="R43" s="5">
        <f>'pas-godz'!R43*'koszty czasu'!R$86</f>
        <v>352870.46200000006</v>
      </c>
      <c r="S43" s="5">
        <f>'pas-godz'!S43*'koszty czasu'!S$86</f>
        <v>366055.10800000001</v>
      </c>
      <c r="T43" s="5">
        <f>'pas-godz'!T43*'koszty czasu'!T$86</f>
        <v>378988.73800000001</v>
      </c>
      <c r="U43" s="5">
        <f>'pas-godz'!U43*'koszty czasu'!U$86</f>
        <v>392704.16000000003</v>
      </c>
      <c r="V43" s="5">
        <f>'pas-godz'!V43*'koszty czasu'!V$86</f>
        <v>373540.91399999999</v>
      </c>
      <c r="W43" s="5">
        <f>'pas-godz'!W43*'koszty czasu'!W$86</f>
        <v>387687.91600000003</v>
      </c>
      <c r="X43" s="5">
        <f>'pas-godz'!X43*'koszty czasu'!X$86</f>
        <v>401963.2856</v>
      </c>
      <c r="Y43" s="5">
        <f>'pas-godz'!Y43*'koszty czasu'!Y$86</f>
        <v>416447.38199999998</v>
      </c>
      <c r="Z43" s="5">
        <f>'pas-godz'!Z43*'koszty czasu'!Z$86</f>
        <v>430109.86599999992</v>
      </c>
    </row>
    <row r="44" spans="1:26" x14ac:dyDescent="0.25">
      <c r="A44" s="1">
        <v>90</v>
      </c>
      <c r="B44" s="5">
        <f>'pas-godz'!B44*'koszty czasu'!B$86</f>
        <v>0</v>
      </c>
      <c r="C44" s="5">
        <f>'pas-godz'!C44*'koszty czasu'!C$86</f>
        <v>0</v>
      </c>
      <c r="D44" s="5">
        <f>'pas-godz'!D44*'koszty czasu'!D$86</f>
        <v>0</v>
      </c>
      <c r="E44" s="5">
        <f>'pas-godz'!E44*'koszty czasu'!E$86</f>
        <v>0</v>
      </c>
      <c r="F44" s="5">
        <f>'pas-godz'!F44*'koszty czasu'!F$86</f>
        <v>0</v>
      </c>
      <c r="G44" s="5">
        <f>'pas-godz'!G44*'koszty czasu'!G$86</f>
        <v>0</v>
      </c>
      <c r="H44" s="5">
        <f>'pas-godz'!H44*'koszty czasu'!H$86</f>
        <v>0</v>
      </c>
      <c r="I44" s="5">
        <f>'pas-godz'!I44*'koszty czasu'!I$86</f>
        <v>0</v>
      </c>
      <c r="J44" s="5">
        <f>'pas-godz'!J44*'koszty czasu'!J$86</f>
        <v>0</v>
      </c>
      <c r="K44" s="5">
        <f>'pas-godz'!K44*'koszty czasu'!K$86</f>
        <v>0</v>
      </c>
      <c r="L44" s="5">
        <f>'pas-godz'!L44*'koszty czasu'!L$86</f>
        <v>0</v>
      </c>
      <c r="M44" s="5">
        <f>'pas-godz'!M44*'koszty czasu'!M$86</f>
        <v>0</v>
      </c>
      <c r="N44" s="5">
        <f>'pas-godz'!N44*'koszty czasu'!N$86</f>
        <v>0</v>
      </c>
      <c r="O44" s="5">
        <f>'pas-godz'!O44*'koszty czasu'!O$86</f>
        <v>0</v>
      </c>
      <c r="P44" s="5">
        <f>'pas-godz'!P44*'koszty czasu'!P$86</f>
        <v>0</v>
      </c>
      <c r="Q44" s="5">
        <f>'pas-godz'!Q44*'koszty czasu'!Q$86</f>
        <v>0</v>
      </c>
      <c r="R44" s="5">
        <f>'pas-godz'!R44*'koszty czasu'!R$86</f>
        <v>0</v>
      </c>
      <c r="S44" s="5">
        <f>'pas-godz'!S44*'koszty czasu'!S$86</f>
        <v>0</v>
      </c>
      <c r="T44" s="5">
        <f>'pas-godz'!T44*'koszty czasu'!T$86</f>
        <v>0</v>
      </c>
      <c r="U44" s="5">
        <f>'pas-godz'!U44*'koszty czasu'!U$86</f>
        <v>0</v>
      </c>
      <c r="V44" s="5">
        <f>'pas-godz'!V44*'koszty czasu'!V$86</f>
        <v>0</v>
      </c>
      <c r="W44" s="5">
        <f>'pas-godz'!W44*'koszty czasu'!W$86</f>
        <v>0</v>
      </c>
      <c r="X44" s="5">
        <f>'pas-godz'!X44*'koszty czasu'!X$86</f>
        <v>0</v>
      </c>
      <c r="Y44" s="5">
        <f>'pas-godz'!Y44*'koszty czasu'!Y$86</f>
        <v>0</v>
      </c>
      <c r="Z44" s="5">
        <f>'pas-godz'!Z44*'koszty czasu'!Z$86</f>
        <v>0</v>
      </c>
    </row>
    <row r="45" spans="1:26" x14ac:dyDescent="0.25">
      <c r="A45" s="1">
        <v>100</v>
      </c>
      <c r="B45" s="5">
        <f>'pas-godz'!B45*'koszty czasu'!B$86</f>
        <v>0</v>
      </c>
      <c r="C45" s="5">
        <f>'pas-godz'!C45*'koszty czasu'!C$86</f>
        <v>0</v>
      </c>
      <c r="D45" s="5">
        <f>'pas-godz'!D45*'koszty czasu'!D$86</f>
        <v>0</v>
      </c>
      <c r="E45" s="5">
        <f>'pas-godz'!E45*'koszty czasu'!E$86</f>
        <v>0</v>
      </c>
      <c r="F45" s="5">
        <f>'pas-godz'!F45*'koszty czasu'!F$86</f>
        <v>0</v>
      </c>
      <c r="G45" s="5">
        <f>'pas-godz'!G45*'koszty czasu'!G$86</f>
        <v>0</v>
      </c>
      <c r="H45" s="5">
        <f>'pas-godz'!H45*'koszty czasu'!H$86</f>
        <v>0</v>
      </c>
      <c r="I45" s="5">
        <f>'pas-godz'!I45*'koszty czasu'!I$86</f>
        <v>0</v>
      </c>
      <c r="J45" s="5">
        <f>'pas-godz'!J45*'koszty czasu'!J$86</f>
        <v>0</v>
      </c>
      <c r="K45" s="5">
        <f>'pas-godz'!K45*'koszty czasu'!K$86</f>
        <v>0</v>
      </c>
      <c r="L45" s="5">
        <f>'pas-godz'!L45*'koszty czasu'!L$86</f>
        <v>0</v>
      </c>
      <c r="M45" s="5">
        <f>'pas-godz'!M45*'koszty czasu'!M$86</f>
        <v>0</v>
      </c>
      <c r="N45" s="5">
        <f>'pas-godz'!N45*'koszty czasu'!N$86</f>
        <v>0</v>
      </c>
      <c r="O45" s="5">
        <f>'pas-godz'!O45*'koszty czasu'!O$86</f>
        <v>0</v>
      </c>
      <c r="P45" s="5">
        <f>'pas-godz'!P45*'koszty czasu'!P$86</f>
        <v>0</v>
      </c>
      <c r="Q45" s="5">
        <f>'pas-godz'!Q45*'koszty czasu'!Q$86</f>
        <v>0</v>
      </c>
      <c r="R45" s="5">
        <f>'pas-godz'!R45*'koszty czasu'!R$86</f>
        <v>0</v>
      </c>
      <c r="S45" s="5">
        <f>'pas-godz'!S45*'koszty czasu'!S$86</f>
        <v>0</v>
      </c>
      <c r="T45" s="5">
        <f>'pas-godz'!T45*'koszty czasu'!T$86</f>
        <v>0</v>
      </c>
      <c r="U45" s="5">
        <f>'pas-godz'!U45*'koszty czasu'!U$86</f>
        <v>0</v>
      </c>
      <c r="V45" s="5">
        <f>'pas-godz'!V45*'koszty czasu'!V$86</f>
        <v>0</v>
      </c>
      <c r="W45" s="5">
        <f>'pas-godz'!W45*'koszty czasu'!W$86</f>
        <v>0</v>
      </c>
      <c r="X45" s="5">
        <f>'pas-godz'!X45*'koszty czasu'!X$86</f>
        <v>0</v>
      </c>
      <c r="Y45" s="5">
        <f>'pas-godz'!Y45*'koszty czasu'!Y$86</f>
        <v>0</v>
      </c>
      <c r="Z45" s="5">
        <f>'pas-godz'!Z45*'koszty czasu'!Z$86</f>
        <v>0</v>
      </c>
    </row>
    <row r="46" spans="1:26" x14ac:dyDescent="0.25">
      <c r="A46" s="1">
        <v>110</v>
      </c>
      <c r="B46" s="5">
        <f>'pas-godz'!B46*'koszty czasu'!B$86</f>
        <v>0</v>
      </c>
      <c r="C46" s="5">
        <f>'pas-godz'!C46*'koszty czasu'!C$86</f>
        <v>0</v>
      </c>
      <c r="D46" s="5">
        <f>'pas-godz'!D46*'koszty czasu'!D$86</f>
        <v>0</v>
      </c>
      <c r="E46" s="5">
        <f>'pas-godz'!E46*'koszty czasu'!E$86</f>
        <v>0</v>
      </c>
      <c r="F46" s="5">
        <f>'pas-godz'!F46*'koszty czasu'!F$86</f>
        <v>0</v>
      </c>
      <c r="G46" s="5">
        <f>'pas-godz'!G46*'koszty czasu'!G$86</f>
        <v>0</v>
      </c>
      <c r="H46" s="5">
        <f>'pas-godz'!H46*'koszty czasu'!H$86</f>
        <v>0</v>
      </c>
      <c r="I46" s="5">
        <f>'pas-godz'!I46*'koszty czasu'!I$86</f>
        <v>0</v>
      </c>
      <c r="J46" s="5">
        <f>'pas-godz'!J46*'koszty czasu'!J$86</f>
        <v>0</v>
      </c>
      <c r="K46" s="5">
        <f>'pas-godz'!K46*'koszty czasu'!K$86</f>
        <v>0</v>
      </c>
      <c r="L46" s="5">
        <f>'pas-godz'!L46*'koszty czasu'!L$86</f>
        <v>0</v>
      </c>
      <c r="M46" s="5">
        <f>'pas-godz'!M46*'koszty czasu'!M$86</f>
        <v>0</v>
      </c>
      <c r="N46" s="5">
        <f>'pas-godz'!N46*'koszty czasu'!N$86</f>
        <v>0</v>
      </c>
      <c r="O46" s="5">
        <f>'pas-godz'!O46*'koszty czasu'!O$86</f>
        <v>0</v>
      </c>
      <c r="P46" s="5">
        <f>'pas-godz'!P46*'koszty czasu'!P$86</f>
        <v>0</v>
      </c>
      <c r="Q46" s="5">
        <f>'pas-godz'!Q46*'koszty czasu'!Q$86</f>
        <v>0</v>
      </c>
      <c r="R46" s="5">
        <f>'pas-godz'!R46*'koszty czasu'!R$86</f>
        <v>0</v>
      </c>
      <c r="S46" s="5">
        <f>'pas-godz'!S46*'koszty czasu'!S$86</f>
        <v>0</v>
      </c>
      <c r="T46" s="5">
        <f>'pas-godz'!T46*'koszty czasu'!T$86</f>
        <v>0</v>
      </c>
      <c r="U46" s="5">
        <f>'pas-godz'!U46*'koszty czasu'!U$86</f>
        <v>0</v>
      </c>
      <c r="V46" s="5">
        <f>'pas-godz'!V46*'koszty czasu'!V$86</f>
        <v>0</v>
      </c>
      <c r="W46" s="5">
        <f>'pas-godz'!W46*'koszty czasu'!W$86</f>
        <v>0</v>
      </c>
      <c r="X46" s="5">
        <f>'pas-godz'!X46*'koszty czasu'!X$86</f>
        <v>0</v>
      </c>
      <c r="Y46" s="5">
        <f>'pas-godz'!Y46*'koszty czasu'!Y$86</f>
        <v>0</v>
      </c>
      <c r="Z46" s="5">
        <f>'pas-godz'!Z46*'koszty czasu'!Z$86</f>
        <v>0</v>
      </c>
    </row>
    <row r="47" spans="1:26" x14ac:dyDescent="0.25">
      <c r="A47" s="1" t="s">
        <v>28</v>
      </c>
      <c r="B47" s="5">
        <f>SUM(B36:B46)</f>
        <v>965722.40000000014</v>
      </c>
      <c r="C47" s="5">
        <f t="shared" ref="C47:Z47" si="5">SUM(C36:C46)</f>
        <v>992193.3648000001</v>
      </c>
      <c r="D47" s="5">
        <f t="shared" si="5"/>
        <v>1015848.2880000002</v>
      </c>
      <c r="E47" s="5">
        <f t="shared" si="5"/>
        <v>1040995.8240000001</v>
      </c>
      <c r="F47" s="5">
        <f t="shared" si="5"/>
        <v>1066145.8944000001</v>
      </c>
      <c r="G47" s="5">
        <f t="shared" si="5"/>
        <v>1091291.52</v>
      </c>
      <c r="H47" s="5">
        <f t="shared" si="5"/>
        <v>1127998.2680000002</v>
      </c>
      <c r="I47" s="5">
        <f t="shared" si="5"/>
        <v>1165454.0839999998</v>
      </c>
      <c r="J47" s="5">
        <f t="shared" si="5"/>
        <v>1203225.6599999999</v>
      </c>
      <c r="K47" s="5">
        <f t="shared" si="5"/>
        <v>1241895.696</v>
      </c>
      <c r="L47" s="5">
        <f t="shared" si="5"/>
        <v>1232403.652</v>
      </c>
      <c r="M47" s="5">
        <f t="shared" si="5"/>
        <v>1286946.5359999998</v>
      </c>
      <c r="N47" s="5">
        <f t="shared" si="5"/>
        <v>1342861.8479999998</v>
      </c>
      <c r="O47" s="5">
        <f t="shared" si="5"/>
        <v>1400174.9079999998</v>
      </c>
      <c r="P47" s="5">
        <f t="shared" si="5"/>
        <v>1458259.2999999998</v>
      </c>
      <c r="Q47" s="5">
        <f t="shared" si="5"/>
        <v>1405102.3559999999</v>
      </c>
      <c r="R47" s="5">
        <f t="shared" si="5"/>
        <v>1465778.112</v>
      </c>
      <c r="S47" s="5">
        <f t="shared" si="5"/>
        <v>1527926.0520000001</v>
      </c>
      <c r="T47" s="5">
        <f t="shared" si="5"/>
        <v>1589220.9359999998</v>
      </c>
      <c r="U47" s="5">
        <f t="shared" si="5"/>
        <v>1653986.0999999996</v>
      </c>
      <c r="V47" s="5">
        <f t="shared" si="5"/>
        <v>1512781.4279999998</v>
      </c>
      <c r="W47" s="5">
        <f t="shared" si="5"/>
        <v>1571228.4279999998</v>
      </c>
      <c r="X47" s="5">
        <f t="shared" si="5"/>
        <v>1630212.2688</v>
      </c>
      <c r="Y47" s="5">
        <f t="shared" si="5"/>
        <v>1690058.7459999996</v>
      </c>
      <c r="Z47" s="5">
        <f t="shared" si="5"/>
        <v>1746584.1879999994</v>
      </c>
    </row>
    <row r="49" spans="1:26" x14ac:dyDescent="0.25">
      <c r="A49" t="s">
        <v>85</v>
      </c>
    </row>
    <row r="50" spans="1:26" x14ac:dyDescent="0.25">
      <c r="A50" s="1" t="s">
        <v>5</v>
      </c>
      <c r="B50" s="1">
        <v>2020</v>
      </c>
      <c r="C50" s="1">
        <f>B50+1</f>
        <v>2021</v>
      </c>
      <c r="D50" s="1">
        <f t="shared" ref="D50:Z50" si="6">C50+1</f>
        <v>2022</v>
      </c>
      <c r="E50" s="1">
        <f t="shared" si="6"/>
        <v>2023</v>
      </c>
      <c r="F50" s="1">
        <f t="shared" si="6"/>
        <v>2024</v>
      </c>
      <c r="G50" s="1">
        <f t="shared" si="6"/>
        <v>2025</v>
      </c>
      <c r="H50" s="1">
        <f t="shared" si="6"/>
        <v>2026</v>
      </c>
      <c r="I50" s="1">
        <f t="shared" si="6"/>
        <v>2027</v>
      </c>
      <c r="J50" s="1">
        <f t="shared" si="6"/>
        <v>2028</v>
      </c>
      <c r="K50" s="1">
        <f t="shared" si="6"/>
        <v>2029</v>
      </c>
      <c r="L50" s="1">
        <f t="shared" si="6"/>
        <v>2030</v>
      </c>
      <c r="M50" s="1">
        <f t="shared" si="6"/>
        <v>2031</v>
      </c>
      <c r="N50" s="1">
        <f t="shared" si="6"/>
        <v>2032</v>
      </c>
      <c r="O50" s="1">
        <f t="shared" si="6"/>
        <v>2033</v>
      </c>
      <c r="P50" s="1">
        <f t="shared" si="6"/>
        <v>2034</v>
      </c>
      <c r="Q50" s="1">
        <f t="shared" si="6"/>
        <v>2035</v>
      </c>
      <c r="R50" s="1">
        <f t="shared" si="6"/>
        <v>2036</v>
      </c>
      <c r="S50" s="1">
        <f t="shared" si="6"/>
        <v>2037</v>
      </c>
      <c r="T50" s="1">
        <f t="shared" si="6"/>
        <v>2038</v>
      </c>
      <c r="U50" s="1">
        <f t="shared" si="6"/>
        <v>2039</v>
      </c>
      <c r="V50" s="1">
        <f t="shared" si="6"/>
        <v>2040</v>
      </c>
      <c r="W50" s="1">
        <f t="shared" si="6"/>
        <v>2041</v>
      </c>
      <c r="X50" s="1">
        <f t="shared" si="6"/>
        <v>2042</v>
      </c>
      <c r="Y50" s="1">
        <f t="shared" si="6"/>
        <v>2043</v>
      </c>
      <c r="Z50" s="1">
        <f t="shared" si="6"/>
        <v>2044</v>
      </c>
    </row>
    <row r="51" spans="1:26" x14ac:dyDescent="0.25">
      <c r="A51" s="2" t="s">
        <v>2</v>
      </c>
      <c r="B51" s="72"/>
      <c r="C51" s="72"/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/>
      <c r="U51" s="72"/>
      <c r="V51" s="72"/>
      <c r="W51" s="72"/>
      <c r="X51" s="72"/>
      <c r="Y51" s="72"/>
      <c r="Z51" s="72"/>
    </row>
    <row r="52" spans="1:26" x14ac:dyDescent="0.25">
      <c r="A52" s="1">
        <v>10</v>
      </c>
      <c r="B52" s="5">
        <f>'pas-godz'!B52*'koszty czasu'!B$86</f>
        <v>0</v>
      </c>
      <c r="C52" s="5">
        <f>'pas-godz'!C52*'koszty czasu'!C$86</f>
        <v>0</v>
      </c>
      <c r="D52" s="5">
        <f>'pas-godz'!D52*'koszty czasu'!D$86</f>
        <v>0</v>
      </c>
      <c r="E52" s="5">
        <f>'pas-godz'!E52*'koszty czasu'!E$86</f>
        <v>0</v>
      </c>
      <c r="F52" s="5">
        <f>'pas-godz'!F52*'koszty czasu'!F$86</f>
        <v>0</v>
      </c>
      <c r="G52" s="5">
        <f>'pas-godz'!G52*'koszty czasu'!G$86</f>
        <v>0</v>
      </c>
      <c r="H52" s="5">
        <f>'pas-godz'!H52*'koszty czasu'!H$86</f>
        <v>0</v>
      </c>
      <c r="I52" s="5">
        <f>'pas-godz'!I52*'koszty czasu'!I$86</f>
        <v>0</v>
      </c>
      <c r="J52" s="5">
        <f>'pas-godz'!J52*'koszty czasu'!J$86</f>
        <v>0</v>
      </c>
      <c r="K52" s="5">
        <f>'pas-godz'!K52*'koszty czasu'!K$86</f>
        <v>0</v>
      </c>
      <c r="L52" s="5">
        <f>'pas-godz'!L52*'koszty czasu'!L$86</f>
        <v>0</v>
      </c>
      <c r="M52" s="5">
        <f>'pas-godz'!M52*'koszty czasu'!M$86</f>
        <v>0</v>
      </c>
      <c r="N52" s="5">
        <f>'pas-godz'!N52*'koszty czasu'!N$86</f>
        <v>0</v>
      </c>
      <c r="O52" s="5">
        <f>'pas-godz'!O52*'koszty czasu'!O$86</f>
        <v>0</v>
      </c>
      <c r="P52" s="5">
        <f>'pas-godz'!P52*'koszty czasu'!P$86</f>
        <v>0</v>
      </c>
      <c r="Q52" s="5">
        <f>'pas-godz'!Q52*'koszty czasu'!Q$86</f>
        <v>0</v>
      </c>
      <c r="R52" s="5">
        <f>'pas-godz'!R52*'koszty czasu'!R$86</f>
        <v>0</v>
      </c>
      <c r="S52" s="5">
        <f>'pas-godz'!S52*'koszty czasu'!S$86</f>
        <v>0</v>
      </c>
      <c r="T52" s="5">
        <f>'pas-godz'!T52*'koszty czasu'!T$86</f>
        <v>0</v>
      </c>
      <c r="U52" s="5">
        <f>'pas-godz'!U52*'koszty czasu'!U$86</f>
        <v>0</v>
      </c>
      <c r="V52" s="5">
        <f>'pas-godz'!V52*'koszty czasu'!V$86</f>
        <v>0</v>
      </c>
      <c r="W52" s="5">
        <f>'pas-godz'!W52*'koszty czasu'!W$86</f>
        <v>0</v>
      </c>
      <c r="X52" s="5">
        <f>'pas-godz'!X52*'koszty czasu'!X$86</f>
        <v>0</v>
      </c>
      <c r="Y52" s="5">
        <f>'pas-godz'!Y52*'koszty czasu'!Y$86</f>
        <v>0</v>
      </c>
      <c r="Z52" s="5">
        <f>'pas-godz'!Z52*'koszty czasu'!Z$86</f>
        <v>0</v>
      </c>
    </row>
    <row r="53" spans="1:26" x14ac:dyDescent="0.25">
      <c r="A53" s="1">
        <v>20</v>
      </c>
      <c r="B53" s="5">
        <f>'pas-godz'!B53*'koszty czasu'!B$86</f>
        <v>0</v>
      </c>
      <c r="C53" s="5">
        <f>'pas-godz'!C53*'koszty czasu'!C$86</f>
        <v>0</v>
      </c>
      <c r="D53" s="5">
        <f>'pas-godz'!D53*'koszty czasu'!D$86</f>
        <v>0</v>
      </c>
      <c r="E53" s="5">
        <f>'pas-godz'!E53*'koszty czasu'!E$86</f>
        <v>0</v>
      </c>
      <c r="F53" s="5">
        <f>'pas-godz'!F53*'koszty czasu'!F$86</f>
        <v>0</v>
      </c>
      <c r="G53" s="5">
        <f>'pas-godz'!G53*'koszty czasu'!G$86</f>
        <v>0</v>
      </c>
      <c r="H53" s="5">
        <f>'pas-godz'!H53*'koszty czasu'!H$86</f>
        <v>0</v>
      </c>
      <c r="I53" s="5">
        <f>'pas-godz'!I53*'koszty czasu'!I$86</f>
        <v>0</v>
      </c>
      <c r="J53" s="5">
        <f>'pas-godz'!J53*'koszty czasu'!J$86</f>
        <v>0</v>
      </c>
      <c r="K53" s="5">
        <f>'pas-godz'!K53*'koszty czasu'!K$86</f>
        <v>0</v>
      </c>
      <c r="L53" s="5">
        <f>'pas-godz'!L53*'koszty czasu'!L$86</f>
        <v>0</v>
      </c>
      <c r="M53" s="5">
        <f>'pas-godz'!M53*'koszty czasu'!M$86</f>
        <v>0</v>
      </c>
      <c r="N53" s="5">
        <f>'pas-godz'!N53*'koszty czasu'!N$86</f>
        <v>0</v>
      </c>
      <c r="O53" s="5">
        <f>'pas-godz'!O53*'koszty czasu'!O$86</f>
        <v>0</v>
      </c>
      <c r="P53" s="5">
        <f>'pas-godz'!P53*'koszty czasu'!P$86</f>
        <v>0</v>
      </c>
      <c r="Q53" s="5">
        <f>'pas-godz'!Q53*'koszty czasu'!Q$86</f>
        <v>0</v>
      </c>
      <c r="R53" s="5">
        <f>'pas-godz'!R53*'koszty czasu'!R$86</f>
        <v>3.6835999999999998</v>
      </c>
      <c r="S53" s="5">
        <f>'pas-godz'!S53*'koszty czasu'!S$86</f>
        <v>7.4727999999999986</v>
      </c>
      <c r="T53" s="5">
        <f>'pas-godz'!T53*'koszty czasu'!T$86</f>
        <v>11.353199999999999</v>
      </c>
      <c r="U53" s="5">
        <f>'pas-godz'!U53*'koszty czasu'!U$86</f>
        <v>15.351999999999999</v>
      </c>
      <c r="V53" s="5">
        <f>'pas-godz'!V53*'koszty czasu'!V$86</f>
        <v>19.434000000000001</v>
      </c>
      <c r="W53" s="5">
        <f>'pas-godz'!W53*'koszty czasu'!W$86</f>
        <v>19.580000000000002</v>
      </c>
      <c r="X53" s="5">
        <f>'pas-godz'!X53*'koszty czasu'!X$86</f>
        <v>19.724000000000004</v>
      </c>
      <c r="Y53" s="5">
        <f>'pas-godz'!Y53*'koszty czasu'!Y$86</f>
        <v>19.87</v>
      </c>
      <c r="Z53" s="5">
        <f>'pas-godz'!Z53*'koszty czasu'!Z$86</f>
        <v>19.97</v>
      </c>
    </row>
    <row r="54" spans="1:26" x14ac:dyDescent="0.25">
      <c r="A54" s="1">
        <v>30</v>
      </c>
      <c r="B54" s="5">
        <f>'pas-godz'!B54*'koszty czasu'!B$86</f>
        <v>283509</v>
      </c>
      <c r="C54" s="5">
        <f>'pas-godz'!C54*'koszty czasu'!C$86</f>
        <v>300994.87440000003</v>
      </c>
      <c r="D54" s="5">
        <f>'pas-godz'!D54*'koszty czasu'!D$86</f>
        <v>317947.10399999999</v>
      </c>
      <c r="E54" s="5">
        <f>'pas-godz'!E54*'koszty czasu'!E$86</f>
        <v>335666.23200000002</v>
      </c>
      <c r="F54" s="5">
        <f>'pas-godz'!F54*'koszty czasu'!F$86</f>
        <v>353692.37119999999</v>
      </c>
      <c r="G54" s="5">
        <f>'pas-godz'!G54*'koszty czasu'!G$86</f>
        <v>372015.55199999997</v>
      </c>
      <c r="H54" s="5">
        <f>'pas-godz'!H54*'koszty czasu'!H$86</f>
        <v>337364.91119999991</v>
      </c>
      <c r="I54" s="5">
        <f>'pas-godz'!I54*'koszty czasu'!I$86</f>
        <v>301509.4816</v>
      </c>
      <c r="J54" s="5">
        <f>'pas-godz'!J54*'koszty czasu'!J$86</f>
        <v>264337.16400000005</v>
      </c>
      <c r="K54" s="5">
        <f>'pas-godz'!K54*'koszty czasu'!K$86</f>
        <v>225987.24240000002</v>
      </c>
      <c r="L54" s="5">
        <f>'pas-godz'!L54*'koszty czasu'!L$86</f>
        <v>116326.26799999998</v>
      </c>
      <c r="M54" s="5">
        <f>'pas-godz'!M54*'koszty czasu'!M$86</f>
        <v>77254.131200000018</v>
      </c>
      <c r="N54" s="5">
        <f>'pas-godz'!N54*'koszty czasu'!N$86</f>
        <v>36989.67520000002</v>
      </c>
      <c r="O54" s="5">
        <f>'pas-godz'!O54*'koszty czasu'!O$86</f>
        <v>-4495.6911999999747</v>
      </c>
      <c r="P54" s="5">
        <f>'pas-godz'!P54*'koszty czasu'!P$86</f>
        <v>-47209.45999999997</v>
      </c>
      <c r="Q54" s="5">
        <f>'pas-godz'!Q54*'koszty czasu'!Q$86</f>
        <v>139943.70600000001</v>
      </c>
      <c r="R54" s="5">
        <f>'pas-godz'!R54*'koszty czasu'!R$86</f>
        <v>101125.87080000002</v>
      </c>
      <c r="S54" s="5">
        <f>'pas-godz'!S54*'koszty czasu'!S$86</f>
        <v>61168.604400000011</v>
      </c>
      <c r="T54" s="5">
        <f>'pas-godz'!T54*'koszty czasu'!T$86</f>
        <v>20015.69160000002</v>
      </c>
      <c r="U54" s="5">
        <f>'pas-godz'!U54*'koszty czasu'!U$86</f>
        <v>-22233.533999999985</v>
      </c>
      <c r="V54" s="5">
        <f>'pas-godz'!V54*'koszty czasu'!V$86</f>
        <v>165927.49199999997</v>
      </c>
      <c r="W54" s="5">
        <f>'pas-godz'!W54*'koszty czasu'!W$86</f>
        <v>124979.14</v>
      </c>
      <c r="X54" s="5">
        <f>'pas-godz'!X54*'koszty czasu'!X$86</f>
        <v>83393.071999999986</v>
      </c>
      <c r="Y54" s="5">
        <f>'pas-godz'!Y54*'koszty czasu'!Y$86</f>
        <v>41190.509999999987</v>
      </c>
      <c r="Z54" s="5">
        <f>'pas-godz'!Z54*'koszty czasu'!Z$86</f>
        <v>-1637.5400000000093</v>
      </c>
    </row>
    <row r="55" spans="1:26" x14ac:dyDescent="0.25">
      <c r="A55" s="1">
        <v>40</v>
      </c>
      <c r="B55" s="5">
        <f>'pas-godz'!B55*'koszty czasu'!B$86</f>
        <v>101381.2</v>
      </c>
      <c r="C55" s="5">
        <f>'pas-godz'!C55*'koszty czasu'!C$86</f>
        <v>105192.48960000002</v>
      </c>
      <c r="D55" s="5">
        <f>'pas-godz'!D55*'koszty czasu'!D$86</f>
        <v>108739.29599999999</v>
      </c>
      <c r="E55" s="5">
        <f>'pas-godz'!E55*'koszty czasu'!E$86</f>
        <v>112477.728</v>
      </c>
      <c r="F55" s="5">
        <f>'pas-godz'!F55*'koszty czasu'!F$86</f>
        <v>116248.9728</v>
      </c>
      <c r="G55" s="5">
        <f>'pas-godz'!G55*'koszty czasu'!G$86</f>
        <v>120051.45600000001</v>
      </c>
      <c r="H55" s="5">
        <f>'pas-godz'!H55*'koszty czasu'!H$86</f>
        <v>125918.6728</v>
      </c>
      <c r="I55" s="5">
        <f>'pas-godz'!I55*'koszty czasu'!I$86</f>
        <v>131924.92240000001</v>
      </c>
      <c r="J55" s="5">
        <f>'pas-godz'!J55*'koszty czasu'!J$86</f>
        <v>138021.15600000002</v>
      </c>
      <c r="K55" s="5">
        <f>'pas-godz'!K55*'koszty czasu'!K$86</f>
        <v>144273.7776</v>
      </c>
      <c r="L55" s="5">
        <f>'pas-godz'!L55*'koszty czasu'!L$86</f>
        <v>139615.14799999999</v>
      </c>
      <c r="M55" s="5">
        <f>'pas-godz'!M55*'koszty czasu'!M$86</f>
        <v>147729</v>
      </c>
      <c r="N55" s="5">
        <f>'pas-godz'!N55*'koszty czasu'!N$86</f>
        <v>156056.16799999998</v>
      </c>
      <c r="O55" s="5">
        <f>'pas-godz'!O55*'koszty czasu'!O$86</f>
        <v>164600.87599999996</v>
      </c>
      <c r="P55" s="5">
        <f>'pas-godz'!P55*'koszty czasu'!P$86</f>
        <v>173289.89999999994</v>
      </c>
      <c r="Q55" s="5">
        <f>'pas-godz'!Q55*'koszty czasu'!Q$86</f>
        <v>159354.60799999995</v>
      </c>
      <c r="R55" s="5">
        <f>'pas-godz'!R55*'koszty czasu'!R$86</f>
        <v>169272.47079999992</v>
      </c>
      <c r="S55" s="5">
        <f>'pas-godz'!S55*'koszty czasu'!S$86</f>
        <v>179444.34639999989</v>
      </c>
      <c r="T55" s="5">
        <f>'pas-godz'!T55*'koszty czasu'!T$86</f>
        <v>189594.65559999991</v>
      </c>
      <c r="U55" s="5">
        <f>'pas-godz'!U55*'koszty czasu'!U$86</f>
        <v>200236.13599999994</v>
      </c>
      <c r="V55" s="5">
        <f>'pas-godz'!V55*'koszty czasu'!V$86</f>
        <v>176635.62599999999</v>
      </c>
      <c r="W55" s="5">
        <f>'pas-godz'!W55*'koszty czasu'!W$86</f>
        <v>316816.14799999999</v>
      </c>
      <c r="X55" s="5">
        <f>'pas-godz'!X55*'koszty czasu'!X$86</f>
        <v>459020.87280000007</v>
      </c>
      <c r="Y55" s="5">
        <f>'pas-godz'!Y55*'koszty czasu'!Y$86</f>
        <v>603328.70599999989</v>
      </c>
      <c r="Z55" s="5">
        <f>'pas-godz'!Z55*'koszty czasu'!Z$86</f>
        <v>747984.33799999999</v>
      </c>
    </row>
    <row r="56" spans="1:26" x14ac:dyDescent="0.25">
      <c r="A56" s="1">
        <v>50</v>
      </c>
      <c r="B56" s="5">
        <f>'pas-godz'!B56*'koszty czasu'!B$86</f>
        <v>281052.5</v>
      </c>
      <c r="C56" s="5">
        <f>'pas-godz'!C56*'koszty czasu'!C$86</f>
        <v>297203.51759999996</v>
      </c>
      <c r="D56" s="5">
        <f>'pas-godz'!D56*'koszty czasu'!D$86</f>
        <v>312789.81599999999</v>
      </c>
      <c r="E56" s="5">
        <f>'pas-godz'!E56*'koszty czasu'!E$86</f>
        <v>329096.32800000004</v>
      </c>
      <c r="F56" s="5">
        <f>'pas-godz'!F56*'koszty czasu'!F$86</f>
        <v>345669.88479999994</v>
      </c>
      <c r="G56" s="5">
        <f>'pas-godz'!G56*'koszty czasu'!G$86</f>
        <v>362501.56799999991</v>
      </c>
      <c r="H56" s="5">
        <f>'pas-godz'!H56*'koszty czasu'!H$86</f>
        <v>462511.23279999982</v>
      </c>
      <c r="I56" s="5">
        <f>'pas-godz'!I56*'koszty czasu'!I$86</f>
        <v>565488.43039999995</v>
      </c>
      <c r="J56" s="5">
        <f>'pas-godz'!J56*'koszty czasu'!J$86</f>
        <v>671222.91599999985</v>
      </c>
      <c r="K56" s="5">
        <f>'pas-godz'!K56*'koszty czasu'!K$86</f>
        <v>780018.76559999993</v>
      </c>
      <c r="L56" s="5">
        <f>'pas-godz'!L56*'koszty czasu'!L$86</f>
        <v>829236.01199999987</v>
      </c>
      <c r="M56" s="5">
        <f>'pas-godz'!M56*'koszty czasu'!M$86</f>
        <v>978334.23199999996</v>
      </c>
      <c r="N56" s="5">
        <f>'pas-godz'!N56*'koszty czasu'!N$86</f>
        <v>1131715.784</v>
      </c>
      <c r="O56" s="5">
        <f>'pas-godz'!O56*'koszty czasu'!O$86</f>
        <v>1289476.452</v>
      </c>
      <c r="P56" s="5">
        <f>'pas-godz'!P56*'koszty czasu'!P$86</f>
        <v>1451063.5</v>
      </c>
      <c r="Q56" s="5">
        <f>'pas-godz'!Q56*'koszty czasu'!Q$86</f>
        <v>1077858.8800000001</v>
      </c>
      <c r="R56" s="5">
        <f>'pas-godz'!R56*'koszty czasu'!R$86</f>
        <v>1239450.3608000001</v>
      </c>
      <c r="S56" s="5">
        <f>'pas-godz'!S56*'koszty czasu'!S$86</f>
        <v>1405469.2784</v>
      </c>
      <c r="T56" s="5">
        <f>'pas-godz'!T56*'koszty czasu'!T$86</f>
        <v>1573682.1896000004</v>
      </c>
      <c r="U56" s="5">
        <f>'pas-godz'!U56*'koszty czasu'!U$86</f>
        <v>1748255.0560000001</v>
      </c>
      <c r="V56" s="5">
        <f>'pas-godz'!V56*'koszty czasu'!V$86</f>
        <v>1149093.5520000001</v>
      </c>
      <c r="W56" s="5">
        <f>'pas-godz'!W56*'koszty czasu'!W$86</f>
        <v>1427166.62</v>
      </c>
      <c r="X56" s="5">
        <f>'pas-godz'!X56*'koszty czasu'!X$86</f>
        <v>1709084.6</v>
      </c>
      <c r="Y56" s="5">
        <f>'pas-godz'!Y56*'koszty czasu'!Y$86</f>
        <v>1995166.57</v>
      </c>
      <c r="Z56" s="5">
        <f>'pas-godz'!Z56*'koszty czasu'!Z$86</f>
        <v>2280014.84</v>
      </c>
    </row>
    <row r="57" spans="1:26" x14ac:dyDescent="0.25">
      <c r="A57" s="1">
        <v>60</v>
      </c>
      <c r="B57" s="5">
        <f>'pas-godz'!B57*'koszty czasu'!B$86</f>
        <v>192589.6</v>
      </c>
      <c r="C57" s="5">
        <f>'pas-godz'!C57*'koszty czasu'!C$86</f>
        <v>310917.74999999994</v>
      </c>
      <c r="D57" s="5">
        <f>'pas-godz'!D57*'koszty czasu'!D$86</f>
        <v>432094.68</v>
      </c>
      <c r="E57" s="5">
        <f>'pas-godz'!E57*'koszty czasu'!E$86</f>
        <v>557394.42000000004</v>
      </c>
      <c r="F57" s="5">
        <f>'pas-godz'!F57*'koszty czasu'!F$86</f>
        <v>686258.65600000008</v>
      </c>
      <c r="G57" s="5">
        <f>'pas-godz'!G57*'koszty czasu'!G$86</f>
        <v>818593.82400000002</v>
      </c>
      <c r="H57" s="5">
        <f>'pas-godz'!H57*'koszty czasu'!H$86</f>
        <v>1012736.7703999999</v>
      </c>
      <c r="I57" s="5">
        <f>'pas-godz'!I57*'koszty czasu'!I$86</f>
        <v>1212599.6372</v>
      </c>
      <c r="J57" s="5">
        <f>'pas-godz'!J57*'koszty czasu'!J$86</f>
        <v>1417731.5880000002</v>
      </c>
      <c r="K57" s="5">
        <f>'pas-godz'!K57*'koszty czasu'!K$86</f>
        <v>1628779.3907999997</v>
      </c>
      <c r="L57" s="5">
        <f>'pas-godz'!L57*'koszty czasu'!L$86</f>
        <v>1187969.1439999999</v>
      </c>
      <c r="M57" s="5">
        <f>'pas-godz'!M57*'koszty czasu'!M$86</f>
        <v>1543606.1904</v>
      </c>
      <c r="N57" s="5">
        <f>'pas-godz'!N57*'koszty czasu'!N$86</f>
        <v>1909625.4463999998</v>
      </c>
      <c r="O57" s="5">
        <f>'pas-godz'!O57*'koszty czasu'!O$86</f>
        <v>2286263.6455999995</v>
      </c>
      <c r="P57" s="5">
        <f>'pas-godz'!P57*'koszty czasu'!P$86</f>
        <v>2672563.0799999996</v>
      </c>
      <c r="Q57" s="5">
        <f>'pas-godz'!Q57*'koszty czasu'!Q$86</f>
        <v>2033096.7859999998</v>
      </c>
      <c r="R57" s="5">
        <f>'pas-godz'!R57*'koszty czasu'!R$86</f>
        <v>2414872.3864000002</v>
      </c>
      <c r="S57" s="5">
        <f>'pas-godz'!S57*'koszty czasu'!S$86</f>
        <v>2807205.8931999998</v>
      </c>
      <c r="T57" s="5">
        <f>'pas-godz'!T57*'koszty czasu'!T$86</f>
        <v>3205583.5888</v>
      </c>
      <c r="U57" s="5">
        <f>'pas-godz'!U57*'koszty czasu'!U$86</f>
        <v>3618431.858</v>
      </c>
      <c r="V57" s="5">
        <f>'pas-godz'!V57*'koszty czasu'!V$86</f>
        <v>2119608.0780000002</v>
      </c>
      <c r="W57" s="5">
        <f>'pas-godz'!W57*'koszty czasu'!W$86</f>
        <v>2378876.0160000003</v>
      </c>
      <c r="X57" s="5">
        <f>'pas-godz'!X57*'koszty czasu'!X$86</f>
        <v>2641505.1416000002</v>
      </c>
      <c r="Y57" s="5">
        <f>'pas-godz'!Y57*'koszty czasu'!Y$86</f>
        <v>2908006.2919999999</v>
      </c>
      <c r="Z57" s="5">
        <f>'pas-godz'!Z57*'koszty czasu'!Z$86</f>
        <v>3170832.6059999997</v>
      </c>
    </row>
    <row r="58" spans="1:26" x14ac:dyDescent="0.25">
      <c r="A58" s="1">
        <v>70</v>
      </c>
      <c r="B58" s="5">
        <f>'pas-godz'!B58*'koszty czasu'!B$86</f>
        <v>1367808.0999999999</v>
      </c>
      <c r="C58" s="5">
        <f>'pas-godz'!C58*'koszty czasu'!C$86</f>
        <v>1382582.4276000001</v>
      </c>
      <c r="D58" s="5">
        <f>'pas-godz'!D58*'koszty czasu'!D$86</f>
        <v>1392682.8960000002</v>
      </c>
      <c r="E58" s="5">
        <f>'pas-godz'!E58*'koszty czasu'!E$86</f>
        <v>1404128.7480000001</v>
      </c>
      <c r="F58" s="5">
        <f>'pas-godz'!F58*'koszty czasu'!F$86</f>
        <v>1414861.9808</v>
      </c>
      <c r="G58" s="5">
        <f>'pas-godz'!G58*'koszty czasu'!G$86</f>
        <v>1424891.2319999998</v>
      </c>
      <c r="H58" s="5">
        <f>'pas-godz'!H58*'koszty czasu'!H$86</f>
        <v>1386227.3759999997</v>
      </c>
      <c r="I58" s="5">
        <f>'pas-godz'!I58*'koszty czasu'!I$86</f>
        <v>1345860.7860000001</v>
      </c>
      <c r="J58" s="5">
        <f>'pas-godz'!J58*'koszty czasu'!J$86</f>
        <v>1303291.08</v>
      </c>
      <c r="K58" s="5">
        <f>'pas-godz'!K58*'koszty czasu'!K$86</f>
        <v>1259170.1100000003</v>
      </c>
      <c r="L58" s="5">
        <f>'pas-godz'!L58*'koszty czasu'!L$86</f>
        <v>1274188.628</v>
      </c>
      <c r="M58" s="5">
        <f>'pas-godz'!M58*'koszty czasu'!M$86</f>
        <v>1180650.1680000003</v>
      </c>
      <c r="N58" s="5">
        <f>'pas-godz'!N58*'koszty czasu'!N$86</f>
        <v>1084048.8560000004</v>
      </c>
      <c r="O58" s="5">
        <f>'pas-godz'!O58*'koszty czasu'!O$86</f>
        <v>984305.82800000033</v>
      </c>
      <c r="P58" s="5">
        <f>'pas-godz'!P58*'koszty czasu'!P$86</f>
        <v>880948.50000000035</v>
      </c>
      <c r="Q58" s="5">
        <f>'pas-godz'!Q58*'koszty czasu'!Q$86</f>
        <v>1122128.0840000003</v>
      </c>
      <c r="R58" s="5">
        <f>'pas-godz'!R58*'koszty czasu'!R$86</f>
        <v>1008205.0036000002</v>
      </c>
      <c r="S58" s="5">
        <f>'pas-godz'!S58*'koszty czasu'!S$86</f>
        <v>890802.59679999994</v>
      </c>
      <c r="T58" s="5">
        <f>'pas-godz'!T58*'koszty czasu'!T$86</f>
        <v>768698.68120000011</v>
      </c>
      <c r="U58" s="5">
        <f>'pas-godz'!U58*'koszty czasu'!U$86</f>
        <v>644146.89200000011</v>
      </c>
      <c r="V58" s="5">
        <f>'pas-godz'!V58*'koszty czasu'!V$86</f>
        <v>1153777.1459999999</v>
      </c>
      <c r="W58" s="5">
        <f>'pas-godz'!W58*'koszty czasu'!W$86</f>
        <v>985892.1599999998</v>
      </c>
      <c r="X58" s="5">
        <f>'pas-godz'!X58*'koszty czasu'!X$86</f>
        <v>815291.54</v>
      </c>
      <c r="Y58" s="5">
        <f>'pas-godz'!Y58*'koszty czasu'!Y$86</f>
        <v>642158.66</v>
      </c>
      <c r="Z58" s="5">
        <f>'pas-godz'!Z58*'koszty czasu'!Z$86</f>
        <v>465320.96999999986</v>
      </c>
    </row>
    <row r="59" spans="1:26" x14ac:dyDescent="0.25">
      <c r="A59" s="1">
        <v>80</v>
      </c>
      <c r="B59" s="5">
        <f>'pas-godz'!B59*'koszty czasu'!B$86</f>
        <v>349675.55</v>
      </c>
      <c r="C59" s="5">
        <f>'pas-godz'!C59*'koszty czasu'!C$86</f>
        <v>363446.29200000002</v>
      </c>
      <c r="D59" s="5">
        <f>'pas-godz'!D59*'koszty czasu'!D$86</f>
        <v>376323.66000000003</v>
      </c>
      <c r="E59" s="5">
        <f>'pas-godz'!E59*'koszty czasu'!E$86</f>
        <v>389883.12000000011</v>
      </c>
      <c r="F59" s="5">
        <f>'pas-godz'!F59*'koszty czasu'!F$86</f>
        <v>403575.46399999998</v>
      </c>
      <c r="G59" s="5">
        <f>'pas-godz'!G59*'koszty czasu'!G$86</f>
        <v>417394.75199999998</v>
      </c>
      <c r="H59" s="5">
        <f>'pas-godz'!H59*'koszty czasu'!H$86</f>
        <v>463823.91199999995</v>
      </c>
      <c r="I59" s="5">
        <f>'pas-godz'!I59*'koszty czasu'!I$86</f>
        <v>511542.32399999996</v>
      </c>
      <c r="J59" s="5">
        <f>'pas-godz'!J59*'koszty czasu'!J$86</f>
        <v>560359.80000000005</v>
      </c>
      <c r="K59" s="5">
        <f>'pas-godz'!K59*'koszty czasu'!K$86</f>
        <v>610539.97199999995</v>
      </c>
      <c r="L59" s="5">
        <f>'pas-godz'!L59*'koszty czasu'!L$86</f>
        <v>620344.88399999996</v>
      </c>
      <c r="M59" s="5">
        <f>'pas-godz'!M59*'koszty czasu'!M$86</f>
        <v>686120.27520000003</v>
      </c>
      <c r="N59" s="5">
        <f>'pas-godz'!N59*'koszty czasu'!N$86</f>
        <v>753731.9952</v>
      </c>
      <c r="O59" s="5">
        <f>'pas-godz'!O59*'koszty czasu'!O$86</f>
        <v>823219.63679999986</v>
      </c>
      <c r="P59" s="5">
        <f>'pas-godz'!P59*'koszty czasu'!P$86</f>
        <v>894223.14</v>
      </c>
      <c r="Q59" s="5">
        <f>'pas-godz'!Q59*'koszty czasu'!Q$86</f>
        <v>738957.96799999999</v>
      </c>
      <c r="R59" s="5">
        <f>'pas-godz'!R59*'koszty czasu'!R$86</f>
        <v>817829.18839999987</v>
      </c>
      <c r="S59" s="5">
        <f>'pas-godz'!S59*'koszty czasu'!S$86</f>
        <v>898820.91119999997</v>
      </c>
      <c r="T59" s="5">
        <f>'pas-godz'!T59*'koszty czasu'!T$86</f>
        <v>980526.68679999991</v>
      </c>
      <c r="U59" s="5">
        <f>'pas-godz'!U59*'koszty czasu'!U$86</f>
        <v>1065566.9679999999</v>
      </c>
      <c r="V59" s="5">
        <f>'pas-godz'!V59*'koszty czasu'!V$86</f>
        <v>830570.29200000002</v>
      </c>
      <c r="W59" s="5">
        <f>'pas-godz'!W59*'koszty czasu'!W$86</f>
        <v>917663.69200000004</v>
      </c>
      <c r="X59" s="5">
        <f>'pas-godz'!X59*'koszty czasu'!X$86</f>
        <v>1005860.8831999999</v>
      </c>
      <c r="Y59" s="5">
        <f>'pas-godz'!Y59*'koszty czasu'!Y$86</f>
        <v>1095357.5939999998</v>
      </c>
      <c r="Z59" s="5">
        <f>'pas-godz'!Z59*'koszty czasu'!Z$86</f>
        <v>1183334.3319999999</v>
      </c>
    </row>
    <row r="60" spans="1:26" x14ac:dyDescent="0.25">
      <c r="A60" s="1">
        <v>90</v>
      </c>
      <c r="B60" s="5">
        <f>'pas-godz'!B60*'koszty czasu'!B$86</f>
        <v>0</v>
      </c>
      <c r="C60" s="5">
        <f>'pas-godz'!C60*'koszty czasu'!C$86</f>
        <v>0</v>
      </c>
      <c r="D60" s="5">
        <f>'pas-godz'!D60*'koszty czasu'!D$86</f>
        <v>0</v>
      </c>
      <c r="E60" s="5">
        <f>'pas-godz'!E60*'koszty czasu'!E$86</f>
        <v>0</v>
      </c>
      <c r="F60" s="5">
        <f>'pas-godz'!F60*'koszty czasu'!F$86</f>
        <v>0</v>
      </c>
      <c r="G60" s="5">
        <f>'pas-godz'!G60*'koszty czasu'!G$86</f>
        <v>0</v>
      </c>
      <c r="H60" s="5">
        <f>'pas-godz'!H60*'koszty czasu'!H$86</f>
        <v>0</v>
      </c>
      <c r="I60" s="5">
        <f>'pas-godz'!I60*'koszty czasu'!I$86</f>
        <v>0</v>
      </c>
      <c r="J60" s="5">
        <f>'pas-godz'!J60*'koszty czasu'!J$86</f>
        <v>0</v>
      </c>
      <c r="K60" s="5">
        <f>'pas-godz'!K60*'koszty czasu'!K$86</f>
        <v>0</v>
      </c>
      <c r="L60" s="5">
        <f>'pas-godz'!L60*'koszty czasu'!L$86</f>
        <v>0</v>
      </c>
      <c r="M60" s="5">
        <f>'pas-godz'!M60*'koszty czasu'!M$86</f>
        <v>0</v>
      </c>
      <c r="N60" s="5">
        <f>'pas-godz'!N60*'koszty czasu'!N$86</f>
        <v>0</v>
      </c>
      <c r="O60" s="5">
        <f>'pas-godz'!O60*'koszty czasu'!O$86</f>
        <v>0</v>
      </c>
      <c r="P60" s="5">
        <f>'pas-godz'!P60*'koszty czasu'!P$86</f>
        <v>0</v>
      </c>
      <c r="Q60" s="5">
        <f>'pas-godz'!Q60*'koszty czasu'!Q$86</f>
        <v>0</v>
      </c>
      <c r="R60" s="5">
        <f>'pas-godz'!R60*'koszty czasu'!R$86</f>
        <v>0</v>
      </c>
      <c r="S60" s="5">
        <f>'pas-godz'!S60*'koszty czasu'!S$86</f>
        <v>0</v>
      </c>
      <c r="T60" s="5">
        <f>'pas-godz'!T60*'koszty czasu'!T$86</f>
        <v>0</v>
      </c>
      <c r="U60" s="5">
        <f>'pas-godz'!U60*'koszty czasu'!U$86</f>
        <v>0</v>
      </c>
      <c r="V60" s="5">
        <f>'pas-godz'!V60*'koszty czasu'!V$86</f>
        <v>0</v>
      </c>
      <c r="W60" s="5">
        <f>'pas-godz'!W60*'koszty czasu'!W$86</f>
        <v>0</v>
      </c>
      <c r="X60" s="5">
        <f>'pas-godz'!X60*'koszty czasu'!X$86</f>
        <v>0</v>
      </c>
      <c r="Y60" s="5">
        <f>'pas-godz'!Y60*'koszty czasu'!Y$86</f>
        <v>0</v>
      </c>
      <c r="Z60" s="5">
        <f>'pas-godz'!Z60*'koszty czasu'!Z$86</f>
        <v>0</v>
      </c>
    </row>
    <row r="61" spans="1:26" x14ac:dyDescent="0.25">
      <c r="A61" s="1">
        <v>100</v>
      </c>
      <c r="B61" s="5">
        <f>'pas-godz'!B61*'koszty czasu'!B$86</f>
        <v>0</v>
      </c>
      <c r="C61" s="5">
        <f>'pas-godz'!C61*'koszty czasu'!C$86</f>
        <v>0</v>
      </c>
      <c r="D61" s="5">
        <f>'pas-godz'!D61*'koszty czasu'!D$86</f>
        <v>0</v>
      </c>
      <c r="E61" s="5">
        <f>'pas-godz'!E61*'koszty czasu'!E$86</f>
        <v>0</v>
      </c>
      <c r="F61" s="5">
        <f>'pas-godz'!F61*'koszty czasu'!F$86</f>
        <v>0</v>
      </c>
      <c r="G61" s="5">
        <f>'pas-godz'!G61*'koszty czasu'!G$86</f>
        <v>0</v>
      </c>
      <c r="H61" s="5">
        <f>'pas-godz'!H61*'koszty czasu'!H$86</f>
        <v>0</v>
      </c>
      <c r="I61" s="5">
        <f>'pas-godz'!I61*'koszty czasu'!I$86</f>
        <v>0</v>
      </c>
      <c r="J61" s="5">
        <f>'pas-godz'!J61*'koszty czasu'!J$86</f>
        <v>0</v>
      </c>
      <c r="K61" s="5">
        <f>'pas-godz'!K61*'koszty czasu'!K$86</f>
        <v>0</v>
      </c>
      <c r="L61" s="5">
        <f>'pas-godz'!L61*'koszty czasu'!L$86</f>
        <v>0</v>
      </c>
      <c r="M61" s="5">
        <f>'pas-godz'!M61*'koszty czasu'!M$86</f>
        <v>0</v>
      </c>
      <c r="N61" s="5">
        <f>'pas-godz'!N61*'koszty czasu'!N$86</f>
        <v>0</v>
      </c>
      <c r="O61" s="5">
        <f>'pas-godz'!O61*'koszty czasu'!O$86</f>
        <v>0</v>
      </c>
      <c r="P61" s="5">
        <f>'pas-godz'!P61*'koszty czasu'!P$86</f>
        <v>0</v>
      </c>
      <c r="Q61" s="5">
        <f>'pas-godz'!Q61*'koszty czasu'!Q$86</f>
        <v>0</v>
      </c>
      <c r="R61" s="5">
        <f>'pas-godz'!R61*'koszty czasu'!R$86</f>
        <v>0</v>
      </c>
      <c r="S61" s="5">
        <f>'pas-godz'!S61*'koszty czasu'!S$86</f>
        <v>0</v>
      </c>
      <c r="T61" s="5">
        <f>'pas-godz'!T61*'koszty czasu'!T$86</f>
        <v>0</v>
      </c>
      <c r="U61" s="5">
        <f>'pas-godz'!U61*'koszty czasu'!U$86</f>
        <v>0</v>
      </c>
      <c r="V61" s="5">
        <f>'pas-godz'!V61*'koszty czasu'!V$86</f>
        <v>0</v>
      </c>
      <c r="W61" s="5">
        <f>'pas-godz'!W61*'koszty czasu'!W$86</f>
        <v>0</v>
      </c>
      <c r="X61" s="5">
        <f>'pas-godz'!X61*'koszty czasu'!X$86</f>
        <v>0</v>
      </c>
      <c r="Y61" s="5">
        <f>'pas-godz'!Y61*'koszty czasu'!Y$86</f>
        <v>0</v>
      </c>
      <c r="Z61" s="5">
        <f>'pas-godz'!Z61*'koszty czasu'!Z$86</f>
        <v>0</v>
      </c>
    </row>
    <row r="62" spans="1:26" x14ac:dyDescent="0.25">
      <c r="A62" s="1">
        <v>110</v>
      </c>
      <c r="B62" s="5">
        <f>'pas-godz'!B62*'koszty czasu'!B$86</f>
        <v>0</v>
      </c>
      <c r="C62" s="5">
        <f>'pas-godz'!C62*'koszty czasu'!C$86</f>
        <v>0</v>
      </c>
      <c r="D62" s="5">
        <f>'pas-godz'!D62*'koszty czasu'!D$86</f>
        <v>0</v>
      </c>
      <c r="E62" s="5">
        <f>'pas-godz'!E62*'koszty czasu'!E$86</f>
        <v>0</v>
      </c>
      <c r="F62" s="5">
        <f>'pas-godz'!F62*'koszty czasu'!F$86</f>
        <v>0</v>
      </c>
      <c r="G62" s="5">
        <f>'pas-godz'!G62*'koszty czasu'!G$86</f>
        <v>0</v>
      </c>
      <c r="H62" s="5">
        <f>'pas-godz'!H62*'koszty czasu'!H$86</f>
        <v>0</v>
      </c>
      <c r="I62" s="5">
        <f>'pas-godz'!I62*'koszty czasu'!I$86</f>
        <v>0</v>
      </c>
      <c r="J62" s="5">
        <f>'pas-godz'!J62*'koszty czasu'!J$86</f>
        <v>0</v>
      </c>
      <c r="K62" s="5">
        <f>'pas-godz'!K62*'koszty czasu'!K$86</f>
        <v>0</v>
      </c>
      <c r="L62" s="5">
        <f>'pas-godz'!L62*'koszty czasu'!L$86</f>
        <v>0</v>
      </c>
      <c r="M62" s="5">
        <f>'pas-godz'!M62*'koszty czasu'!M$86</f>
        <v>0</v>
      </c>
      <c r="N62" s="5">
        <f>'pas-godz'!N62*'koszty czasu'!N$86</f>
        <v>0</v>
      </c>
      <c r="O62" s="5">
        <f>'pas-godz'!O62*'koszty czasu'!O$86</f>
        <v>0</v>
      </c>
      <c r="P62" s="5">
        <f>'pas-godz'!P62*'koszty czasu'!P$86</f>
        <v>0</v>
      </c>
      <c r="Q62" s="5">
        <f>'pas-godz'!Q62*'koszty czasu'!Q$86</f>
        <v>0</v>
      </c>
      <c r="R62" s="5">
        <f>'pas-godz'!R62*'koszty czasu'!R$86</f>
        <v>0</v>
      </c>
      <c r="S62" s="5">
        <f>'pas-godz'!S62*'koszty czasu'!S$86</f>
        <v>0</v>
      </c>
      <c r="T62" s="5">
        <f>'pas-godz'!T62*'koszty czasu'!T$86</f>
        <v>0</v>
      </c>
      <c r="U62" s="5">
        <f>'pas-godz'!U62*'koszty czasu'!U$86</f>
        <v>0</v>
      </c>
      <c r="V62" s="5">
        <f>'pas-godz'!V62*'koszty czasu'!V$86</f>
        <v>0</v>
      </c>
      <c r="W62" s="5">
        <f>'pas-godz'!W62*'koszty czasu'!W$86</f>
        <v>0</v>
      </c>
      <c r="X62" s="5">
        <f>'pas-godz'!X62*'koszty czasu'!X$86</f>
        <v>0</v>
      </c>
      <c r="Y62" s="5">
        <f>'pas-godz'!Y62*'koszty czasu'!Y$86</f>
        <v>0</v>
      </c>
      <c r="Z62" s="5">
        <f>'pas-godz'!Z62*'koszty czasu'!Z$86</f>
        <v>0</v>
      </c>
    </row>
    <row r="63" spans="1:26" x14ac:dyDescent="0.25">
      <c r="A63" s="1" t="s">
        <v>28</v>
      </c>
      <c r="B63" s="5">
        <f>SUM(B52:B62)</f>
        <v>2576015.9499999997</v>
      </c>
      <c r="C63" s="5">
        <f t="shared" ref="C63:Z63" si="7">SUM(C52:C62)</f>
        <v>2760337.3511999999</v>
      </c>
      <c r="D63" s="5">
        <f t="shared" si="7"/>
        <v>2940577.4520000005</v>
      </c>
      <c r="E63" s="5">
        <f t="shared" si="7"/>
        <v>3128646.5760000004</v>
      </c>
      <c r="F63" s="5">
        <f t="shared" si="7"/>
        <v>3320307.3296000003</v>
      </c>
      <c r="G63" s="5">
        <f t="shared" si="7"/>
        <v>3515448.3839999996</v>
      </c>
      <c r="H63" s="5">
        <f t="shared" si="7"/>
        <v>3788582.8751999992</v>
      </c>
      <c r="I63" s="5">
        <f t="shared" si="7"/>
        <v>4068925.5816000002</v>
      </c>
      <c r="J63" s="5">
        <f t="shared" si="7"/>
        <v>4354963.7039999999</v>
      </c>
      <c r="K63" s="5">
        <f t="shared" si="7"/>
        <v>4648769.2583999997</v>
      </c>
      <c r="L63" s="5">
        <f t="shared" si="7"/>
        <v>4167680.0839999998</v>
      </c>
      <c r="M63" s="5">
        <f t="shared" si="7"/>
        <v>4613693.9968000008</v>
      </c>
      <c r="N63" s="5">
        <f t="shared" si="7"/>
        <v>5072167.9248000002</v>
      </c>
      <c r="O63" s="5">
        <f t="shared" si="7"/>
        <v>5543370.7471999992</v>
      </c>
      <c r="P63" s="5">
        <f t="shared" si="7"/>
        <v>6024878.6599999992</v>
      </c>
      <c r="Q63" s="5">
        <f t="shared" si="7"/>
        <v>5271340.0320000006</v>
      </c>
      <c r="R63" s="5">
        <f t="shared" si="7"/>
        <v>5750758.9644000009</v>
      </c>
      <c r="S63" s="5">
        <f t="shared" si="7"/>
        <v>6242919.1031999998</v>
      </c>
      <c r="T63" s="5">
        <f t="shared" si="7"/>
        <v>6738112.8468000013</v>
      </c>
      <c r="U63" s="5">
        <f t="shared" si="7"/>
        <v>7254418.7280000001</v>
      </c>
      <c r="V63" s="5">
        <f t="shared" si="7"/>
        <v>5595631.6200000001</v>
      </c>
      <c r="W63" s="5">
        <f t="shared" si="7"/>
        <v>6151413.3560000006</v>
      </c>
      <c r="X63" s="5">
        <f t="shared" si="7"/>
        <v>6714175.8336000005</v>
      </c>
      <c r="Y63" s="5">
        <f t="shared" si="7"/>
        <v>7285228.2019999996</v>
      </c>
      <c r="Z63" s="5">
        <f t="shared" si="7"/>
        <v>7845869.5159999989</v>
      </c>
    </row>
    <row r="65" spans="1:26" x14ac:dyDescent="0.25">
      <c r="A65" t="s">
        <v>85</v>
      </c>
    </row>
    <row r="66" spans="1:26" x14ac:dyDescent="0.25">
      <c r="A66" s="1" t="s">
        <v>5</v>
      </c>
      <c r="B66" s="1">
        <v>2020</v>
      </c>
      <c r="C66" s="1">
        <f>B66+1</f>
        <v>2021</v>
      </c>
      <c r="D66" s="1">
        <f t="shared" ref="D66:Z66" si="8">C66+1</f>
        <v>2022</v>
      </c>
      <c r="E66" s="1">
        <f t="shared" si="8"/>
        <v>2023</v>
      </c>
      <c r="F66" s="1">
        <f t="shared" si="8"/>
        <v>2024</v>
      </c>
      <c r="G66" s="1">
        <f t="shared" si="8"/>
        <v>2025</v>
      </c>
      <c r="H66" s="1">
        <f t="shared" si="8"/>
        <v>2026</v>
      </c>
      <c r="I66" s="1">
        <f t="shared" si="8"/>
        <v>2027</v>
      </c>
      <c r="J66" s="1">
        <f t="shared" si="8"/>
        <v>2028</v>
      </c>
      <c r="K66" s="1">
        <f t="shared" si="8"/>
        <v>2029</v>
      </c>
      <c r="L66" s="1">
        <f t="shared" si="8"/>
        <v>2030</v>
      </c>
      <c r="M66" s="1">
        <f t="shared" si="8"/>
        <v>2031</v>
      </c>
      <c r="N66" s="1">
        <f t="shared" si="8"/>
        <v>2032</v>
      </c>
      <c r="O66" s="1">
        <f t="shared" si="8"/>
        <v>2033</v>
      </c>
      <c r="P66" s="1">
        <f t="shared" si="8"/>
        <v>2034</v>
      </c>
      <c r="Q66" s="1">
        <f t="shared" si="8"/>
        <v>2035</v>
      </c>
      <c r="R66" s="1">
        <f t="shared" si="8"/>
        <v>2036</v>
      </c>
      <c r="S66" s="1">
        <f t="shared" si="8"/>
        <v>2037</v>
      </c>
      <c r="T66" s="1">
        <f t="shared" si="8"/>
        <v>2038</v>
      </c>
      <c r="U66" s="1">
        <f t="shared" si="8"/>
        <v>2039</v>
      </c>
      <c r="V66" s="1">
        <f t="shared" si="8"/>
        <v>2040</v>
      </c>
      <c r="W66" s="1">
        <f t="shared" si="8"/>
        <v>2041</v>
      </c>
      <c r="X66" s="1">
        <f t="shared" si="8"/>
        <v>2042</v>
      </c>
      <c r="Y66" s="1">
        <f t="shared" si="8"/>
        <v>2043</v>
      </c>
      <c r="Z66" s="1">
        <f t="shared" si="8"/>
        <v>2044</v>
      </c>
    </row>
    <row r="67" spans="1:26" x14ac:dyDescent="0.25">
      <c r="A67" s="3" t="s">
        <v>2</v>
      </c>
      <c r="B67" s="72"/>
      <c r="C67" s="72"/>
      <c r="D67" s="72"/>
      <c r="E67" s="72"/>
      <c r="F67" s="72"/>
      <c r="G67" s="72"/>
      <c r="H67" s="72"/>
      <c r="I67" s="72"/>
      <c r="J67" s="72"/>
      <c r="K67" s="72"/>
      <c r="L67" s="72"/>
      <c r="M67" s="72"/>
      <c r="N67" s="72"/>
      <c r="O67" s="72"/>
      <c r="P67" s="72"/>
      <c r="Q67" s="72"/>
      <c r="R67" s="72"/>
      <c r="S67" s="72"/>
      <c r="T67" s="72"/>
      <c r="U67" s="72"/>
      <c r="V67" s="72"/>
      <c r="W67" s="72"/>
      <c r="X67" s="72"/>
      <c r="Y67" s="72"/>
      <c r="Z67" s="72"/>
    </row>
    <row r="68" spans="1:26" x14ac:dyDescent="0.25">
      <c r="A68" s="1">
        <v>10</v>
      </c>
      <c r="B68" s="5">
        <f>'pas-godz'!B68*'koszty czasu'!$C$93*B$83*12+'pas-godz'!B68*'koszty czasu'!$D$93*B$84*12+'pas-godz'!B68*'koszty czasu'!$E$93*B$85*12</f>
        <v>0</v>
      </c>
      <c r="C68" s="5">
        <f>'pas-godz'!C68*'koszty czasu'!$C$93*C$83*12+'pas-godz'!C68*'koszty czasu'!$D$93*C$84*12+'pas-godz'!C68*'koszty czasu'!$E$93*C$85*12</f>
        <v>0</v>
      </c>
      <c r="D68" s="5">
        <f>'pas-godz'!D68*'koszty czasu'!$C$93*D$83*12+'pas-godz'!D68*'koszty czasu'!$D$93*D$84*12+'pas-godz'!D68*'koszty czasu'!$E$93*D$85*12</f>
        <v>0</v>
      </c>
      <c r="E68" s="5">
        <f>'pas-godz'!E68*'koszty czasu'!$C$93*E$83*12+'pas-godz'!E68*'koszty czasu'!$D$93*E$84*12+'pas-godz'!E68*'koszty czasu'!$E$93*E$85*12</f>
        <v>0</v>
      </c>
      <c r="F68" s="5">
        <f>'pas-godz'!F68*'koszty czasu'!$C$93*F$83*12+'pas-godz'!F68*'koszty czasu'!$D$93*F$84*12+'pas-godz'!F68*'koszty czasu'!$E$93*F$85*12</f>
        <v>0</v>
      </c>
      <c r="G68" s="5">
        <f>'pas-godz'!G68*'koszty czasu'!$C$93*G$83*12+'pas-godz'!G68*'koszty czasu'!$D$93*G$84*12+'pas-godz'!G68*'koszty czasu'!$E$93*G$85*12</f>
        <v>0</v>
      </c>
      <c r="H68" s="5">
        <f>'pas-godz'!H68*'koszty czasu'!$C$93*H$83*12+'pas-godz'!H68*'koszty czasu'!$D$93*H$84*12+'pas-godz'!H68*'koszty czasu'!$E$93*H$85*12</f>
        <v>0</v>
      </c>
      <c r="I68" s="5">
        <f>'pas-godz'!I68*'koszty czasu'!$C$93*I$83*12+'pas-godz'!I68*'koszty czasu'!$D$93*I$84*12+'pas-godz'!I68*'koszty czasu'!$E$93*I$85*12</f>
        <v>0</v>
      </c>
      <c r="J68" s="5">
        <f>'pas-godz'!J68*'koszty czasu'!$C$93*J$83*12+'pas-godz'!J68*'koszty czasu'!$D$93*J$84*12+'pas-godz'!J68*'koszty czasu'!$E$93*J$85*12</f>
        <v>0</v>
      </c>
      <c r="K68" s="5">
        <f>'pas-godz'!K68*'koszty czasu'!$C$93*K$83*12+'pas-godz'!K68*'koszty czasu'!$D$93*K$84*12+'pas-godz'!K68*'koszty czasu'!$E$93*K$85*12</f>
        <v>0</v>
      </c>
      <c r="L68" s="5">
        <f>'pas-godz'!L68*'koszty czasu'!$C$93*L$83*12+'pas-godz'!L68*'koszty czasu'!$D$93*L$84*12+'pas-godz'!L68*'koszty czasu'!$E$93*L$85*12</f>
        <v>0</v>
      </c>
      <c r="M68" s="5">
        <f>'pas-godz'!M68*'koszty czasu'!$C$93*M$83*12+'pas-godz'!M68*'koszty czasu'!$D$93*M$84*12+'pas-godz'!M68*'koszty czasu'!$E$93*M$85*12</f>
        <v>0</v>
      </c>
      <c r="N68" s="5">
        <f>'pas-godz'!N68*'koszty czasu'!$C$93*N$83*12+'pas-godz'!N68*'koszty czasu'!$D$93*N$84*12+'pas-godz'!N68*'koszty czasu'!$E$93*N$85*12</f>
        <v>0</v>
      </c>
      <c r="O68" s="5">
        <f>'pas-godz'!O68*'koszty czasu'!$C$93*O$83*12+'pas-godz'!O68*'koszty czasu'!$D$93*O$84*12+'pas-godz'!O68*'koszty czasu'!$E$93*O$85*12</f>
        <v>0</v>
      </c>
      <c r="P68" s="5">
        <f>'pas-godz'!P68*'koszty czasu'!$C$93*P$83*12+'pas-godz'!P68*'koszty czasu'!$D$93*P$84*12+'pas-godz'!P68*'koszty czasu'!$E$93*P$85*12</f>
        <v>0</v>
      </c>
      <c r="Q68" s="5">
        <f>'pas-godz'!Q68*'koszty czasu'!$C$93*Q$83*12+'pas-godz'!Q68*'koszty czasu'!$D$93*Q$84*12+'pas-godz'!Q68*'koszty czasu'!$E$93*Q$85*12</f>
        <v>0</v>
      </c>
      <c r="R68" s="5">
        <f>'pas-godz'!R68*'koszty czasu'!$C$93*R$83*12+'pas-godz'!R68*'koszty czasu'!$D$93*R$84*12+'pas-godz'!R68*'koszty czasu'!$E$93*R$85*12</f>
        <v>0</v>
      </c>
      <c r="S68" s="5">
        <f>'pas-godz'!S68*'koszty czasu'!$C$93*S$83*12+'pas-godz'!S68*'koszty czasu'!$D$93*S$84*12+'pas-godz'!S68*'koszty czasu'!$E$93*S$85*12</f>
        <v>0</v>
      </c>
      <c r="T68" s="5">
        <f>'pas-godz'!T68*'koszty czasu'!$C$93*T$83*12+'pas-godz'!T68*'koszty czasu'!$D$93*T$84*12+'pas-godz'!T68*'koszty czasu'!$E$93*T$85*12</f>
        <v>0</v>
      </c>
      <c r="U68" s="5">
        <f>'pas-godz'!U68*'koszty czasu'!$C$93*U$83*12+'pas-godz'!U68*'koszty czasu'!$D$93*U$84*12+'pas-godz'!U68*'koszty czasu'!$E$93*U$85*12</f>
        <v>0</v>
      </c>
      <c r="V68" s="5">
        <f>'pas-godz'!V68*'koszty czasu'!$C$93*V$83*12+'pas-godz'!V68*'koszty czasu'!$D$93*V$84*12+'pas-godz'!V68*'koszty czasu'!$E$93*V$85*12</f>
        <v>0</v>
      </c>
      <c r="W68" s="5">
        <f>'pas-godz'!W68*'koszty czasu'!$C$93*W$83*12+'pas-godz'!W68*'koszty czasu'!$D$93*W$84*12+'pas-godz'!W68*'koszty czasu'!$E$93*W$85*12</f>
        <v>0</v>
      </c>
      <c r="X68" s="5">
        <f>'pas-godz'!X68*'koszty czasu'!$C$93*X$83*12+'pas-godz'!X68*'koszty czasu'!$D$93*X$84*12+'pas-godz'!X68*'koszty czasu'!$E$93*X$85*12</f>
        <v>0</v>
      </c>
      <c r="Y68" s="5">
        <f>'pas-godz'!Y68*'koszty czasu'!$C$93*Y$83*12+'pas-godz'!Y68*'koszty czasu'!$D$93*Y$84*12+'pas-godz'!Y68*'koszty czasu'!$E$93*Y$85*12</f>
        <v>0</v>
      </c>
      <c r="Z68" s="5">
        <f>'pas-godz'!Z68*'koszty czasu'!$C$93*Z$83*12+'pas-godz'!Z68*'koszty czasu'!$D$93*Z$84*12+'pas-godz'!Z68*'koszty czasu'!$E$93*Z$85*12</f>
        <v>0</v>
      </c>
    </row>
    <row r="69" spans="1:26" x14ac:dyDescent="0.25">
      <c r="A69" s="1">
        <v>20</v>
      </c>
      <c r="B69" s="5">
        <f>'pas-godz'!B69*'koszty czasu'!$C$93*B$83*12+'pas-godz'!B69*'koszty czasu'!$D$93*B$84*12+'pas-godz'!B69*'koszty czasu'!$E$93*B$85*12</f>
        <v>0</v>
      </c>
      <c r="C69" s="5">
        <f>'pas-godz'!C69*'koszty czasu'!$C$93*C$83*12+'pas-godz'!C69*'koszty czasu'!$D$93*C$84*12+'pas-godz'!C69*'koszty czasu'!$E$93*C$85*12</f>
        <v>0</v>
      </c>
      <c r="D69" s="5">
        <f>'pas-godz'!D69*'koszty czasu'!$C$93*D$83*12+'pas-godz'!D69*'koszty czasu'!$D$93*D$84*12+'pas-godz'!D69*'koszty czasu'!$E$93*D$85*12</f>
        <v>0</v>
      </c>
      <c r="E69" s="5">
        <f>'pas-godz'!E69*'koszty czasu'!$C$93*E$83*12+'pas-godz'!E69*'koszty czasu'!$D$93*E$84*12+'pas-godz'!E69*'koszty czasu'!$E$93*E$85*12</f>
        <v>0</v>
      </c>
      <c r="F69" s="5">
        <f>'pas-godz'!F69*'koszty czasu'!$C$93*F$83*12+'pas-godz'!F69*'koszty czasu'!$D$93*F$84*12+'pas-godz'!F69*'koszty czasu'!$E$93*F$85*12</f>
        <v>0</v>
      </c>
      <c r="G69" s="5">
        <f>'pas-godz'!G69*'koszty czasu'!$C$93*G$83*12+'pas-godz'!G69*'koszty czasu'!$D$93*G$84*12+'pas-godz'!G69*'koszty czasu'!$E$93*G$85*12</f>
        <v>0</v>
      </c>
      <c r="H69" s="5">
        <f>'pas-godz'!H69*'koszty czasu'!$C$93*H$83*12+'pas-godz'!H69*'koszty czasu'!$D$93*H$84*12+'pas-godz'!H69*'koszty czasu'!$E$93*H$85*12</f>
        <v>0</v>
      </c>
      <c r="I69" s="5">
        <f>'pas-godz'!I69*'koszty czasu'!$C$93*I$83*12+'pas-godz'!I69*'koszty czasu'!$D$93*I$84*12+'pas-godz'!I69*'koszty czasu'!$E$93*I$85*12</f>
        <v>0</v>
      </c>
      <c r="J69" s="5">
        <f>'pas-godz'!J69*'koszty czasu'!$C$93*J$83*12+'pas-godz'!J69*'koszty czasu'!$D$93*J$84*12+'pas-godz'!J69*'koszty czasu'!$E$93*J$85*12</f>
        <v>0</v>
      </c>
      <c r="K69" s="5">
        <f>'pas-godz'!K69*'koszty czasu'!$C$93*K$83*12+'pas-godz'!K69*'koszty czasu'!$D$93*K$84*12+'pas-godz'!K69*'koszty czasu'!$E$93*K$85*12</f>
        <v>0</v>
      </c>
      <c r="L69" s="5">
        <f>'pas-godz'!L69*'koszty czasu'!$C$93*L$83*12+'pas-godz'!L69*'koszty czasu'!$D$93*L$84*12+'pas-godz'!L69*'koszty czasu'!$E$93*L$85*12</f>
        <v>0</v>
      </c>
      <c r="M69" s="5">
        <f>'pas-godz'!M69*'koszty czasu'!$C$93*M$83*12+'pas-godz'!M69*'koszty czasu'!$D$93*M$84*12+'pas-godz'!M69*'koszty czasu'!$E$93*M$85*12</f>
        <v>0</v>
      </c>
      <c r="N69" s="5">
        <f>'pas-godz'!N69*'koszty czasu'!$C$93*N$83*12+'pas-godz'!N69*'koszty czasu'!$D$93*N$84*12+'pas-godz'!N69*'koszty czasu'!$E$93*N$85*12</f>
        <v>0</v>
      </c>
      <c r="O69" s="5">
        <f>'pas-godz'!O69*'koszty czasu'!$C$93*O$83*12+'pas-godz'!O69*'koszty czasu'!$D$93*O$84*12+'pas-godz'!O69*'koszty czasu'!$E$93*O$85*12</f>
        <v>0</v>
      </c>
      <c r="P69" s="5">
        <f>'pas-godz'!P69*'koszty czasu'!$C$93*P$83*12+'pas-godz'!P69*'koszty czasu'!$D$93*P$84*12+'pas-godz'!P69*'koszty czasu'!$E$93*P$85*12</f>
        <v>0</v>
      </c>
      <c r="Q69" s="5">
        <f>'pas-godz'!Q69*'koszty czasu'!$C$93*Q$83*12+'pas-godz'!Q69*'koszty czasu'!$D$93*Q$84*12+'pas-godz'!Q69*'koszty czasu'!$E$93*Q$85*12</f>
        <v>0</v>
      </c>
      <c r="R69" s="5">
        <f>'pas-godz'!R69*'koszty czasu'!$C$93*R$83*12+'pas-godz'!R69*'koszty czasu'!$D$93*R$84*12+'pas-godz'!R69*'koszty czasu'!$E$93*R$85*12</f>
        <v>0</v>
      </c>
      <c r="S69" s="5">
        <f>'pas-godz'!S69*'koszty czasu'!$C$93*S$83*12+'pas-godz'!S69*'koszty czasu'!$D$93*S$84*12+'pas-godz'!S69*'koszty czasu'!$E$93*S$85*12</f>
        <v>0</v>
      </c>
      <c r="T69" s="5">
        <f>'pas-godz'!T69*'koszty czasu'!$C$93*T$83*12+'pas-godz'!T69*'koszty czasu'!$D$93*T$84*12+'pas-godz'!T69*'koszty czasu'!$E$93*T$85*12</f>
        <v>0</v>
      </c>
      <c r="U69" s="5">
        <f>'pas-godz'!U69*'koszty czasu'!$C$93*U$83*12+'pas-godz'!U69*'koszty czasu'!$D$93*U$84*12+'pas-godz'!U69*'koszty czasu'!$E$93*U$85*12</f>
        <v>0</v>
      </c>
      <c r="V69" s="5">
        <f>'pas-godz'!V69*'koszty czasu'!$C$93*V$83*12+'pas-godz'!V69*'koszty czasu'!$D$93*V$84*12+'pas-godz'!V69*'koszty czasu'!$E$93*V$85*12</f>
        <v>0</v>
      </c>
      <c r="W69" s="5">
        <f>'pas-godz'!W69*'koszty czasu'!$C$93*W$83*12+'pas-godz'!W69*'koszty czasu'!$D$93*W$84*12+'pas-godz'!W69*'koszty czasu'!$E$93*W$85*12</f>
        <v>0</v>
      </c>
      <c r="X69" s="5">
        <f>'pas-godz'!X69*'koszty czasu'!$C$93*X$83*12+'pas-godz'!X69*'koszty czasu'!$D$93*X$84*12+'pas-godz'!X69*'koszty czasu'!$E$93*X$85*12</f>
        <v>0</v>
      </c>
      <c r="Y69" s="5">
        <f>'pas-godz'!Y69*'koszty czasu'!$C$93*Y$83*12+'pas-godz'!Y69*'koszty czasu'!$D$93*Y$84*12+'pas-godz'!Y69*'koszty czasu'!$E$93*Y$85*12</f>
        <v>0</v>
      </c>
      <c r="Z69" s="5">
        <f>'pas-godz'!Z69*'koszty czasu'!$C$93*Z$83*12+'pas-godz'!Z69*'koszty czasu'!$D$93*Z$84*12+'pas-godz'!Z69*'koszty czasu'!$E$93*Z$85*12</f>
        <v>0</v>
      </c>
    </row>
    <row r="70" spans="1:26" x14ac:dyDescent="0.25">
      <c r="A70" s="1">
        <v>30</v>
      </c>
      <c r="B70" s="5">
        <f>'pas-godz'!B70*'koszty czasu'!$C$93*B$83*12+'pas-godz'!B70*'koszty czasu'!$D$93*B$84*12+'pas-godz'!B70*'koszty czasu'!$E$93*B$85*12</f>
        <v>0</v>
      </c>
      <c r="C70" s="5">
        <f>'pas-godz'!C70*'koszty czasu'!$C$93*C$83*12+'pas-godz'!C70*'koszty czasu'!$D$93*C$84*12+'pas-godz'!C70*'koszty czasu'!$E$93*C$85*12</f>
        <v>0</v>
      </c>
      <c r="D70" s="5">
        <f>'pas-godz'!D70*'koszty czasu'!$C$93*D$83*12+'pas-godz'!D70*'koszty czasu'!$D$93*D$84*12+'pas-godz'!D70*'koszty czasu'!$E$93*D$85*12</f>
        <v>0</v>
      </c>
      <c r="E70" s="5">
        <f>'pas-godz'!E70*'koszty czasu'!$C$93*E$83*12+'pas-godz'!E70*'koszty czasu'!$D$93*E$84*12+'pas-godz'!E70*'koszty czasu'!$E$93*E$85*12</f>
        <v>0</v>
      </c>
      <c r="F70" s="5">
        <f>'pas-godz'!F70*'koszty czasu'!$C$93*F$83*12+'pas-godz'!F70*'koszty czasu'!$D$93*F$84*12+'pas-godz'!F70*'koszty czasu'!$E$93*F$85*12</f>
        <v>0</v>
      </c>
      <c r="G70" s="5">
        <f>'pas-godz'!G70*'koszty czasu'!$C$93*G$83*12+'pas-godz'!G70*'koszty czasu'!$D$93*G$84*12+'pas-godz'!G70*'koszty czasu'!$E$93*G$85*12</f>
        <v>0</v>
      </c>
      <c r="H70" s="5">
        <f>'pas-godz'!H70*'koszty czasu'!$C$93*H$83*12+'pas-godz'!H70*'koszty czasu'!$D$93*H$84*12+'pas-godz'!H70*'koszty czasu'!$E$93*H$85*12</f>
        <v>0</v>
      </c>
      <c r="I70" s="5">
        <f>'pas-godz'!I70*'koszty czasu'!$C$93*I$83*12+'pas-godz'!I70*'koszty czasu'!$D$93*I$84*12+'pas-godz'!I70*'koszty czasu'!$E$93*I$85*12</f>
        <v>0</v>
      </c>
      <c r="J70" s="5">
        <f>'pas-godz'!J70*'koszty czasu'!$C$93*J$83*12+'pas-godz'!J70*'koszty czasu'!$D$93*J$84*12+'pas-godz'!J70*'koszty czasu'!$E$93*J$85*12</f>
        <v>0</v>
      </c>
      <c r="K70" s="5">
        <f>'pas-godz'!K70*'koszty czasu'!$C$93*K$83*12+'pas-godz'!K70*'koszty czasu'!$D$93*K$84*12+'pas-godz'!K70*'koszty czasu'!$E$93*K$85*12</f>
        <v>0</v>
      </c>
      <c r="L70" s="5">
        <f>'pas-godz'!L70*'koszty czasu'!$C$93*L$83*12+'pas-godz'!L70*'koszty czasu'!$D$93*L$84*12+'pas-godz'!L70*'koszty czasu'!$E$93*L$85*12</f>
        <v>0</v>
      </c>
      <c r="M70" s="5">
        <f>'pas-godz'!M70*'koszty czasu'!$C$93*M$83*12+'pas-godz'!M70*'koszty czasu'!$D$93*M$84*12+'pas-godz'!M70*'koszty czasu'!$E$93*M$85*12</f>
        <v>0</v>
      </c>
      <c r="N70" s="5">
        <f>'pas-godz'!N70*'koszty czasu'!$C$93*N$83*12+'pas-godz'!N70*'koszty czasu'!$D$93*N$84*12+'pas-godz'!N70*'koszty czasu'!$E$93*N$85*12</f>
        <v>0</v>
      </c>
      <c r="O70" s="5">
        <f>'pas-godz'!O70*'koszty czasu'!$C$93*O$83*12+'pas-godz'!O70*'koszty czasu'!$D$93*O$84*12+'pas-godz'!O70*'koszty czasu'!$E$93*O$85*12</f>
        <v>0</v>
      </c>
      <c r="P70" s="5">
        <f>'pas-godz'!P70*'koszty czasu'!$C$93*P$83*12+'pas-godz'!P70*'koszty czasu'!$D$93*P$84*12+'pas-godz'!P70*'koszty czasu'!$E$93*P$85*12</f>
        <v>0</v>
      </c>
      <c r="Q70" s="5">
        <f>'pas-godz'!Q70*'koszty czasu'!$C$93*Q$83*12+'pas-godz'!Q70*'koszty czasu'!$D$93*Q$84*12+'pas-godz'!Q70*'koszty czasu'!$E$93*Q$85*12</f>
        <v>0</v>
      </c>
      <c r="R70" s="5">
        <f>'pas-godz'!R70*'koszty czasu'!$C$93*R$83*12+'pas-godz'!R70*'koszty czasu'!$D$93*R$84*12+'pas-godz'!R70*'koszty czasu'!$E$93*R$85*12</f>
        <v>0</v>
      </c>
      <c r="S70" s="5">
        <f>'pas-godz'!S70*'koszty czasu'!$C$93*S$83*12+'pas-godz'!S70*'koszty czasu'!$D$93*S$84*12+'pas-godz'!S70*'koszty czasu'!$E$93*S$85*12</f>
        <v>0</v>
      </c>
      <c r="T70" s="5">
        <f>'pas-godz'!T70*'koszty czasu'!$C$93*T$83*12+'pas-godz'!T70*'koszty czasu'!$D$93*T$84*12+'pas-godz'!T70*'koszty czasu'!$E$93*T$85*12</f>
        <v>0</v>
      </c>
      <c r="U70" s="5">
        <f>'pas-godz'!U70*'koszty czasu'!$C$93*U$83*12+'pas-godz'!U70*'koszty czasu'!$D$93*U$84*12+'pas-godz'!U70*'koszty czasu'!$E$93*U$85*12</f>
        <v>0</v>
      </c>
      <c r="V70" s="5">
        <f>'pas-godz'!V70*'koszty czasu'!$C$93*V$83*12+'pas-godz'!V70*'koszty czasu'!$D$93*V$84*12+'pas-godz'!V70*'koszty czasu'!$E$93*V$85*12</f>
        <v>0</v>
      </c>
      <c r="W70" s="5">
        <f>'pas-godz'!W70*'koszty czasu'!$C$93*W$83*12+'pas-godz'!W70*'koszty czasu'!$D$93*W$84*12+'pas-godz'!W70*'koszty czasu'!$E$93*W$85*12</f>
        <v>0</v>
      </c>
      <c r="X70" s="5">
        <f>'pas-godz'!X70*'koszty czasu'!$C$93*X$83*12+'pas-godz'!X70*'koszty czasu'!$D$93*X$84*12+'pas-godz'!X70*'koszty czasu'!$E$93*X$85*12</f>
        <v>0</v>
      </c>
      <c r="Y70" s="5">
        <f>'pas-godz'!Y70*'koszty czasu'!$C$93*Y$83*12+'pas-godz'!Y70*'koszty czasu'!$D$93*Y$84*12+'pas-godz'!Y70*'koszty czasu'!$E$93*Y$85*12</f>
        <v>0</v>
      </c>
      <c r="Z70" s="5">
        <f>'pas-godz'!Z70*'koszty czasu'!$C$93*Z$83*12+'pas-godz'!Z70*'koszty czasu'!$D$93*Z$84*12+'pas-godz'!Z70*'koszty czasu'!$E$93*Z$85*12</f>
        <v>0</v>
      </c>
    </row>
    <row r="71" spans="1:26" x14ac:dyDescent="0.25">
      <c r="A71" s="1">
        <v>40</v>
      </c>
      <c r="B71" s="5">
        <f>'pas-godz'!B71*'koszty czasu'!$C$93*B$83*12+'pas-godz'!B71*'koszty czasu'!$D$93*B$84*12+'pas-godz'!B71*'koszty czasu'!$E$93*B$85*12</f>
        <v>169745.86954800005</v>
      </c>
      <c r="C71" s="5">
        <f>'pas-godz'!C71*'koszty czasu'!$C$93*C$83*12+'pas-godz'!C71*'koszty czasu'!$D$93*C$84*12+'pas-godz'!C71*'koszty czasu'!$E$93*C$85*12</f>
        <v>173465.15340000004</v>
      </c>
      <c r="D71" s="5">
        <f>'pas-godz'!D71*'koszty czasu'!$C$93*D$83*12+'pas-godz'!D71*'koszty czasu'!$D$93*D$84*12+'pas-godz'!D71*'koszty czasu'!$E$93*D$85*12</f>
        <v>176900.28817200003</v>
      </c>
      <c r="E71" s="5">
        <f>'pas-godz'!E71*'koszty czasu'!$C$93*E$83*12+'pas-godz'!E71*'koszty czasu'!$D$93*E$84*12+'pas-godz'!E71*'koszty czasu'!$E$93*E$85*12</f>
        <v>180429.47557200005</v>
      </c>
      <c r="F71" s="5">
        <f>'pas-godz'!F71*'koszty czasu'!$C$93*F$83*12+'pas-godz'!F71*'koszty czasu'!$D$93*F$84*12+'pas-godz'!F71*'koszty czasu'!$E$93*F$85*12</f>
        <v>183951.98901000005</v>
      </c>
      <c r="G71" s="5">
        <f>'pas-godz'!G71*'koszty czasu'!$C$93*G$83*12+'pas-godz'!G71*'koszty czasu'!$D$93*G$84*12+'pas-godz'!G71*'koszty czasu'!$E$93*G$85*12</f>
        <v>187444.40784000006</v>
      </c>
      <c r="H71" s="5">
        <f>'pas-godz'!H71*'koszty czasu'!$C$93*H$83*12+'pas-godz'!H71*'koszty czasu'!$D$93*H$84*12+'pas-godz'!H71*'koszty czasu'!$E$93*H$85*12</f>
        <v>191777.33729280005</v>
      </c>
      <c r="I71" s="5">
        <f>'pas-godz'!I71*'koszty czasu'!$C$93*I$83*12+'pas-godz'!I71*'koszty czasu'!$D$93*I$84*12+'pas-godz'!I71*'koszty czasu'!$E$93*I$85*12</f>
        <v>196192.78012320001</v>
      </c>
      <c r="J71" s="5">
        <f>'pas-godz'!J71*'koszty czasu'!$C$93*J$83*12+'pas-godz'!J71*'koszty czasu'!$D$93*J$84*12+'pas-godz'!J71*'koszty czasu'!$E$93*J$85*12</f>
        <v>200599.15098600002</v>
      </c>
      <c r="K71" s="5">
        <f>'pas-godz'!K71*'koszty czasu'!$C$93*K$83*12+'pas-godz'!K71*'koszty czasu'!$D$93*K$84*12+'pas-godz'!K71*'koszty czasu'!$E$93*K$85*12</f>
        <v>205100.29621440003</v>
      </c>
      <c r="L71" s="5">
        <f>'pas-godz'!L71*'koszty czasu'!$C$93*L$83*12+'pas-godz'!L71*'koszty czasu'!$D$93*L$84*12+'pas-godz'!L71*'koszty czasu'!$E$93*L$85*12</f>
        <v>205801.84497599999</v>
      </c>
      <c r="M71" s="5">
        <f>'pas-godz'!M71*'koszty czasu'!$C$93*M$83*12+'pas-godz'!M71*'koszty czasu'!$D$93*M$84*12+'pas-godz'!M71*'koszty czasu'!$E$93*M$85*12</f>
        <v>220794.22755719995</v>
      </c>
      <c r="N71" s="5">
        <f>'pas-godz'!N71*'koszty czasu'!$C$93*N$83*12+'pas-godz'!N71*'koszty czasu'!$D$93*N$84*12+'pas-godz'!N71*'koszty czasu'!$E$93*N$85*12</f>
        <v>236196.08051039994</v>
      </c>
      <c r="O71" s="5">
        <f>'pas-godz'!O71*'koszty czasu'!$C$93*O$83*12+'pas-godz'!O71*'koszty czasu'!$D$93*O$84*12+'pas-godz'!O71*'koszty czasu'!$E$93*O$85*12</f>
        <v>252016.45830719997</v>
      </c>
      <c r="P71" s="5">
        <f>'pas-godz'!P71*'koszty czasu'!$C$93*P$83*12+'pas-godz'!P71*'koszty czasu'!$D$93*P$84*12+'pas-godz'!P71*'koszty czasu'!$E$93*P$85*12</f>
        <v>268134.50878559996</v>
      </c>
      <c r="Q71" s="5">
        <f>'pas-godz'!Q71*'koszty czasu'!$C$93*Q$83*12+'pas-godz'!Q71*'koszty czasu'!$D$93*Q$84*12+'pas-godz'!Q71*'koszty czasu'!$E$93*Q$85*12</f>
        <v>276515.28115199995</v>
      </c>
      <c r="R71" s="5">
        <f>'pas-godz'!R71*'koszty czasu'!$C$93*R$83*12+'pas-godz'!R71*'koszty czasu'!$D$93*R$84*12+'pas-godz'!R71*'koszty czasu'!$E$93*R$85*12</f>
        <v>298665.76112639997</v>
      </c>
      <c r="S71" s="5">
        <f>'pas-godz'!S71*'koszty czasu'!$C$93*S$83*12+'pas-godz'!S71*'koszty czasu'!$D$93*S$84*12+'pas-godz'!S71*'koszty czasu'!$E$93*S$85*12</f>
        <v>321369.26822399988</v>
      </c>
      <c r="T71" s="5">
        <f>'pas-godz'!T71*'koszty czasu'!$C$93*T$83*12+'pas-godz'!T71*'koszty czasu'!$D$93*T$84*12+'pas-godz'!T71*'koszty czasu'!$E$93*T$85*12</f>
        <v>344311.11244799988</v>
      </c>
      <c r="U71" s="5">
        <f>'pas-godz'!U71*'koszty czasu'!$C$93*U$83*12+'pas-godz'!U71*'koszty czasu'!$D$93*U$84*12+'pas-godz'!U71*'koszty czasu'!$E$93*U$85*12</f>
        <v>368000.01423359977</v>
      </c>
      <c r="V71" s="5">
        <f>'pas-godz'!V71*'koszty czasu'!$C$93*V$83*12+'pas-godz'!V71*'koszty czasu'!$D$93*V$84*12+'pas-godz'!V71*'koszty czasu'!$E$93*V$85*12</f>
        <v>324251.86145999981</v>
      </c>
      <c r="W71" s="5">
        <f>'pas-godz'!W71*'koszty czasu'!$C$93*W$83*12+'pas-godz'!W71*'koszty czasu'!$D$93*W$84*12+'pas-godz'!W71*'koszty czasu'!$E$93*W$85*12</f>
        <v>376028.45679959981</v>
      </c>
      <c r="X71" s="5">
        <f>'pas-godz'!X71*'koszty czasu'!$C$93*X$83*12+'pas-godz'!X71*'koszty czasu'!$D$93*X$84*12+'pas-godz'!X71*'koszty czasu'!$E$93*X$85*12</f>
        <v>428511.3613055998</v>
      </c>
      <c r="Y71" s="5">
        <f>'pas-godz'!Y71*'koszty czasu'!$C$93*Y$83*12+'pas-godz'!Y71*'koszty czasu'!$D$93*Y$84*12+'pas-godz'!Y71*'koszty czasu'!$E$93*Y$85*12</f>
        <v>481753.16178119986</v>
      </c>
      <c r="Z71" s="5">
        <f>'pas-godz'!Z71*'koszty czasu'!$C$93*Z$83*12+'pas-godz'!Z71*'koszty czasu'!$D$93*Z$84*12+'pas-godz'!Z71*'koszty czasu'!$E$93*Z$85*12</f>
        <v>534474.00513359974</v>
      </c>
    </row>
    <row r="72" spans="1:26" x14ac:dyDescent="0.25">
      <c r="A72" s="1">
        <v>50</v>
      </c>
      <c r="B72" s="5">
        <f>'pas-godz'!B72*'koszty czasu'!$C$93*B$83*12+'pas-godz'!B72*'koszty czasu'!$D$93*B$84*12+'pas-godz'!B72*'koszty czasu'!$E$93*B$85*12</f>
        <v>254639.58646800002</v>
      </c>
      <c r="C72" s="5">
        <f>'pas-godz'!C72*'koszty czasu'!$C$93*C$83*12+'pas-godz'!C72*'koszty czasu'!$D$93*C$84*12+'pas-godz'!C72*'koszty czasu'!$E$93*C$85*12</f>
        <v>266226.86673360004</v>
      </c>
      <c r="D72" s="5">
        <f>'pas-godz'!D72*'koszty czasu'!$C$93*D$83*12+'pas-godz'!D72*'koszty czasu'!$D$93*D$84*12+'pas-godz'!D72*'koszty czasu'!$E$93*D$85*12</f>
        <v>277578.01156559994</v>
      </c>
      <c r="E72" s="5">
        <f>'pas-godz'!E72*'koszty czasu'!$C$93*E$83*12+'pas-godz'!E72*'koszty czasu'!$D$93*E$84*12+'pas-godz'!E72*'koszty czasu'!$E$93*E$85*12</f>
        <v>289267.84878720006</v>
      </c>
      <c r="F72" s="5">
        <f>'pas-godz'!F72*'koszty czasu'!$C$93*F$83*12+'pas-godz'!F72*'koszty czasu'!$D$93*F$84*12+'pas-godz'!F72*'koszty czasu'!$E$93*F$85*12</f>
        <v>301138.84690199996</v>
      </c>
      <c r="G72" s="5">
        <f>'pas-godz'!G72*'koszty czasu'!$C$93*G$83*12+'pas-godz'!G72*'koszty czasu'!$D$93*G$84*12+'pas-godz'!G72*'koszty czasu'!$E$93*G$85*12</f>
        <v>313148.98355999996</v>
      </c>
      <c r="H72" s="5">
        <f>'pas-godz'!H72*'koszty czasu'!$C$93*H$83*12+'pas-godz'!H72*'koszty czasu'!$D$93*H$84*12+'pas-godz'!H72*'koszty czasu'!$E$93*H$85*12</f>
        <v>348231.42911999999</v>
      </c>
      <c r="I72" s="5">
        <f>'pas-godz'!I72*'koszty czasu'!$C$93*I$83*12+'pas-godz'!I72*'koszty czasu'!$D$93*I$84*12+'pas-godz'!I72*'koszty czasu'!$E$93*I$85*12</f>
        <v>384315.08690399997</v>
      </c>
      <c r="J72" s="5">
        <f>'pas-godz'!J72*'koszty czasu'!$C$93*J$83*12+'pas-godz'!J72*'koszty czasu'!$D$93*J$84*12+'pas-godz'!J72*'koszty czasu'!$E$93*J$85*12</f>
        <v>421224.15816000005</v>
      </c>
      <c r="K72" s="5">
        <f>'pas-godz'!K72*'koszty czasu'!$C$93*K$83*12+'pas-godz'!K72*'koszty czasu'!$D$93*K$84*12+'pas-godz'!K72*'koszty czasu'!$E$93*K$85*12</f>
        <v>459168.99559200002</v>
      </c>
      <c r="L72" s="5">
        <f>'pas-godz'!L72*'koszty czasu'!$C$93*L$83*12+'pas-godz'!L72*'koszty czasu'!$D$93*L$84*12+'pas-godz'!L72*'koszty czasu'!$E$93*L$85*12</f>
        <v>457864.71970200003</v>
      </c>
      <c r="M72" s="5">
        <f>'pas-godz'!M72*'koszty czasu'!$C$93*M$83*12+'pas-godz'!M72*'koszty czasu'!$D$93*M$84*12+'pas-godz'!M72*'koszty czasu'!$E$93*M$85*12</f>
        <v>496946.3106276</v>
      </c>
      <c r="N72" s="5">
        <f>'pas-godz'!N72*'koszty czasu'!$C$93*N$83*12+'pas-godz'!N72*'koszty czasu'!$D$93*N$84*12+'pas-godz'!N72*'koszty czasu'!$E$93*N$85*12</f>
        <v>537110.18271119986</v>
      </c>
      <c r="O72" s="5">
        <f>'pas-godz'!O72*'koszty czasu'!$C$93*O$83*12+'pas-godz'!O72*'koszty czasu'!$D$93*O$84*12+'pas-godz'!O72*'koszty czasu'!$E$93*O$85*12</f>
        <v>578380.82976959995</v>
      </c>
      <c r="P72" s="5">
        <f>'pas-godz'!P72*'koszty czasu'!$C$93*P$83*12+'pas-godz'!P72*'koszty czasu'!$D$93*P$84*12+'pas-godz'!P72*'koszty czasu'!$E$93*P$85*12</f>
        <v>620482.13252280001</v>
      </c>
      <c r="Q72" s="5">
        <f>'pas-godz'!Q72*'koszty czasu'!$C$93*Q$83*12+'pas-godz'!Q72*'koszty czasu'!$D$93*Q$84*12+'pas-godz'!Q72*'koszty czasu'!$E$93*Q$85*12</f>
        <v>490956.13244399999</v>
      </c>
      <c r="R72" s="5">
        <f>'pas-godz'!R72*'koszty czasu'!$C$93*R$83*12+'pas-godz'!R72*'koszty czasu'!$D$93*R$84*12+'pas-godz'!R72*'koszty czasu'!$E$93*R$85*12</f>
        <v>531567.35866080003</v>
      </c>
      <c r="S72" s="5">
        <f>'pas-godz'!S72*'koszty czasu'!$C$93*S$83*12+'pas-godz'!S72*'koszty czasu'!$D$93*S$84*12+'pas-godz'!S72*'koszty czasu'!$E$93*S$85*12</f>
        <v>573197.08972800011</v>
      </c>
      <c r="T72" s="5">
        <f>'pas-godz'!T72*'koszty czasu'!$C$93*T$83*12+'pas-godz'!T72*'koszty czasu'!$D$93*T$84*12+'pas-godz'!T72*'koszty czasu'!$E$93*T$85*12</f>
        <v>615283.368456</v>
      </c>
      <c r="U72" s="5">
        <f>'pas-godz'!U72*'koszty czasu'!$C$93*U$83*12+'pas-godz'!U72*'koszty czasu'!$D$93*U$84*12+'pas-godz'!U72*'koszty czasu'!$E$93*U$85*12</f>
        <v>658734.26605920005</v>
      </c>
      <c r="V72" s="5">
        <f>'pas-godz'!V72*'koszty czasu'!$C$93*V$83*12+'pas-godz'!V72*'koszty czasu'!$D$93*V$84*12+'pas-godz'!V72*'koszty czasu'!$E$93*V$85*12</f>
        <v>519604.11294000008</v>
      </c>
      <c r="W72" s="5">
        <f>'pas-godz'!W72*'koszty czasu'!$C$93*W$83*12+'pas-godz'!W72*'koszty czasu'!$D$93*W$84*12+'pas-godz'!W72*'koszty czasu'!$E$93*W$85*12</f>
        <v>575380.45414800011</v>
      </c>
      <c r="X72" s="5">
        <f>'pas-godz'!X72*'koszty czasu'!$C$93*X$83*12+'pas-godz'!X72*'koszty czasu'!$D$93*X$84*12+'pas-godz'!X72*'koszty czasu'!$E$93*X$85*12</f>
        <v>631887.58310400019</v>
      </c>
      <c r="Y72" s="5">
        <f>'pas-godz'!Y72*'koszty czasu'!$C$93*Y$83*12+'pas-godz'!Y72*'koszty czasu'!$D$93*Y$84*12+'pas-godz'!Y72*'koszty czasu'!$E$93*Y$85*12</f>
        <v>689204.41531200032</v>
      </c>
      <c r="Z72" s="5">
        <f>'pas-godz'!Z72*'koszty czasu'!$C$93*Z$83*12+'pas-godz'!Z72*'koszty czasu'!$D$93*Z$84*12+'pas-godz'!Z72*'koszty czasu'!$E$93*Z$85*12</f>
        <v>745542.33577200014</v>
      </c>
    </row>
    <row r="73" spans="1:26" x14ac:dyDescent="0.25">
      <c r="A73" s="1">
        <v>60</v>
      </c>
      <c r="B73" s="5">
        <f>'pas-godz'!B73*'koszty czasu'!$C$93*B$83*12+'pas-godz'!B73*'koszty czasu'!$D$93*B$84*12+'pas-godz'!B73*'koszty czasu'!$E$93*B$85*12</f>
        <v>67453.447955999989</v>
      </c>
      <c r="C73" s="5">
        <f>'pas-godz'!C73*'koszty czasu'!$C$93*C$83*12+'pas-godz'!C73*'koszty czasu'!$D$93*C$84*12+'pas-godz'!C73*'koszty czasu'!$E$93*C$85*12</f>
        <v>87516.988651199994</v>
      </c>
      <c r="D73" s="5">
        <f>'pas-godz'!D73*'koszty czasu'!$C$93*D$83*12+'pas-godz'!D73*'koszty czasu'!$D$93*D$84*12+'pas-godz'!D73*'koszty czasu'!$E$93*D$85*12</f>
        <v>108055.7642952</v>
      </c>
      <c r="E73" s="5">
        <f>'pas-godz'!E73*'koszty czasu'!$C$93*E$83*12+'pas-godz'!E73*'koszty czasu'!$D$93*E$84*12+'pas-godz'!E73*'koszty czasu'!$E$93*E$85*12</f>
        <v>129243.20064240001</v>
      </c>
      <c r="F73" s="5">
        <f>'pas-godz'!F73*'koszty czasu'!$C$93*F$83*12+'pas-godz'!F73*'koszty czasu'!$D$93*F$84*12+'pas-godz'!F73*'koszty czasu'!$E$93*F$85*12</f>
        <v>151019.38193399998</v>
      </c>
      <c r="G73" s="5">
        <f>'pas-godz'!G73*'koszty czasu'!$C$93*G$83*12+'pas-godz'!G73*'koszty czasu'!$D$93*G$84*12+'pas-godz'!G73*'koszty czasu'!$E$93*G$85*12</f>
        <v>173353.69151999999</v>
      </c>
      <c r="H73" s="5">
        <f>'pas-godz'!H73*'koszty czasu'!$C$93*H$83*12+'pas-godz'!H73*'koszty czasu'!$D$93*H$84*12+'pas-godz'!H73*'koszty czasu'!$E$93*H$85*12</f>
        <v>201834.9553152</v>
      </c>
      <c r="I73" s="5">
        <f>'pas-godz'!I73*'koszty czasu'!$C$93*I$83*12+'pas-godz'!I73*'koszty czasu'!$D$93*I$84*12+'pas-godz'!I73*'koszty czasu'!$E$93*I$85*12</f>
        <v>231151.40741280001</v>
      </c>
      <c r="J73" s="5">
        <f>'pas-godz'!J73*'koszty czasu'!$C$93*J$83*12+'pas-godz'!J73*'koszty czasu'!$D$93*J$84*12+'pas-godz'!J73*'koszty czasu'!$E$93*J$85*12</f>
        <v>261198.31163400004</v>
      </c>
      <c r="K73" s="5">
        <f>'pas-godz'!K73*'koszty czasu'!$C$93*K$83*12+'pas-godz'!K73*'koszty czasu'!$D$93*K$84*12+'pas-godz'!K73*'koszty czasu'!$E$93*K$85*12</f>
        <v>292104.11108160001</v>
      </c>
      <c r="L73" s="5">
        <f>'pas-godz'!L73*'koszty czasu'!$C$93*L$83*12+'pas-godz'!L73*'koszty czasu'!$D$93*L$84*12+'pas-godz'!L73*'koszty czasu'!$E$93*L$85*12</f>
        <v>215716.67909999995</v>
      </c>
      <c r="M73" s="5">
        <f>'pas-godz'!M73*'koszty czasu'!$C$93*M$83*12+'pas-godz'!M73*'koszty czasu'!$D$93*M$84*12+'pas-godz'!M73*'koszty czasu'!$E$93*M$85*12</f>
        <v>263553.83030159993</v>
      </c>
      <c r="N73" s="5">
        <f>'pas-godz'!N73*'koszty czasu'!$C$93*N$83*12+'pas-godz'!N73*'koszty czasu'!$D$93*N$84*12+'pas-godz'!N73*'koszty czasu'!$E$93*N$85*12</f>
        <v>312781.01903520001</v>
      </c>
      <c r="O73" s="5">
        <f>'pas-godz'!O73*'koszty czasu'!$C$93*O$83*12+'pas-godz'!O73*'koszty czasu'!$D$93*O$84*12+'pas-godz'!O73*'koszty czasu'!$E$93*O$85*12</f>
        <v>363432.13349759998</v>
      </c>
      <c r="P73" s="5">
        <f>'pas-godz'!P73*'koszty czasu'!$C$93*P$83*12+'pas-godz'!P73*'koszty czasu'!$D$93*P$84*12+'pas-godz'!P73*'koszty czasu'!$E$93*P$85*12</f>
        <v>415339.8367608001</v>
      </c>
      <c r="Q73" s="5">
        <f>'pas-godz'!Q73*'koszty czasu'!$C$93*Q$83*12+'pas-godz'!Q73*'koszty czasu'!$D$93*Q$84*12+'pas-godz'!Q73*'koszty czasu'!$E$93*Q$85*12</f>
        <v>321280.37105999998</v>
      </c>
      <c r="R73" s="5">
        <f>'pas-godz'!R73*'koszty czasu'!$C$93*R$83*12+'pas-godz'!R73*'koszty czasu'!$D$93*R$84*12+'pas-godz'!R73*'koszty czasu'!$E$93*R$85*12</f>
        <v>381453.89292000001</v>
      </c>
      <c r="S73" s="5">
        <f>'pas-godz'!S73*'koszty czasu'!$C$93*S$83*12+'pas-godz'!S73*'koszty czasu'!$D$93*S$84*12+'pas-godz'!S73*'koszty czasu'!$E$93*S$85*12</f>
        <v>443252.4816</v>
      </c>
      <c r="T73" s="5">
        <f>'pas-godz'!T73*'koszty czasu'!$C$93*T$83*12+'pas-godz'!T73*'koszty czasu'!$D$93*T$84*12+'pas-godz'!T73*'koszty czasu'!$E$93*T$85*12</f>
        <v>506224.02179999999</v>
      </c>
      <c r="U73" s="5">
        <f>'pas-godz'!U73*'koszty czasu'!$C$93*U$83*12+'pas-godz'!U73*'koszty czasu'!$D$93*U$84*12+'pas-godz'!U73*'koszty czasu'!$E$93*U$85*12</f>
        <v>571089.31092000008</v>
      </c>
      <c r="V73" s="5">
        <f>'pas-godz'!V73*'koszty czasu'!$C$93*V$83*12+'pas-godz'!V73*'koszty czasu'!$D$93*V$84*12+'pas-godz'!V73*'koszty czasu'!$E$93*V$85*12</f>
        <v>383875.90866000002</v>
      </c>
      <c r="W73" s="5">
        <f>'pas-godz'!W73*'koszty czasu'!$C$93*W$83*12+'pas-godz'!W73*'koszty czasu'!$D$93*W$84*12+'pas-godz'!W73*'koszty czasu'!$E$93*W$85*12</f>
        <v>423951.05472479993</v>
      </c>
      <c r="X73" s="5">
        <f>'pas-godz'!X73*'koszty czasu'!$C$93*X$83*12+'pas-godz'!X73*'koszty czasu'!$D$93*X$84*12+'pas-godz'!X73*'koszty czasu'!$E$93*X$85*12</f>
        <v>464549.4075648</v>
      </c>
      <c r="Y73" s="5">
        <f>'pas-godz'!Y73*'koszty czasu'!$C$93*Y$83*12+'pas-godz'!Y73*'koszty czasu'!$D$93*Y$84*12+'pas-godz'!Y73*'koszty czasu'!$E$93*Y$85*12</f>
        <v>505729.04603759997</v>
      </c>
      <c r="Z73" s="5">
        <f>'pas-godz'!Z73*'koszty czasu'!$C$93*Z$83*12+'pas-godz'!Z73*'koszty czasu'!$D$93*Z$84*12+'pas-godz'!Z73*'koszty czasu'!$E$93*Z$85*12</f>
        <v>546179.48286480003</v>
      </c>
    </row>
    <row r="74" spans="1:26" x14ac:dyDescent="0.25">
      <c r="A74" s="1">
        <v>70</v>
      </c>
      <c r="B74" s="5">
        <f>'pas-godz'!B74*'koszty czasu'!$C$93*B$83*12+'pas-godz'!B74*'koszty czasu'!$D$93*B$84*12+'pas-godz'!B74*'koszty czasu'!$E$93*B$85*12</f>
        <v>164332.79525999996</v>
      </c>
      <c r="C74" s="5">
        <f>'pas-godz'!C74*'koszty czasu'!$C$93*C$83*12+'pas-godz'!C74*'koszty czasu'!$D$93*C$84*12+'pas-godz'!C74*'koszty czasu'!$E$93*C$85*12</f>
        <v>165584.21993399996</v>
      </c>
      <c r="D74" s="5">
        <f>'pas-godz'!D74*'koszty czasu'!$C$93*D$83*12+'pas-godz'!D74*'koszty czasu'!$D$93*D$84*12+'pas-godz'!D74*'koszty czasu'!$E$93*D$85*12</f>
        <v>166486.21352399999</v>
      </c>
      <c r="E74" s="5">
        <f>'pas-godz'!E74*'koszty czasu'!$C$93*E$83*12+'pas-godz'!E74*'koszty czasu'!$D$93*E$84*12+'pas-godz'!E74*'koszty czasu'!$E$93*E$85*12</f>
        <v>167401.99267799995</v>
      </c>
      <c r="F74" s="5">
        <f>'pas-godz'!F74*'koszty czasu'!$C$93*F$83*12+'pas-godz'!F74*'koszty czasu'!$D$93*F$84*12+'pas-godz'!F74*'koszty czasu'!$E$93*F$85*12</f>
        <v>168236.55692999999</v>
      </c>
      <c r="G74" s="5">
        <f>'pas-godz'!G74*'koszty czasu'!$C$93*G$83*12+'pas-godz'!G74*'koszty czasu'!$D$93*G$84*12+'pas-godz'!G74*'koszty czasu'!$E$93*G$85*12</f>
        <v>168969.92609999998</v>
      </c>
      <c r="H74" s="5">
        <f>'pas-godz'!H74*'koszty czasu'!$C$93*H$83*12+'pas-godz'!H74*'koszty czasu'!$D$93*H$84*12+'pas-godz'!H74*'koszty czasu'!$E$93*H$85*12</f>
        <v>155780.99558399999</v>
      </c>
      <c r="I74" s="5">
        <f>'pas-godz'!I74*'koszty czasu'!$C$93*I$83*12+'pas-godz'!I74*'koszty czasu'!$D$93*I$84*12+'pas-godz'!I74*'koszty czasu'!$E$93*I$85*12</f>
        <v>142136.37975599998</v>
      </c>
      <c r="J74" s="5">
        <f>'pas-godz'!J74*'koszty czasu'!$C$93*J$83*12+'pas-godz'!J74*'koszty czasu'!$D$93*J$84*12+'pas-godz'!J74*'koszty czasu'!$E$93*J$85*12</f>
        <v>127967.51448000004</v>
      </c>
      <c r="K74" s="5">
        <f>'pas-godz'!K74*'koszty czasu'!$C$93*K$83*12+'pas-godz'!K74*'koszty czasu'!$D$93*K$84*12+'pas-godz'!K74*'koszty czasu'!$E$93*K$85*12</f>
        <v>113345.37781200002</v>
      </c>
      <c r="L74" s="5">
        <f>'pas-godz'!L74*'koszty czasu'!$C$93*L$83*12+'pas-godz'!L74*'koszty czasu'!$D$93*L$84*12+'pas-godz'!L74*'koszty czasu'!$E$93*L$85*12</f>
        <v>107962.36776000001</v>
      </c>
      <c r="M74" s="5">
        <f>'pas-godz'!M74*'koszty czasu'!$C$93*M$83*12+'pas-godz'!M74*'koszty czasu'!$D$93*M$84*12+'pas-godz'!M74*'koszty czasu'!$E$93*M$85*12</f>
        <v>116458.7799528</v>
      </c>
      <c r="N74" s="5">
        <f>'pas-godz'!N74*'koszty czasu'!$C$93*N$83*12+'pas-godz'!N74*'koszty czasu'!$D$93*N$84*12+'pas-godz'!N74*'koszty czasu'!$E$93*N$85*12</f>
        <v>125188.8870816</v>
      </c>
      <c r="O74" s="5">
        <f>'pas-godz'!O74*'koszty czasu'!$C$93*O$83*12+'pas-godz'!O74*'koszty czasu'!$D$93*O$84*12+'pas-godz'!O74*'koszty czasu'!$E$93*O$85*12</f>
        <v>134157.91870080002</v>
      </c>
      <c r="P74" s="5">
        <f>'pas-godz'!P74*'koszty czasu'!$C$93*P$83*12+'pas-godz'!P74*'koszty czasu'!$D$93*P$84*12+'pas-godz'!P74*'koszty czasu'!$E$93*P$85*12</f>
        <v>143301.6771264</v>
      </c>
      <c r="Q74" s="5">
        <f>'pas-godz'!Q74*'koszty czasu'!$C$93*Q$83*12+'pas-godz'!Q74*'koszty czasu'!$D$93*Q$84*12+'pas-godz'!Q74*'koszty czasu'!$E$93*Q$85*12</f>
        <v>243017.95016399998</v>
      </c>
      <c r="R74" s="5">
        <f>'pas-godz'!R74*'koszty czasu'!$C$93*R$83*12+'pas-godz'!R74*'koszty czasu'!$D$93*R$84*12+'pas-godz'!R74*'koszty czasu'!$E$93*R$85*12</f>
        <v>254623.66460639998</v>
      </c>
      <c r="S74" s="5">
        <f>'pas-godz'!S74*'koszty czasu'!$C$93*S$83*12+'pas-godz'!S74*'koszty czasu'!$D$93*S$84*12+'pas-godz'!S74*'koszty czasu'!$E$93*S$85*12</f>
        <v>266491.120704</v>
      </c>
      <c r="T74" s="5">
        <f>'pas-godz'!T74*'koszty czasu'!$C$93*T$83*12+'pas-godz'!T74*'koszty czasu'!$D$93*T$84*12+'pas-godz'!T74*'koszty czasu'!$E$93*T$85*12</f>
        <v>278363.49232800002</v>
      </c>
      <c r="U74" s="5">
        <f>'pas-godz'!U74*'koszty czasu'!$C$93*U$83*12+'pas-godz'!U74*'koszty czasu'!$D$93*U$84*12+'pas-godz'!U74*'koszty czasu'!$E$93*U$85*12</f>
        <v>290658.26000160002</v>
      </c>
      <c r="V74" s="5">
        <f>'pas-godz'!V74*'koszty czasu'!$C$93*V$83*12+'pas-godz'!V74*'koszty czasu'!$D$93*V$84*12+'pas-godz'!V74*'koszty czasu'!$E$93*V$85*12</f>
        <v>263874.16398000001</v>
      </c>
      <c r="W74" s="5">
        <f>'pas-godz'!W74*'koszty czasu'!$C$93*W$83*12+'pas-godz'!W74*'koszty czasu'!$D$93*W$84*12+'pas-godz'!W74*'koszty czasu'!$E$93*W$85*12</f>
        <v>263243.43023400009</v>
      </c>
      <c r="X74" s="5">
        <f>'pas-godz'!X74*'koszty czasu'!$C$93*X$83*12+'pas-godz'!X74*'koszty czasu'!$D$93*X$84*12+'pas-godz'!X74*'koszty czasu'!$E$93*X$85*12</f>
        <v>262556.78169600002</v>
      </c>
      <c r="Y74" s="5">
        <f>'pas-godz'!Y74*'koszty czasu'!$C$93*Y$83*12+'pas-godz'!Y74*'koszty czasu'!$D$93*Y$84*12+'pas-godz'!Y74*'koszty czasu'!$E$93*Y$85*12</f>
        <v>261848.59443000006</v>
      </c>
      <c r="Z74" s="5">
        <f>'pas-godz'!Z74*'koszty czasu'!$C$93*Z$83*12+'pas-godz'!Z74*'koszty czasu'!$D$93*Z$84*12+'pas-godz'!Z74*'koszty czasu'!$E$93*Z$85*12</f>
        <v>260489.85073200005</v>
      </c>
    </row>
    <row r="75" spans="1:26" x14ac:dyDescent="0.25">
      <c r="A75" s="1">
        <v>80</v>
      </c>
      <c r="B75" s="5">
        <f>'pas-godz'!B75*'koszty czasu'!$C$93*B$83*12+'pas-godz'!B75*'koszty czasu'!$D$93*B$84*12+'pas-godz'!B75*'koszty czasu'!$E$93*B$85*12</f>
        <v>232722.789276</v>
      </c>
      <c r="C75" s="5">
        <f>'pas-godz'!C75*'koszty czasu'!$C$93*C$83*12+'pas-godz'!C75*'koszty czasu'!$D$93*C$84*12+'pas-godz'!C75*'koszty czasu'!$E$93*C$85*12</f>
        <v>230288.42548440004</v>
      </c>
      <c r="D75" s="5">
        <f>'pas-godz'!D75*'koszty czasu'!$C$93*D$83*12+'pas-godz'!D75*'koszty czasu'!$D$93*D$84*12+'pas-godz'!D75*'koszty czasu'!$E$93*D$85*12</f>
        <v>227226.08901840006</v>
      </c>
      <c r="E75" s="5">
        <f>'pas-godz'!E75*'koszty czasu'!$C$93*E$83*12+'pas-godz'!E75*'koszty czasu'!$D$93*E$84*12+'pas-godz'!E75*'koszty czasu'!$E$93*E$85*12</f>
        <v>224044.91895480003</v>
      </c>
      <c r="F75" s="5">
        <f>'pas-godz'!F75*'koszty czasu'!$C$93*F$83*12+'pas-godz'!F75*'koszty czasu'!$D$93*F$84*12+'pas-godz'!F75*'koszty czasu'!$E$93*F$85*12</f>
        <v>220614.88033799999</v>
      </c>
      <c r="G75" s="5">
        <f>'pas-godz'!G75*'koszty czasu'!$C$93*G$83*12+'pas-godz'!G75*'koszty czasu'!$D$93*G$84*12+'pas-godz'!G75*'koszty czasu'!$E$93*G$85*12</f>
        <v>216912.50105999998</v>
      </c>
      <c r="H75" s="5">
        <f>'pas-godz'!H75*'koszty czasu'!$C$93*H$83*12+'pas-godz'!H75*'koszty czasu'!$D$93*H$84*12+'pas-godz'!H75*'koszty czasu'!$E$93*H$85*12</f>
        <v>216111.62465280003</v>
      </c>
      <c r="I75" s="5">
        <f>'pas-godz'!I75*'koszty czasu'!$C$93*I$83*12+'pas-godz'!I75*'koszty czasu'!$D$93*I$84*12+'pas-godz'!I75*'koszty czasu'!$E$93*I$85*12</f>
        <v>215225.9257512</v>
      </c>
      <c r="J75" s="5">
        <f>'pas-godz'!J75*'koszty czasu'!$C$93*J$83*12+'pas-godz'!J75*'koszty czasu'!$D$93*J$84*12+'pas-godz'!J75*'koszty czasu'!$E$93*J$85*12</f>
        <v>214154.18130600001</v>
      </c>
      <c r="K75" s="5">
        <f>'pas-godz'!K75*'koszty czasu'!$C$93*K$83*12+'pas-godz'!K75*'koszty czasu'!$D$93*K$84*12+'pas-godz'!K75*'koszty czasu'!$E$93*K$85*12</f>
        <v>213008.86437839997</v>
      </c>
      <c r="L75" s="5">
        <f>'pas-godz'!L75*'koszty czasu'!$C$93*L$83*12+'pas-godz'!L75*'koszty czasu'!$D$93*L$84*12+'pas-godz'!L75*'koszty czasu'!$E$93*L$85*12</f>
        <v>249665.81257800001</v>
      </c>
      <c r="M75" s="5">
        <f>'pas-godz'!M75*'koszty czasu'!$C$93*M$83*12+'pas-godz'!M75*'koszty czasu'!$D$93*M$84*12+'pas-godz'!M75*'koszty czasu'!$E$93*M$85*12</f>
        <v>218969.79599879999</v>
      </c>
      <c r="N75" s="5">
        <f>'pas-godz'!N75*'koszty czasu'!$C$93*N$83*12+'pas-godz'!N75*'koszty czasu'!$D$93*N$84*12+'pas-godz'!N75*'koszty czasu'!$E$93*N$85*12</f>
        <v>187308.32142960001</v>
      </c>
      <c r="O75" s="5">
        <f>'pas-godz'!O75*'koszty czasu'!$C$93*O$83*12+'pas-godz'!O75*'koszty czasu'!$D$93*O$84*12+'pas-godz'!O75*'koszty czasu'!$E$93*O$85*12</f>
        <v>154655.24518079998</v>
      </c>
      <c r="P75" s="5">
        <f>'pas-godz'!P75*'koszty czasu'!$C$93*P$83*12+'pas-godz'!P75*'koszty czasu'!$D$93*P$84*12+'pas-godz'!P75*'koszty czasu'!$E$93*P$85*12</f>
        <v>120925.83704039996</v>
      </c>
      <c r="Q75" s="5">
        <f>'pas-godz'!Q75*'koszty czasu'!$C$93*Q$83*12+'pas-godz'!Q75*'koszty czasu'!$D$93*Q$84*12+'pas-godz'!Q75*'koszty czasu'!$E$93*Q$85*12</f>
        <v>110006.83863599999</v>
      </c>
      <c r="R75" s="5">
        <f>'pas-godz'!R75*'koszty czasu'!$C$93*R$83*12+'pas-godz'!R75*'koszty czasu'!$D$93*R$84*12+'pas-godz'!R75*'koszty czasu'!$E$93*R$85*12</f>
        <v>75850.667265600001</v>
      </c>
      <c r="S75" s="5">
        <f>'pas-godz'!S75*'koszty czasu'!$C$93*S$83*12+'pas-godz'!S75*'koszty czasu'!$D$93*S$84*12+'pas-godz'!S75*'koszty czasu'!$E$93*S$85*12</f>
        <v>40688.596415999971</v>
      </c>
      <c r="T75" s="5">
        <f>'pas-godz'!T75*'koszty czasu'!$C$93*T$83*12+'pas-godz'!T75*'koszty czasu'!$D$93*T$84*12+'pas-godz'!T75*'koszty czasu'!$E$93*T$85*12</f>
        <v>4503.3363119999703</v>
      </c>
      <c r="U75" s="5">
        <f>'pas-godz'!U75*'koszty czasu'!$C$93*U$83*12+'pas-godz'!U75*'koszty czasu'!$D$93*U$84*12+'pas-godz'!U75*'koszty czasu'!$E$93*U$85*12</f>
        <v>-32664.583713600041</v>
      </c>
      <c r="V75" s="5">
        <f>'pas-godz'!V75*'koszty czasu'!$C$93*V$83*12+'pas-godz'!V75*'koszty czasu'!$D$93*V$84*12+'pas-godz'!V75*'koszty czasu'!$E$93*V$85*12</f>
        <v>124499.68638</v>
      </c>
      <c r="W75" s="5">
        <f>'pas-godz'!W75*'koszty czasu'!$C$93*W$83*12+'pas-godz'!W75*'koszty czasu'!$D$93*W$84*12+'pas-godz'!W75*'koszty czasu'!$E$93*W$85*12</f>
        <v>89294.01023879995</v>
      </c>
      <c r="X75" s="5">
        <f>'pas-godz'!X75*'koszty czasu'!$C$93*X$83*12+'pas-godz'!X75*'koszty czasu'!$D$93*X$84*12+'pas-godz'!X75*'koszty czasu'!$E$93*X$85*12</f>
        <v>53547.137356799969</v>
      </c>
      <c r="Y75" s="5">
        <f>'pas-godz'!Y75*'koszty czasu'!$C$93*Y$83*12+'pas-godz'!Y75*'koszty czasu'!$D$93*Y$84*12+'pas-godz'!Y75*'koszty czasu'!$E$93*Y$85*12</f>
        <v>17268.41502359997</v>
      </c>
      <c r="Z75" s="5">
        <f>'pas-godz'!Z75*'koszty czasu'!$C$93*Z$83*12+'pas-godz'!Z75*'koszty czasu'!$D$93*Z$84*12+'pas-godz'!Z75*'koszty czasu'!$E$93*Z$85*12</f>
        <v>-19502.216359200043</v>
      </c>
    </row>
    <row r="76" spans="1:26" x14ac:dyDescent="0.25">
      <c r="A76" s="1">
        <v>90</v>
      </c>
      <c r="B76" s="5">
        <f>'pas-godz'!B76*'koszty czasu'!$C$93*B$83*12+'pas-godz'!B76*'koszty czasu'!$D$93*B$84*12+'pas-godz'!B76*'koszty czasu'!$E$93*B$85*12</f>
        <v>0</v>
      </c>
      <c r="C76" s="5">
        <f>'pas-godz'!C76*'koszty czasu'!$C$93*C$83*12+'pas-godz'!C76*'koszty czasu'!$D$93*C$84*12+'pas-godz'!C76*'koszty czasu'!$E$93*C$85*12</f>
        <v>0</v>
      </c>
      <c r="D76" s="5">
        <f>'pas-godz'!D76*'koszty czasu'!$C$93*D$83*12+'pas-godz'!D76*'koszty czasu'!$D$93*D$84*12+'pas-godz'!D76*'koszty czasu'!$E$93*D$85*12</f>
        <v>0</v>
      </c>
      <c r="E76" s="5">
        <f>'pas-godz'!E76*'koszty czasu'!$C$93*E$83*12+'pas-godz'!E76*'koszty czasu'!$D$93*E$84*12+'pas-godz'!E76*'koszty czasu'!$E$93*E$85*12</f>
        <v>0</v>
      </c>
      <c r="F76" s="5">
        <f>'pas-godz'!F76*'koszty czasu'!$C$93*F$83*12+'pas-godz'!F76*'koszty czasu'!$D$93*F$84*12+'pas-godz'!F76*'koszty czasu'!$E$93*F$85*12</f>
        <v>0</v>
      </c>
      <c r="G76" s="5">
        <f>'pas-godz'!G76*'koszty czasu'!$C$93*G$83*12+'pas-godz'!G76*'koszty czasu'!$D$93*G$84*12+'pas-godz'!G76*'koszty czasu'!$E$93*G$85*12</f>
        <v>0</v>
      </c>
      <c r="H76" s="5">
        <f>'pas-godz'!H76*'koszty czasu'!$C$93*H$83*12+'pas-godz'!H76*'koszty czasu'!$D$93*H$84*12+'pas-godz'!H76*'koszty czasu'!$E$93*H$85*12</f>
        <v>0</v>
      </c>
      <c r="I76" s="5">
        <f>'pas-godz'!I76*'koszty czasu'!$C$93*I$83*12+'pas-godz'!I76*'koszty czasu'!$D$93*I$84*12+'pas-godz'!I76*'koszty czasu'!$E$93*I$85*12</f>
        <v>0</v>
      </c>
      <c r="J76" s="5">
        <f>'pas-godz'!J76*'koszty czasu'!$C$93*J$83*12+'pas-godz'!J76*'koszty czasu'!$D$93*J$84*12+'pas-godz'!J76*'koszty czasu'!$E$93*J$85*12</f>
        <v>0</v>
      </c>
      <c r="K76" s="5">
        <f>'pas-godz'!K76*'koszty czasu'!$C$93*K$83*12+'pas-godz'!K76*'koszty czasu'!$D$93*K$84*12+'pas-godz'!K76*'koszty czasu'!$E$93*K$85*12</f>
        <v>0</v>
      </c>
      <c r="L76" s="5">
        <f>'pas-godz'!L76*'koszty czasu'!$C$93*L$83*12+'pas-godz'!L76*'koszty czasu'!$D$93*L$84*12+'pas-godz'!L76*'koszty czasu'!$E$93*L$85*12</f>
        <v>0</v>
      </c>
      <c r="M76" s="5">
        <f>'pas-godz'!M76*'koszty czasu'!$C$93*M$83*12+'pas-godz'!M76*'koszty czasu'!$D$93*M$84*12+'pas-godz'!M76*'koszty czasu'!$E$93*M$85*12</f>
        <v>0</v>
      </c>
      <c r="N76" s="5">
        <f>'pas-godz'!N76*'koszty czasu'!$C$93*N$83*12+'pas-godz'!N76*'koszty czasu'!$D$93*N$84*12+'pas-godz'!N76*'koszty czasu'!$E$93*N$85*12</f>
        <v>0</v>
      </c>
      <c r="O76" s="5">
        <f>'pas-godz'!O76*'koszty czasu'!$C$93*O$83*12+'pas-godz'!O76*'koszty czasu'!$D$93*O$84*12+'pas-godz'!O76*'koszty czasu'!$E$93*O$85*12</f>
        <v>0</v>
      </c>
      <c r="P76" s="5">
        <f>'pas-godz'!P76*'koszty czasu'!$C$93*P$83*12+'pas-godz'!P76*'koszty czasu'!$D$93*P$84*12+'pas-godz'!P76*'koszty czasu'!$E$93*P$85*12</f>
        <v>0</v>
      </c>
      <c r="Q76" s="5">
        <f>'pas-godz'!Q76*'koszty czasu'!$C$93*Q$83*12+'pas-godz'!Q76*'koszty czasu'!$D$93*Q$84*12+'pas-godz'!Q76*'koszty czasu'!$E$93*Q$85*12</f>
        <v>0</v>
      </c>
      <c r="R76" s="5">
        <f>'pas-godz'!R76*'koszty czasu'!$C$93*R$83*12+'pas-godz'!R76*'koszty czasu'!$D$93*R$84*12+'pas-godz'!R76*'koszty czasu'!$E$93*R$85*12</f>
        <v>0</v>
      </c>
      <c r="S76" s="5">
        <f>'pas-godz'!S76*'koszty czasu'!$C$93*S$83*12+'pas-godz'!S76*'koszty czasu'!$D$93*S$84*12+'pas-godz'!S76*'koszty czasu'!$E$93*S$85*12</f>
        <v>0</v>
      </c>
      <c r="T76" s="5">
        <f>'pas-godz'!T76*'koszty czasu'!$C$93*T$83*12+'pas-godz'!T76*'koszty czasu'!$D$93*T$84*12+'pas-godz'!T76*'koszty czasu'!$E$93*T$85*12</f>
        <v>0</v>
      </c>
      <c r="U76" s="5">
        <f>'pas-godz'!U76*'koszty czasu'!$C$93*U$83*12+'pas-godz'!U76*'koszty czasu'!$D$93*U$84*12+'pas-godz'!U76*'koszty czasu'!$E$93*U$85*12</f>
        <v>0</v>
      </c>
      <c r="V76" s="5">
        <f>'pas-godz'!V76*'koszty czasu'!$C$93*V$83*12+'pas-godz'!V76*'koszty czasu'!$D$93*V$84*12+'pas-godz'!V76*'koszty czasu'!$E$93*V$85*12</f>
        <v>0</v>
      </c>
      <c r="W76" s="5">
        <f>'pas-godz'!W76*'koszty czasu'!$C$93*W$83*12+'pas-godz'!W76*'koszty czasu'!$D$93*W$84*12+'pas-godz'!W76*'koszty czasu'!$E$93*W$85*12</f>
        <v>0</v>
      </c>
      <c r="X76" s="5">
        <f>'pas-godz'!X76*'koszty czasu'!$C$93*X$83*12+'pas-godz'!X76*'koszty czasu'!$D$93*X$84*12+'pas-godz'!X76*'koszty czasu'!$E$93*X$85*12</f>
        <v>0</v>
      </c>
      <c r="Y76" s="5">
        <f>'pas-godz'!Y76*'koszty czasu'!$C$93*Y$83*12+'pas-godz'!Y76*'koszty czasu'!$D$93*Y$84*12+'pas-godz'!Y76*'koszty czasu'!$E$93*Y$85*12</f>
        <v>0</v>
      </c>
      <c r="Z76" s="5">
        <f>'pas-godz'!Z76*'koszty czasu'!$C$93*Z$83*12+'pas-godz'!Z76*'koszty czasu'!$D$93*Z$84*12+'pas-godz'!Z76*'koszty czasu'!$E$93*Z$85*12</f>
        <v>0</v>
      </c>
    </row>
    <row r="77" spans="1:26" x14ac:dyDescent="0.25">
      <c r="A77" s="1">
        <v>100</v>
      </c>
      <c r="B77" s="5">
        <f>'pas-godz'!B77*'koszty czasu'!$C$93*B$83*12+'pas-godz'!B77*'koszty czasu'!$D$93*B$84*12+'pas-godz'!B77*'koszty czasu'!$E$93*B$85*12</f>
        <v>0</v>
      </c>
      <c r="C77" s="5">
        <f>'pas-godz'!C77*'koszty czasu'!$C$93*C$83*12+'pas-godz'!C77*'koszty czasu'!$D$93*C$84*12+'pas-godz'!C77*'koszty czasu'!$E$93*C$85*12</f>
        <v>0</v>
      </c>
      <c r="D77" s="5">
        <f>'pas-godz'!D77*'koszty czasu'!$C$93*D$83*12+'pas-godz'!D77*'koszty czasu'!$D$93*D$84*12+'pas-godz'!D77*'koszty czasu'!$E$93*D$85*12</f>
        <v>0</v>
      </c>
      <c r="E77" s="5">
        <f>'pas-godz'!E77*'koszty czasu'!$C$93*E$83*12+'pas-godz'!E77*'koszty czasu'!$D$93*E$84*12+'pas-godz'!E77*'koszty czasu'!$E$93*E$85*12</f>
        <v>0</v>
      </c>
      <c r="F77" s="5">
        <f>'pas-godz'!F77*'koszty czasu'!$C$93*F$83*12+'pas-godz'!F77*'koszty czasu'!$D$93*F$84*12+'pas-godz'!F77*'koszty czasu'!$E$93*F$85*12</f>
        <v>0</v>
      </c>
      <c r="G77" s="5">
        <f>'pas-godz'!G77*'koszty czasu'!$C$93*G$83*12+'pas-godz'!G77*'koszty czasu'!$D$93*G$84*12+'pas-godz'!G77*'koszty czasu'!$E$93*G$85*12</f>
        <v>0</v>
      </c>
      <c r="H77" s="5">
        <f>'pas-godz'!H77*'koszty czasu'!$C$93*H$83*12+'pas-godz'!H77*'koszty czasu'!$D$93*H$84*12+'pas-godz'!H77*'koszty czasu'!$E$93*H$85*12</f>
        <v>0</v>
      </c>
      <c r="I77" s="5">
        <f>'pas-godz'!I77*'koszty czasu'!$C$93*I$83*12+'pas-godz'!I77*'koszty czasu'!$D$93*I$84*12+'pas-godz'!I77*'koszty czasu'!$E$93*I$85*12</f>
        <v>0</v>
      </c>
      <c r="J77" s="5">
        <f>'pas-godz'!J77*'koszty czasu'!$C$93*J$83*12+'pas-godz'!J77*'koszty czasu'!$D$93*J$84*12+'pas-godz'!J77*'koszty czasu'!$E$93*J$85*12</f>
        <v>0</v>
      </c>
      <c r="K77" s="5">
        <f>'pas-godz'!K77*'koszty czasu'!$C$93*K$83*12+'pas-godz'!K77*'koszty czasu'!$D$93*K$84*12+'pas-godz'!K77*'koszty czasu'!$E$93*K$85*12</f>
        <v>0</v>
      </c>
      <c r="L77" s="5">
        <f>'pas-godz'!L77*'koszty czasu'!$C$93*L$83*12+'pas-godz'!L77*'koszty czasu'!$D$93*L$84*12+'pas-godz'!L77*'koszty czasu'!$E$93*L$85*12</f>
        <v>0</v>
      </c>
      <c r="M77" s="5">
        <f>'pas-godz'!M77*'koszty czasu'!$C$93*M$83*12+'pas-godz'!M77*'koszty czasu'!$D$93*M$84*12+'pas-godz'!M77*'koszty czasu'!$E$93*M$85*12</f>
        <v>0</v>
      </c>
      <c r="N77" s="5">
        <f>'pas-godz'!N77*'koszty czasu'!$C$93*N$83*12+'pas-godz'!N77*'koszty czasu'!$D$93*N$84*12+'pas-godz'!N77*'koszty czasu'!$E$93*N$85*12</f>
        <v>0</v>
      </c>
      <c r="O77" s="5">
        <f>'pas-godz'!O77*'koszty czasu'!$C$93*O$83*12+'pas-godz'!O77*'koszty czasu'!$D$93*O$84*12+'pas-godz'!O77*'koszty czasu'!$E$93*O$85*12</f>
        <v>0</v>
      </c>
      <c r="P77" s="5">
        <f>'pas-godz'!P77*'koszty czasu'!$C$93*P$83*12+'pas-godz'!P77*'koszty czasu'!$D$93*P$84*12+'pas-godz'!P77*'koszty czasu'!$E$93*P$85*12</f>
        <v>0</v>
      </c>
      <c r="Q77" s="5">
        <f>'pas-godz'!Q77*'koszty czasu'!$C$93*Q$83*12+'pas-godz'!Q77*'koszty czasu'!$D$93*Q$84*12+'pas-godz'!Q77*'koszty czasu'!$E$93*Q$85*12</f>
        <v>0</v>
      </c>
      <c r="R77" s="5">
        <f>'pas-godz'!R77*'koszty czasu'!$C$93*R$83*12+'pas-godz'!R77*'koszty czasu'!$D$93*R$84*12+'pas-godz'!R77*'koszty czasu'!$E$93*R$85*12</f>
        <v>0</v>
      </c>
      <c r="S77" s="5">
        <f>'pas-godz'!S77*'koszty czasu'!$C$93*S$83*12+'pas-godz'!S77*'koszty czasu'!$D$93*S$84*12+'pas-godz'!S77*'koszty czasu'!$E$93*S$85*12</f>
        <v>0</v>
      </c>
      <c r="T77" s="5">
        <f>'pas-godz'!T77*'koszty czasu'!$C$93*T$83*12+'pas-godz'!T77*'koszty czasu'!$D$93*T$84*12+'pas-godz'!T77*'koszty czasu'!$E$93*T$85*12</f>
        <v>0</v>
      </c>
      <c r="U77" s="5">
        <f>'pas-godz'!U77*'koszty czasu'!$C$93*U$83*12+'pas-godz'!U77*'koszty czasu'!$D$93*U$84*12+'pas-godz'!U77*'koszty czasu'!$E$93*U$85*12</f>
        <v>0</v>
      </c>
      <c r="V77" s="5">
        <f>'pas-godz'!V77*'koszty czasu'!$C$93*V$83*12+'pas-godz'!V77*'koszty czasu'!$D$93*V$84*12+'pas-godz'!V77*'koszty czasu'!$E$93*V$85*12</f>
        <v>0</v>
      </c>
      <c r="W77" s="5">
        <f>'pas-godz'!W77*'koszty czasu'!$C$93*W$83*12+'pas-godz'!W77*'koszty czasu'!$D$93*W$84*12+'pas-godz'!W77*'koszty czasu'!$E$93*W$85*12</f>
        <v>0</v>
      </c>
      <c r="X77" s="5">
        <f>'pas-godz'!X77*'koszty czasu'!$C$93*X$83*12+'pas-godz'!X77*'koszty czasu'!$D$93*X$84*12+'pas-godz'!X77*'koszty czasu'!$E$93*X$85*12</f>
        <v>0</v>
      </c>
      <c r="Y77" s="5">
        <f>'pas-godz'!Y77*'koszty czasu'!$C$93*Y$83*12+'pas-godz'!Y77*'koszty czasu'!$D$93*Y$84*12+'pas-godz'!Y77*'koszty czasu'!$E$93*Y$85*12</f>
        <v>0</v>
      </c>
      <c r="Z77" s="5">
        <f>'pas-godz'!Z77*'koszty czasu'!$C$93*Z$83*12+'pas-godz'!Z77*'koszty czasu'!$D$93*Z$84*12+'pas-godz'!Z77*'koszty czasu'!$E$93*Z$85*12</f>
        <v>0</v>
      </c>
    </row>
    <row r="78" spans="1:26" x14ac:dyDescent="0.25">
      <c r="A78" s="1">
        <v>110</v>
      </c>
      <c r="B78" s="5">
        <f>'pas-godz'!B78*'koszty czasu'!$C$93*B$83*12+'pas-godz'!B78*'koszty czasu'!$D$93*B$84*12+'pas-godz'!B78*'koszty czasu'!$E$93*B$85*12</f>
        <v>0</v>
      </c>
      <c r="C78" s="5">
        <f>'pas-godz'!C78*'koszty czasu'!$C$93*C$83*12+'pas-godz'!C78*'koszty czasu'!$D$93*C$84*12+'pas-godz'!C78*'koszty czasu'!$E$93*C$85*12</f>
        <v>0</v>
      </c>
      <c r="D78" s="5">
        <f>'pas-godz'!D78*'koszty czasu'!$C$93*D$83*12+'pas-godz'!D78*'koszty czasu'!$D$93*D$84*12+'pas-godz'!D78*'koszty czasu'!$E$93*D$85*12</f>
        <v>0</v>
      </c>
      <c r="E78" s="5">
        <f>'pas-godz'!E78*'koszty czasu'!$C$93*E$83*12+'pas-godz'!E78*'koszty czasu'!$D$93*E$84*12+'pas-godz'!E78*'koszty czasu'!$E$93*E$85*12</f>
        <v>0</v>
      </c>
      <c r="F78" s="5">
        <f>'pas-godz'!F78*'koszty czasu'!$C$93*F$83*12+'pas-godz'!F78*'koszty czasu'!$D$93*F$84*12+'pas-godz'!F78*'koszty czasu'!$E$93*F$85*12</f>
        <v>0</v>
      </c>
      <c r="G78" s="5">
        <f>'pas-godz'!G78*'koszty czasu'!$C$93*G$83*12+'pas-godz'!G78*'koszty czasu'!$D$93*G$84*12+'pas-godz'!G78*'koszty czasu'!$E$93*G$85*12</f>
        <v>0</v>
      </c>
      <c r="H78" s="5">
        <f>'pas-godz'!H78*'koszty czasu'!$C$93*H$83*12+'pas-godz'!H78*'koszty czasu'!$D$93*H$84*12+'pas-godz'!H78*'koszty czasu'!$E$93*H$85*12</f>
        <v>0</v>
      </c>
      <c r="I78" s="5">
        <f>'pas-godz'!I78*'koszty czasu'!$C$93*I$83*12+'pas-godz'!I78*'koszty czasu'!$D$93*I$84*12+'pas-godz'!I78*'koszty czasu'!$E$93*I$85*12</f>
        <v>0</v>
      </c>
      <c r="J78" s="5">
        <f>'pas-godz'!J78*'koszty czasu'!$C$93*J$83*12+'pas-godz'!J78*'koszty czasu'!$D$93*J$84*12+'pas-godz'!J78*'koszty czasu'!$E$93*J$85*12</f>
        <v>0</v>
      </c>
      <c r="K78" s="5">
        <f>'pas-godz'!K78*'koszty czasu'!$C$93*K$83*12+'pas-godz'!K78*'koszty czasu'!$D$93*K$84*12+'pas-godz'!K78*'koszty czasu'!$E$93*K$85*12</f>
        <v>0</v>
      </c>
      <c r="L78" s="5">
        <f>'pas-godz'!L78*'koszty czasu'!$C$93*L$83*12+'pas-godz'!L78*'koszty czasu'!$D$93*L$84*12+'pas-godz'!L78*'koszty czasu'!$E$93*L$85*12</f>
        <v>0</v>
      </c>
      <c r="M78" s="5">
        <f>'pas-godz'!M78*'koszty czasu'!$C$93*M$83*12+'pas-godz'!M78*'koszty czasu'!$D$93*M$84*12+'pas-godz'!M78*'koszty czasu'!$E$93*M$85*12</f>
        <v>0</v>
      </c>
      <c r="N78" s="5">
        <f>'pas-godz'!N78*'koszty czasu'!$C$93*N$83*12+'pas-godz'!N78*'koszty czasu'!$D$93*N$84*12+'pas-godz'!N78*'koszty czasu'!$E$93*N$85*12</f>
        <v>0</v>
      </c>
      <c r="O78" s="5">
        <f>'pas-godz'!O78*'koszty czasu'!$C$93*O$83*12+'pas-godz'!O78*'koszty czasu'!$D$93*O$84*12+'pas-godz'!O78*'koszty czasu'!$E$93*O$85*12</f>
        <v>0</v>
      </c>
      <c r="P78" s="5">
        <f>'pas-godz'!P78*'koszty czasu'!$C$93*P$83*12+'pas-godz'!P78*'koszty czasu'!$D$93*P$84*12+'pas-godz'!P78*'koszty czasu'!$E$93*P$85*12</f>
        <v>0</v>
      </c>
      <c r="Q78" s="5">
        <f>'pas-godz'!Q78*'koszty czasu'!$C$93*Q$83*12+'pas-godz'!Q78*'koszty czasu'!$D$93*Q$84*12+'pas-godz'!Q78*'koszty czasu'!$E$93*Q$85*12</f>
        <v>0</v>
      </c>
      <c r="R78" s="5">
        <f>'pas-godz'!R78*'koszty czasu'!$C$93*R$83*12+'pas-godz'!R78*'koszty czasu'!$D$93*R$84*12+'pas-godz'!R78*'koszty czasu'!$E$93*R$85*12</f>
        <v>0</v>
      </c>
      <c r="S78" s="5">
        <f>'pas-godz'!S78*'koszty czasu'!$C$93*S$83*12+'pas-godz'!S78*'koszty czasu'!$D$93*S$84*12+'pas-godz'!S78*'koszty czasu'!$E$93*S$85*12</f>
        <v>0</v>
      </c>
      <c r="T78" s="5">
        <f>'pas-godz'!T78*'koszty czasu'!$C$93*T$83*12+'pas-godz'!T78*'koszty czasu'!$D$93*T$84*12+'pas-godz'!T78*'koszty czasu'!$E$93*T$85*12</f>
        <v>0</v>
      </c>
      <c r="U78" s="5">
        <f>'pas-godz'!U78*'koszty czasu'!$C$93*U$83*12+'pas-godz'!U78*'koszty czasu'!$D$93*U$84*12+'pas-godz'!U78*'koszty czasu'!$E$93*U$85*12</f>
        <v>0</v>
      </c>
      <c r="V78" s="5">
        <f>'pas-godz'!V78*'koszty czasu'!$C$93*V$83*12+'pas-godz'!V78*'koszty czasu'!$D$93*V$84*12+'pas-godz'!V78*'koszty czasu'!$E$93*V$85*12</f>
        <v>0</v>
      </c>
      <c r="W78" s="5">
        <f>'pas-godz'!W78*'koszty czasu'!$C$93*W$83*12+'pas-godz'!W78*'koszty czasu'!$D$93*W$84*12+'pas-godz'!W78*'koszty czasu'!$E$93*W$85*12</f>
        <v>0</v>
      </c>
      <c r="X78" s="5">
        <f>'pas-godz'!X78*'koszty czasu'!$C$93*X$83*12+'pas-godz'!X78*'koszty czasu'!$D$93*X$84*12+'pas-godz'!X78*'koszty czasu'!$E$93*X$85*12</f>
        <v>0</v>
      </c>
      <c r="Y78" s="5">
        <f>'pas-godz'!Y78*'koszty czasu'!$C$93*Y$83*12+'pas-godz'!Y78*'koszty czasu'!$D$93*Y$84*12+'pas-godz'!Y78*'koszty czasu'!$E$93*Y$85*12</f>
        <v>0</v>
      </c>
      <c r="Z78" s="5">
        <f>'pas-godz'!Z78*'koszty czasu'!$C$93*Z$83*12+'pas-godz'!Z78*'koszty czasu'!$D$93*Z$84*12+'pas-godz'!Z78*'koszty czasu'!$E$93*Z$85*12</f>
        <v>0</v>
      </c>
    </row>
    <row r="79" spans="1:26" x14ac:dyDescent="0.25">
      <c r="A79" s="1" t="s">
        <v>28</v>
      </c>
      <c r="B79" s="5">
        <f>SUM(B68:B78)</f>
        <v>888894.48850800004</v>
      </c>
      <c r="C79" s="5">
        <f t="shared" ref="C79:Z79" si="9">SUM(C68:C78)</f>
        <v>923081.65420320001</v>
      </c>
      <c r="D79" s="5">
        <f t="shared" si="9"/>
        <v>956246.36657520011</v>
      </c>
      <c r="E79" s="5">
        <f t="shared" si="9"/>
        <v>990387.43663440004</v>
      </c>
      <c r="F79" s="5">
        <f t="shared" si="9"/>
        <v>1024961.655114</v>
      </c>
      <c r="G79" s="5">
        <f t="shared" si="9"/>
        <v>1059829.5100799999</v>
      </c>
      <c r="H79" s="5">
        <f t="shared" si="9"/>
        <v>1113736.3419648001</v>
      </c>
      <c r="I79" s="5">
        <f t="shared" si="9"/>
        <v>1169021.5799471999</v>
      </c>
      <c r="J79" s="5">
        <f t="shared" si="9"/>
        <v>1225143.3165660002</v>
      </c>
      <c r="K79" s="5">
        <f t="shared" si="9"/>
        <v>1282727.6450783999</v>
      </c>
      <c r="L79" s="5">
        <f t="shared" si="9"/>
        <v>1237011.4241160001</v>
      </c>
      <c r="M79" s="5">
        <f t="shared" si="9"/>
        <v>1316722.944438</v>
      </c>
      <c r="N79" s="5">
        <f t="shared" si="9"/>
        <v>1398584.4907679998</v>
      </c>
      <c r="O79" s="5">
        <f t="shared" si="9"/>
        <v>1482642.5854559997</v>
      </c>
      <c r="P79" s="5">
        <f t="shared" si="9"/>
        <v>1568183.992236</v>
      </c>
      <c r="Q79" s="5">
        <f t="shared" si="9"/>
        <v>1441776.5734559998</v>
      </c>
      <c r="R79" s="5">
        <f t="shared" si="9"/>
        <v>1542161.3445792</v>
      </c>
      <c r="S79" s="5">
        <f t="shared" si="9"/>
        <v>1644998.5566720001</v>
      </c>
      <c r="T79" s="5">
        <f t="shared" si="9"/>
        <v>1748685.3313439998</v>
      </c>
      <c r="U79" s="5">
        <f t="shared" si="9"/>
        <v>1855817.2675007998</v>
      </c>
      <c r="V79" s="5">
        <f t="shared" si="9"/>
        <v>1616105.7334199999</v>
      </c>
      <c r="W79" s="5">
        <f t="shared" si="9"/>
        <v>1727897.4061451999</v>
      </c>
      <c r="X79" s="5">
        <f t="shared" si="9"/>
        <v>1841052.2710271999</v>
      </c>
      <c r="Y79" s="5">
        <f t="shared" si="9"/>
        <v>1955803.6325844002</v>
      </c>
      <c r="Z79" s="5">
        <f t="shared" si="9"/>
        <v>2067183.4581431998</v>
      </c>
    </row>
    <row r="80" spans="1:26" x14ac:dyDescent="0.25">
      <c r="B80" s="9"/>
      <c r="C80" s="9"/>
      <c r="D80" s="9"/>
      <c r="E80" s="10"/>
      <c r="F80" s="9"/>
      <c r="G80" s="9"/>
      <c r="H80" s="9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</row>
    <row r="81" spans="1:26" x14ac:dyDescent="0.25">
      <c r="B81" s="15"/>
      <c r="C81" s="15"/>
      <c r="D81" s="15"/>
      <c r="E81" s="15"/>
      <c r="F81" s="15"/>
      <c r="G81" s="9"/>
      <c r="H81" s="9"/>
      <c r="I81" s="10"/>
      <c r="J81" s="77"/>
      <c r="K81" s="77"/>
      <c r="L81" s="77"/>
      <c r="M81" s="11"/>
      <c r="N81" s="10"/>
      <c r="O81" s="9"/>
      <c r="P81" s="9"/>
      <c r="Q81" s="9"/>
      <c r="R81" s="10"/>
      <c r="S81" s="10"/>
      <c r="T81" s="10"/>
      <c r="U81" s="10"/>
    </row>
    <row r="82" spans="1:26" x14ac:dyDescent="0.25">
      <c r="A82" s="61" t="s">
        <v>11</v>
      </c>
      <c r="B82" s="62">
        <v>2020</v>
      </c>
      <c r="C82" s="62">
        <v>2021</v>
      </c>
      <c r="D82" s="62">
        <v>2022</v>
      </c>
      <c r="E82" s="62">
        <v>2023</v>
      </c>
      <c r="F82" s="62">
        <v>2024</v>
      </c>
      <c r="G82" s="62">
        <v>2025</v>
      </c>
      <c r="H82" s="62">
        <v>2026</v>
      </c>
      <c r="I82" s="62">
        <v>2027</v>
      </c>
      <c r="J82" s="62">
        <v>2028</v>
      </c>
      <c r="K82" s="62">
        <v>2029</v>
      </c>
      <c r="L82" s="62">
        <v>2030</v>
      </c>
      <c r="M82" s="62">
        <v>2031</v>
      </c>
      <c r="N82" s="62">
        <v>2032</v>
      </c>
      <c r="O82" s="63">
        <v>2033</v>
      </c>
      <c r="P82" s="63">
        <v>2034</v>
      </c>
      <c r="Q82" s="63">
        <v>2035</v>
      </c>
      <c r="R82" s="63">
        <v>2036</v>
      </c>
      <c r="S82" s="63">
        <v>2037</v>
      </c>
      <c r="T82" s="63">
        <v>2038</v>
      </c>
      <c r="U82" s="63">
        <v>2039</v>
      </c>
      <c r="V82" s="63">
        <v>2040</v>
      </c>
      <c r="W82" s="63">
        <v>2041</v>
      </c>
      <c r="X82" s="63">
        <v>2042</v>
      </c>
      <c r="Y82" s="63">
        <v>2043</v>
      </c>
      <c r="Z82" s="63">
        <v>2044</v>
      </c>
    </row>
    <row r="83" spans="1:26" x14ac:dyDescent="0.25">
      <c r="A83" s="64" t="s">
        <v>12</v>
      </c>
      <c r="B83" s="65">
        <v>72.25</v>
      </c>
      <c r="C83" s="65">
        <v>73.59</v>
      </c>
      <c r="D83" s="65">
        <v>74.7</v>
      </c>
      <c r="E83" s="65">
        <v>75.900000000000006</v>
      </c>
      <c r="F83" s="65">
        <v>77.08</v>
      </c>
      <c r="G83" s="65">
        <v>78.239999999999995</v>
      </c>
      <c r="H83" s="65">
        <v>79.459999999999994</v>
      </c>
      <c r="I83" s="65">
        <v>80.69</v>
      </c>
      <c r="J83" s="65">
        <v>81.900000000000006</v>
      </c>
      <c r="K83" s="65">
        <v>83.13</v>
      </c>
      <c r="L83" s="65">
        <v>84.38</v>
      </c>
      <c r="M83" s="65">
        <v>85.64</v>
      </c>
      <c r="N83" s="65">
        <v>86.92</v>
      </c>
      <c r="O83" s="65">
        <v>88.22</v>
      </c>
      <c r="P83" s="65">
        <v>89.5</v>
      </c>
      <c r="Q83" s="65">
        <v>90.79</v>
      </c>
      <c r="R83" s="65">
        <v>92.09</v>
      </c>
      <c r="S83" s="14">
        <v>93.41</v>
      </c>
      <c r="T83">
        <v>94.61</v>
      </c>
      <c r="U83">
        <v>95.95</v>
      </c>
      <c r="V83">
        <v>97.17</v>
      </c>
      <c r="W83">
        <v>97.9</v>
      </c>
      <c r="X83">
        <v>98.62</v>
      </c>
      <c r="Y83">
        <v>99.35</v>
      </c>
      <c r="Z83">
        <v>99.85</v>
      </c>
    </row>
    <row r="84" spans="1:26" x14ac:dyDescent="0.25">
      <c r="A84" s="64" t="s">
        <v>13</v>
      </c>
      <c r="B84">
        <v>35.590000000000003</v>
      </c>
      <c r="C84">
        <v>36.200000000000003</v>
      </c>
      <c r="D84">
        <v>36.799999999999997</v>
      </c>
      <c r="E84">
        <v>37.39</v>
      </c>
      <c r="F84">
        <v>37.97</v>
      </c>
      <c r="G84">
        <v>38.54</v>
      </c>
      <c r="H84">
        <v>39.14</v>
      </c>
      <c r="I84">
        <v>39.75</v>
      </c>
      <c r="J84">
        <v>40.35</v>
      </c>
      <c r="K84">
        <v>40.950000000000003</v>
      </c>
      <c r="L84">
        <v>41.57</v>
      </c>
      <c r="M84">
        <v>42.19</v>
      </c>
      <c r="N84">
        <v>42.82</v>
      </c>
      <c r="O84">
        <v>43.46</v>
      </c>
      <c r="P84">
        <v>44.09</v>
      </c>
      <c r="Q84">
        <v>44.73</v>
      </c>
      <c r="R84">
        <v>45.37</v>
      </c>
      <c r="S84">
        <v>46.01</v>
      </c>
      <c r="T84">
        <v>46.65</v>
      </c>
      <c r="U84">
        <v>47.27</v>
      </c>
      <c r="V84">
        <v>47.87</v>
      </c>
      <c r="W84">
        <v>48.23</v>
      </c>
      <c r="X84">
        <v>48.58</v>
      </c>
      <c r="Y84">
        <v>48.94</v>
      </c>
      <c r="Z84">
        <v>49.19</v>
      </c>
    </row>
    <row r="85" spans="1:26" x14ac:dyDescent="0.25">
      <c r="A85" s="62" t="s">
        <v>14</v>
      </c>
      <c r="B85">
        <v>29.86</v>
      </c>
      <c r="C85">
        <v>30.37</v>
      </c>
      <c r="D85">
        <v>30.88</v>
      </c>
      <c r="E85">
        <v>31.37</v>
      </c>
      <c r="F85">
        <v>31.86</v>
      </c>
      <c r="G85">
        <v>32.340000000000003</v>
      </c>
      <c r="H85">
        <v>32.840000000000003</v>
      </c>
      <c r="I85">
        <v>33.35</v>
      </c>
      <c r="J85">
        <v>33.85</v>
      </c>
      <c r="K85">
        <v>34.36</v>
      </c>
      <c r="L85">
        <v>34.880000000000003</v>
      </c>
      <c r="M85">
        <v>35.4</v>
      </c>
      <c r="N85">
        <v>35.93</v>
      </c>
      <c r="O85">
        <v>36.47</v>
      </c>
      <c r="P85">
        <v>37</v>
      </c>
      <c r="Q85">
        <v>37.53</v>
      </c>
      <c r="R85">
        <v>38.07</v>
      </c>
      <c r="S85">
        <v>38.61</v>
      </c>
      <c r="T85">
        <v>39.14</v>
      </c>
      <c r="U85">
        <v>39.659999999999997</v>
      </c>
      <c r="V85">
        <v>40.17</v>
      </c>
      <c r="W85">
        <v>40.47</v>
      </c>
      <c r="X85">
        <v>40.770000000000003</v>
      </c>
      <c r="Y85">
        <v>41.07</v>
      </c>
      <c r="Z85">
        <v>41.27</v>
      </c>
    </row>
    <row r="86" spans="1:26" x14ac:dyDescent="0.25">
      <c r="A86" s="62" t="s">
        <v>15</v>
      </c>
      <c r="B86">
        <v>72.25</v>
      </c>
      <c r="C86">
        <v>73.59</v>
      </c>
      <c r="D86">
        <v>74.7</v>
      </c>
      <c r="E86">
        <v>75.900000000000006</v>
      </c>
      <c r="F86">
        <v>77.08</v>
      </c>
      <c r="G86">
        <v>78.239999999999995</v>
      </c>
      <c r="H86">
        <v>79.459999999999994</v>
      </c>
      <c r="I86">
        <v>80.69</v>
      </c>
      <c r="J86">
        <v>81.900000000000006</v>
      </c>
      <c r="K86">
        <v>83.13</v>
      </c>
      <c r="L86">
        <v>84.38</v>
      </c>
      <c r="M86">
        <v>85.64</v>
      </c>
      <c r="N86">
        <v>86.92</v>
      </c>
      <c r="O86">
        <v>88.22</v>
      </c>
      <c r="P86">
        <v>89.5</v>
      </c>
      <c r="Q86">
        <v>90.79</v>
      </c>
      <c r="R86">
        <v>92.09</v>
      </c>
      <c r="S86">
        <v>93.41</v>
      </c>
      <c r="T86">
        <v>94.61</v>
      </c>
      <c r="U86">
        <v>95.95</v>
      </c>
      <c r="V86">
        <v>97.17</v>
      </c>
      <c r="W86">
        <v>97.9</v>
      </c>
      <c r="X86">
        <v>98.62</v>
      </c>
      <c r="Y86">
        <v>99.35</v>
      </c>
      <c r="Z86">
        <v>99.85</v>
      </c>
    </row>
    <row r="87" spans="1:26" x14ac:dyDescent="0.25">
      <c r="B87" s="66"/>
      <c r="C87" s="67"/>
      <c r="D87" s="67"/>
      <c r="E87" s="66"/>
      <c r="F87" s="66"/>
      <c r="G87" s="13"/>
      <c r="H87" s="13"/>
      <c r="I87" s="10"/>
      <c r="J87" s="10"/>
      <c r="K87" s="10"/>
      <c r="L87" s="10"/>
      <c r="M87" s="10"/>
      <c r="N87" s="10"/>
      <c r="O87" s="12"/>
      <c r="P87" s="13"/>
      <c r="Q87" s="13"/>
      <c r="R87" s="10"/>
      <c r="S87" s="10"/>
      <c r="T87" s="10"/>
      <c r="U87" s="10"/>
    </row>
    <row r="88" spans="1:26" x14ac:dyDescent="0.25">
      <c r="B88" s="17"/>
      <c r="C88" s="16"/>
      <c r="D88" s="16"/>
      <c r="E88" s="17"/>
      <c r="F88" s="17"/>
      <c r="G88" s="13"/>
      <c r="H88" s="13"/>
      <c r="I88" s="10"/>
      <c r="J88" s="10"/>
      <c r="K88" s="10"/>
      <c r="L88" s="10"/>
      <c r="M88" s="10"/>
      <c r="N88" s="10"/>
      <c r="O88" s="12"/>
      <c r="P88" s="13"/>
      <c r="Q88" s="13"/>
      <c r="R88" s="10"/>
      <c r="S88" s="10"/>
      <c r="T88" s="10"/>
      <c r="U88" s="10"/>
    </row>
    <row r="89" spans="1:26" x14ac:dyDescent="0.25">
      <c r="F89" s="17"/>
      <c r="G89" s="13"/>
      <c r="H89" s="76" t="s">
        <v>23</v>
      </c>
      <c r="I89" s="75" t="s">
        <v>24</v>
      </c>
      <c r="J89" s="75"/>
      <c r="K89" s="10"/>
      <c r="L89" s="10"/>
      <c r="M89" s="10"/>
      <c r="N89" s="10"/>
      <c r="O89" s="12"/>
      <c r="P89" s="13"/>
      <c r="Q89" s="13"/>
      <c r="R89" s="10"/>
      <c r="S89" s="10"/>
      <c r="T89" s="10"/>
      <c r="U89" s="10"/>
    </row>
    <row r="90" spans="1:26" x14ac:dyDescent="0.25">
      <c r="B90" s="75" t="s">
        <v>16</v>
      </c>
      <c r="C90" s="75"/>
      <c r="D90" s="75"/>
      <c r="E90" s="75"/>
      <c r="F90" s="17"/>
      <c r="G90" s="10"/>
      <c r="H90" s="76"/>
      <c r="I90" s="21" t="s">
        <v>25</v>
      </c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</row>
    <row r="91" spans="1:26" x14ac:dyDescent="0.25">
      <c r="B91" s="19" t="s">
        <v>17</v>
      </c>
      <c r="C91" s="19" t="s">
        <v>18</v>
      </c>
      <c r="D91" s="19" t="s">
        <v>19</v>
      </c>
      <c r="E91" s="19" t="s">
        <v>20</v>
      </c>
      <c r="F91" s="17"/>
      <c r="G91" s="10"/>
      <c r="H91" s="19" t="s">
        <v>18</v>
      </c>
      <c r="I91" s="19">
        <v>1.2</v>
      </c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</row>
    <row r="92" spans="1:26" x14ac:dyDescent="0.25">
      <c r="B92" s="19" t="s">
        <v>21</v>
      </c>
      <c r="C92" s="20">
        <v>0.35</v>
      </c>
      <c r="D92" s="20">
        <v>0.1</v>
      </c>
      <c r="E92" s="20">
        <v>0.55000000000000004</v>
      </c>
      <c r="F92" s="17"/>
      <c r="G92" s="10"/>
      <c r="H92" s="19" t="s">
        <v>19</v>
      </c>
      <c r="I92" s="19">
        <v>1.2</v>
      </c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</row>
    <row r="93" spans="1:26" x14ac:dyDescent="0.25">
      <c r="B93" s="19" t="s">
        <v>22</v>
      </c>
      <c r="C93" s="20">
        <v>0.35</v>
      </c>
      <c r="D93" s="20">
        <v>0.05</v>
      </c>
      <c r="E93" s="20">
        <v>0.6</v>
      </c>
      <c r="F93" s="17"/>
      <c r="G93" s="10"/>
      <c r="H93" s="19" t="s">
        <v>20</v>
      </c>
      <c r="I93" s="19">
        <v>1.6</v>
      </c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</row>
    <row r="94" spans="1:26" x14ac:dyDescent="0.25">
      <c r="B94" s="17"/>
      <c r="C94" s="17"/>
      <c r="D94" s="17"/>
      <c r="E94" s="17"/>
      <c r="F94" s="17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</row>
    <row r="95" spans="1:26" x14ac:dyDescent="0.25">
      <c r="B95" s="17"/>
      <c r="C95" s="17"/>
      <c r="D95" s="17"/>
      <c r="E95" s="17"/>
      <c r="F95" s="17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</row>
    <row r="96" spans="1:26" x14ac:dyDescent="0.25">
      <c r="B96" s="17"/>
      <c r="C96" s="17"/>
      <c r="D96" s="17"/>
      <c r="E96" s="17"/>
      <c r="F96" s="17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</row>
    <row r="97" spans="2:6" x14ac:dyDescent="0.25">
      <c r="B97" s="18"/>
      <c r="C97" s="18"/>
      <c r="D97" s="18"/>
      <c r="E97" s="18"/>
      <c r="F97" s="18"/>
    </row>
    <row r="98" spans="2:6" x14ac:dyDescent="0.25">
      <c r="B98" s="18"/>
      <c r="C98" s="18"/>
      <c r="D98" s="18"/>
      <c r="E98" s="18"/>
      <c r="F98" s="18"/>
    </row>
    <row r="99" spans="2:6" x14ac:dyDescent="0.25">
      <c r="B99" s="18"/>
      <c r="C99" s="18"/>
      <c r="D99" s="18"/>
      <c r="E99" s="18"/>
      <c r="F99" s="18"/>
    </row>
    <row r="100" spans="2:6" x14ac:dyDescent="0.25">
      <c r="B100" s="18"/>
      <c r="C100" s="18"/>
      <c r="D100" s="18"/>
      <c r="E100" s="18"/>
      <c r="F100" s="18"/>
    </row>
    <row r="101" spans="2:6" x14ac:dyDescent="0.25">
      <c r="B101" s="18"/>
      <c r="C101" s="18"/>
      <c r="D101" s="18"/>
      <c r="E101" s="18"/>
      <c r="F101" s="18"/>
    </row>
    <row r="102" spans="2:6" x14ac:dyDescent="0.25">
      <c r="B102" s="18"/>
      <c r="C102" s="18"/>
      <c r="D102" s="18"/>
      <c r="E102" s="18"/>
      <c r="F102" s="18"/>
    </row>
    <row r="103" spans="2:6" x14ac:dyDescent="0.25">
      <c r="B103" s="18"/>
      <c r="C103" s="18"/>
      <c r="D103" s="18"/>
      <c r="E103" s="18"/>
      <c r="F103" s="18"/>
    </row>
    <row r="104" spans="2:6" x14ac:dyDescent="0.25">
      <c r="B104" s="18"/>
      <c r="C104" s="18"/>
      <c r="D104" s="18"/>
      <c r="E104" s="18"/>
      <c r="F104" s="18"/>
    </row>
    <row r="105" spans="2:6" x14ac:dyDescent="0.25">
      <c r="B105" s="18"/>
      <c r="C105" s="18"/>
      <c r="D105" s="18"/>
      <c r="E105" s="18"/>
      <c r="F105" s="18"/>
    </row>
    <row r="106" spans="2:6" x14ac:dyDescent="0.25">
      <c r="B106" s="18"/>
      <c r="C106" s="18"/>
      <c r="D106" s="18"/>
      <c r="E106" s="18"/>
      <c r="F106" s="18"/>
    </row>
    <row r="107" spans="2:6" x14ac:dyDescent="0.25">
      <c r="B107" s="18"/>
      <c r="C107" s="18"/>
      <c r="D107" s="18"/>
      <c r="E107" s="18"/>
      <c r="F107" s="18"/>
    </row>
    <row r="108" spans="2:6" x14ac:dyDescent="0.25">
      <c r="B108" s="18"/>
      <c r="C108" s="18"/>
      <c r="D108" s="18"/>
      <c r="E108" s="18"/>
      <c r="F108" s="18"/>
    </row>
    <row r="109" spans="2:6" x14ac:dyDescent="0.25">
      <c r="B109" s="18"/>
      <c r="C109" s="18"/>
      <c r="D109" s="18"/>
      <c r="E109" s="18"/>
      <c r="F109" s="18"/>
    </row>
    <row r="110" spans="2:6" x14ac:dyDescent="0.25">
      <c r="B110" s="18"/>
      <c r="C110" s="18"/>
      <c r="D110" s="18"/>
      <c r="E110" s="18"/>
      <c r="F110" s="18"/>
    </row>
    <row r="111" spans="2:6" x14ac:dyDescent="0.25">
      <c r="B111" s="18"/>
      <c r="C111" s="18"/>
      <c r="D111" s="18"/>
      <c r="E111" s="18"/>
      <c r="F111" s="18"/>
    </row>
    <row r="112" spans="2:6" x14ac:dyDescent="0.25">
      <c r="B112" s="18"/>
      <c r="C112" s="18"/>
      <c r="D112" s="18"/>
      <c r="E112" s="18"/>
      <c r="F112" s="18"/>
    </row>
    <row r="113" spans="2:6" x14ac:dyDescent="0.25">
      <c r="B113" s="18"/>
      <c r="C113" s="18"/>
      <c r="D113" s="18"/>
      <c r="E113" s="18"/>
      <c r="F113" s="18"/>
    </row>
    <row r="114" spans="2:6" x14ac:dyDescent="0.25">
      <c r="B114" s="14"/>
      <c r="C114" s="14"/>
      <c r="D114" s="14"/>
      <c r="E114" s="14"/>
      <c r="F114" s="14"/>
    </row>
  </sheetData>
  <mergeCells count="9">
    <mergeCell ref="B90:E90"/>
    <mergeCell ref="H89:H90"/>
    <mergeCell ref="I89:J89"/>
    <mergeCell ref="J81:L81"/>
    <mergeCell ref="B3:Z3"/>
    <mergeCell ref="B19:Z19"/>
    <mergeCell ref="B35:Z35"/>
    <mergeCell ref="B51:Z51"/>
    <mergeCell ref="B67:Z6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5"/>
  <sheetViews>
    <sheetView zoomScale="85" zoomScaleNormal="85" workbookViewId="0">
      <selection activeCell="I33" sqref="I33"/>
    </sheetView>
  </sheetViews>
  <sheetFormatPr defaultRowHeight="15" x14ac:dyDescent="0.25"/>
  <cols>
    <col min="1" max="2" width="15.5703125" customWidth="1"/>
    <col min="3" max="11" width="16" bestFit="1" customWidth="1"/>
    <col min="12" max="12" width="12" customWidth="1"/>
    <col min="13" max="26" width="16" bestFit="1" customWidth="1"/>
  </cols>
  <sheetData>
    <row r="1" spans="1:26" x14ac:dyDescent="0.25">
      <c r="A1" t="s">
        <v>86</v>
      </c>
    </row>
    <row r="2" spans="1:26" x14ac:dyDescent="0.25">
      <c r="A2" s="22" t="s">
        <v>11</v>
      </c>
      <c r="B2" s="22">
        <v>2020</v>
      </c>
      <c r="C2" s="22">
        <f>B2+1</f>
        <v>2021</v>
      </c>
      <c r="D2" s="22">
        <f t="shared" ref="D2:Z2" si="0">C2+1</f>
        <v>2022</v>
      </c>
      <c r="E2" s="22">
        <f t="shared" si="0"/>
        <v>2023</v>
      </c>
      <c r="F2" s="22">
        <f t="shared" si="0"/>
        <v>2024</v>
      </c>
      <c r="G2" s="22">
        <f t="shared" si="0"/>
        <v>2025</v>
      </c>
      <c r="H2" s="22">
        <f t="shared" si="0"/>
        <v>2026</v>
      </c>
      <c r="I2" s="22">
        <f t="shared" si="0"/>
        <v>2027</v>
      </c>
      <c r="J2" s="22">
        <f t="shared" si="0"/>
        <v>2028</v>
      </c>
      <c r="K2" s="22">
        <f t="shared" si="0"/>
        <v>2029</v>
      </c>
      <c r="L2" s="22">
        <f t="shared" si="0"/>
        <v>2030</v>
      </c>
      <c r="M2" s="22">
        <f t="shared" si="0"/>
        <v>2031</v>
      </c>
      <c r="N2" s="22">
        <f t="shared" si="0"/>
        <v>2032</v>
      </c>
      <c r="O2" s="22">
        <f t="shared" si="0"/>
        <v>2033</v>
      </c>
      <c r="P2" s="22">
        <f t="shared" si="0"/>
        <v>2034</v>
      </c>
      <c r="Q2" s="22">
        <f t="shared" si="0"/>
        <v>2035</v>
      </c>
      <c r="R2" s="22">
        <f t="shared" si="0"/>
        <v>2036</v>
      </c>
      <c r="S2" s="22">
        <f t="shared" si="0"/>
        <v>2037</v>
      </c>
      <c r="T2" s="22">
        <f t="shared" si="0"/>
        <v>2038</v>
      </c>
      <c r="U2" s="22">
        <f t="shared" si="0"/>
        <v>2039</v>
      </c>
      <c r="V2" s="22">
        <f t="shared" si="0"/>
        <v>2040</v>
      </c>
      <c r="W2" s="22">
        <f t="shared" si="0"/>
        <v>2041</v>
      </c>
      <c r="X2" s="22">
        <f t="shared" si="0"/>
        <v>2042</v>
      </c>
      <c r="Y2" s="22">
        <f t="shared" si="0"/>
        <v>2043</v>
      </c>
      <c r="Z2" s="22">
        <f t="shared" si="0"/>
        <v>2044</v>
      </c>
    </row>
    <row r="3" spans="1:26" x14ac:dyDescent="0.25">
      <c r="A3" s="22" t="s">
        <v>29</v>
      </c>
      <c r="B3" s="4">
        <f>B12*B15*B18*B21*$D$35*$G$31/1000000</f>
        <v>1.9159910028433631</v>
      </c>
      <c r="C3" s="4">
        <f t="shared" ref="C3:Z3" si="1">C12*C15*C18*C21*$D$35*$G$31/1000000</f>
        <v>1.9990877357159773</v>
      </c>
      <c r="D3" s="4">
        <f t="shared" si="1"/>
        <v>1.825064834863241</v>
      </c>
      <c r="E3" s="4">
        <f t="shared" si="1"/>
        <v>1.9042180901931309</v>
      </c>
      <c r="F3" s="4">
        <f t="shared" si="1"/>
        <v>1.9868042305962719</v>
      </c>
      <c r="G3" s="4">
        <f t="shared" si="1"/>
        <v>2.07297214066215</v>
      </c>
      <c r="H3" s="4">
        <f t="shared" si="1"/>
        <v>1.8538947103891501</v>
      </c>
      <c r="I3" s="4">
        <f t="shared" si="1"/>
        <v>1.6124479252128001</v>
      </c>
      <c r="J3" s="4">
        <f t="shared" si="1"/>
        <v>1.64268132381054</v>
      </c>
      <c r="K3" s="4">
        <f t="shared" si="1"/>
        <v>1.6729147224082799</v>
      </c>
      <c r="L3" s="4">
        <f t="shared" si="1"/>
        <v>1.70314812100602</v>
      </c>
      <c r="M3" s="4">
        <f t="shared" si="1"/>
        <v>1.4444845996698001</v>
      </c>
      <c r="N3" s="4">
        <f t="shared" si="1"/>
        <v>1.4696790985012502</v>
      </c>
      <c r="O3" s="4">
        <f t="shared" si="1"/>
        <v>1.4886150912535498</v>
      </c>
      <c r="P3" s="4">
        <f t="shared" si="1"/>
        <v>1.2060408672046801</v>
      </c>
      <c r="Q3" s="4">
        <f t="shared" si="1"/>
        <v>1.2211896614065199</v>
      </c>
      <c r="R3" s="4">
        <f t="shared" si="1"/>
        <v>1.2363384556083601</v>
      </c>
      <c r="S3" s="4">
        <f t="shared" si="1"/>
        <v>1.2514872498101999</v>
      </c>
      <c r="T3" s="4">
        <f t="shared" si="1"/>
        <v>1.27005950032884</v>
      </c>
      <c r="U3" s="4">
        <f t="shared" si="1"/>
        <v>1.2886317508474801</v>
      </c>
      <c r="V3" s="4">
        <f t="shared" si="1"/>
        <v>0.98040300102458977</v>
      </c>
      <c r="W3" s="4">
        <f t="shared" si="1"/>
        <v>0.99433218891357</v>
      </c>
      <c r="X3" s="4">
        <f t="shared" si="1"/>
        <v>1.0082613768025501</v>
      </c>
      <c r="Y3" s="4">
        <f t="shared" si="1"/>
        <v>1.0578731428985264</v>
      </c>
      <c r="Z3" s="4">
        <f t="shared" si="1"/>
        <v>1.1074849089945031</v>
      </c>
    </row>
    <row r="4" spans="1:26" x14ac:dyDescent="0.25">
      <c r="A4" s="22" t="s">
        <v>30</v>
      </c>
      <c r="B4" s="5">
        <f>B3*B29</f>
        <v>45738.537219876765</v>
      </c>
      <c r="C4" s="5">
        <f>C3*C29</f>
        <v>49025.627630698626</v>
      </c>
      <c r="D4" s="5">
        <f t="shared" ref="D4:Z4" si="2">D3*D29</f>
        <v>45946.00721768209</v>
      </c>
      <c r="E4" s="5">
        <f t="shared" si="2"/>
        <v>49170.719524967026</v>
      </c>
      <c r="F4" s="5">
        <f t="shared" si="2"/>
        <v>52580.773962730338</v>
      </c>
      <c r="G4" s="5">
        <f t="shared" si="2"/>
        <v>56185.836900506911</v>
      </c>
      <c r="H4" s="5">
        <f t="shared" si="2"/>
        <v>51495.633370479423</v>
      </c>
      <c r="I4" s="5">
        <f t="shared" si="2"/>
        <v>45899.942639107569</v>
      </c>
      <c r="J4" s="5">
        <f t="shared" si="2"/>
        <v>47884.160589077241</v>
      </c>
      <c r="K4" s="5">
        <f t="shared" si="2"/>
        <v>49938.177378609565</v>
      </c>
      <c r="L4" s="5">
        <f t="shared" si="2"/>
        <v>52061.831762912021</v>
      </c>
      <c r="M4" s="5">
        <f t="shared" si="2"/>
        <v>45212.367969664745</v>
      </c>
      <c r="N4" s="5">
        <f t="shared" si="2"/>
        <v>47101.745427866568</v>
      </c>
      <c r="O4" s="5">
        <f t="shared" si="2"/>
        <v>48850.392834576494</v>
      </c>
      <c r="P4" s="5">
        <f t="shared" si="2"/>
        <v>40494.028157264336</v>
      </c>
      <c r="Q4" s="5">
        <f t="shared" si="2"/>
        <v>41950.307248636767</v>
      </c>
      <c r="R4" s="5">
        <f t="shared" si="2"/>
        <v>43441.224314710948</v>
      </c>
      <c r="S4" s="5">
        <f t="shared" si="2"/>
        <v>44978.451758178584</v>
      </c>
      <c r="T4" s="5">
        <f t="shared" si="2"/>
        <v>46651.825566078951</v>
      </c>
      <c r="U4" s="5">
        <f t="shared" si="2"/>
        <v>48340.442869541519</v>
      </c>
      <c r="V4" s="5">
        <f t="shared" si="2"/>
        <v>37528.846476220271</v>
      </c>
      <c r="W4" s="5">
        <f t="shared" si="2"/>
        <v>38514.463005378224</v>
      </c>
      <c r="X4" s="5">
        <f t="shared" si="2"/>
        <v>39517.796402399152</v>
      </c>
      <c r="Y4" s="5">
        <f t="shared" si="2"/>
        <v>41954.190974212659</v>
      </c>
      <c r="Z4" s="5">
        <f t="shared" si="2"/>
        <v>44442.834248266008</v>
      </c>
    </row>
    <row r="5" spans="1:26" x14ac:dyDescent="0.25">
      <c r="A5" s="22" t="s">
        <v>31</v>
      </c>
      <c r="B5" s="4">
        <f>B3*$D$33</f>
        <v>0.20501103730423983</v>
      </c>
      <c r="C5" s="4">
        <f>C3*$D$33</f>
        <v>0.21390238772160958</v>
      </c>
      <c r="D5" s="4">
        <f t="shared" ref="D5:Z5" si="3">D3*$D$33</f>
        <v>0.19528193733036678</v>
      </c>
      <c r="E5" s="4">
        <f t="shared" si="3"/>
        <v>0.203751335650665</v>
      </c>
      <c r="F5" s="4">
        <f t="shared" si="3"/>
        <v>0.2125880526738011</v>
      </c>
      <c r="G5" s="4">
        <f t="shared" si="3"/>
        <v>0.22180801905085004</v>
      </c>
      <c r="H5" s="4">
        <f t="shared" si="3"/>
        <v>0.19836673401163907</v>
      </c>
      <c r="I5" s="4">
        <f t="shared" si="3"/>
        <v>0.17253192799776962</v>
      </c>
      <c r="J5" s="4">
        <f t="shared" si="3"/>
        <v>0.17576690164772776</v>
      </c>
      <c r="K5" s="4">
        <f t="shared" si="3"/>
        <v>0.17900187529768594</v>
      </c>
      <c r="L5" s="4">
        <f t="shared" si="3"/>
        <v>0.18223684894764414</v>
      </c>
      <c r="M5" s="4">
        <f t="shared" si="3"/>
        <v>0.15455985216466861</v>
      </c>
      <c r="N5" s="4">
        <f t="shared" si="3"/>
        <v>0.15725566353963377</v>
      </c>
      <c r="O5" s="4">
        <f t="shared" si="3"/>
        <v>0.15928181476412984</v>
      </c>
      <c r="P5" s="4">
        <f t="shared" si="3"/>
        <v>0.12904637279090075</v>
      </c>
      <c r="Q5" s="4">
        <f t="shared" si="3"/>
        <v>0.13066729377049763</v>
      </c>
      <c r="R5" s="4">
        <f t="shared" si="3"/>
        <v>0.13228821475009453</v>
      </c>
      <c r="S5" s="4">
        <f t="shared" si="3"/>
        <v>0.13390913572969138</v>
      </c>
      <c r="T5" s="4">
        <f t="shared" si="3"/>
        <v>0.13589636653518589</v>
      </c>
      <c r="U5" s="4">
        <f t="shared" si="3"/>
        <v>0.13788359734068037</v>
      </c>
      <c r="V5" s="4">
        <f t="shared" si="3"/>
        <v>0.1049031211096311</v>
      </c>
      <c r="W5" s="4">
        <f t="shared" si="3"/>
        <v>0.10639354421375199</v>
      </c>
      <c r="X5" s="4">
        <f t="shared" si="3"/>
        <v>0.10788396731787286</v>
      </c>
      <c r="Y5" s="4">
        <f t="shared" si="3"/>
        <v>0.11319242629014233</v>
      </c>
      <c r="Z5" s="4">
        <f t="shared" si="3"/>
        <v>0.11850088526241183</v>
      </c>
    </row>
    <row r="6" spans="1:26" x14ac:dyDescent="0.25">
      <c r="A6" s="22" t="s">
        <v>32</v>
      </c>
      <c r="B6" s="5">
        <f>B5*B26</f>
        <v>497627.39106932742</v>
      </c>
      <c r="C6" s="5">
        <f>C5*C26</f>
        <v>533394.05280140042</v>
      </c>
      <c r="D6" s="5">
        <f t="shared" ref="D6:Z6" si="4">D5*D26</f>
        <v>499874.69661884231</v>
      </c>
      <c r="E6" s="5">
        <f t="shared" si="4"/>
        <v>534966.65436568693</v>
      </c>
      <c r="F6" s="5">
        <f t="shared" si="4"/>
        <v>572074.87492130406</v>
      </c>
      <c r="G6" s="5">
        <f t="shared" si="4"/>
        <v>611278.27981402806</v>
      </c>
      <c r="H6" s="5">
        <f t="shared" si="4"/>
        <v>560251.92767068848</v>
      </c>
      <c r="I6" s="5">
        <f t="shared" si="4"/>
        <v>499386.24671664025</v>
      </c>
      <c r="J6" s="5">
        <f t="shared" si="4"/>
        <v>520974.85415288154</v>
      </c>
      <c r="K6" s="5">
        <f t="shared" si="4"/>
        <v>543312.57796729647</v>
      </c>
      <c r="L6" s="5">
        <f t="shared" si="4"/>
        <v>566422.92455675011</v>
      </c>
      <c r="M6" s="5">
        <f t="shared" si="4"/>
        <v>491898.32150297018</v>
      </c>
      <c r="N6" s="5">
        <f t="shared" si="4"/>
        <v>512458.78062774404</v>
      </c>
      <c r="O6" s="5">
        <f t="shared" si="4"/>
        <v>531487.25889594981</v>
      </c>
      <c r="P6" s="5">
        <f t="shared" si="4"/>
        <v>440560.70340969705</v>
      </c>
      <c r="Q6" s="5">
        <f t="shared" si="4"/>
        <v>456415.36911400984</v>
      </c>
      <c r="R6" s="5">
        <f t="shared" si="4"/>
        <v>472634.57128340675</v>
      </c>
      <c r="S6" s="5">
        <f t="shared" si="4"/>
        <v>489356.74215576978</v>
      </c>
      <c r="T6" s="5">
        <f t="shared" si="4"/>
        <v>507566.40598332562</v>
      </c>
      <c r="U6" s="5">
        <f t="shared" si="4"/>
        <v>525927.33708259708</v>
      </c>
      <c r="V6" s="5">
        <f t="shared" si="4"/>
        <v>408307.91430150834</v>
      </c>
      <c r="W6" s="5">
        <f t="shared" si="4"/>
        <v>419025.86699573998</v>
      </c>
      <c r="X6" s="5">
        <f t="shared" si="4"/>
        <v>429940.80481469672</v>
      </c>
      <c r="Y6" s="5">
        <f t="shared" si="4"/>
        <v>456452.19436506648</v>
      </c>
      <c r="Z6" s="5">
        <f t="shared" si="4"/>
        <v>483532.53198987519</v>
      </c>
    </row>
    <row r="7" spans="1:26" x14ac:dyDescent="0.25">
      <c r="A7" s="22" t="s">
        <v>33</v>
      </c>
      <c r="B7" s="26">
        <f>B3*$D$31+B3*$D$32</f>
        <v>2.9008103783048522</v>
      </c>
      <c r="C7" s="26">
        <f>C3*$D$31+C3*$D$32</f>
        <v>3.0266188318739897</v>
      </c>
      <c r="D7" s="26">
        <f t="shared" ref="D7:Z7" si="5">D3*$D$31+D3*$D$32</f>
        <v>2.763148159982947</v>
      </c>
      <c r="E7" s="26">
        <f t="shared" si="5"/>
        <v>2.8829861885524006</v>
      </c>
      <c r="F7" s="26">
        <f t="shared" si="5"/>
        <v>3.0080216051227557</v>
      </c>
      <c r="G7" s="26">
        <f t="shared" si="5"/>
        <v>3.1384798209624956</v>
      </c>
      <c r="H7" s="26">
        <f t="shared" si="5"/>
        <v>2.8067965915291735</v>
      </c>
      <c r="I7" s="26">
        <f t="shared" si="5"/>
        <v>2.4412461587721794</v>
      </c>
      <c r="J7" s="26">
        <f t="shared" si="5"/>
        <v>2.4870195242491575</v>
      </c>
      <c r="K7" s="26">
        <f t="shared" si="5"/>
        <v>2.532792889726136</v>
      </c>
      <c r="L7" s="26">
        <f t="shared" si="5"/>
        <v>2.5785662552031146</v>
      </c>
      <c r="M7" s="26">
        <f t="shared" si="5"/>
        <v>2.1869496839000777</v>
      </c>
      <c r="N7" s="26">
        <f t="shared" si="5"/>
        <v>2.2250941551308929</v>
      </c>
      <c r="O7" s="26">
        <f t="shared" si="5"/>
        <v>2.2537632481578744</v>
      </c>
      <c r="P7" s="26">
        <f t="shared" si="5"/>
        <v>1.8259458729478857</v>
      </c>
      <c r="Q7" s="26">
        <f t="shared" si="5"/>
        <v>1.8488811473694713</v>
      </c>
      <c r="R7" s="26">
        <f t="shared" si="5"/>
        <v>1.8718164217910573</v>
      </c>
      <c r="S7" s="26">
        <f t="shared" si="5"/>
        <v>1.8947516962126425</v>
      </c>
      <c r="T7" s="26">
        <f t="shared" si="5"/>
        <v>1.9228700834978638</v>
      </c>
      <c r="U7" s="26">
        <f t="shared" si="5"/>
        <v>1.9509884707830849</v>
      </c>
      <c r="V7" s="26">
        <f t="shared" si="5"/>
        <v>1.4843301435512291</v>
      </c>
      <c r="W7" s="26">
        <f t="shared" si="5"/>
        <v>1.5054189340151449</v>
      </c>
      <c r="X7" s="26">
        <f t="shared" si="5"/>
        <v>1.526507724479061</v>
      </c>
      <c r="Y7" s="26">
        <f t="shared" si="5"/>
        <v>1.6016199383483691</v>
      </c>
      <c r="Z7" s="26">
        <f t="shared" si="5"/>
        <v>1.6767321522176779</v>
      </c>
    </row>
    <row r="8" spans="1:26" x14ac:dyDescent="0.25">
      <c r="A8" s="22" t="s">
        <v>34</v>
      </c>
      <c r="B8" s="7">
        <f>B7*B27+B7*B28</f>
        <v>7988376.3546221685</v>
      </c>
      <c r="C8" s="7">
        <f>C7*C27+C7*C28</f>
        <v>8562537.7250215709</v>
      </c>
      <c r="D8" s="7">
        <f t="shared" ref="D8:Z8" si="6">D7*D27+D7*D28</f>
        <v>8024453.0451101568</v>
      </c>
      <c r="E8" s="7">
        <f t="shared" si="6"/>
        <v>8587784.4817223083</v>
      </c>
      <c r="F8" s="7">
        <f t="shared" si="6"/>
        <v>9183477.9283533525</v>
      </c>
      <c r="G8" s="7">
        <f t="shared" si="6"/>
        <v>9812808.6699791905</v>
      </c>
      <c r="H8" s="7">
        <f t="shared" si="6"/>
        <v>8993683.5920005366</v>
      </c>
      <c r="I8" s="7">
        <f t="shared" si="6"/>
        <v>8016612.9610992577</v>
      </c>
      <c r="J8" s="7">
        <f t="shared" si="6"/>
        <v>8363172.6777588446</v>
      </c>
      <c r="K8" s="7">
        <f t="shared" si="6"/>
        <v>8721758.4307301994</v>
      </c>
      <c r="L8" s="7">
        <f t="shared" si="6"/>
        <v>9092746.6143976394</v>
      </c>
      <c r="M8" s="7">
        <f t="shared" si="6"/>
        <v>7896410.4758592751</v>
      </c>
      <c r="N8" s="7">
        <f t="shared" si="6"/>
        <v>8226466.8039473882</v>
      </c>
      <c r="O8" s="7">
        <f t="shared" si="6"/>
        <v>8531929.541466631</v>
      </c>
      <c r="P8" s="7">
        <f t="shared" si="6"/>
        <v>7072291.8999650832</v>
      </c>
      <c r="Q8" s="7">
        <f t="shared" si="6"/>
        <v>7326803.5261113094</v>
      </c>
      <c r="R8" s="7">
        <f t="shared" si="6"/>
        <v>7587170.1450444842</v>
      </c>
      <c r="S8" s="7">
        <f t="shared" si="6"/>
        <v>7855610.2164704762</v>
      </c>
      <c r="T8" s="7">
        <f t="shared" si="6"/>
        <v>8147929.3115420947</v>
      </c>
      <c r="U8" s="7">
        <f t="shared" si="6"/>
        <v>8442676.2926511895</v>
      </c>
      <c r="V8" s="7">
        <f t="shared" si="6"/>
        <v>6554539.187486819</v>
      </c>
      <c r="W8" s="7">
        <f t="shared" si="6"/>
        <v>6726594.1735889073</v>
      </c>
      <c r="X8" s="7">
        <f t="shared" si="6"/>
        <v>6901810.0602412503</v>
      </c>
      <c r="Y8" s="7">
        <f t="shared" si="6"/>
        <v>7327395.2017444046</v>
      </c>
      <c r="Z8" s="7">
        <f t="shared" si="6"/>
        <v>7762113.5841227686</v>
      </c>
    </row>
    <row r="9" spans="1:26" x14ac:dyDescent="0.25">
      <c r="A9" s="22" t="s">
        <v>35</v>
      </c>
      <c r="B9" s="5">
        <f>B8+B6+B4</f>
        <v>8531742.2829113714</v>
      </c>
      <c r="C9" s="5">
        <f>C8+C6+C4</f>
        <v>9144957.4054536708</v>
      </c>
      <c r="D9" s="5">
        <f t="shared" ref="D9:Z9" si="7">D8+D6+D4</f>
        <v>8570273.7489466816</v>
      </c>
      <c r="E9" s="5">
        <f t="shared" si="7"/>
        <v>9171921.8556129616</v>
      </c>
      <c r="F9" s="5">
        <f t="shared" si="7"/>
        <v>9808133.5772373863</v>
      </c>
      <c r="G9" s="5">
        <f t="shared" si="7"/>
        <v>10480272.786693724</v>
      </c>
      <c r="H9" s="5">
        <f t="shared" si="7"/>
        <v>9605431.1530417055</v>
      </c>
      <c r="I9" s="5">
        <f t="shared" si="7"/>
        <v>8561899.1504550055</v>
      </c>
      <c r="J9" s="5">
        <f t="shared" si="7"/>
        <v>8932031.6925008036</v>
      </c>
      <c r="K9" s="5">
        <f t="shared" si="7"/>
        <v>9315009.1860761065</v>
      </c>
      <c r="L9" s="5">
        <f t="shared" si="7"/>
        <v>9711231.370717302</v>
      </c>
      <c r="M9" s="5">
        <f t="shared" si="7"/>
        <v>8433521.1653319113</v>
      </c>
      <c r="N9" s="5">
        <f t="shared" si="7"/>
        <v>8786027.3300029989</v>
      </c>
      <c r="O9" s="5">
        <f t="shared" si="7"/>
        <v>9112267.1931971572</v>
      </c>
      <c r="P9" s="5">
        <f t="shared" si="7"/>
        <v>7553346.6315320441</v>
      </c>
      <c r="Q9" s="5">
        <f t="shared" si="7"/>
        <v>7825169.2024739562</v>
      </c>
      <c r="R9" s="5">
        <f t="shared" si="7"/>
        <v>8103245.9406426018</v>
      </c>
      <c r="S9" s="5">
        <f t="shared" si="7"/>
        <v>8389945.410384424</v>
      </c>
      <c r="T9" s="5">
        <f t="shared" si="7"/>
        <v>8702147.5430915002</v>
      </c>
      <c r="U9" s="5">
        <f t="shared" si="7"/>
        <v>9016944.0726033282</v>
      </c>
      <c r="V9" s="5">
        <f t="shared" si="7"/>
        <v>7000375.9482645476</v>
      </c>
      <c r="W9" s="5">
        <f t="shared" si="7"/>
        <v>7184134.503590025</v>
      </c>
      <c r="X9" s="5">
        <f t="shared" si="7"/>
        <v>7371268.6614583461</v>
      </c>
      <c r="Y9" s="5">
        <f t="shared" si="7"/>
        <v>7825801.5870836833</v>
      </c>
      <c r="Z9" s="5">
        <f t="shared" si="7"/>
        <v>8290088.95036091</v>
      </c>
    </row>
    <row r="11" spans="1:26" x14ac:dyDescent="0.25">
      <c r="A11" s="22" t="s">
        <v>11</v>
      </c>
      <c r="B11" s="22">
        <v>2020</v>
      </c>
      <c r="C11" s="22">
        <f>B11+1</f>
        <v>2021</v>
      </c>
      <c r="D11" s="22">
        <f t="shared" ref="D11:Z11" si="8">C11+1</f>
        <v>2022</v>
      </c>
      <c r="E11" s="22">
        <f t="shared" si="8"/>
        <v>2023</v>
      </c>
      <c r="F11" s="22">
        <f t="shared" si="8"/>
        <v>2024</v>
      </c>
      <c r="G11" s="22">
        <f t="shared" si="8"/>
        <v>2025</v>
      </c>
      <c r="H11" s="22">
        <f t="shared" si="8"/>
        <v>2026</v>
      </c>
      <c r="I11" s="22">
        <f t="shared" si="8"/>
        <v>2027</v>
      </c>
      <c r="J11" s="22">
        <f t="shared" si="8"/>
        <v>2028</v>
      </c>
      <c r="K11" s="22">
        <f t="shared" si="8"/>
        <v>2029</v>
      </c>
      <c r="L11" s="22">
        <f t="shared" si="8"/>
        <v>2030</v>
      </c>
      <c r="M11" s="22">
        <f t="shared" si="8"/>
        <v>2031</v>
      </c>
      <c r="N11" s="22">
        <f t="shared" si="8"/>
        <v>2032</v>
      </c>
      <c r="O11" s="22">
        <f t="shared" si="8"/>
        <v>2033</v>
      </c>
      <c r="P11" s="22">
        <f t="shared" si="8"/>
        <v>2034</v>
      </c>
      <c r="Q11" s="22">
        <f t="shared" si="8"/>
        <v>2035</v>
      </c>
      <c r="R11" s="22">
        <f t="shared" si="8"/>
        <v>2036</v>
      </c>
      <c r="S11" s="22">
        <f t="shared" si="8"/>
        <v>2037</v>
      </c>
      <c r="T11" s="22">
        <f t="shared" si="8"/>
        <v>2038</v>
      </c>
      <c r="U11" s="22">
        <f t="shared" si="8"/>
        <v>2039</v>
      </c>
      <c r="V11" s="22">
        <f t="shared" si="8"/>
        <v>2040</v>
      </c>
      <c r="W11" s="22">
        <f t="shared" si="8"/>
        <v>2041</v>
      </c>
      <c r="X11" s="22">
        <f t="shared" si="8"/>
        <v>2042</v>
      </c>
      <c r="Y11" s="22">
        <f t="shared" si="8"/>
        <v>2043</v>
      </c>
      <c r="Z11" s="22">
        <f t="shared" si="8"/>
        <v>2044</v>
      </c>
    </row>
    <row r="12" spans="1:26" s="70" customFormat="1" x14ac:dyDescent="0.25">
      <c r="A12" s="68" t="s">
        <v>43</v>
      </c>
      <c r="B12" s="69">
        <v>9.1530000000000005</v>
      </c>
      <c r="C12" s="69">
        <v>9.1530000000000005</v>
      </c>
      <c r="D12" s="69">
        <v>9.1530000000000005</v>
      </c>
      <c r="E12" s="69">
        <v>9.1530000000000005</v>
      </c>
      <c r="F12" s="69">
        <v>9.1530000000000005</v>
      </c>
      <c r="G12" s="69">
        <v>9.1530000000000005</v>
      </c>
      <c r="H12" s="69">
        <v>9.1530000000000005</v>
      </c>
      <c r="I12" s="69">
        <v>9.1530000000000005</v>
      </c>
      <c r="J12" s="69">
        <v>9.1530000000000005</v>
      </c>
      <c r="K12" s="69">
        <v>9.1530000000000005</v>
      </c>
      <c r="L12" s="69">
        <v>9.1530000000000005</v>
      </c>
      <c r="M12" s="69">
        <v>9.1530000000000005</v>
      </c>
      <c r="N12" s="69">
        <v>9.1530000000000005</v>
      </c>
      <c r="O12" s="69">
        <v>9.1530000000000005</v>
      </c>
      <c r="P12" s="69">
        <v>9.1530000000000005</v>
      </c>
      <c r="Q12" s="69">
        <v>9.1530000000000005</v>
      </c>
      <c r="R12" s="69">
        <v>9.1530000000000005</v>
      </c>
      <c r="S12" s="69">
        <v>9.1530000000000005</v>
      </c>
      <c r="T12" s="69">
        <v>9.1530000000000005</v>
      </c>
      <c r="U12" s="69">
        <v>9.1530000000000005</v>
      </c>
      <c r="V12" s="69">
        <v>9.1530000000000005</v>
      </c>
      <c r="W12" s="69">
        <v>9.1530000000000005</v>
      </c>
      <c r="X12" s="69">
        <v>9.1530000000000005</v>
      </c>
      <c r="Y12" s="69">
        <v>9.1530000000000005</v>
      </c>
      <c r="Z12" s="69">
        <v>9.1530000000000005</v>
      </c>
    </row>
    <row r="14" spans="1:26" x14ac:dyDescent="0.25">
      <c r="A14" s="22" t="s">
        <v>11</v>
      </c>
      <c r="B14" s="22">
        <v>2020</v>
      </c>
      <c r="C14" s="22">
        <f>B14+1</f>
        <v>2021</v>
      </c>
      <c r="D14" s="22">
        <f t="shared" ref="D14:Z14" si="9">C14+1</f>
        <v>2022</v>
      </c>
      <c r="E14" s="22">
        <f t="shared" si="9"/>
        <v>2023</v>
      </c>
      <c r="F14" s="22">
        <f t="shared" si="9"/>
        <v>2024</v>
      </c>
      <c r="G14" s="22">
        <f t="shared" si="9"/>
        <v>2025</v>
      </c>
      <c r="H14" s="22">
        <f t="shared" si="9"/>
        <v>2026</v>
      </c>
      <c r="I14" s="22">
        <f t="shared" si="9"/>
        <v>2027</v>
      </c>
      <c r="J14" s="22">
        <f t="shared" si="9"/>
        <v>2028</v>
      </c>
      <c r="K14" s="22">
        <f t="shared" si="9"/>
        <v>2029</v>
      </c>
      <c r="L14" s="22">
        <f t="shared" si="9"/>
        <v>2030</v>
      </c>
      <c r="M14" s="22">
        <f t="shared" si="9"/>
        <v>2031</v>
      </c>
      <c r="N14" s="22">
        <f t="shared" si="9"/>
        <v>2032</v>
      </c>
      <c r="O14" s="22">
        <f t="shared" si="9"/>
        <v>2033</v>
      </c>
      <c r="P14" s="22">
        <f t="shared" si="9"/>
        <v>2034</v>
      </c>
      <c r="Q14" s="22">
        <f t="shared" si="9"/>
        <v>2035</v>
      </c>
      <c r="R14" s="22">
        <f t="shared" si="9"/>
        <v>2036</v>
      </c>
      <c r="S14" s="22">
        <f t="shared" si="9"/>
        <v>2037</v>
      </c>
      <c r="T14" s="22">
        <f t="shared" si="9"/>
        <v>2038</v>
      </c>
      <c r="U14" s="22">
        <f t="shared" si="9"/>
        <v>2039</v>
      </c>
      <c r="V14" s="22">
        <f t="shared" si="9"/>
        <v>2040</v>
      </c>
      <c r="W14" s="22">
        <f t="shared" si="9"/>
        <v>2041</v>
      </c>
      <c r="X14" s="22">
        <f t="shared" si="9"/>
        <v>2042</v>
      </c>
      <c r="Y14" s="22">
        <f t="shared" si="9"/>
        <v>2043</v>
      </c>
      <c r="Z14" s="22">
        <f t="shared" si="9"/>
        <v>2044</v>
      </c>
    </row>
    <row r="15" spans="1:26" s="70" customFormat="1" x14ac:dyDescent="0.25">
      <c r="A15" s="68" t="s">
        <v>42</v>
      </c>
      <c r="B15" s="71">
        <v>3738.7975232996209</v>
      </c>
      <c r="C15" s="71">
        <v>3900.9495681669309</v>
      </c>
      <c r="D15" s="71">
        <v>4070.1341644069203</v>
      </c>
      <c r="E15" s="71">
        <v>4246.6563145180144</v>
      </c>
      <c r="F15" s="71">
        <v>4430.834248989323</v>
      </c>
      <c r="G15" s="71">
        <v>4623</v>
      </c>
      <c r="H15" s="71">
        <v>4823.5</v>
      </c>
      <c r="I15" s="71">
        <v>5024</v>
      </c>
      <c r="J15" s="71">
        <v>5118.2</v>
      </c>
      <c r="K15" s="71">
        <v>5212.3999999999996</v>
      </c>
      <c r="L15" s="71">
        <v>5306.6</v>
      </c>
      <c r="M15" s="71">
        <v>5400.8</v>
      </c>
      <c r="N15" s="71">
        <v>5495</v>
      </c>
      <c r="O15" s="71">
        <v>5565.8</v>
      </c>
      <c r="P15" s="71">
        <v>5636.6</v>
      </c>
      <c r="Q15" s="71">
        <v>5707.4</v>
      </c>
      <c r="R15" s="71">
        <v>5778.2</v>
      </c>
      <c r="S15" s="71">
        <v>5849</v>
      </c>
      <c r="T15" s="71">
        <v>5935.8</v>
      </c>
      <c r="U15" s="71">
        <v>6022.6</v>
      </c>
      <c r="V15" s="71">
        <v>6109.4</v>
      </c>
      <c r="W15" s="71">
        <v>6196.2</v>
      </c>
      <c r="X15" s="71">
        <v>6283</v>
      </c>
      <c r="Y15" s="71">
        <v>6592.1566666666668</v>
      </c>
      <c r="Z15" s="71">
        <v>6901.3133333333335</v>
      </c>
    </row>
    <row r="16" spans="1:26" ht="15.75" customHeight="1" x14ac:dyDescent="0.25"/>
    <row r="17" spans="1:27" x14ac:dyDescent="0.25">
      <c r="A17" s="22" t="s">
        <v>11</v>
      </c>
      <c r="B17" s="22">
        <v>2020</v>
      </c>
      <c r="C17" s="22">
        <f>B17+1</f>
        <v>2021</v>
      </c>
      <c r="D17" s="22">
        <f t="shared" ref="D17:Z17" si="10">C17+1</f>
        <v>2022</v>
      </c>
      <c r="E17" s="22">
        <f t="shared" si="10"/>
        <v>2023</v>
      </c>
      <c r="F17" s="22">
        <f t="shared" si="10"/>
        <v>2024</v>
      </c>
      <c r="G17" s="22">
        <f t="shared" si="10"/>
        <v>2025</v>
      </c>
      <c r="H17" s="22">
        <f t="shared" si="10"/>
        <v>2026</v>
      </c>
      <c r="I17" s="22">
        <f t="shared" si="10"/>
        <v>2027</v>
      </c>
      <c r="J17" s="22">
        <f t="shared" si="10"/>
        <v>2028</v>
      </c>
      <c r="K17" s="22">
        <f t="shared" si="10"/>
        <v>2029</v>
      </c>
      <c r="L17" s="22">
        <f t="shared" si="10"/>
        <v>2030</v>
      </c>
      <c r="M17" s="22">
        <f t="shared" si="10"/>
        <v>2031</v>
      </c>
      <c r="N17" s="22">
        <f t="shared" si="10"/>
        <v>2032</v>
      </c>
      <c r="O17" s="22">
        <f t="shared" si="10"/>
        <v>2033</v>
      </c>
      <c r="P17" s="22">
        <f t="shared" si="10"/>
        <v>2034</v>
      </c>
      <c r="Q17" s="22">
        <f t="shared" si="10"/>
        <v>2035</v>
      </c>
      <c r="R17" s="22">
        <f t="shared" si="10"/>
        <v>2036</v>
      </c>
      <c r="S17" s="22">
        <f t="shared" si="10"/>
        <v>2037</v>
      </c>
      <c r="T17" s="22">
        <f t="shared" si="10"/>
        <v>2038</v>
      </c>
      <c r="U17" s="22">
        <f t="shared" si="10"/>
        <v>2039</v>
      </c>
      <c r="V17" s="22">
        <f t="shared" si="10"/>
        <v>2040</v>
      </c>
      <c r="W17" s="22">
        <f t="shared" si="10"/>
        <v>2041</v>
      </c>
      <c r="X17" s="22">
        <f t="shared" si="10"/>
        <v>2042</v>
      </c>
      <c r="Y17" s="22">
        <f t="shared" si="10"/>
        <v>2043</v>
      </c>
      <c r="Z17" s="22">
        <f t="shared" si="10"/>
        <v>2044</v>
      </c>
    </row>
    <row r="18" spans="1:27" x14ac:dyDescent="0.25">
      <c r="A18" s="22" t="s">
        <v>36</v>
      </c>
      <c r="B18" s="7">
        <v>0.8</v>
      </c>
      <c r="C18" s="7">
        <v>0.8</v>
      </c>
      <c r="D18" s="7">
        <v>0.7</v>
      </c>
      <c r="E18" s="7">
        <v>0.7</v>
      </c>
      <c r="F18" s="7">
        <v>0.7</v>
      </c>
      <c r="G18" s="7">
        <v>0.7</v>
      </c>
      <c r="H18" s="7">
        <v>0.6</v>
      </c>
      <c r="I18" s="7">
        <v>0.6</v>
      </c>
      <c r="J18" s="7">
        <v>0.6</v>
      </c>
      <c r="K18" s="7">
        <v>0.6</v>
      </c>
      <c r="L18" s="7">
        <v>0.6</v>
      </c>
      <c r="M18" s="7">
        <v>0.5</v>
      </c>
      <c r="N18" s="7">
        <v>0.5</v>
      </c>
      <c r="O18" s="7">
        <v>0.5</v>
      </c>
      <c r="P18" s="7">
        <v>0.4</v>
      </c>
      <c r="Q18" s="7">
        <v>0.4</v>
      </c>
      <c r="R18" s="7">
        <v>0.4</v>
      </c>
      <c r="S18" s="7">
        <v>0.4</v>
      </c>
      <c r="T18" s="7">
        <v>0.4</v>
      </c>
      <c r="U18" s="7">
        <v>0.4</v>
      </c>
      <c r="V18" s="7">
        <v>0.3</v>
      </c>
      <c r="W18" s="7">
        <v>0.3</v>
      </c>
      <c r="X18" s="7">
        <v>0.3</v>
      </c>
      <c r="Y18" s="7">
        <v>0.3</v>
      </c>
      <c r="Z18" s="7">
        <v>0.3</v>
      </c>
    </row>
    <row r="20" spans="1:27" x14ac:dyDescent="0.25">
      <c r="A20" s="22" t="s">
        <v>11</v>
      </c>
      <c r="B20" s="22">
        <v>2020</v>
      </c>
      <c r="C20" s="22">
        <f>B20+1</f>
        <v>2021</v>
      </c>
      <c r="D20" s="22">
        <f t="shared" ref="D20:Z20" si="11">C20+1</f>
        <v>2022</v>
      </c>
      <c r="E20" s="22">
        <f t="shared" si="11"/>
        <v>2023</v>
      </c>
      <c r="F20" s="22">
        <f t="shared" si="11"/>
        <v>2024</v>
      </c>
      <c r="G20" s="22">
        <f t="shared" si="11"/>
        <v>2025</v>
      </c>
      <c r="H20" s="22">
        <f t="shared" si="11"/>
        <v>2026</v>
      </c>
      <c r="I20" s="22">
        <f t="shared" si="11"/>
        <v>2027</v>
      </c>
      <c r="J20" s="22">
        <f t="shared" si="11"/>
        <v>2028</v>
      </c>
      <c r="K20" s="22">
        <f t="shared" si="11"/>
        <v>2029</v>
      </c>
      <c r="L20" s="22">
        <f t="shared" si="11"/>
        <v>2030</v>
      </c>
      <c r="M20" s="22">
        <f t="shared" si="11"/>
        <v>2031</v>
      </c>
      <c r="N20" s="22">
        <f t="shared" si="11"/>
        <v>2032</v>
      </c>
      <c r="O20" s="22">
        <f t="shared" si="11"/>
        <v>2033</v>
      </c>
      <c r="P20" s="22">
        <f t="shared" si="11"/>
        <v>2034</v>
      </c>
      <c r="Q20" s="22">
        <f t="shared" si="11"/>
        <v>2035</v>
      </c>
      <c r="R20" s="22">
        <f t="shared" si="11"/>
        <v>2036</v>
      </c>
      <c r="S20" s="22">
        <f t="shared" si="11"/>
        <v>2037</v>
      </c>
      <c r="T20" s="22">
        <f t="shared" si="11"/>
        <v>2038</v>
      </c>
      <c r="U20" s="22">
        <f t="shared" si="11"/>
        <v>2039</v>
      </c>
      <c r="V20" s="22">
        <f t="shared" si="11"/>
        <v>2040</v>
      </c>
      <c r="W20" s="22">
        <f t="shared" si="11"/>
        <v>2041</v>
      </c>
      <c r="X20" s="22">
        <f t="shared" si="11"/>
        <v>2042</v>
      </c>
      <c r="Y20" s="22">
        <f t="shared" si="11"/>
        <v>2043</v>
      </c>
      <c r="Z20" s="22">
        <f t="shared" si="11"/>
        <v>2044</v>
      </c>
    </row>
    <row r="21" spans="1:27" s="70" customFormat="1" x14ac:dyDescent="0.25">
      <c r="A21" s="68" t="s">
        <v>41</v>
      </c>
      <c r="B21" s="68">
        <v>9.7000000000000003E-2</v>
      </c>
      <c r="C21" s="68">
        <v>9.7000000000000003E-2</v>
      </c>
      <c r="D21" s="68">
        <v>9.7000000000000003E-2</v>
      </c>
      <c r="E21" s="68">
        <v>9.7000000000000003E-2</v>
      </c>
      <c r="F21" s="68">
        <v>9.7000000000000003E-2</v>
      </c>
      <c r="G21" s="68">
        <v>9.7000000000000003E-2</v>
      </c>
      <c r="H21" s="68">
        <v>9.7000000000000003E-2</v>
      </c>
      <c r="I21" s="68">
        <v>8.1000000000000003E-2</v>
      </c>
      <c r="J21" s="68">
        <v>8.1000000000000003E-2</v>
      </c>
      <c r="K21" s="68">
        <v>8.1000000000000003E-2</v>
      </c>
      <c r="L21" s="68">
        <v>8.1000000000000003E-2</v>
      </c>
      <c r="M21" s="68">
        <v>8.1000000000000003E-2</v>
      </c>
      <c r="N21" s="68">
        <v>8.1000000000000003E-2</v>
      </c>
      <c r="O21" s="68">
        <v>8.1000000000000003E-2</v>
      </c>
      <c r="P21" s="68">
        <v>8.1000000000000003E-2</v>
      </c>
      <c r="Q21" s="68">
        <v>8.1000000000000003E-2</v>
      </c>
      <c r="R21" s="68">
        <v>8.1000000000000003E-2</v>
      </c>
      <c r="S21" s="68">
        <v>8.1000000000000003E-2</v>
      </c>
      <c r="T21" s="68">
        <v>8.1000000000000003E-2</v>
      </c>
      <c r="U21" s="68">
        <v>8.1000000000000003E-2</v>
      </c>
      <c r="V21" s="68">
        <v>8.1000000000000003E-2</v>
      </c>
      <c r="W21" s="68">
        <v>8.1000000000000003E-2</v>
      </c>
      <c r="X21" s="68">
        <v>8.1000000000000003E-2</v>
      </c>
      <c r="Y21" s="68">
        <v>8.1000000000000003E-2</v>
      </c>
      <c r="Z21" s="68">
        <v>8.1000000000000003E-2</v>
      </c>
    </row>
    <row r="23" spans="1:27" x14ac:dyDescent="0.25">
      <c r="C23" s="29"/>
      <c r="D23" s="29"/>
      <c r="E23" s="29"/>
      <c r="F23" s="29"/>
      <c r="G23" s="29"/>
    </row>
    <row r="24" spans="1:27" x14ac:dyDescent="0.25">
      <c r="A24" s="78" t="s">
        <v>45</v>
      </c>
      <c r="B24" s="79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29"/>
    </row>
    <row r="25" spans="1:27" x14ac:dyDescent="0.25">
      <c r="A25" s="33" t="s">
        <v>46</v>
      </c>
      <c r="B25" s="22">
        <v>2020</v>
      </c>
      <c r="C25" s="22">
        <f>B25+1</f>
        <v>2021</v>
      </c>
      <c r="D25" s="22">
        <f t="shared" ref="D25:Z25" si="12">C25+1</f>
        <v>2022</v>
      </c>
      <c r="E25" s="22">
        <f t="shared" si="12"/>
        <v>2023</v>
      </c>
      <c r="F25" s="22">
        <f t="shared" si="12"/>
        <v>2024</v>
      </c>
      <c r="G25" s="22">
        <f t="shared" si="12"/>
        <v>2025</v>
      </c>
      <c r="H25" s="22">
        <f t="shared" si="12"/>
        <v>2026</v>
      </c>
      <c r="I25" s="22">
        <f t="shared" si="12"/>
        <v>2027</v>
      </c>
      <c r="J25" s="22">
        <f t="shared" si="12"/>
        <v>2028</v>
      </c>
      <c r="K25" s="22">
        <f t="shared" si="12"/>
        <v>2029</v>
      </c>
      <c r="L25" s="22">
        <f t="shared" si="12"/>
        <v>2030</v>
      </c>
      <c r="M25" s="22">
        <f t="shared" si="12"/>
        <v>2031</v>
      </c>
      <c r="N25" s="22">
        <f t="shared" si="12"/>
        <v>2032</v>
      </c>
      <c r="O25" s="22">
        <f t="shared" si="12"/>
        <v>2033</v>
      </c>
      <c r="P25" s="22">
        <f t="shared" si="12"/>
        <v>2034</v>
      </c>
      <c r="Q25" s="22">
        <f t="shared" si="12"/>
        <v>2035</v>
      </c>
      <c r="R25" s="22">
        <f t="shared" si="12"/>
        <v>2036</v>
      </c>
      <c r="S25" s="22">
        <f t="shared" si="12"/>
        <v>2037</v>
      </c>
      <c r="T25" s="22">
        <f t="shared" si="12"/>
        <v>2038</v>
      </c>
      <c r="U25" s="22">
        <f t="shared" si="12"/>
        <v>2039</v>
      </c>
      <c r="V25" s="22">
        <f t="shared" si="12"/>
        <v>2040</v>
      </c>
      <c r="W25" s="22">
        <f t="shared" si="12"/>
        <v>2041</v>
      </c>
      <c r="X25" s="22">
        <f t="shared" si="12"/>
        <v>2042</v>
      </c>
      <c r="Y25" s="22">
        <f t="shared" si="12"/>
        <v>2043</v>
      </c>
      <c r="Z25" s="22">
        <f t="shared" si="12"/>
        <v>2044</v>
      </c>
    </row>
    <row r="26" spans="1:27" ht="25.5" x14ac:dyDescent="0.25">
      <c r="A26" s="34" t="s">
        <v>47</v>
      </c>
      <c r="B26">
        <v>2427320</v>
      </c>
      <c r="C26">
        <v>2493633</v>
      </c>
      <c r="D26">
        <v>2559759</v>
      </c>
      <c r="E26">
        <v>2625586</v>
      </c>
      <c r="F26">
        <v>2691002</v>
      </c>
      <c r="G26">
        <v>2755889</v>
      </c>
      <c r="H26">
        <v>2824324</v>
      </c>
      <c r="I26">
        <v>2894457</v>
      </c>
      <c r="J26">
        <v>2964010</v>
      </c>
      <c r="K26">
        <v>3035234</v>
      </c>
      <c r="L26">
        <v>3108169</v>
      </c>
      <c r="M26">
        <v>3182575</v>
      </c>
      <c r="N26">
        <v>3258762</v>
      </c>
      <c r="O26">
        <v>3336773</v>
      </c>
      <c r="P26">
        <v>3413972</v>
      </c>
      <c r="Q26">
        <v>3492958</v>
      </c>
      <c r="R26">
        <v>3572764</v>
      </c>
      <c r="S26">
        <v>3654394</v>
      </c>
      <c r="T26">
        <v>3734952</v>
      </c>
      <c r="U26">
        <v>3814285</v>
      </c>
      <c r="V26">
        <v>3892238</v>
      </c>
      <c r="W26">
        <v>3938452</v>
      </c>
      <c r="X26">
        <v>3985215</v>
      </c>
      <c r="Y26">
        <v>4032533</v>
      </c>
      <c r="Z26">
        <v>4080412.8249263843</v>
      </c>
    </row>
    <row r="27" spans="1:27" x14ac:dyDescent="0.25">
      <c r="A27" s="34" t="s">
        <v>48</v>
      </c>
      <c r="B27">
        <v>2716505</v>
      </c>
      <c r="C27">
        <v>2790719</v>
      </c>
      <c r="D27">
        <v>2864723</v>
      </c>
      <c r="E27">
        <v>2938393</v>
      </c>
      <c r="F27">
        <v>3011602</v>
      </c>
      <c r="G27">
        <v>3084220</v>
      </c>
      <c r="H27">
        <v>3160807</v>
      </c>
      <c r="I27">
        <v>3239296</v>
      </c>
      <c r="J27">
        <v>3317135</v>
      </c>
      <c r="K27">
        <v>3396845</v>
      </c>
      <c r="L27">
        <v>3478469</v>
      </c>
      <c r="M27">
        <v>3561740</v>
      </c>
      <c r="N27">
        <v>3647004</v>
      </c>
      <c r="O27">
        <v>3734309</v>
      </c>
      <c r="P27">
        <v>3820706</v>
      </c>
      <c r="Q27">
        <v>3909101</v>
      </c>
      <c r="R27">
        <v>3998415</v>
      </c>
      <c r="S27">
        <v>4089770</v>
      </c>
      <c r="T27">
        <v>4179926</v>
      </c>
      <c r="U27">
        <v>4268711</v>
      </c>
      <c r="V27">
        <v>4355951</v>
      </c>
      <c r="W27">
        <v>4407671</v>
      </c>
      <c r="X27">
        <v>4460005</v>
      </c>
      <c r="Y27">
        <v>4512960</v>
      </c>
      <c r="Z27">
        <v>4566543.7508702343</v>
      </c>
    </row>
    <row r="28" spans="1:27" x14ac:dyDescent="0.25">
      <c r="A28" s="34" t="s">
        <v>49</v>
      </c>
      <c r="B28">
        <v>37338</v>
      </c>
      <c r="C28">
        <v>38358</v>
      </c>
      <c r="D28">
        <v>39375</v>
      </c>
      <c r="E28">
        <v>40388</v>
      </c>
      <c r="F28">
        <v>41394</v>
      </c>
      <c r="G28">
        <v>42392</v>
      </c>
      <c r="H28">
        <v>43445</v>
      </c>
      <c r="I28">
        <v>44524</v>
      </c>
      <c r="J28">
        <v>45594</v>
      </c>
      <c r="K28">
        <v>46689</v>
      </c>
      <c r="L28">
        <v>47811</v>
      </c>
      <c r="M28">
        <v>48956</v>
      </c>
      <c r="N28">
        <v>50128</v>
      </c>
      <c r="O28">
        <v>51328</v>
      </c>
      <c r="P28">
        <v>52515</v>
      </c>
      <c r="Q28">
        <v>53730</v>
      </c>
      <c r="R28">
        <v>54958</v>
      </c>
      <c r="S28">
        <v>56214</v>
      </c>
      <c r="T28">
        <v>57453</v>
      </c>
      <c r="U28">
        <v>58673</v>
      </c>
      <c r="V28">
        <v>59872</v>
      </c>
      <c r="W28">
        <v>60583</v>
      </c>
      <c r="X28">
        <v>61302</v>
      </c>
      <c r="Y28">
        <v>62030</v>
      </c>
      <c r="Z28">
        <v>62766.645460180742</v>
      </c>
    </row>
    <row r="29" spans="1:27" x14ac:dyDescent="0.25">
      <c r="A29" s="34" t="s">
        <v>50</v>
      </c>
      <c r="B29">
        <v>23872</v>
      </c>
      <c r="C29">
        <v>24524</v>
      </c>
      <c r="D29">
        <v>25175</v>
      </c>
      <c r="E29">
        <v>25822</v>
      </c>
      <c r="F29">
        <v>26465</v>
      </c>
      <c r="G29">
        <v>27104</v>
      </c>
      <c r="H29">
        <v>27777</v>
      </c>
      <c r="I29">
        <v>28466</v>
      </c>
      <c r="J29">
        <v>29150</v>
      </c>
      <c r="K29">
        <v>29851</v>
      </c>
      <c r="L29">
        <v>30568</v>
      </c>
      <c r="M29">
        <v>31300</v>
      </c>
      <c r="N29">
        <v>32049</v>
      </c>
      <c r="O29">
        <v>32816</v>
      </c>
      <c r="P29">
        <v>33576</v>
      </c>
      <c r="Q29">
        <v>34352</v>
      </c>
      <c r="R29">
        <v>35137</v>
      </c>
      <c r="S29">
        <v>35940</v>
      </c>
      <c r="T29">
        <v>36732</v>
      </c>
      <c r="U29">
        <v>37513</v>
      </c>
      <c r="V29">
        <v>38279</v>
      </c>
      <c r="W29">
        <v>38734</v>
      </c>
      <c r="X29">
        <v>39194</v>
      </c>
      <c r="Y29">
        <v>39659</v>
      </c>
      <c r="Z29">
        <v>40129.516788283923</v>
      </c>
    </row>
    <row r="30" spans="1:27" x14ac:dyDescent="0.25">
      <c r="AA30" s="14"/>
    </row>
    <row r="31" spans="1:27" x14ac:dyDescent="0.25">
      <c r="C31" s="23" t="s">
        <v>37</v>
      </c>
      <c r="D31" s="24">
        <v>1.2290000000000001</v>
      </c>
      <c r="F31" t="s">
        <v>82</v>
      </c>
      <c r="G31" s="53">
        <v>300</v>
      </c>
    </row>
    <row r="32" spans="1:27" x14ac:dyDescent="0.25">
      <c r="C32" s="23" t="s">
        <v>38</v>
      </c>
      <c r="D32" s="24">
        <v>0.28499999999999998</v>
      </c>
      <c r="E32" s="31"/>
      <c r="F32" s="30"/>
      <c r="G32" s="25"/>
    </row>
    <row r="33" spans="3:7" x14ac:dyDescent="0.25">
      <c r="C33" s="23" t="s">
        <v>39</v>
      </c>
      <c r="D33" s="24">
        <v>0.107</v>
      </c>
      <c r="E33" s="31"/>
      <c r="F33" s="30"/>
      <c r="G33" s="25"/>
    </row>
    <row r="34" spans="3:7" x14ac:dyDescent="0.25">
      <c r="C34" s="25"/>
      <c r="D34" s="25"/>
      <c r="E34" s="31"/>
      <c r="F34" s="30"/>
      <c r="G34" s="25"/>
    </row>
    <row r="35" spans="3:7" x14ac:dyDescent="0.25">
      <c r="C35" s="23" t="s">
        <v>40</v>
      </c>
      <c r="D35" s="24">
        <v>2.4049999999999998</v>
      </c>
      <c r="E35" s="31"/>
      <c r="F35" s="30"/>
      <c r="G35" s="25"/>
    </row>
    <row r="36" spans="3:7" x14ac:dyDescent="0.25">
      <c r="C36" s="25"/>
      <c r="D36" s="25"/>
      <c r="E36" s="31"/>
      <c r="F36" s="30"/>
      <c r="G36" s="25"/>
    </row>
    <row r="37" spans="3:7" x14ac:dyDescent="0.25">
      <c r="E37" s="31"/>
      <c r="F37" s="31"/>
      <c r="G37" s="31"/>
    </row>
    <row r="38" spans="3:7" x14ac:dyDescent="0.25">
      <c r="C38" s="30"/>
      <c r="D38" s="31"/>
      <c r="E38" s="31"/>
      <c r="F38" s="31"/>
      <c r="G38" s="31"/>
    </row>
    <row r="39" spans="3:7" x14ac:dyDescent="0.25">
      <c r="C39" s="30"/>
      <c r="D39" s="31"/>
      <c r="E39" s="31"/>
      <c r="F39" s="31"/>
      <c r="G39" s="31"/>
    </row>
    <row r="40" spans="3:7" x14ac:dyDescent="0.25">
      <c r="C40" s="30"/>
      <c r="D40" s="31"/>
      <c r="E40" s="31"/>
      <c r="F40" s="31"/>
      <c r="G40" s="31"/>
    </row>
    <row r="41" spans="3:7" x14ac:dyDescent="0.25">
      <c r="C41" s="30"/>
      <c r="D41" s="31"/>
      <c r="E41" s="31"/>
      <c r="F41" s="31"/>
      <c r="G41" s="31"/>
    </row>
    <row r="42" spans="3:7" x14ac:dyDescent="0.25">
      <c r="C42" s="30"/>
      <c r="D42" s="31"/>
      <c r="E42" s="31"/>
      <c r="F42" s="31"/>
      <c r="G42" s="31"/>
    </row>
    <row r="43" spans="3:7" x14ac:dyDescent="0.25">
      <c r="C43" s="30"/>
      <c r="D43" s="31"/>
      <c r="E43" s="31"/>
      <c r="F43" s="31"/>
      <c r="G43" s="31"/>
    </row>
    <row r="44" spans="3:7" x14ac:dyDescent="0.25">
      <c r="C44" s="30"/>
      <c r="D44" s="32"/>
      <c r="E44" s="32"/>
      <c r="F44" s="31"/>
      <c r="G44" s="32"/>
    </row>
    <row r="45" spans="3:7" x14ac:dyDescent="0.25">
      <c r="C45" s="30"/>
      <c r="D45" s="31"/>
      <c r="E45" s="31"/>
      <c r="F45" s="31"/>
      <c r="G45" s="31"/>
    </row>
    <row r="46" spans="3:7" x14ac:dyDescent="0.25">
      <c r="C46" s="30"/>
      <c r="D46" s="31"/>
      <c r="E46" s="31"/>
      <c r="F46" s="31"/>
      <c r="G46" s="31"/>
    </row>
    <row r="47" spans="3:7" x14ac:dyDescent="0.25">
      <c r="C47" s="14"/>
      <c r="D47" s="31"/>
      <c r="E47" s="31"/>
      <c r="F47" s="31"/>
      <c r="G47" s="31"/>
    </row>
    <row r="48" spans="3:7" x14ac:dyDescent="0.25">
      <c r="C48" s="14"/>
      <c r="D48" s="28"/>
      <c r="E48" s="28"/>
      <c r="F48" s="28"/>
      <c r="G48" s="28"/>
    </row>
    <row r="49" spans="3:7" x14ac:dyDescent="0.25">
      <c r="C49" s="14"/>
      <c r="D49" s="28"/>
      <c r="E49" s="28"/>
      <c r="F49" s="28"/>
      <c r="G49" s="28"/>
    </row>
    <row r="50" spans="3:7" x14ac:dyDescent="0.25">
      <c r="C50" s="14"/>
      <c r="D50" s="28"/>
      <c r="E50" s="28"/>
      <c r="F50" s="28"/>
      <c r="G50" s="28"/>
    </row>
    <row r="51" spans="3:7" x14ac:dyDescent="0.25">
      <c r="C51" s="28"/>
      <c r="D51" s="28"/>
      <c r="E51" s="28"/>
      <c r="F51" s="28"/>
      <c r="G51" s="14"/>
    </row>
    <row r="52" spans="3:7" x14ac:dyDescent="0.25">
      <c r="C52" s="14"/>
      <c r="D52" s="14"/>
      <c r="E52" s="14"/>
      <c r="F52" s="14"/>
      <c r="G52" s="14"/>
    </row>
    <row r="53" spans="3:7" x14ac:dyDescent="0.25">
      <c r="C53" s="14"/>
      <c r="D53" s="14"/>
      <c r="E53" s="14"/>
      <c r="F53" s="14"/>
      <c r="G53" s="14"/>
    </row>
    <row r="54" spans="3:7" x14ac:dyDescent="0.25">
      <c r="C54" s="14"/>
      <c r="D54" s="14"/>
      <c r="E54" s="14"/>
      <c r="F54" s="14"/>
      <c r="G54" s="14"/>
    </row>
    <row r="55" spans="3:7" x14ac:dyDescent="0.25">
      <c r="C55" s="14"/>
      <c r="D55" s="14"/>
      <c r="E55" s="14"/>
      <c r="F55" s="14"/>
      <c r="G55" s="14"/>
    </row>
  </sheetData>
  <mergeCells count="1">
    <mergeCell ref="A24:Z24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6"/>
  <sheetViews>
    <sheetView workbookViewId="0">
      <selection activeCell="E17" sqref="E17"/>
    </sheetView>
  </sheetViews>
  <sheetFormatPr defaultRowHeight="15" x14ac:dyDescent="0.25"/>
  <cols>
    <col min="1" max="1" width="28.42578125" customWidth="1"/>
    <col min="2" max="26" width="11.140625" customWidth="1"/>
  </cols>
  <sheetData>
    <row r="1" spans="1:26" x14ac:dyDescent="0.25">
      <c r="A1" t="s">
        <v>88</v>
      </c>
    </row>
    <row r="2" spans="1:26" x14ac:dyDescent="0.25">
      <c r="A2" s="1" t="s">
        <v>1</v>
      </c>
      <c r="B2" s="1">
        <v>2020</v>
      </c>
      <c r="C2" s="1">
        <f>B2+1</f>
        <v>2021</v>
      </c>
      <c r="D2" s="1">
        <f t="shared" ref="D2:Z2" si="0">C2+1</f>
        <v>2022</v>
      </c>
      <c r="E2" s="1">
        <f t="shared" si="0"/>
        <v>2023</v>
      </c>
      <c r="F2" s="1">
        <f t="shared" si="0"/>
        <v>2024</v>
      </c>
      <c r="G2" s="1">
        <f t="shared" si="0"/>
        <v>2025</v>
      </c>
      <c r="H2" s="1">
        <f t="shared" si="0"/>
        <v>2026</v>
      </c>
      <c r="I2" s="1">
        <f t="shared" si="0"/>
        <v>2027</v>
      </c>
      <c r="J2" s="1">
        <f t="shared" si="0"/>
        <v>2028</v>
      </c>
      <c r="K2" s="1">
        <f t="shared" si="0"/>
        <v>2029</v>
      </c>
      <c r="L2" s="1">
        <f t="shared" si="0"/>
        <v>2030</v>
      </c>
      <c r="M2" s="1">
        <f t="shared" si="0"/>
        <v>2031</v>
      </c>
      <c r="N2" s="1">
        <f t="shared" si="0"/>
        <v>2032</v>
      </c>
      <c r="O2" s="1">
        <f t="shared" si="0"/>
        <v>2033</v>
      </c>
      <c r="P2" s="1">
        <f t="shared" si="0"/>
        <v>2034</v>
      </c>
      <c r="Q2" s="1">
        <f t="shared" si="0"/>
        <v>2035</v>
      </c>
      <c r="R2" s="1">
        <f t="shared" si="0"/>
        <v>2036</v>
      </c>
      <c r="S2" s="1">
        <f t="shared" si="0"/>
        <v>2037</v>
      </c>
      <c r="T2" s="1">
        <f t="shared" si="0"/>
        <v>2038</v>
      </c>
      <c r="U2" s="1">
        <f t="shared" si="0"/>
        <v>2039</v>
      </c>
      <c r="V2" s="1">
        <f t="shared" si="0"/>
        <v>2040</v>
      </c>
      <c r="W2" s="1">
        <f t="shared" si="0"/>
        <v>2041</v>
      </c>
      <c r="X2" s="1">
        <f t="shared" si="0"/>
        <v>2042</v>
      </c>
      <c r="Y2" s="1">
        <f t="shared" si="0"/>
        <v>2043</v>
      </c>
      <c r="Z2" s="1">
        <f t="shared" si="0"/>
        <v>2044</v>
      </c>
    </row>
    <row r="3" spans="1:26" x14ac:dyDescent="0.25">
      <c r="A3" s="3" t="s">
        <v>2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</row>
    <row r="4" spans="1:26" x14ac:dyDescent="0.25">
      <c r="A4" s="1">
        <v>10</v>
      </c>
      <c r="B4" s="5">
        <f>'Praca eksploatacyjna'!B4*$U$90*$X86*B$82</f>
        <v>0</v>
      </c>
      <c r="C4" s="5">
        <f>'Praca eksploatacyjna'!C4*$U$90*$X86*C$82</f>
        <v>0</v>
      </c>
      <c r="D4" s="5">
        <f>'Praca eksploatacyjna'!D4*$U$90*$X86*D$82</f>
        <v>0</v>
      </c>
      <c r="E4" s="5">
        <f>'Praca eksploatacyjna'!E4*$U$90*$X86*E$82</f>
        <v>0</v>
      </c>
      <c r="F4" s="5">
        <f>'Praca eksploatacyjna'!F4*$U$90*$X86*F$82</f>
        <v>0</v>
      </c>
      <c r="G4" s="5">
        <f>'Praca eksploatacyjna'!G4*$U$90*$X86*G$82</f>
        <v>0</v>
      </c>
      <c r="H4" s="5">
        <f>'Praca eksploatacyjna'!H4*$U$90*$X86*H$82</f>
        <v>0</v>
      </c>
      <c r="I4" s="5">
        <f>'Praca eksploatacyjna'!I4*$U$90*$X86*I$82</f>
        <v>0</v>
      </c>
      <c r="J4" s="5">
        <f>'Praca eksploatacyjna'!J4*$U$90*$X86*J$82</f>
        <v>0</v>
      </c>
      <c r="K4" s="5">
        <f>'Praca eksploatacyjna'!K4*$U$90*$X86*K$82</f>
        <v>0</v>
      </c>
      <c r="L4" s="5">
        <f>'Praca eksploatacyjna'!L4*$U$90*$X86*L$82</f>
        <v>0</v>
      </c>
      <c r="M4" s="5">
        <f>'Praca eksploatacyjna'!M4*$U$90*$X86*M$82</f>
        <v>0</v>
      </c>
      <c r="N4" s="5">
        <f>'Praca eksploatacyjna'!N4*$U$90*$X86*N$82</f>
        <v>0</v>
      </c>
      <c r="O4" s="5">
        <f>'Praca eksploatacyjna'!O4*$U$90*$X86*O$82</f>
        <v>0</v>
      </c>
      <c r="P4" s="5">
        <f>'Praca eksploatacyjna'!P4*$U$90*$X86*P$82</f>
        <v>0</v>
      </c>
      <c r="Q4" s="5">
        <f>'Praca eksploatacyjna'!Q4*$U$90*$X86*Q$82</f>
        <v>0</v>
      </c>
      <c r="R4" s="5">
        <f>'Praca eksploatacyjna'!R4*$U$90*$X86*R$82</f>
        <v>0</v>
      </c>
      <c r="S4" s="5">
        <f>'Praca eksploatacyjna'!S4*$U$90*$X86*S$82</f>
        <v>0</v>
      </c>
      <c r="T4" s="5">
        <f>'Praca eksploatacyjna'!T4*$U$90*$X86*T$82</f>
        <v>0</v>
      </c>
      <c r="U4" s="5">
        <f>'Praca eksploatacyjna'!U4*$U$90*$X86*U$82</f>
        <v>0</v>
      </c>
      <c r="V4" s="5">
        <f>'Praca eksploatacyjna'!V4*$U$90*$X86*V$82</f>
        <v>0</v>
      </c>
      <c r="W4" s="5">
        <f>'Praca eksploatacyjna'!W4*$U$90*$X86*W$82</f>
        <v>0</v>
      </c>
      <c r="X4" s="5">
        <f>'Praca eksploatacyjna'!X4*$U$90*$X86*X$82</f>
        <v>0</v>
      </c>
      <c r="Y4" s="5">
        <f>'Praca eksploatacyjna'!Y4*$U$90*$X86*Y$82</f>
        <v>0</v>
      </c>
      <c r="Z4" s="5">
        <f>'Praca eksploatacyjna'!Z4*$U$90*$X86*Z$82</f>
        <v>0</v>
      </c>
    </row>
    <row r="5" spans="1:26" x14ac:dyDescent="0.25">
      <c r="A5" s="1">
        <v>20</v>
      </c>
      <c r="B5" s="5">
        <f>'Praca eksploatacyjna'!B5*$U$90*$X87*B$82</f>
        <v>0</v>
      </c>
      <c r="C5" s="5">
        <f>'Praca eksploatacyjna'!C5*$U$90*$X87*C$82</f>
        <v>0</v>
      </c>
      <c r="D5" s="5">
        <f>'Praca eksploatacyjna'!D5*$U$90*$X87*D$82</f>
        <v>0</v>
      </c>
      <c r="E5" s="5">
        <f>'Praca eksploatacyjna'!E5*$U$90*$X87*E$82</f>
        <v>0</v>
      </c>
      <c r="F5" s="5">
        <f>'Praca eksploatacyjna'!F5*$U$90*$X87*F$82</f>
        <v>0</v>
      </c>
      <c r="G5" s="5">
        <f>'Praca eksploatacyjna'!G5*$U$90*$X87*G$82</f>
        <v>0</v>
      </c>
      <c r="H5" s="5">
        <f>'Praca eksploatacyjna'!H5*$U$90*$X87*H$82</f>
        <v>0</v>
      </c>
      <c r="I5" s="5">
        <f>'Praca eksploatacyjna'!I5*$U$90*$X87*I$82</f>
        <v>0</v>
      </c>
      <c r="J5" s="5">
        <f>'Praca eksploatacyjna'!J5*$U$90*$X87*J$82</f>
        <v>0</v>
      </c>
      <c r="K5" s="5">
        <f>'Praca eksploatacyjna'!K5*$U$90*$X87*K$82</f>
        <v>0</v>
      </c>
      <c r="L5" s="5">
        <f>'Praca eksploatacyjna'!L5*$U$90*$X87*L$82</f>
        <v>0</v>
      </c>
      <c r="M5" s="5">
        <f>'Praca eksploatacyjna'!M5*$U$90*$X87*M$82</f>
        <v>0</v>
      </c>
      <c r="N5" s="5">
        <f>'Praca eksploatacyjna'!N5*$U$90*$X87*N$82</f>
        <v>0</v>
      </c>
      <c r="O5" s="5">
        <f>'Praca eksploatacyjna'!O5*$U$90*$X87*O$82</f>
        <v>0</v>
      </c>
      <c r="P5" s="5">
        <f>'Praca eksploatacyjna'!P5*$U$90*$X87*P$82</f>
        <v>0</v>
      </c>
      <c r="Q5" s="5">
        <f>'Praca eksploatacyjna'!Q5*$U$90*$X87*Q$82</f>
        <v>0</v>
      </c>
      <c r="R5" s="5">
        <f>'Praca eksploatacyjna'!R5*$U$90*$X87*R$82</f>
        <v>0</v>
      </c>
      <c r="S5" s="5">
        <f>'Praca eksploatacyjna'!S5*$U$90*$X87*S$82</f>
        <v>0</v>
      </c>
      <c r="T5" s="5">
        <f>'Praca eksploatacyjna'!T5*$U$90*$X87*T$82</f>
        <v>0</v>
      </c>
      <c r="U5" s="5">
        <f>'Praca eksploatacyjna'!U5*$U$90*$X87*U$82</f>
        <v>0</v>
      </c>
      <c r="V5" s="5">
        <f>'Praca eksploatacyjna'!V5*$U$90*$X87*V$82</f>
        <v>0</v>
      </c>
      <c r="W5" s="5">
        <f>'Praca eksploatacyjna'!W5*$U$90*$X87*W$82</f>
        <v>0</v>
      </c>
      <c r="X5" s="5">
        <f>'Praca eksploatacyjna'!X5*$U$90*$X87*X$82</f>
        <v>0</v>
      </c>
      <c r="Y5" s="5">
        <f>'Praca eksploatacyjna'!Y5*$U$90*$X87*Y$82</f>
        <v>0</v>
      </c>
      <c r="Z5" s="5">
        <f>'Praca eksploatacyjna'!Z5*$U$90*$X87*Z$82</f>
        <v>0</v>
      </c>
    </row>
    <row r="6" spans="1:26" x14ac:dyDescent="0.25">
      <c r="A6" s="1">
        <v>30</v>
      </c>
      <c r="B6" s="5">
        <f>'Praca eksploatacyjna'!B6*$U$90*$X88*B$82</f>
        <v>0</v>
      </c>
      <c r="C6" s="5">
        <f>'Praca eksploatacyjna'!C6*$U$90*$X88*C$82</f>
        <v>0</v>
      </c>
      <c r="D6" s="5">
        <f>'Praca eksploatacyjna'!D6*$U$90*$X88*D$82</f>
        <v>0</v>
      </c>
      <c r="E6" s="5">
        <f>'Praca eksploatacyjna'!E6*$U$90*$X88*E$82</f>
        <v>0</v>
      </c>
      <c r="F6" s="5">
        <f>'Praca eksploatacyjna'!F6*$U$90*$X88*F$82</f>
        <v>0</v>
      </c>
      <c r="G6" s="5">
        <f>'Praca eksploatacyjna'!G6*$U$90*$X88*G$82</f>
        <v>0</v>
      </c>
      <c r="H6" s="5">
        <f>'Praca eksploatacyjna'!H6*$U$90*$X88*H$82</f>
        <v>0</v>
      </c>
      <c r="I6" s="5">
        <f>'Praca eksploatacyjna'!I6*$U$90*$X88*I$82</f>
        <v>0</v>
      </c>
      <c r="J6" s="5">
        <f>'Praca eksploatacyjna'!J6*$U$90*$X88*J$82</f>
        <v>0</v>
      </c>
      <c r="K6" s="5">
        <f>'Praca eksploatacyjna'!K6*$U$90*$X88*K$82</f>
        <v>0</v>
      </c>
      <c r="L6" s="5">
        <f>'Praca eksploatacyjna'!L6*$U$90*$X88*L$82</f>
        <v>0</v>
      </c>
      <c r="M6" s="5">
        <f>'Praca eksploatacyjna'!M6*$U$90*$X88*M$82</f>
        <v>0</v>
      </c>
      <c r="N6" s="5">
        <f>'Praca eksploatacyjna'!N6*$U$90*$X88*N$82</f>
        <v>0</v>
      </c>
      <c r="O6" s="5">
        <f>'Praca eksploatacyjna'!O6*$U$90*$X88*O$82</f>
        <v>0</v>
      </c>
      <c r="P6" s="5">
        <f>'Praca eksploatacyjna'!P6*$U$90*$X88*P$82</f>
        <v>0</v>
      </c>
      <c r="Q6" s="5">
        <f>'Praca eksploatacyjna'!Q6*$U$90*$X88*Q$82</f>
        <v>0</v>
      </c>
      <c r="R6" s="5">
        <f>'Praca eksploatacyjna'!R6*$U$90*$X88*R$82</f>
        <v>0</v>
      </c>
      <c r="S6" s="5">
        <f>'Praca eksploatacyjna'!S6*$U$90*$X88*S$82</f>
        <v>0</v>
      </c>
      <c r="T6" s="5">
        <f>'Praca eksploatacyjna'!T6*$U$90*$X88*T$82</f>
        <v>0</v>
      </c>
      <c r="U6" s="5">
        <f>'Praca eksploatacyjna'!U6*$U$90*$X88*U$82</f>
        <v>0</v>
      </c>
      <c r="V6" s="5">
        <f>'Praca eksploatacyjna'!V6*$U$90*$X88*V$82</f>
        <v>0</v>
      </c>
      <c r="W6" s="5">
        <f>'Praca eksploatacyjna'!W6*$U$90*$X88*W$82</f>
        <v>0</v>
      </c>
      <c r="X6" s="5">
        <f>'Praca eksploatacyjna'!X6*$U$90*$X88*X$82</f>
        <v>0</v>
      </c>
      <c r="Y6" s="5">
        <f>'Praca eksploatacyjna'!Y6*$U$90*$X88*Y$82</f>
        <v>0</v>
      </c>
      <c r="Z6" s="5">
        <f>'Praca eksploatacyjna'!Z6*$U$90*$X88*Z$82</f>
        <v>0</v>
      </c>
    </row>
    <row r="7" spans="1:26" x14ac:dyDescent="0.25">
      <c r="A7" s="1">
        <v>40</v>
      </c>
      <c r="B7" s="5">
        <f>'Praca eksploatacyjna'!B7*$U$90*$X89*B$82</f>
        <v>1195512.8930128415</v>
      </c>
      <c r="C7" s="5">
        <f>'Praca eksploatacyjna'!C7*$U$90*$X89*C$82</f>
        <v>1229908.5776838784</v>
      </c>
      <c r="D7" s="5">
        <f>'Praca eksploatacyjna'!D7*$U$90*$X89*D$82</f>
        <v>1265275.0000648801</v>
      </c>
      <c r="E7" s="5">
        <f>'Praca eksploatacyjna'!E7*$U$90*$X89*E$82</f>
        <v>1300623.042272585</v>
      </c>
      <c r="F7" s="5">
        <f>'Praca eksploatacyjna'!F7*$U$90*$X89*F$82</f>
        <v>1335894.50851864</v>
      </c>
      <c r="G7" s="5">
        <f>'Praca eksploatacyjna'!G7*$U$90*$X89*G$82</f>
        <v>1371029.7302360917</v>
      </c>
      <c r="H7" s="5">
        <f>'Praca eksploatacyjna'!H7*$U$90*$X89*H$82</f>
        <v>1412022.3155020927</v>
      </c>
      <c r="I7" s="5">
        <f>'Praca eksploatacyjna'!I7*$U$90*$X89*I$82</f>
        <v>1453025.5976427188</v>
      </c>
      <c r="J7" s="5">
        <f>'Praca eksploatacyjna'!J7*$U$90*$X89*J$82</f>
        <v>1493970.6050820842</v>
      </c>
      <c r="K7" s="5">
        <f>'Praca eksploatacyjna'!K7*$U$90*$X89*K$82</f>
        <v>1535990.2878363628</v>
      </c>
      <c r="L7" s="5">
        <f>'Praca eksploatacyjna'!L7*$U$90*$X89*L$82</f>
        <v>1550162.8635437875</v>
      </c>
      <c r="M7" s="5">
        <f>'Praca eksploatacyjna'!M7*$U$90*$X89*M$82</f>
        <v>1671146.904101884</v>
      </c>
      <c r="N7" s="5">
        <f>'Praca eksploatacyjna'!N7*$U$90*$X89*N$82</f>
        <v>1796350.2411368876</v>
      </c>
      <c r="O7" s="5">
        <f>'Praca eksploatacyjna'!O7*$U$90*$X89*O$82</f>
        <v>1925893.2528916504</v>
      </c>
      <c r="P7" s="5">
        <f>'Praca eksploatacyjna'!P7*$U$90*$X89*P$82</f>
        <v>2059899.4450201492</v>
      </c>
      <c r="Q7" s="5">
        <f>'Praca eksploatacyjna'!Q7*$U$90*$X89*Q$82</f>
        <v>2136817.4218194317</v>
      </c>
      <c r="R7" s="5">
        <f>'Praca eksploatacyjna'!R7*$U$90*$X89*R$82</f>
        <v>2318703.035025809</v>
      </c>
      <c r="S7" s="5">
        <f>'Praca eksploatacyjna'!S7*$U$90*$X89*S$82</f>
        <v>2506785.3394049318</v>
      </c>
      <c r="T7" s="5">
        <f>'Praca eksploatacyjna'!T7*$U$90*$X89*T$82</f>
        <v>2699114.9587489716</v>
      </c>
      <c r="U7" s="5">
        <f>'Praca eksploatacyjna'!U7*$U$90*$X89*U$82</f>
        <v>2895397.3550580838</v>
      </c>
      <c r="V7" s="5">
        <f>'Praca eksploatacyjna'!V7*$U$90*$X89*V$82</f>
        <v>2562264.5651950487</v>
      </c>
      <c r="W7" s="5">
        <f>'Praca eksploatacyjna'!W7*$U$90*$X89*W$82</f>
        <v>2994587.2517293659</v>
      </c>
      <c r="X7" s="5">
        <f>'Praca eksploatacyjna'!X7*$U$90*$X89*X$82</f>
        <v>3440712.8069803556</v>
      </c>
      <c r="Y7" s="5">
        <f>'Praca eksploatacyjna'!Y7*$U$90*$X89*Y$82</f>
        <v>3897913.7651447295</v>
      </c>
      <c r="Z7" s="5">
        <f>'Praca eksploatacyjna'!Z7*$U$90*$X89*Z$82</f>
        <v>4368864.3314917749</v>
      </c>
    </row>
    <row r="8" spans="1:26" x14ac:dyDescent="0.25">
      <c r="A8" s="1">
        <v>50</v>
      </c>
      <c r="B8" s="5">
        <f>'Praca eksploatacyjna'!B8*$U$90*$X90*B$82</f>
        <v>2101546.6544529339</v>
      </c>
      <c r="C8" s="5">
        <f>'Praca eksploatacyjna'!C8*$U$90*$X90*C$82</f>
        <v>2209483.4591359533</v>
      </c>
      <c r="D8" s="5">
        <f>'Praca eksploatacyjna'!D8*$U$90*$X90*D$82</f>
        <v>2321481.3940768959</v>
      </c>
      <c r="E8" s="5">
        <f>'Praca eksploatacyjna'!E8*$U$90*$X90*E$82</f>
        <v>2435772.5585728171</v>
      </c>
      <c r="F8" s="5">
        <f>'Praca eksploatacyjna'!F8*$U$90*$X90*F$82</f>
        <v>2552217.0471458659</v>
      </c>
      <c r="G8" s="5">
        <f>'Praca eksploatacyjna'!G8*$U$90*$X90*G$82</f>
        <v>2670663.80847689</v>
      </c>
      <c r="H8" s="5">
        <f>'Praca eksploatacyjna'!H8*$U$90*$X90*H$82</f>
        <v>2979022.320747863</v>
      </c>
      <c r="I8" s="5">
        <f>'Praca eksploatacyjna'!I8*$U$90*$X90*I$82</f>
        <v>3297273.2157250661</v>
      </c>
      <c r="J8" s="5">
        <f>'Praca eksploatacyjna'!J8*$U$90*$X90*J$82</f>
        <v>3625041.7149284575</v>
      </c>
      <c r="K8" s="5">
        <f>'Praca eksploatacyjna'!K8*$U$90*$X90*K$82</f>
        <v>3965018.8514146586</v>
      </c>
      <c r="L8" s="5">
        <f>'Praca eksploatacyjna'!L8*$U$90*$X90*L$82</f>
        <v>3977168.847317135</v>
      </c>
      <c r="M8" s="5">
        <f>'Praca eksploatacyjna'!M8*$U$90*$X90*M$82</f>
        <v>4312624.7850268064</v>
      </c>
      <c r="N8" s="5">
        <f>'Praca eksploatacyjna'!N8*$U$90*$X90*N$82</f>
        <v>4659908.0927059399</v>
      </c>
      <c r="O8" s="5">
        <f>'Praca eksploatacyjna'!O8*$U$90*$X90*O$82</f>
        <v>5019357.6827782271</v>
      </c>
      <c r="P8" s="5">
        <f>'Praca eksploatacyjna'!P8*$U$90*$X90*P$82</f>
        <v>5391321.2932163235</v>
      </c>
      <c r="Q8" s="5">
        <f>'Praca eksploatacyjna'!Q8*$U$90*$X90*Q$82</f>
        <v>4285207.9958347129</v>
      </c>
      <c r="R8" s="5">
        <f>'Praca eksploatacyjna'!R8*$U$90*$X90*R$82</f>
        <v>4639266.6656602137</v>
      </c>
      <c r="S8" s="5">
        <f>'Praca eksploatacyjna'!S8*$U$90*$X90*S$82</f>
        <v>5005341.4893314308</v>
      </c>
      <c r="T8" s="5">
        <f>'Praca eksploatacyjna'!T8*$U$90*$X90*T$82</f>
        <v>5379537.4930535741</v>
      </c>
      <c r="U8" s="5">
        <f>'Praca eksploatacyjna'!U8*$U$90*$X90*U$82</f>
        <v>5761279.9931273656</v>
      </c>
      <c r="V8" s="5">
        <f>'Praca eksploatacyjna'!V8*$U$90*$X90*V$82</f>
        <v>4633909.5871322211</v>
      </c>
      <c r="W8" s="5">
        <f>'Praca eksploatacyjna'!W8*$U$90*$X90*W$82</f>
        <v>5200476.6846966827</v>
      </c>
      <c r="X8" s="5">
        <f>'Praca eksploatacyjna'!X8*$U$90*$X90*X$82</f>
        <v>5784772.5620974405</v>
      </c>
      <c r="Y8" s="5">
        <f>'Praca eksploatacyjna'!Y8*$U$90*$X90*Y$82</f>
        <v>6382207.6380944196</v>
      </c>
      <c r="Z8" s="5">
        <f>'Praca eksploatacyjna'!Z8*$U$90*$X90*Z$82</f>
        <v>6997279.7347474033</v>
      </c>
    </row>
    <row r="9" spans="1:26" x14ac:dyDescent="0.25">
      <c r="A9" s="1">
        <v>60</v>
      </c>
      <c r="B9" s="5">
        <f>'Praca eksploatacyjna'!B9*$U$90*$X91*B$82</f>
        <v>617952.89819521736</v>
      </c>
      <c r="C9" s="5">
        <f>'Praca eksploatacyjna'!C9*$U$90*$X91*C$82</f>
        <v>805049.40974151238</v>
      </c>
      <c r="D9" s="5">
        <f>'Praca eksploatacyjna'!D9*$U$90*$X91*D$82</f>
        <v>1001045.8425099972</v>
      </c>
      <c r="E9" s="5">
        <f>'Praca eksploatacyjna'!E9*$U$90*$X91*E$82</f>
        <v>1205326.8991148984</v>
      </c>
      <c r="F9" s="5">
        <f>'Praca eksploatacyjna'!F9*$U$90*$X91*F$82</f>
        <v>1417728.3777471494</v>
      </c>
      <c r="G9" s="5">
        <f>'Praca eksploatacyjna'!G9*$U$90*$X91*G$82</f>
        <v>1638054.7968199013</v>
      </c>
      <c r="H9" s="5">
        <f>'Praca eksploatacyjna'!H9*$U$90*$X91*H$82</f>
        <v>1922735.3638824513</v>
      </c>
      <c r="I9" s="5">
        <f>'Praca eksploatacyjna'!I9*$U$90*$X91*I$82</f>
        <v>2217611.1311717536</v>
      </c>
      <c r="J9" s="5">
        <f>'Praca eksploatacyjna'!J9*$U$90*$X91*J$82</f>
        <v>2522351.6955448999</v>
      </c>
      <c r="K9" s="5">
        <f>'Praca eksploatacyjna'!K9*$U$90*$X91*K$82</f>
        <v>2838810.0401161793</v>
      </c>
      <c r="L9" s="5">
        <f>'Praca eksploatacyjna'!L9*$U$90*$X91*L$82</f>
        <v>2119816.0248001521</v>
      </c>
      <c r="M9" s="5">
        <f>'Praca eksploatacyjna'!M9*$U$90*$X91*M$82</f>
        <v>2576864.0940328287</v>
      </c>
      <c r="N9" s="5">
        <f>'Praca eksploatacyjna'!N9*$U$90*$X91*N$82</f>
        <v>3051346.1596248928</v>
      </c>
      <c r="O9" s="5">
        <f>'Praca eksploatacyjna'!O9*$U$90*$X91*O$82</f>
        <v>3543776.762203027</v>
      </c>
      <c r="P9" s="5">
        <f>'Praca eksploatacyjna'!P9*$U$90*$X91*P$82</f>
        <v>4054684.0504204361</v>
      </c>
      <c r="Q9" s="5">
        <f>'Praca eksploatacyjna'!Q9*$U$90*$X91*Q$82</f>
        <v>3096946.844078145</v>
      </c>
      <c r="R9" s="5">
        <f>'Praca eksploatacyjna'!R9*$U$90*$X91*R$82</f>
        <v>3683783.0108851362</v>
      </c>
      <c r="S9" s="5">
        <f>'Praca eksploatacyjna'!S9*$U$90*$X91*S$82</f>
        <v>4292012.0280129155</v>
      </c>
      <c r="T9" s="5">
        <f>'Praca eksploatacyjna'!T9*$U$90*$X91*T$82</f>
        <v>4918375.4397002021</v>
      </c>
      <c r="U9" s="5">
        <f>'Praca eksploatacyjna'!U9*$U$90*$X91*U$82</f>
        <v>5561963.3086813195</v>
      </c>
      <c r="V9" s="5">
        <f>'Praca eksploatacyjna'!V9*$U$90*$X91*V$82</f>
        <v>3765358.7076377496</v>
      </c>
      <c r="W9" s="5">
        <f>'Praca eksploatacyjna'!W9*$U$90*$X91*W$82</f>
        <v>4208214.5034902589</v>
      </c>
      <c r="X9" s="5">
        <f>'Praca eksploatacyjna'!X9*$U$90*$X91*X$82</f>
        <v>4664887.5192417679</v>
      </c>
      <c r="Y9" s="5">
        <f>'Praca eksploatacyjna'!Y9*$U$90*$X91*Y$82</f>
        <v>5131676.3318359964</v>
      </c>
      <c r="Z9" s="5">
        <f>'Praca eksploatacyjna'!Z9*$U$90*$X91*Z$82</f>
        <v>5612208.1752283145</v>
      </c>
    </row>
    <row r="10" spans="1:26" x14ac:dyDescent="0.25">
      <c r="A10" s="1">
        <v>70</v>
      </c>
      <c r="B10" s="5">
        <f>'Praca eksploatacyjna'!B10*$U$90*$X92*B$82</f>
        <v>1706635.5941369035</v>
      </c>
      <c r="C10" s="5">
        <f>'Praca eksploatacyjna'!C10*$U$90*$X92*C$82</f>
        <v>1724729.5763746854</v>
      </c>
      <c r="D10" s="5">
        <f>'Praca eksploatacyjna'!D10*$U$90*$X92*D$82</f>
        <v>1742671.3709756434</v>
      </c>
      <c r="E10" s="5">
        <f>'Praca eksploatacyjna'!E10*$U$90*$X92*E$82</f>
        <v>1759068.0290124894</v>
      </c>
      <c r="F10" s="5">
        <f>'Praca eksploatacyjna'!F10*$U$90*$X92*F$82</f>
        <v>1773861.0354661052</v>
      </c>
      <c r="G10" s="5">
        <f>'Praca eksploatacyjna'!G10*$U$90*$X92*G$82</f>
        <v>1786995.3617123161</v>
      </c>
      <c r="H10" s="5">
        <f>'Praca eksploatacyjna'!H10*$U$90*$X92*H$82</f>
        <v>1649156.9157244947</v>
      </c>
      <c r="I10" s="5">
        <f>'Praca eksploatacyjna'!I10*$U$90*$X92*I$82</f>
        <v>1503069.6327448189</v>
      </c>
      <c r="J10" s="5">
        <f>'Praca eksploatacyjna'!J10*$U$90*$X92*J$82</f>
        <v>1348844.8600415119</v>
      </c>
      <c r="K10" s="5">
        <f>'Praca eksploatacyjna'!K10*$U$90*$X92*K$82</f>
        <v>1187554.0487478368</v>
      </c>
      <c r="L10" s="5">
        <f>'Praca eksploatacyjna'!L10*$U$90*$X92*L$82</f>
        <v>1166737.1529622513</v>
      </c>
      <c r="M10" s="5">
        <f>'Praca eksploatacyjna'!M10*$U$90*$X92*M$82</f>
        <v>1285496.9044279535</v>
      </c>
      <c r="N10" s="5">
        <f>'Praca eksploatacyjna'!N10*$U$90*$X92*N$82</f>
        <v>1408540.3510910985</v>
      </c>
      <c r="O10" s="5">
        <f>'Praca eksploatacyjna'!O10*$U$90*$X92*O$82</f>
        <v>1535991.3368589983</v>
      </c>
      <c r="P10" s="5">
        <f>'Praca eksploatacyjna'!P10*$U$90*$X92*P$82</f>
        <v>1667976.9459171777</v>
      </c>
      <c r="Q10" s="5">
        <f>'Praca eksploatacyjna'!Q10*$U$90*$X92*Q$82</f>
        <v>2871639.9633025709</v>
      </c>
      <c r="R10" s="5">
        <f>'Praca eksploatacyjna'!R10*$U$90*$X92*R$82</f>
        <v>3039383.9149828185</v>
      </c>
      <c r="S10" s="5">
        <f>'Praca eksploatacyjna'!S10*$U$90*$X92*S$82</f>
        <v>3212510.6330515146</v>
      </c>
      <c r="T10" s="5">
        <f>'Praca eksploatacyjna'!T10*$U$90*$X92*T$82</f>
        <v>3388503.1536636688</v>
      </c>
      <c r="U10" s="5">
        <f>'Praca eksploatacyjna'!U10*$U$90*$X92*U$82</f>
        <v>3567080.263051521</v>
      </c>
      <c r="V10" s="5">
        <f>'Praca eksploatacyjna'!V10*$U$90*$X92*V$82</f>
        <v>3182639.9418667289</v>
      </c>
      <c r="W10" s="5">
        <f>'Praca eksploatacyjna'!W10*$U$90*$X92*W$82</f>
        <v>3233019.5673575094</v>
      </c>
      <c r="X10" s="5">
        <f>'Praca eksploatacyjna'!X10*$U$90*$X92*X$82</f>
        <v>3284193.6799675878</v>
      </c>
      <c r="Y10" s="5">
        <f>'Praca eksploatacyjna'!Y10*$U$90*$X92*Y$82</f>
        <v>3333549.9128675982</v>
      </c>
      <c r="Z10" s="5">
        <f>'Praca eksploatacyjna'!Z10*$U$90*$X92*Z$82</f>
        <v>3383644.7916383357</v>
      </c>
    </row>
    <row r="11" spans="1:26" x14ac:dyDescent="0.25">
      <c r="A11" s="1">
        <v>80</v>
      </c>
      <c r="B11" s="5">
        <f>'Praca eksploatacyjna'!B11*$U$90*$X93*B$82</f>
        <v>2682749.4769601412</v>
      </c>
      <c r="C11" s="5">
        <f>'Praca eksploatacyjna'!C11*$U$90*$X93*C$82</f>
        <v>2671003.6833949629</v>
      </c>
      <c r="D11" s="5">
        <f>'Praca eksploatacyjna'!D11*$U$90*$X93*D$82</f>
        <v>2657025.3002306414</v>
      </c>
      <c r="E11" s="5">
        <f>'Praca eksploatacyjna'!E11*$U$90*$X93*E$82</f>
        <v>2638649.3703353605</v>
      </c>
      <c r="F11" s="5">
        <f>'Praca eksploatacyjna'!F11*$U$90*$X93*F$82</f>
        <v>2615815.7453655866</v>
      </c>
      <c r="G11" s="5">
        <f>'Praca eksploatacyjna'!G11*$U$90*$X93*G$82</f>
        <v>2588477.0011961223</v>
      </c>
      <c r="H11" s="5">
        <f>'Praca eksploatacyjna'!H11*$U$90*$X93*H$82</f>
        <v>2591597.2399748238</v>
      </c>
      <c r="I11" s="5">
        <f>'Praca eksploatacyjna'!I11*$U$90*$X93*I$82</f>
        <v>2591529.0827555493</v>
      </c>
      <c r="J11" s="5">
        <f>'Praca eksploatacyjna'!J11*$U$90*$X93*J$82</f>
        <v>2588220.4595959983</v>
      </c>
      <c r="K11" s="5">
        <f>'Praca eksploatacyjna'!K11*$U$90*$X93*K$82</f>
        <v>2583652.9985706457</v>
      </c>
      <c r="L11" s="5">
        <f>'Praca eksploatacyjna'!L11*$U$90*$X93*L$82</f>
        <v>3055144.2794264462</v>
      </c>
      <c r="M11" s="5">
        <f>'Praca eksploatacyjna'!M11*$U$90*$X93*M$82</f>
        <v>2688547.7179893907</v>
      </c>
      <c r="N11" s="5">
        <f>'Praca eksploatacyjna'!N11*$U$90*$X93*N$82</f>
        <v>2306065.2363830823</v>
      </c>
      <c r="O11" s="5">
        <f>'Praca eksploatacyjna'!O11*$U$90*$X93*O$82</f>
        <v>1907208.0364253256</v>
      </c>
      <c r="P11" s="5">
        <f>'Praca eksploatacyjna'!P11*$U$90*$X93*P$82</f>
        <v>1491474.1223747057</v>
      </c>
      <c r="Q11" s="5">
        <f>'Praca eksploatacyjna'!Q11*$U$90*$X93*Q$82</f>
        <v>1387459.0953132403</v>
      </c>
      <c r="R11" s="5">
        <f>'Praca eksploatacyjna'!R11*$U$90*$X93*R$82</f>
        <v>957823.26326461183</v>
      </c>
      <c r="S11" s="5">
        <f>'Praca eksploatacyjna'!S11*$U$90*$X93*S$82</f>
        <v>511177.94234441972</v>
      </c>
      <c r="T11" s="5">
        <f>'Praca eksploatacyjna'!T11*$U$90*$X93*T$82</f>
        <v>46991.43520130642</v>
      </c>
      <c r="U11" s="5">
        <f>'Praca eksploatacyjna'!U11*$U$90*$X93*U$82</f>
        <v>-434108.91921196878</v>
      </c>
      <c r="V11" s="5">
        <f>'Praca eksploatacyjna'!V11*$U$90*$X93*V$82</f>
        <v>1602297.8669026995</v>
      </c>
      <c r="W11" s="5">
        <f>'Praca eksploatacyjna'!W11*$U$90*$X93*W$82</f>
        <v>1153633.1111395909</v>
      </c>
      <c r="X11" s="5">
        <f>'Praca eksploatacyjna'!X11*$U$90*$X93*X$82</f>
        <v>689440.98703288776</v>
      </c>
      <c r="Y11" s="5">
        <f>'Praca eksploatacyjna'!Y11*$U$90*$X93*Y$82</f>
        <v>209161.71188558414</v>
      </c>
      <c r="Z11" s="5">
        <f>'Praca eksploatacyjna'!Z11*$U$90*$X93*Z$82</f>
        <v>-286662.99695911357</v>
      </c>
    </row>
    <row r="12" spans="1:26" x14ac:dyDescent="0.25">
      <c r="A12" s="1">
        <v>90</v>
      </c>
      <c r="B12" s="5">
        <f>'Praca eksploatacyjna'!B12*$U$90*$X94*B$82</f>
        <v>1949955.5961012067</v>
      </c>
      <c r="C12" s="5">
        <f>'Praca eksploatacyjna'!C12*$U$90*$X94*C$82</f>
        <v>2023670.0242679105</v>
      </c>
      <c r="D12" s="5">
        <f>'Praca eksploatacyjna'!D12*$U$90*$X94*D$82</f>
        <v>2099841.3873818568</v>
      </c>
      <c r="E12" s="5">
        <f>'Praca eksploatacyjna'!E12*$U$90*$X94*E$82</f>
        <v>2176845.5515074148</v>
      </c>
      <c r="F12" s="5">
        <f>'Praca eksploatacyjna'!F12*$U$90*$X94*F$82</f>
        <v>2254573.6440539984</v>
      </c>
      <c r="G12" s="5">
        <f>'Praca eksploatacyjna'!G12*$U$90*$X94*G$82</f>
        <v>2332911.2156092557</v>
      </c>
      <c r="H12" s="5">
        <f>'Praca eksploatacyjna'!H12*$U$90*$X94*H$82</f>
        <v>2426953.5973853087</v>
      </c>
      <c r="I12" s="5">
        <f>'Praca eksploatacyjna'!I12*$U$90*$X94*I$82</f>
        <v>2522063.5253190394</v>
      </c>
      <c r="J12" s="5">
        <f>'Praca eksploatacyjna'!J12*$U$90*$X94*J$82</f>
        <v>2618098.0816646712</v>
      </c>
      <c r="K12" s="5">
        <f>'Praca eksploatacyjna'!K12*$U$90*$X94*K$82</f>
        <v>2717036.5299906875</v>
      </c>
      <c r="L12" s="5">
        <f>'Praca eksploatacyjna'!L12*$U$90*$X94*L$82</f>
        <v>2664330.5856304923</v>
      </c>
      <c r="M12" s="5">
        <f>'Praca eksploatacyjna'!M12*$U$90*$X94*M$82</f>
        <v>2790069.1795033799</v>
      </c>
      <c r="N12" s="5">
        <f>'Praca eksploatacyjna'!N12*$U$90*$X94*N$82</f>
        <v>2919771.5848969305</v>
      </c>
      <c r="O12" s="5">
        <f>'Praca eksploatacyjna'!O12*$U$90*$X94*O$82</f>
        <v>3053546.0588344228</v>
      </c>
      <c r="P12" s="5">
        <f>'Praca eksploatacyjna'!P12*$U$90*$X94*P$82</f>
        <v>3191503.6030954542</v>
      </c>
      <c r="Q12" s="5">
        <f>'Praca eksploatacyjna'!Q12*$U$90*$X94*Q$82</f>
        <v>3083091.7537825066</v>
      </c>
      <c r="R12" s="5">
        <f>'Praca eksploatacyjna'!R12*$U$90*$X94*R$82</f>
        <v>3324091.2601695503</v>
      </c>
      <c r="S12" s="5">
        <f>'Praca eksploatacyjna'!S12*$U$90*$X94*S$82</f>
        <v>3573208.5966577423</v>
      </c>
      <c r="T12" s="5">
        <f>'Praca eksploatacyjna'!T12*$U$90*$X94*T$82</f>
        <v>3827659.8431601706</v>
      </c>
      <c r="U12" s="5">
        <f>'Praca eksploatacyjna'!U12*$U$90*$X94*U$82</f>
        <v>4087052.0587902162</v>
      </c>
      <c r="V12" s="5">
        <f>'Praca eksploatacyjna'!V12*$U$90*$X94*V$82</f>
        <v>3921754.9865877978</v>
      </c>
      <c r="W12" s="5">
        <f>'Praca eksploatacyjna'!W12*$U$90*$X94*W$82</f>
        <v>4244718.666069136</v>
      </c>
      <c r="X12" s="5">
        <f>'Praca eksploatacyjna'!X12*$U$90*$X94*X$82</f>
        <v>4577427.0490536317</v>
      </c>
      <c r="Y12" s="5">
        <f>'Praca eksploatacyjna'!Y12*$U$90*$X94*Y$82</f>
        <v>4916245.3449833384</v>
      </c>
      <c r="Z12" s="5">
        <f>'Praca eksploatacyjna'!Z12*$U$90*$X94*Z$82</f>
        <v>5264734.0050582383</v>
      </c>
    </row>
    <row r="13" spans="1:26" x14ac:dyDescent="0.25">
      <c r="A13" s="1">
        <v>100</v>
      </c>
      <c r="B13" s="5">
        <f>'Praca eksploatacyjna'!B13*$U$90*$X95*B$82</f>
        <v>0</v>
      </c>
      <c r="C13" s="5">
        <f>'Praca eksploatacyjna'!C13*$U$90*$X95*C$82</f>
        <v>0</v>
      </c>
      <c r="D13" s="5">
        <f>'Praca eksploatacyjna'!D13*$U$90*$X95*D$82</f>
        <v>0</v>
      </c>
      <c r="E13" s="5">
        <f>'Praca eksploatacyjna'!E13*$U$90*$X95*E$82</f>
        <v>0</v>
      </c>
      <c r="F13" s="5">
        <f>'Praca eksploatacyjna'!F13*$U$90*$X95*F$82</f>
        <v>0</v>
      </c>
      <c r="G13" s="5">
        <f>'Praca eksploatacyjna'!G13*$U$90*$X95*G$82</f>
        <v>0</v>
      </c>
      <c r="H13" s="5">
        <f>'Praca eksploatacyjna'!H13*$U$90*$X95*H$82</f>
        <v>0</v>
      </c>
      <c r="I13" s="5">
        <f>'Praca eksploatacyjna'!I13*$U$90*$X95*I$82</f>
        <v>0</v>
      </c>
      <c r="J13" s="5">
        <f>'Praca eksploatacyjna'!J13*$U$90*$X95*J$82</f>
        <v>0</v>
      </c>
      <c r="K13" s="5">
        <f>'Praca eksploatacyjna'!K13*$U$90*$X95*K$82</f>
        <v>0</v>
      </c>
      <c r="L13" s="5">
        <f>'Praca eksploatacyjna'!L13*$U$90*$X95*L$82</f>
        <v>0</v>
      </c>
      <c r="M13" s="5">
        <f>'Praca eksploatacyjna'!M13*$U$90*$X95*M$82</f>
        <v>0</v>
      </c>
      <c r="N13" s="5">
        <f>'Praca eksploatacyjna'!N13*$U$90*$X95*N$82</f>
        <v>0</v>
      </c>
      <c r="O13" s="5">
        <f>'Praca eksploatacyjna'!O13*$U$90*$X95*O$82</f>
        <v>0</v>
      </c>
      <c r="P13" s="5">
        <f>'Praca eksploatacyjna'!P13*$U$90*$X95*P$82</f>
        <v>0</v>
      </c>
      <c r="Q13" s="5">
        <f>'Praca eksploatacyjna'!Q13*$U$90*$X95*Q$82</f>
        <v>0</v>
      </c>
      <c r="R13" s="5">
        <f>'Praca eksploatacyjna'!R13*$U$90*$X95*R$82</f>
        <v>0</v>
      </c>
      <c r="S13" s="5">
        <f>'Praca eksploatacyjna'!S13*$U$90*$X95*S$82</f>
        <v>0</v>
      </c>
      <c r="T13" s="5">
        <f>'Praca eksploatacyjna'!T13*$U$90*$X95*T$82</f>
        <v>0</v>
      </c>
      <c r="U13" s="5">
        <f>'Praca eksploatacyjna'!U13*$U$90*$X95*U$82</f>
        <v>0</v>
      </c>
      <c r="V13" s="5">
        <f>'Praca eksploatacyjna'!V13*$U$90*$X95*V$82</f>
        <v>0</v>
      </c>
      <c r="W13" s="5">
        <f>'Praca eksploatacyjna'!W13*$U$90*$X95*W$82</f>
        <v>0</v>
      </c>
      <c r="X13" s="5">
        <f>'Praca eksploatacyjna'!X13*$U$90*$X95*X$82</f>
        <v>0</v>
      </c>
      <c r="Y13" s="5">
        <f>'Praca eksploatacyjna'!Y13*$U$90*$X95*Y$82</f>
        <v>0</v>
      </c>
      <c r="Z13" s="5">
        <f>'Praca eksploatacyjna'!Z13*$U$90*$X95*Z$82</f>
        <v>0</v>
      </c>
    </row>
    <row r="14" spans="1:26" x14ac:dyDescent="0.25">
      <c r="A14" s="1">
        <v>110</v>
      </c>
      <c r="B14" s="5">
        <f>'Praca eksploatacyjna'!B14*$U$90*$X96*B$82</f>
        <v>0</v>
      </c>
      <c r="C14" s="5">
        <f>'Praca eksploatacyjna'!C14*$U$90*$X96*C$82</f>
        <v>0</v>
      </c>
      <c r="D14" s="5">
        <f>'Praca eksploatacyjna'!D14*$U$90*$X96*D$82</f>
        <v>0</v>
      </c>
      <c r="E14" s="5">
        <f>'Praca eksploatacyjna'!E14*$U$90*$X96*E$82</f>
        <v>0</v>
      </c>
      <c r="F14" s="5">
        <f>'Praca eksploatacyjna'!F14*$U$90*$X96*F$82</f>
        <v>0</v>
      </c>
      <c r="G14" s="5">
        <f>'Praca eksploatacyjna'!G14*$U$90*$X96*G$82</f>
        <v>0</v>
      </c>
      <c r="H14" s="5">
        <f>'Praca eksploatacyjna'!H14*$U$90*$X96*H$82</f>
        <v>0</v>
      </c>
      <c r="I14" s="5">
        <f>'Praca eksploatacyjna'!I14*$U$90*$X96*I$82</f>
        <v>0</v>
      </c>
      <c r="J14" s="5">
        <f>'Praca eksploatacyjna'!J14*$U$90*$X96*J$82</f>
        <v>0</v>
      </c>
      <c r="K14" s="5">
        <f>'Praca eksploatacyjna'!K14*$U$90*$X96*K$82</f>
        <v>0</v>
      </c>
      <c r="L14" s="5">
        <f>'Praca eksploatacyjna'!L14*$U$90*$X96*L$82</f>
        <v>0</v>
      </c>
      <c r="M14" s="5">
        <f>'Praca eksploatacyjna'!M14*$U$90*$X96*M$82</f>
        <v>0</v>
      </c>
      <c r="N14" s="5">
        <f>'Praca eksploatacyjna'!N14*$U$90*$X96*N$82</f>
        <v>0</v>
      </c>
      <c r="O14" s="5">
        <f>'Praca eksploatacyjna'!O14*$U$90*$X96*O$82</f>
        <v>0</v>
      </c>
      <c r="P14" s="5">
        <f>'Praca eksploatacyjna'!P14*$U$90*$X96*P$82</f>
        <v>0</v>
      </c>
      <c r="Q14" s="5">
        <f>'Praca eksploatacyjna'!Q14*$U$90*$X96*Q$82</f>
        <v>0</v>
      </c>
      <c r="R14" s="5">
        <f>'Praca eksploatacyjna'!R14*$U$90*$X96*R$82</f>
        <v>0</v>
      </c>
      <c r="S14" s="5">
        <f>'Praca eksploatacyjna'!S14*$U$90*$X96*S$82</f>
        <v>0</v>
      </c>
      <c r="T14" s="5">
        <f>'Praca eksploatacyjna'!T14*$U$90*$X96*T$82</f>
        <v>0</v>
      </c>
      <c r="U14" s="5">
        <f>'Praca eksploatacyjna'!U14*$U$90*$X96*U$82</f>
        <v>0</v>
      </c>
      <c r="V14" s="5">
        <f>'Praca eksploatacyjna'!V14*$U$90*$X96*V$82</f>
        <v>0</v>
      </c>
      <c r="W14" s="5">
        <f>'Praca eksploatacyjna'!W14*$U$90*$X96*W$82</f>
        <v>0</v>
      </c>
      <c r="X14" s="5">
        <f>'Praca eksploatacyjna'!X14*$U$90*$X96*X$82</f>
        <v>0</v>
      </c>
      <c r="Y14" s="5">
        <f>'Praca eksploatacyjna'!Y14*$U$90*$X96*Y$82</f>
        <v>0</v>
      </c>
      <c r="Z14" s="5">
        <f>'Praca eksploatacyjna'!Z14*$U$90*$X96*Z$82</f>
        <v>0</v>
      </c>
    </row>
    <row r="15" spans="1:26" x14ac:dyDescent="0.25">
      <c r="A15" s="1" t="s">
        <v>28</v>
      </c>
      <c r="B15" s="5">
        <f>SUM(B4:B14)</f>
        <v>10254353.112859245</v>
      </c>
      <c r="C15" s="5">
        <f t="shared" ref="C15:Z15" si="1">SUM(C4:C14)</f>
        <v>10663844.730598902</v>
      </c>
      <c r="D15" s="5">
        <f t="shared" si="1"/>
        <v>11087340.295239916</v>
      </c>
      <c r="E15" s="5">
        <f t="shared" si="1"/>
        <v>11516285.450815566</v>
      </c>
      <c r="F15" s="5">
        <f t="shared" si="1"/>
        <v>11950090.358297344</v>
      </c>
      <c r="G15" s="5">
        <f t="shared" si="1"/>
        <v>12388131.914050577</v>
      </c>
      <c r="H15" s="5">
        <f t="shared" si="1"/>
        <v>12981487.753217034</v>
      </c>
      <c r="I15" s="5">
        <f t="shared" si="1"/>
        <v>13584572.185358947</v>
      </c>
      <c r="J15" s="5">
        <f t="shared" si="1"/>
        <v>14196527.416857623</v>
      </c>
      <c r="K15" s="5">
        <f t="shared" si="1"/>
        <v>14828062.756676372</v>
      </c>
      <c r="L15" s="5">
        <f t="shared" si="1"/>
        <v>14533359.753680263</v>
      </c>
      <c r="M15" s="5">
        <f t="shared" si="1"/>
        <v>15324749.585082242</v>
      </c>
      <c r="N15" s="5">
        <f t="shared" si="1"/>
        <v>16141981.66583883</v>
      </c>
      <c r="O15" s="5">
        <f t="shared" si="1"/>
        <v>16985773.129991654</v>
      </c>
      <c r="P15" s="5">
        <f t="shared" si="1"/>
        <v>17856859.460044246</v>
      </c>
      <c r="Q15" s="5">
        <f t="shared" si="1"/>
        <v>16861163.074130606</v>
      </c>
      <c r="R15" s="5">
        <f t="shared" si="1"/>
        <v>17963051.149988137</v>
      </c>
      <c r="S15" s="5">
        <f t="shared" si="1"/>
        <v>19101036.028802954</v>
      </c>
      <c r="T15" s="5">
        <f t="shared" si="1"/>
        <v>20260182.323527895</v>
      </c>
      <c r="U15" s="5">
        <f t="shared" si="1"/>
        <v>21438664.059496537</v>
      </c>
      <c r="V15" s="5">
        <f t="shared" si="1"/>
        <v>19668225.655322246</v>
      </c>
      <c r="W15" s="5">
        <f t="shared" si="1"/>
        <v>21034649.784482546</v>
      </c>
      <c r="X15" s="5">
        <f t="shared" si="1"/>
        <v>22441434.604373667</v>
      </c>
      <c r="Y15" s="5">
        <f t="shared" si="1"/>
        <v>23870754.704811666</v>
      </c>
      <c r="Z15" s="5">
        <f t="shared" si="1"/>
        <v>25340068.041204952</v>
      </c>
    </row>
    <row r="17" spans="1:26" x14ac:dyDescent="0.25">
      <c r="A17" t="s">
        <v>88</v>
      </c>
    </row>
    <row r="18" spans="1:26" x14ac:dyDescent="0.25">
      <c r="A18" s="1" t="s">
        <v>3</v>
      </c>
      <c r="B18" s="1">
        <v>2020</v>
      </c>
      <c r="C18" s="1">
        <f>B18+1</f>
        <v>2021</v>
      </c>
      <c r="D18" s="1">
        <f t="shared" ref="D18:Z18" si="2">C18+1</f>
        <v>2022</v>
      </c>
      <c r="E18" s="1">
        <f t="shared" si="2"/>
        <v>2023</v>
      </c>
      <c r="F18" s="1">
        <f t="shared" si="2"/>
        <v>2024</v>
      </c>
      <c r="G18" s="1">
        <f t="shared" si="2"/>
        <v>2025</v>
      </c>
      <c r="H18" s="1">
        <f t="shared" si="2"/>
        <v>2026</v>
      </c>
      <c r="I18" s="1">
        <f t="shared" si="2"/>
        <v>2027</v>
      </c>
      <c r="J18" s="1">
        <f t="shared" si="2"/>
        <v>2028</v>
      </c>
      <c r="K18" s="1">
        <f t="shared" si="2"/>
        <v>2029</v>
      </c>
      <c r="L18" s="1">
        <f t="shared" si="2"/>
        <v>2030</v>
      </c>
      <c r="M18" s="1">
        <f t="shared" si="2"/>
        <v>2031</v>
      </c>
      <c r="N18" s="1">
        <f t="shared" si="2"/>
        <v>2032</v>
      </c>
      <c r="O18" s="1">
        <f t="shared" si="2"/>
        <v>2033</v>
      </c>
      <c r="P18" s="1">
        <f t="shared" si="2"/>
        <v>2034</v>
      </c>
      <c r="Q18" s="1">
        <f t="shared" si="2"/>
        <v>2035</v>
      </c>
      <c r="R18" s="1">
        <f t="shared" si="2"/>
        <v>2036</v>
      </c>
      <c r="S18" s="1">
        <f t="shared" si="2"/>
        <v>2037</v>
      </c>
      <c r="T18" s="1">
        <f t="shared" si="2"/>
        <v>2038</v>
      </c>
      <c r="U18" s="1">
        <f t="shared" si="2"/>
        <v>2039</v>
      </c>
      <c r="V18" s="1">
        <f t="shared" si="2"/>
        <v>2040</v>
      </c>
      <c r="W18" s="1">
        <f t="shared" si="2"/>
        <v>2041</v>
      </c>
      <c r="X18" s="1">
        <f t="shared" si="2"/>
        <v>2042</v>
      </c>
      <c r="Y18" s="1">
        <f t="shared" si="2"/>
        <v>2043</v>
      </c>
      <c r="Z18" s="1">
        <f t="shared" si="2"/>
        <v>2044</v>
      </c>
    </row>
    <row r="19" spans="1:26" x14ac:dyDescent="0.25">
      <c r="A19" s="3" t="s">
        <v>2</v>
      </c>
      <c r="B19" s="72"/>
      <c r="C19" s="72"/>
      <c r="D19" s="72"/>
      <c r="E19" s="72"/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2"/>
      <c r="Z19" s="72"/>
    </row>
    <row r="20" spans="1:26" x14ac:dyDescent="0.25">
      <c r="A20" s="1">
        <v>10</v>
      </c>
      <c r="B20" s="5">
        <f>'Praca eksploatacyjna'!B20*$U$90*$X86*B$82</f>
        <v>0</v>
      </c>
      <c r="C20" s="5">
        <f>'Praca eksploatacyjna'!C20*$U$90*$X86*C$82</f>
        <v>0</v>
      </c>
      <c r="D20" s="5">
        <f>'Praca eksploatacyjna'!D20*$U$90*$X86*D$82</f>
        <v>0</v>
      </c>
      <c r="E20" s="5">
        <f>'Praca eksploatacyjna'!E20*$U$90*$X86*E$82</f>
        <v>0</v>
      </c>
      <c r="F20" s="5">
        <f>'Praca eksploatacyjna'!F20*$U$90*$X86*F$82</f>
        <v>0</v>
      </c>
      <c r="G20" s="5">
        <f>'Praca eksploatacyjna'!G20*$U$90*$X86*G$82</f>
        <v>0</v>
      </c>
      <c r="H20" s="5">
        <f>'Praca eksploatacyjna'!H20*$U$90*$X86*H$82</f>
        <v>0</v>
      </c>
      <c r="I20" s="5">
        <f>'Praca eksploatacyjna'!I20*$U$90*$X86*I$82</f>
        <v>0</v>
      </c>
      <c r="J20" s="5">
        <f>'Praca eksploatacyjna'!J20*$U$90*$X86*J$82</f>
        <v>0</v>
      </c>
      <c r="K20" s="5">
        <f>'Praca eksploatacyjna'!K20*$U$90*$X86*K$82</f>
        <v>0</v>
      </c>
      <c r="L20" s="5">
        <f>'Praca eksploatacyjna'!L20*$U$90*$X86*L$82</f>
        <v>0</v>
      </c>
      <c r="M20" s="5">
        <f>'Praca eksploatacyjna'!M20*$U$90*$X86*M$82</f>
        <v>0</v>
      </c>
      <c r="N20" s="5">
        <f>'Praca eksploatacyjna'!N20*$U$90*$X86*N$82</f>
        <v>0</v>
      </c>
      <c r="O20" s="5">
        <f>'Praca eksploatacyjna'!O20*$U$90*$X86*O$82</f>
        <v>0</v>
      </c>
      <c r="P20" s="5">
        <f>'Praca eksploatacyjna'!P20*$U$90*$X86*P$82</f>
        <v>0</v>
      </c>
      <c r="Q20" s="5">
        <f>'Praca eksploatacyjna'!Q20*$U$90*$X86*Q$82</f>
        <v>0</v>
      </c>
      <c r="R20" s="5">
        <f>'Praca eksploatacyjna'!R20*$U$90*$X86*R$82</f>
        <v>0</v>
      </c>
      <c r="S20" s="5">
        <f>'Praca eksploatacyjna'!S20*$U$90*$X86*S$82</f>
        <v>0</v>
      </c>
      <c r="T20" s="5">
        <f>'Praca eksploatacyjna'!T20*$U$90*$X86*T$82</f>
        <v>0</v>
      </c>
      <c r="U20" s="5">
        <f>'Praca eksploatacyjna'!U20*$U$90*$X86*U$82</f>
        <v>0</v>
      </c>
      <c r="V20" s="5">
        <f>'Praca eksploatacyjna'!V20*$U$90*$X86*V$82</f>
        <v>0</v>
      </c>
      <c r="W20" s="5">
        <f>'Praca eksploatacyjna'!W20*$U$90*$X86*W$82</f>
        <v>0</v>
      </c>
      <c r="X20" s="5">
        <f>'Praca eksploatacyjna'!X20*$U$90*$X86*X$82</f>
        <v>0</v>
      </c>
      <c r="Y20" s="5">
        <f>'Praca eksploatacyjna'!Y20*$U$90*$X86*Y$82</f>
        <v>0</v>
      </c>
      <c r="Z20" s="5">
        <f>'Praca eksploatacyjna'!Z20*$U$90*$X86*Z$82</f>
        <v>0</v>
      </c>
    </row>
    <row r="21" spans="1:26" x14ac:dyDescent="0.25">
      <c r="A21" s="1">
        <v>20</v>
      </c>
      <c r="B21" s="5">
        <f>'Praca eksploatacyjna'!B21*$U$90*$X87*B$82</f>
        <v>0</v>
      </c>
      <c r="C21" s="5">
        <f>'Praca eksploatacyjna'!C21*$U$90*$X87*C$82</f>
        <v>0</v>
      </c>
      <c r="D21" s="5">
        <f>'Praca eksploatacyjna'!D21*$U$90*$X87*D$82</f>
        <v>0</v>
      </c>
      <c r="E21" s="5">
        <f>'Praca eksploatacyjna'!E21*$U$90*$X87*E$82</f>
        <v>0</v>
      </c>
      <c r="F21" s="5">
        <f>'Praca eksploatacyjna'!F21*$U$90*$X87*F$82</f>
        <v>0</v>
      </c>
      <c r="G21" s="5">
        <f>'Praca eksploatacyjna'!G21*$U$90*$X87*G$82</f>
        <v>0</v>
      </c>
      <c r="H21" s="5">
        <f>'Praca eksploatacyjna'!H21*$U$90*$X87*H$82</f>
        <v>0</v>
      </c>
      <c r="I21" s="5">
        <f>'Praca eksploatacyjna'!I21*$U$90*$X87*I$82</f>
        <v>0</v>
      </c>
      <c r="J21" s="5">
        <f>'Praca eksploatacyjna'!J21*$U$90*$X87*J$82</f>
        <v>0</v>
      </c>
      <c r="K21" s="5">
        <f>'Praca eksploatacyjna'!K21*$U$90*$X87*K$82</f>
        <v>0</v>
      </c>
      <c r="L21" s="5">
        <f>'Praca eksploatacyjna'!L21*$U$90*$X87*L$82</f>
        <v>0</v>
      </c>
      <c r="M21" s="5">
        <f>'Praca eksploatacyjna'!M21*$U$90*$X87*M$82</f>
        <v>0</v>
      </c>
      <c r="N21" s="5">
        <f>'Praca eksploatacyjna'!N21*$U$90*$X87*N$82</f>
        <v>0</v>
      </c>
      <c r="O21" s="5">
        <f>'Praca eksploatacyjna'!O21*$U$90*$X87*O$82</f>
        <v>0</v>
      </c>
      <c r="P21" s="5">
        <f>'Praca eksploatacyjna'!P21*$U$90*$X87*P$82</f>
        <v>0</v>
      </c>
      <c r="Q21" s="5">
        <f>'Praca eksploatacyjna'!Q21*$U$90*$X87*Q$82</f>
        <v>0</v>
      </c>
      <c r="R21" s="5">
        <f>'Praca eksploatacyjna'!R21*$U$90*$X87*R$82</f>
        <v>0</v>
      </c>
      <c r="S21" s="5">
        <f>'Praca eksploatacyjna'!S21*$U$90*$X87*S$82</f>
        <v>0</v>
      </c>
      <c r="T21" s="5">
        <f>'Praca eksploatacyjna'!T21*$U$90*$X87*T$82</f>
        <v>0</v>
      </c>
      <c r="U21" s="5">
        <f>'Praca eksploatacyjna'!U21*$U$90*$X87*U$82</f>
        <v>0</v>
      </c>
      <c r="V21" s="5">
        <f>'Praca eksploatacyjna'!V21*$U$90*$X87*V$82</f>
        <v>0</v>
      </c>
      <c r="W21" s="5">
        <f>'Praca eksploatacyjna'!W21*$U$90*$X87*W$82</f>
        <v>0</v>
      </c>
      <c r="X21" s="5">
        <f>'Praca eksploatacyjna'!X21*$U$90*$X87*X$82</f>
        <v>0</v>
      </c>
      <c r="Y21" s="5">
        <f>'Praca eksploatacyjna'!Y21*$U$90*$X87*Y$82</f>
        <v>0</v>
      </c>
      <c r="Z21" s="5">
        <f>'Praca eksploatacyjna'!Z21*$U$90*$X87*Z$82</f>
        <v>0</v>
      </c>
    </row>
    <row r="22" spans="1:26" x14ac:dyDescent="0.25">
      <c r="A22" s="1">
        <v>30</v>
      </c>
      <c r="B22" s="5">
        <f>'Praca eksploatacyjna'!B22*$U$90*$X88*B$82</f>
        <v>0</v>
      </c>
      <c r="C22" s="5">
        <f>'Praca eksploatacyjna'!C22*$U$90*$X88*C$82</f>
        <v>0.56563868224843417</v>
      </c>
      <c r="D22" s="5">
        <f>'Praca eksploatacyjna'!D22*$U$90*$X88*D$82</f>
        <v>1.1593330431363906</v>
      </c>
      <c r="E22" s="5">
        <f>'Praca eksploatacyjna'!E22*$U$90*$X88*E$82</f>
        <v>1.7807355542574959</v>
      </c>
      <c r="F22" s="5">
        <f>'Praca eksploatacyjna'!F22*$U$90*$X88*F$82</f>
        <v>2.4293981588216935</v>
      </c>
      <c r="G22" s="5">
        <f>'Praca eksploatacyjna'!G22*$U$90*$X88*G$82</f>
        <v>3.1047708469741249</v>
      </c>
      <c r="H22" s="5">
        <f>'Praca eksploatacyjna'!H22*$U$90*$X88*H$82</f>
        <v>4.4675582640726335</v>
      </c>
      <c r="I22" s="5">
        <f>'Praca eksploatacyjna'!I22*$U$90*$X88*I$82</f>
        <v>5.8852320685856183</v>
      </c>
      <c r="J22" s="5">
        <f>'Praca eksploatacyjna'!J22*$U$90*$X88*J$82</f>
        <v>7.3562998721782025</v>
      </c>
      <c r="K22" s="5">
        <f>'Praca eksploatacyjna'!K22*$U$90*$X88*K$82</f>
        <v>8.8860179095980829</v>
      </c>
      <c r="L22" s="5">
        <f>'Praca eksploatacyjna'!L22*$U$90*$X88*L$82</f>
        <v>7.0267125284010534</v>
      </c>
      <c r="M22" s="5">
        <f>'Praca eksploatacyjna'!M22*$U$90*$X88*M$82</f>
        <v>7.8709400990860399</v>
      </c>
      <c r="N22" s="5">
        <f>'Praca eksploatacyjna'!N22*$U$90*$X88*N$82</f>
        <v>8.7461260875870632</v>
      </c>
      <c r="O22" s="5">
        <f>'Praca eksploatacyjna'!O22*$U$90*$X88*O$82</f>
        <v>9.653171139588494</v>
      </c>
      <c r="P22" s="5">
        <f>'Praca eksploatacyjna'!P22*$U$90*$X88*P$82</f>
        <v>10.592999543234946</v>
      </c>
      <c r="Q22" s="5">
        <f>'Praca eksploatacyjna'!Q22*$U$90*$X88*Q$82</f>
        <v>3.8085014023588837</v>
      </c>
      <c r="R22" s="5">
        <f>'Praca eksploatacyjna'!R22*$U$90*$X88*R$82</f>
        <v>4.6579495551410091</v>
      </c>
      <c r="S22" s="5">
        <f>'Praca eksploatacyjna'!S22*$U$90*$X88*S$82</f>
        <v>5.5386125510330029</v>
      </c>
      <c r="T22" s="5">
        <f>'Praca eksploatacyjna'!T22*$U$90*$X88*T$82</f>
        <v>6.4463120251108688</v>
      </c>
      <c r="U22" s="5">
        <f>'Praca eksploatacyjna'!U22*$U$90*$X88*U$82</f>
        <v>7.3797380063469236</v>
      </c>
      <c r="V22" s="5">
        <f>'Praca eksploatacyjna'!V22*$U$90*$X88*V$82</f>
        <v>4.1687320026964176</v>
      </c>
      <c r="W22" s="5">
        <f>'Praca eksploatacyjna'!W22*$U$90*$X88*W$82</f>
        <v>5.1179183122644423</v>
      </c>
      <c r="X22" s="5">
        <f>'Praca eksploatacyjna'!X22*$U$90*$X88*X$82</f>
        <v>6.0978206989135133</v>
      </c>
      <c r="Y22" s="5">
        <f>'Praca eksploatacyjna'!Y22*$U$90*$X88*Y$82</f>
        <v>7.1036099308432057</v>
      </c>
      <c r="Z22" s="5">
        <f>'Praca eksploatacyjna'!Z22*$U$90*$X88*Z$82</f>
        <v>8.1400233760957246</v>
      </c>
    </row>
    <row r="23" spans="1:26" x14ac:dyDescent="0.25">
      <c r="A23" s="1">
        <v>40</v>
      </c>
      <c r="B23" s="5">
        <f>'Praca eksploatacyjna'!B23*$U$90*$X89*B$82</f>
        <v>1841.6074921498366</v>
      </c>
      <c r="C23" s="5">
        <f>'Praca eksploatacyjna'!C23*$U$90*$X89*C$82</f>
        <v>2135.9586913568896</v>
      </c>
      <c r="D23" s="5">
        <f>'Praca eksploatacyjna'!D23*$U$90*$X89*D$82</f>
        <v>2443.7770477726408</v>
      </c>
      <c r="E23" s="5">
        <f>'Praca eksploatacyjna'!E23*$U$90*$X89*E$82</f>
        <v>2763.3905957301677</v>
      </c>
      <c r="F23" s="5">
        <f>'Praca eksploatacyjna'!F23*$U$90*$X89*F$82</f>
        <v>3094.5184956145058</v>
      </c>
      <c r="G23" s="5">
        <f>'Praca eksploatacyjna'!G23*$U$90*$X89*G$82</f>
        <v>3436.8341341122887</v>
      </c>
      <c r="H23" s="5">
        <f>'Praca eksploatacyjna'!H23*$U$90*$X89*H$82</f>
        <v>3861.9943222386164</v>
      </c>
      <c r="I23" s="5">
        <f>'Praca eksploatacyjna'!I23*$U$90*$X89*I$82</f>
        <v>4301.1090853572614</v>
      </c>
      <c r="J23" s="5">
        <f>'Praca eksploatacyjna'!J23*$U$90*$X89*J$82</f>
        <v>4753.6663103547571</v>
      </c>
      <c r="K23" s="5">
        <f>'Praca eksploatacyjna'!K23*$U$90*$X89*K$82</f>
        <v>5223.1890840774586</v>
      </c>
      <c r="L23" s="5">
        <f>'Praca eksploatacyjna'!L23*$U$90*$X89*L$82</f>
        <v>4193.647434615953</v>
      </c>
      <c r="M23" s="5">
        <f>'Praca eksploatacyjna'!M23*$U$90*$X89*M$82</f>
        <v>4701.0992310212378</v>
      </c>
      <c r="N23" s="5">
        <f>'Praca eksploatacyjna'!N23*$U$90*$X89*N$82</f>
        <v>5227.1716403088867</v>
      </c>
      <c r="O23" s="5">
        <f>'Praca eksploatacyjna'!O23*$U$90*$X89*O$82</f>
        <v>5772.4065062756335</v>
      </c>
      <c r="P23" s="5">
        <f>'Praca eksploatacyjna'!P23*$U$90*$X89*P$82</f>
        <v>6337.3598982249268</v>
      </c>
      <c r="Q23" s="5">
        <f>'Praca eksploatacyjna'!Q23*$U$90*$X89*Q$82</f>
        <v>4833.924691322648</v>
      </c>
      <c r="R23" s="5">
        <f>'Praca eksploatacyjna'!R23*$U$90*$X89*R$82</f>
        <v>5501.691441761941</v>
      </c>
      <c r="S23" s="5">
        <f>'Praca eksploatacyjna'!S23*$U$90*$X89*S$82</f>
        <v>6193.3184574198922</v>
      </c>
      <c r="T23" s="5">
        <f>'Praca eksploatacyjna'!T23*$U$90*$X89*T$82</f>
        <v>6904.0523565480989</v>
      </c>
      <c r="U23" s="5">
        <f>'Praca eksploatacyjna'!U23*$U$90*$X89*U$82</f>
        <v>7632.8437899104356</v>
      </c>
      <c r="V23" s="5">
        <f>'Praca eksploatacyjna'!V23*$U$90*$X89*V$82</f>
        <v>5869.2451226930089</v>
      </c>
      <c r="W23" s="5">
        <f>'Praca eksploatacyjna'!W23*$U$90*$X89*W$82</f>
        <v>14214.364466833864</v>
      </c>
      <c r="X23" s="5">
        <f>'Praca eksploatacyjna'!X23*$U$90*$X89*X$82</f>
        <v>22838.223285194425</v>
      </c>
      <c r="Y23" s="5">
        <f>'Praca eksploatacyjna'!Y23*$U$90*$X89*Y$82</f>
        <v>31722.853273000364</v>
      </c>
      <c r="Z23" s="5">
        <f>'Praca eksploatacyjna'!Z23*$U$90*$X89*Z$82</f>
        <v>40885.94483525509</v>
      </c>
    </row>
    <row r="24" spans="1:26" x14ac:dyDescent="0.25">
      <c r="A24" s="1">
        <v>50</v>
      </c>
      <c r="B24" s="5">
        <f>'Praca eksploatacyjna'!B24*$U$90*$X90*B$82</f>
        <v>22245.156880241175</v>
      </c>
      <c r="C24" s="5">
        <f>'Praca eksploatacyjna'!C24*$U$90*$X90*C$82</f>
        <v>22665.81067977408</v>
      </c>
      <c r="D24" s="5">
        <f>'Praca eksploatacyjna'!D24*$U$90*$X90*D$82</f>
        <v>23093.647246476194</v>
      </c>
      <c r="E24" s="5">
        <f>'Praca eksploatacyjna'!E24*$U$90*$X90*E$82</f>
        <v>23510.396629319584</v>
      </c>
      <c r="F24" s="5">
        <f>'Praca eksploatacyjna'!F24*$U$90*$X90*F$82</f>
        <v>23915.149722942904</v>
      </c>
      <c r="G24" s="5">
        <f>'Praca eksploatacyjna'!G24*$U$90*$X90*G$82</f>
        <v>24307.009554936754</v>
      </c>
      <c r="H24" s="5">
        <f>'Praca eksploatacyjna'!H24*$U$90*$X90*H$82</f>
        <v>28569.059857225307</v>
      </c>
      <c r="I24" s="5">
        <f>'Praca eksploatacyjna'!I24*$U$90*$X90*I$82</f>
        <v>32984.024421425718</v>
      </c>
      <c r="J24" s="5">
        <f>'Praca eksploatacyjna'!J24*$U$90*$X90*J$82</f>
        <v>37546.960756398432</v>
      </c>
      <c r="K24" s="5">
        <f>'Praca eksploatacyjna'!K24*$U$90*$X90*K$82</f>
        <v>42285.445034580334</v>
      </c>
      <c r="L24" s="5">
        <f>'Praca eksploatacyjna'!L24*$U$90*$X90*L$82</f>
        <v>48003.852240279281</v>
      </c>
      <c r="M24" s="5">
        <f>'Praca eksploatacyjna'!M24*$U$90*$X90*M$82</f>
        <v>56348.297026921457</v>
      </c>
      <c r="N24" s="5">
        <f>'Praca eksploatacyjna'!N24*$U$90*$X90*N$82</f>
        <v>65007.3180641332</v>
      </c>
      <c r="O24" s="5">
        <f>'Praca eksploatacyjna'!O24*$U$90*$X90*O$82</f>
        <v>73990.160624022654</v>
      </c>
      <c r="P24" s="5">
        <f>'Praca eksploatacyjna'!P24*$U$90*$X90*P$82</f>
        <v>83306.313959082021</v>
      </c>
      <c r="Q24" s="5">
        <f>'Praca eksploatacyjna'!Q24*$U$90*$X90*Q$82</f>
        <v>70664.058660062205</v>
      </c>
      <c r="R24" s="5">
        <f>'Praca eksploatacyjna'!R24*$U$90*$X90*R$82</f>
        <v>77867.113815425604</v>
      </c>
      <c r="S24" s="5">
        <f>'Praca eksploatacyjna'!S24*$U$90*$X90*S$82</f>
        <v>85320.71669017055</v>
      </c>
      <c r="T24" s="5">
        <f>'Praca eksploatacyjna'!T24*$U$90*$X90*T$82</f>
        <v>92958.80956568502</v>
      </c>
      <c r="U24" s="5">
        <f>'Praca eksploatacyjna'!U24*$U$90*$X90*U$82</f>
        <v>100769.87647617253</v>
      </c>
      <c r="V24" s="5">
        <f>'Praca eksploatacyjna'!V24*$U$90*$X90*V$82</f>
        <v>64995.993824242723</v>
      </c>
      <c r="W24" s="5">
        <f>'Praca eksploatacyjna'!W24*$U$90*$X90*W$82</f>
        <v>80624.459832412278</v>
      </c>
      <c r="X24" s="5">
        <f>'Praca eksploatacyjna'!X24*$U$90*$X90*X$82</f>
        <v>96759.697829159355</v>
      </c>
      <c r="Y24" s="5">
        <f>'Praca eksploatacyjna'!Y24*$U$90*$X90*Y$82</f>
        <v>113325.0920191335</v>
      </c>
      <c r="Z24" s="5">
        <f>'Praca eksploatacyjna'!Z24*$U$90*$X90*Z$82</f>
        <v>130395.80834054253</v>
      </c>
    </row>
    <row r="25" spans="1:26" x14ac:dyDescent="0.25">
      <c r="A25" s="1">
        <v>60</v>
      </c>
      <c r="B25" s="5">
        <f>'Praca eksploatacyjna'!B25*$U$90*$X91*B$82</f>
        <v>38489.77457390396</v>
      </c>
      <c r="C25" s="5">
        <f>'Praca eksploatacyjna'!C25*$U$90*$X91*C$82</f>
        <v>47163.912190368945</v>
      </c>
      <c r="D25" s="5">
        <f>'Praca eksploatacyjna'!D25*$U$90*$X91*D$82</f>
        <v>56244.61428165665</v>
      </c>
      <c r="E25" s="5">
        <f>'Praca eksploatacyjna'!E25*$U$90*$X91*E$82</f>
        <v>65695.386983038174</v>
      </c>
      <c r="F25" s="5">
        <f>'Praca eksploatacyjna'!F25*$U$90*$X91*F$82</f>
        <v>75508.362845106472</v>
      </c>
      <c r="G25" s="5">
        <f>'Praca eksploatacyjna'!G25*$U$90*$X91*G$82</f>
        <v>85674.263137501606</v>
      </c>
      <c r="H25" s="5">
        <f>'Praca eksploatacyjna'!H25*$U$90*$X91*H$82</f>
        <v>99088.145140647495</v>
      </c>
      <c r="I25" s="5">
        <f>'Praca eksploatacyjna'!I25*$U$90*$X91*I$82</f>
        <v>112971.51480034282</v>
      </c>
      <c r="J25" s="5">
        <f>'Praca eksploatacyjna'!J25*$U$90*$X91*J$82</f>
        <v>127308.64379992023</v>
      </c>
      <c r="K25" s="5">
        <f>'Praca eksploatacyjna'!K25*$U$90*$X91*K$82</f>
        <v>142193.32136971669</v>
      </c>
      <c r="L25" s="5">
        <f>'Praca eksploatacyjna'!L25*$U$90*$X91*L$82</f>
        <v>110565.15713184043</v>
      </c>
      <c r="M25" s="5">
        <f>'Praca eksploatacyjna'!M25*$U$90*$X91*M$82</f>
        <v>134467.83157364937</v>
      </c>
      <c r="N25" s="5">
        <f>'Praca eksploatacyjna'!N25*$U$90*$X91*N$82</f>
        <v>159282.38693027786</v>
      </c>
      <c r="O25" s="5">
        <f>'Praca eksploatacyjna'!O25*$U$90*$X91*O$82</f>
        <v>185035.73736854209</v>
      </c>
      <c r="P25" s="5">
        <f>'Praca eksploatacyjna'!P25*$U$90*$X91*P$82</f>
        <v>211755.50886956477</v>
      </c>
      <c r="Q25" s="5">
        <f>'Praca eksploatacyjna'!Q25*$U$90*$X91*Q$82</f>
        <v>170513.69526072551</v>
      </c>
      <c r="R25" s="5">
        <f>'Praca eksploatacyjna'!R25*$U$90*$X91*R$82</f>
        <v>197548.78569372158</v>
      </c>
      <c r="S25" s="5">
        <f>'Praca eksploatacyjna'!S25*$U$90*$X91*S$82</f>
        <v>225559.16543072375</v>
      </c>
      <c r="T25" s="5">
        <f>'Praca eksploatacyjna'!T25*$U$90*$X91*T$82</f>
        <v>254372.49807848281</v>
      </c>
      <c r="U25" s="5">
        <f>'Praca eksploatacyjna'!U25*$U$90*$X91*U$82</f>
        <v>283946.5676229652</v>
      </c>
      <c r="V25" s="5">
        <f>'Praca eksploatacyjna'!V25*$U$90*$X91*V$82</f>
        <v>185734.30469877663</v>
      </c>
      <c r="W25" s="5">
        <f>'Praca eksploatacyjna'!W25*$U$90*$X91*W$82</f>
        <v>208062.64144614755</v>
      </c>
      <c r="X25" s="5">
        <f>'Praca eksploatacyjna'!X25*$U$90*$X91*X$82</f>
        <v>231088.78865807201</v>
      </c>
      <c r="Y25" s="5">
        <f>'Praca eksploatacyjna'!Y25*$U$90*$X91*Y$82</f>
        <v>254629.39522960049</v>
      </c>
      <c r="Z25" s="5">
        <f>'Praca eksploatacyjna'!Z25*$U$90*$X91*Z$82</f>
        <v>278864.14248152124</v>
      </c>
    </row>
    <row r="26" spans="1:26" x14ac:dyDescent="0.25">
      <c r="A26" s="1">
        <v>70</v>
      </c>
      <c r="B26" s="5">
        <f>'Praca eksploatacyjna'!B26*$U$90*$X92*B$82</f>
        <v>67313.348636979368</v>
      </c>
      <c r="C26" s="5">
        <f>'Praca eksploatacyjna'!C26*$U$90*$X92*C$82</f>
        <v>68289.885075909129</v>
      </c>
      <c r="D26" s="5">
        <f>'Praca eksploatacyjna'!D26*$U$90*$X92*D$82</f>
        <v>69273.457320264133</v>
      </c>
      <c r="E26" s="5">
        <f>'Praca eksploatacyjna'!E26*$U$90*$X92*E$82</f>
        <v>70208.962984690283</v>
      </c>
      <c r="F26" s="5">
        <f>'Praca eksploatacyjna'!F26*$U$90*$X92*F$82</f>
        <v>71093.885885053664</v>
      </c>
      <c r="G26" s="5">
        <f>'Praca eksploatacyjna'!G26*$U$90*$X92*G$82</f>
        <v>71925.799967081679</v>
      </c>
      <c r="H26" s="5">
        <f>'Praca eksploatacyjna'!H26*$U$90*$X92*H$82</f>
        <v>65501.916892314322</v>
      </c>
      <c r="I26" s="5">
        <f>'Praca eksploatacyjna'!I26*$U$90*$X92*I$82</f>
        <v>58708.18084968724</v>
      </c>
      <c r="J26" s="5">
        <f>'Praca eksploatacyjna'!J26*$U$90*$X92*J$82</f>
        <v>51549.995152951669</v>
      </c>
      <c r="K26" s="5">
        <f>'Praca eksploatacyjna'!K26*$U$90*$X92*K$82</f>
        <v>44068.629423869068</v>
      </c>
      <c r="L26" s="5">
        <f>'Praca eksploatacyjna'!L26*$U$90*$X92*L$82</f>
        <v>40478.901857775527</v>
      </c>
      <c r="M26" s="5">
        <f>'Praca eksploatacyjna'!M26*$U$90*$X92*M$82</f>
        <v>43683.167569917518</v>
      </c>
      <c r="N26" s="5">
        <f>'Praca eksploatacyjna'!N26*$U$90*$X92*N$82</f>
        <v>46999.4123498021</v>
      </c>
      <c r="O26" s="5">
        <f>'Praca eksploatacyjna'!O26*$U$90*$X92*O$82</f>
        <v>50430.833653854061</v>
      </c>
      <c r="P26" s="5">
        <f>'Praca eksploatacyjna'!P26*$U$90*$X92*P$82</f>
        <v>53980.712045128203</v>
      </c>
      <c r="Q26" s="5">
        <f>'Praca eksploatacyjna'!Q26*$U$90*$X92*Q$82</f>
        <v>105853.93476446069</v>
      </c>
      <c r="R26" s="5">
        <f>'Praca eksploatacyjna'!R26*$U$90*$X92*R$82</f>
        <v>109073.32304450609</v>
      </c>
      <c r="S26" s="5">
        <f>'Praca eksploatacyjna'!S26*$U$90*$X92*S$82</f>
        <v>112377.3138399937</v>
      </c>
      <c r="T26" s="5">
        <f>'Praca eksploatacyjna'!T26*$U$90*$X92*T$82</f>
        <v>115677.09941475446</v>
      </c>
      <c r="U26" s="5">
        <f>'Praca eksploatacyjna'!U26*$U$90*$X92*U$82</f>
        <v>118966.74332136083</v>
      </c>
      <c r="V26" s="5">
        <f>'Praca eksploatacyjna'!V26*$U$90*$X92*V$82</f>
        <v>108053.86479985161</v>
      </c>
      <c r="W26" s="5">
        <f>'Praca eksploatacyjna'!W26*$U$90*$X92*W$82</f>
        <v>108095.17729021391</v>
      </c>
      <c r="X26" s="5">
        <f>'Praca eksploatacyjna'!X26*$U$90*$X92*X$82</f>
        <v>108107.38075745126</v>
      </c>
      <c r="Y26" s="5">
        <f>'Praca eksploatacyjna'!Y26*$U$90*$X92*Y$82</f>
        <v>108004.44261015244</v>
      </c>
      <c r="Z26" s="5">
        <f>'Praca eksploatacyjna'!Z26*$U$90*$X92*Z$82</f>
        <v>107870.53495266616</v>
      </c>
    </row>
    <row r="27" spans="1:26" x14ac:dyDescent="0.25">
      <c r="A27" s="1">
        <v>80</v>
      </c>
      <c r="B27" s="5">
        <f>'Praca eksploatacyjna'!B27*$U$90*$X93*B$82</f>
        <v>92213.296984543151</v>
      </c>
      <c r="C27" s="5">
        <f>'Praca eksploatacyjna'!C27*$U$90*$X93*C$82</f>
        <v>87374.631411512804</v>
      </c>
      <c r="D27" s="5">
        <f>'Praca eksploatacyjna'!D27*$U$90*$X93*D$82</f>
        <v>82239.253159882777</v>
      </c>
      <c r="E27" s="5">
        <f>'Praca eksploatacyjna'!E27*$U$90*$X93*E$82</f>
        <v>76735.471666429192</v>
      </c>
      <c r="F27" s="5">
        <f>'Praca eksploatacyjna'!F27*$U$90*$X93*F$82</f>
        <v>70864.732492992029</v>
      </c>
      <c r="G27" s="5">
        <f>'Praca eksploatacyjna'!G27*$U$90*$X93*G$82</f>
        <v>64629.717937336114</v>
      </c>
      <c r="H27" s="5">
        <f>'Praca eksploatacyjna'!H27*$U$90*$X93*H$82</f>
        <v>57208.420746808602</v>
      </c>
      <c r="I27" s="5">
        <f>'Praca eksploatacyjna'!I27*$U$90*$X93*I$82</f>
        <v>49383.549300573621</v>
      </c>
      <c r="J27" s="5">
        <f>'Praca eksploatacyjna'!J27*$U$90*$X93*J$82</f>
        <v>41161.693866304689</v>
      </c>
      <c r="K27" s="5">
        <f>'Praca eksploatacyjna'!K27*$U$90*$X93*K$82</f>
        <v>32576.443947200762</v>
      </c>
      <c r="L27" s="5">
        <f>'Praca eksploatacyjna'!L27*$U$90*$X93*L$82</f>
        <v>67070.551254227714</v>
      </c>
      <c r="M27" s="5">
        <f>'Praca eksploatacyjna'!M27*$U$90*$X93*M$82</f>
        <v>44899.019387473585</v>
      </c>
      <c r="N27" s="5">
        <f>'Praca eksploatacyjna'!N27*$U$90*$X93*N$82</f>
        <v>21813.798025547607</v>
      </c>
      <c r="O27" s="5">
        <f>'Praca eksploatacyjna'!O27*$U$90*$X93*O$82</f>
        <v>-2212.7917986103971</v>
      </c>
      <c r="P27" s="5">
        <f>'Praca eksploatacyjna'!P27*$U$90*$X93*P$82</f>
        <v>-27209.170734944953</v>
      </c>
      <c r="Q27" s="5">
        <f>'Praca eksploatacyjna'!Q27*$U$90*$X93*Q$82</f>
        <v>0</v>
      </c>
      <c r="R27" s="5">
        <f>'Praca eksploatacyjna'!R27*$U$90*$X93*R$82</f>
        <v>-25939.827941167088</v>
      </c>
      <c r="S27" s="5">
        <f>'Praca eksploatacyjna'!S27*$U$90*$X93*S$82</f>
        <v>-52875.745275274996</v>
      </c>
      <c r="T27" s="5">
        <f>'Praca eksploatacyjna'!T27*$U$90*$X93*T$82</f>
        <v>-80772.988482510074</v>
      </c>
      <c r="U27" s="5">
        <f>'Praca eksploatacyjna'!U27*$U$90*$X93*U$82</f>
        <v>-109592.79077306969</v>
      </c>
      <c r="V27" s="5">
        <f>'Praca eksploatacyjna'!V27*$U$90*$X93*V$82</f>
        <v>0</v>
      </c>
      <c r="W27" s="5">
        <f>'Praca eksploatacyjna'!W27*$U$90*$X93*W$82</f>
        <v>-28326.510003078147</v>
      </c>
      <c r="X27" s="5">
        <f>'Praca eksploatacyjna'!X27*$U$90*$X93*X$82</f>
        <v>-57604.790742259713</v>
      </c>
      <c r="Y27" s="5">
        <f>'Praca eksploatacyjna'!Y27*$U$90*$X93*Y$82</f>
        <v>-87789.701091203809</v>
      </c>
      <c r="Z27" s="5">
        <f>'Praca eksploatacyjna'!Z27*$U$90*$X93*Z$82</f>
        <v>-118925.78174488409</v>
      </c>
    </row>
    <row r="28" spans="1:26" x14ac:dyDescent="0.25">
      <c r="A28" s="1">
        <v>90</v>
      </c>
      <c r="B28" s="5">
        <f>'Praca eksploatacyjna'!B28*$U$90*$X94*B$82</f>
        <v>35319.705025496121</v>
      </c>
      <c r="C28" s="5">
        <f>'Praca eksploatacyjna'!C28*$U$90*$X94*C$82</f>
        <v>35749.945073613417</v>
      </c>
      <c r="D28" s="5">
        <f>'Praca eksploatacyjna'!D28*$U$90*$X94*D$82</f>
        <v>36179.801996738453</v>
      </c>
      <c r="E28" s="5">
        <f>'Praca eksploatacyjna'!E28*$U$90*$X94*E$82</f>
        <v>36580.413728806794</v>
      </c>
      <c r="F28" s="5">
        <f>'Praca eksploatacyjna'!F28*$U$90*$X94*F$82</f>
        <v>36950.525089893941</v>
      </c>
      <c r="G28" s="5">
        <f>'Praca eksploatacyjna'!G28*$U$90*$X94*G$82</f>
        <v>37288.942999568135</v>
      </c>
      <c r="H28" s="5">
        <f>'Praca eksploatacyjna'!H28*$U$90*$X94*H$82</f>
        <v>37384.108137619231</v>
      </c>
      <c r="I28" s="5">
        <f>'Praca eksploatacyjna'!I28*$U$90*$X94*I$82</f>
        <v>37435.511373053567</v>
      </c>
      <c r="J28" s="5">
        <f>'Praca eksploatacyjna'!J28*$U$90*$X94*J$82</f>
        <v>37442.349764467799</v>
      </c>
      <c r="K28" s="5">
        <f>'Praca eksploatacyjna'!K28*$U$90*$X94*K$82</f>
        <v>37433.276533324432</v>
      </c>
      <c r="L28" s="5">
        <f>'Praca eksploatacyjna'!L28*$U$90*$X94*L$82</f>
        <v>40125.60344156019</v>
      </c>
      <c r="M28" s="5">
        <f>'Praca eksploatacyjna'!M28*$U$90*$X94*M$82</f>
        <v>44165.286654821546</v>
      </c>
      <c r="N28" s="5">
        <f>'Praca eksploatacyjna'!N28*$U$90*$X94*N$82</f>
        <v>48350.506955236742</v>
      </c>
      <c r="O28" s="5">
        <f>'Praca eksploatacyjna'!O28*$U$90*$X94*O$82</f>
        <v>52685.469953006599</v>
      </c>
      <c r="P28" s="5">
        <f>'Praca eksploatacyjna'!P28*$U$90*$X94*P$82</f>
        <v>57174.491267905178</v>
      </c>
      <c r="Q28" s="5">
        <f>'Praca eksploatacyjna'!Q28*$U$90*$X94*Q$82</f>
        <v>66261.849801940363</v>
      </c>
      <c r="R28" s="5">
        <f>'Praca eksploatacyjna'!R28*$U$90*$X94*R$82</f>
        <v>70401.144203899079</v>
      </c>
      <c r="S28" s="5">
        <f>'Praca eksploatacyjna'!S28*$U$90*$X94*S$82</f>
        <v>74674.960742582043</v>
      </c>
      <c r="T28" s="5">
        <f>'Praca eksploatacyjna'!T28*$U$90*$X94*T$82</f>
        <v>79024.861498301034</v>
      </c>
      <c r="U28" s="5">
        <f>'Praca eksploatacyjna'!U28*$U$90*$X94*U$82</f>
        <v>83443.956052740425</v>
      </c>
      <c r="V28" s="5">
        <f>'Praca eksploatacyjna'!V28*$U$90*$X94*V$82</f>
        <v>68747.701588830372</v>
      </c>
      <c r="W28" s="5">
        <f>'Praca eksploatacyjna'!W28*$U$90*$X94*W$82</f>
        <v>78527.582478337848</v>
      </c>
      <c r="X28" s="5">
        <f>'Praca eksploatacyjna'!X28*$U$90*$X94*X$82</f>
        <v>88616.664014436334</v>
      </c>
      <c r="Y28" s="5">
        <f>'Praca eksploatacyjna'!Y28*$U$90*$X94*Y$82</f>
        <v>98944.665879537148</v>
      </c>
      <c r="Z28" s="5">
        <f>'Praca eksploatacyjna'!Z28*$U$90*$X94*Z$82</f>
        <v>109580.4779383335</v>
      </c>
    </row>
    <row r="29" spans="1:26" x14ac:dyDescent="0.25">
      <c r="A29" s="1">
        <v>100</v>
      </c>
      <c r="B29" s="5">
        <f>'Praca eksploatacyjna'!B29*$U$90*$X95*B$82</f>
        <v>0</v>
      </c>
      <c r="C29" s="5">
        <f>'Praca eksploatacyjna'!C29*$U$90*$X95*C$82</f>
        <v>0</v>
      </c>
      <c r="D29" s="5">
        <f>'Praca eksploatacyjna'!D29*$U$90*$X95*D$82</f>
        <v>0</v>
      </c>
      <c r="E29" s="5">
        <f>'Praca eksploatacyjna'!E29*$U$90*$X95*E$82</f>
        <v>0</v>
      </c>
      <c r="F29" s="5">
        <f>'Praca eksploatacyjna'!F29*$U$90*$X95*F$82</f>
        <v>0</v>
      </c>
      <c r="G29" s="5">
        <f>'Praca eksploatacyjna'!G29*$U$90*$X95*G$82</f>
        <v>0</v>
      </c>
      <c r="H29" s="5">
        <f>'Praca eksploatacyjna'!H29*$U$90*$X95*H$82</f>
        <v>0</v>
      </c>
      <c r="I29" s="5">
        <f>'Praca eksploatacyjna'!I29*$U$90*$X95*I$82</f>
        <v>0</v>
      </c>
      <c r="J29" s="5">
        <f>'Praca eksploatacyjna'!J29*$U$90*$X95*J$82</f>
        <v>0</v>
      </c>
      <c r="K29" s="5">
        <f>'Praca eksploatacyjna'!K29*$U$90*$X95*K$82</f>
        <v>0</v>
      </c>
      <c r="L29" s="5">
        <f>'Praca eksploatacyjna'!L29*$U$90*$X95*L$82</f>
        <v>0</v>
      </c>
      <c r="M29" s="5">
        <f>'Praca eksploatacyjna'!M29*$U$90*$X95*M$82</f>
        <v>0</v>
      </c>
      <c r="N29" s="5">
        <f>'Praca eksploatacyjna'!N29*$U$90*$X95*N$82</f>
        <v>0</v>
      </c>
      <c r="O29" s="5">
        <f>'Praca eksploatacyjna'!O29*$U$90*$X95*O$82</f>
        <v>0</v>
      </c>
      <c r="P29" s="5">
        <f>'Praca eksploatacyjna'!P29*$U$90*$X95*P$82</f>
        <v>0</v>
      </c>
      <c r="Q29" s="5">
        <f>'Praca eksploatacyjna'!Q29*$U$90*$X95*Q$82</f>
        <v>0</v>
      </c>
      <c r="R29" s="5">
        <f>'Praca eksploatacyjna'!R29*$U$90*$X95*R$82</f>
        <v>0</v>
      </c>
      <c r="S29" s="5">
        <f>'Praca eksploatacyjna'!S29*$U$90*$X95*S$82</f>
        <v>0</v>
      </c>
      <c r="T29" s="5">
        <f>'Praca eksploatacyjna'!T29*$U$90*$X95*T$82</f>
        <v>0</v>
      </c>
      <c r="U29" s="5">
        <f>'Praca eksploatacyjna'!U29*$U$90*$X95*U$82</f>
        <v>0</v>
      </c>
      <c r="V29" s="5">
        <f>'Praca eksploatacyjna'!V29*$U$90*$X95*V$82</f>
        <v>0</v>
      </c>
      <c r="W29" s="5">
        <f>'Praca eksploatacyjna'!W29*$U$90*$X95*W$82</f>
        <v>0</v>
      </c>
      <c r="X29" s="5">
        <f>'Praca eksploatacyjna'!X29*$U$90*$X95*X$82</f>
        <v>0</v>
      </c>
      <c r="Y29" s="5">
        <f>'Praca eksploatacyjna'!Y29*$U$90*$X95*Y$82</f>
        <v>0</v>
      </c>
      <c r="Z29" s="5">
        <f>'Praca eksploatacyjna'!Z29*$U$90*$X95*Z$82</f>
        <v>0</v>
      </c>
    </row>
    <row r="30" spans="1:26" x14ac:dyDescent="0.25">
      <c r="A30" s="1">
        <v>110</v>
      </c>
      <c r="B30" s="5">
        <f>'Praca eksploatacyjna'!B30*$U$90*$X96*B$82</f>
        <v>0</v>
      </c>
      <c r="C30" s="5">
        <f>'Praca eksploatacyjna'!C30*$U$90*$X96*C$82</f>
        <v>0</v>
      </c>
      <c r="D30" s="5">
        <f>'Praca eksploatacyjna'!D30*$U$90*$X96*D$82</f>
        <v>0</v>
      </c>
      <c r="E30" s="5">
        <f>'Praca eksploatacyjna'!E30*$U$90*$X96*E$82</f>
        <v>0</v>
      </c>
      <c r="F30" s="5">
        <f>'Praca eksploatacyjna'!F30*$U$90*$X96*F$82</f>
        <v>0</v>
      </c>
      <c r="G30" s="5">
        <f>'Praca eksploatacyjna'!G30*$U$90*$X96*G$82</f>
        <v>0</v>
      </c>
      <c r="H30" s="5">
        <f>'Praca eksploatacyjna'!H30*$U$90*$X96*H$82</f>
        <v>0</v>
      </c>
      <c r="I30" s="5">
        <f>'Praca eksploatacyjna'!I30*$U$90*$X96*I$82</f>
        <v>0</v>
      </c>
      <c r="J30" s="5">
        <f>'Praca eksploatacyjna'!J30*$U$90*$X96*J$82</f>
        <v>0</v>
      </c>
      <c r="K30" s="5">
        <f>'Praca eksploatacyjna'!K30*$U$90*$X96*K$82</f>
        <v>0</v>
      </c>
      <c r="L30" s="5">
        <f>'Praca eksploatacyjna'!L30*$U$90*$X96*L$82</f>
        <v>0</v>
      </c>
      <c r="M30" s="5">
        <f>'Praca eksploatacyjna'!M30*$U$90*$X96*M$82</f>
        <v>0</v>
      </c>
      <c r="N30" s="5">
        <f>'Praca eksploatacyjna'!N30*$U$90*$X96*N$82</f>
        <v>0</v>
      </c>
      <c r="O30" s="5">
        <f>'Praca eksploatacyjna'!O30*$U$90*$X96*O$82</f>
        <v>0</v>
      </c>
      <c r="P30" s="5">
        <f>'Praca eksploatacyjna'!P30*$U$90*$X96*P$82</f>
        <v>0</v>
      </c>
      <c r="Q30" s="5">
        <f>'Praca eksploatacyjna'!Q30*$U$90*$X96*Q$82</f>
        <v>0</v>
      </c>
      <c r="R30" s="5">
        <f>'Praca eksploatacyjna'!R30*$U$90*$X96*R$82</f>
        <v>0</v>
      </c>
      <c r="S30" s="5">
        <f>'Praca eksploatacyjna'!S30*$U$90*$X96*S$82</f>
        <v>0</v>
      </c>
      <c r="T30" s="5">
        <f>'Praca eksploatacyjna'!T30*$U$90*$X96*T$82</f>
        <v>0</v>
      </c>
      <c r="U30" s="5">
        <f>'Praca eksploatacyjna'!U30*$U$90*$X96*U$82</f>
        <v>0</v>
      </c>
      <c r="V30" s="5">
        <f>'Praca eksploatacyjna'!V30*$U$90*$X96*V$82</f>
        <v>0</v>
      </c>
      <c r="W30" s="5">
        <f>'Praca eksploatacyjna'!W30*$U$90*$X96*W$82</f>
        <v>0</v>
      </c>
      <c r="X30" s="5">
        <f>'Praca eksploatacyjna'!X30*$U$90*$X96*X$82</f>
        <v>0</v>
      </c>
      <c r="Y30" s="5">
        <f>'Praca eksploatacyjna'!Y30*$U$90*$X96*Y$82</f>
        <v>0</v>
      </c>
      <c r="Z30" s="5">
        <f>'Praca eksploatacyjna'!Z30*$U$90*$X96*Z$82</f>
        <v>0</v>
      </c>
    </row>
    <row r="31" spans="1:26" x14ac:dyDescent="0.25">
      <c r="A31" s="1" t="s">
        <v>28</v>
      </c>
      <c r="B31" s="5">
        <f>SUM(B20:B30)</f>
        <v>257422.88959331362</v>
      </c>
      <c r="C31" s="5">
        <f t="shared" ref="C31:Z31" si="3">SUM(C20:C30)</f>
        <v>263380.70876121754</v>
      </c>
      <c r="D31" s="5">
        <f t="shared" si="3"/>
        <v>269475.71038583398</v>
      </c>
      <c r="E31" s="5">
        <f t="shared" si="3"/>
        <v>275495.80332356843</v>
      </c>
      <c r="F31" s="5">
        <f t="shared" si="3"/>
        <v>281429.60392976232</v>
      </c>
      <c r="G31" s="5">
        <f t="shared" si="3"/>
        <v>287265.67250138358</v>
      </c>
      <c r="H31" s="5">
        <f t="shared" si="3"/>
        <v>291618.11265511764</v>
      </c>
      <c r="I31" s="5">
        <f t="shared" si="3"/>
        <v>295789.77506250882</v>
      </c>
      <c r="J31" s="5">
        <f t="shared" si="3"/>
        <v>299770.66595026979</v>
      </c>
      <c r="K31" s="5">
        <f t="shared" si="3"/>
        <v>303789.19141067838</v>
      </c>
      <c r="L31" s="5">
        <f t="shared" si="3"/>
        <v>310444.7400728275</v>
      </c>
      <c r="M31" s="5">
        <f t="shared" si="3"/>
        <v>328272.57238390378</v>
      </c>
      <c r="N31" s="5">
        <f t="shared" si="3"/>
        <v>346689.34009139397</v>
      </c>
      <c r="O31" s="5">
        <f t="shared" si="3"/>
        <v>365711.46947823017</v>
      </c>
      <c r="P31" s="5">
        <f t="shared" si="3"/>
        <v>385355.80830450344</v>
      </c>
      <c r="Q31" s="5">
        <f t="shared" si="3"/>
        <v>418131.27167991374</v>
      </c>
      <c r="R31" s="5">
        <f t="shared" si="3"/>
        <v>434456.88820770232</v>
      </c>
      <c r="S31" s="5">
        <f t="shared" si="3"/>
        <v>451255.26849816594</v>
      </c>
      <c r="T31" s="5">
        <f t="shared" si="3"/>
        <v>468170.77874328638</v>
      </c>
      <c r="U31" s="5">
        <f t="shared" si="3"/>
        <v>485174.57622808614</v>
      </c>
      <c r="V31" s="5">
        <f t="shared" si="3"/>
        <v>433405.27876639704</v>
      </c>
      <c r="W31" s="5">
        <f t="shared" si="3"/>
        <v>461202.83342917956</v>
      </c>
      <c r="X31" s="5">
        <f t="shared" si="3"/>
        <v>489812.06162275258</v>
      </c>
      <c r="Y31" s="5">
        <f t="shared" si="3"/>
        <v>518843.85153015086</v>
      </c>
      <c r="Z31" s="5">
        <f t="shared" si="3"/>
        <v>548679.26682681055</v>
      </c>
    </row>
    <row r="33" spans="1:26" x14ac:dyDescent="0.25">
      <c r="A33" t="s">
        <v>88</v>
      </c>
    </row>
    <row r="34" spans="1:26" x14ac:dyDescent="0.25">
      <c r="A34" s="1" t="s">
        <v>4</v>
      </c>
      <c r="B34" s="1">
        <v>2020</v>
      </c>
      <c r="C34" s="1">
        <f>B34+1</f>
        <v>2021</v>
      </c>
      <c r="D34" s="1">
        <f t="shared" ref="D34:Z34" si="4">C34+1</f>
        <v>2022</v>
      </c>
      <c r="E34" s="1">
        <f t="shared" si="4"/>
        <v>2023</v>
      </c>
      <c r="F34" s="1">
        <f t="shared" si="4"/>
        <v>2024</v>
      </c>
      <c r="G34" s="1">
        <f t="shared" si="4"/>
        <v>2025</v>
      </c>
      <c r="H34" s="1">
        <f t="shared" si="4"/>
        <v>2026</v>
      </c>
      <c r="I34" s="1">
        <f t="shared" si="4"/>
        <v>2027</v>
      </c>
      <c r="J34" s="1">
        <f t="shared" si="4"/>
        <v>2028</v>
      </c>
      <c r="K34" s="1">
        <f t="shared" si="4"/>
        <v>2029</v>
      </c>
      <c r="L34" s="1">
        <f t="shared" si="4"/>
        <v>2030</v>
      </c>
      <c r="M34" s="1">
        <f t="shared" si="4"/>
        <v>2031</v>
      </c>
      <c r="N34" s="1">
        <f t="shared" si="4"/>
        <v>2032</v>
      </c>
      <c r="O34" s="1">
        <f t="shared" si="4"/>
        <v>2033</v>
      </c>
      <c r="P34" s="1">
        <f t="shared" si="4"/>
        <v>2034</v>
      </c>
      <c r="Q34" s="1">
        <f t="shared" si="4"/>
        <v>2035</v>
      </c>
      <c r="R34" s="1">
        <f t="shared" si="4"/>
        <v>2036</v>
      </c>
      <c r="S34" s="1">
        <f t="shared" si="4"/>
        <v>2037</v>
      </c>
      <c r="T34" s="1">
        <f t="shared" si="4"/>
        <v>2038</v>
      </c>
      <c r="U34" s="1">
        <f t="shared" si="4"/>
        <v>2039</v>
      </c>
      <c r="V34" s="1">
        <f t="shared" si="4"/>
        <v>2040</v>
      </c>
      <c r="W34" s="1">
        <f t="shared" si="4"/>
        <v>2041</v>
      </c>
      <c r="X34" s="1">
        <f t="shared" si="4"/>
        <v>2042</v>
      </c>
      <c r="Y34" s="1">
        <f t="shared" si="4"/>
        <v>2043</v>
      </c>
      <c r="Z34" s="1">
        <f t="shared" si="4"/>
        <v>2044</v>
      </c>
    </row>
    <row r="35" spans="1:26" x14ac:dyDescent="0.25">
      <c r="A35" s="3" t="s">
        <v>2</v>
      </c>
      <c r="B35" s="72"/>
      <c r="C35" s="72"/>
      <c r="D35" s="72"/>
      <c r="E35" s="72"/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  <c r="R35" s="72"/>
      <c r="S35" s="72"/>
      <c r="T35" s="72"/>
      <c r="U35" s="72"/>
      <c r="V35" s="72"/>
      <c r="W35" s="72"/>
      <c r="X35" s="72"/>
      <c r="Y35" s="72"/>
      <c r="Z35" s="72"/>
    </row>
    <row r="36" spans="1:26" x14ac:dyDescent="0.25">
      <c r="A36" s="1">
        <v>10</v>
      </c>
      <c r="B36" s="5">
        <f>'Praca eksploatacyjna'!B36*$U$90*$Y86*B$82</f>
        <v>0</v>
      </c>
      <c r="C36" s="5">
        <f>'Praca eksploatacyjna'!C36*$U$90*$Y86*C$82</f>
        <v>0</v>
      </c>
      <c r="D36" s="5">
        <f>'Praca eksploatacyjna'!D36*$U$90*$Y86*D$82</f>
        <v>0</v>
      </c>
      <c r="E36" s="5">
        <f>'Praca eksploatacyjna'!E36*$U$90*$Y86*E$82</f>
        <v>0</v>
      </c>
      <c r="F36" s="5">
        <f>'Praca eksploatacyjna'!F36*$U$90*$Y86*F$82</f>
        <v>0</v>
      </c>
      <c r="G36" s="5">
        <f>'Praca eksploatacyjna'!G36*$U$90*$Y86*G$82</f>
        <v>0</v>
      </c>
      <c r="H36" s="5">
        <f>'Praca eksploatacyjna'!H36*$U$90*$Y86*H$82</f>
        <v>0</v>
      </c>
      <c r="I36" s="5">
        <f>'Praca eksploatacyjna'!I36*$U$90*$Y86*I$82</f>
        <v>0</v>
      </c>
      <c r="J36" s="5">
        <f>'Praca eksploatacyjna'!J36*$U$90*$Y86*J$82</f>
        <v>0</v>
      </c>
      <c r="K36" s="5">
        <f>'Praca eksploatacyjna'!K36*$U$90*$Y86*K$82</f>
        <v>0</v>
      </c>
      <c r="L36" s="5">
        <f>'Praca eksploatacyjna'!L36*$U$90*$Y86*L$82</f>
        <v>0</v>
      </c>
      <c r="M36" s="5">
        <f>'Praca eksploatacyjna'!M36*$U$90*$Y86*M$82</f>
        <v>0</v>
      </c>
      <c r="N36" s="5">
        <f>'Praca eksploatacyjna'!N36*$U$90*$Y86*N$82</f>
        <v>0</v>
      </c>
      <c r="O36" s="5">
        <f>'Praca eksploatacyjna'!O36*$U$90*$Y86*O$82</f>
        <v>0</v>
      </c>
      <c r="P36" s="5">
        <f>'Praca eksploatacyjna'!P36*$U$90*$Y86*P$82</f>
        <v>0</v>
      </c>
      <c r="Q36" s="5">
        <f>'Praca eksploatacyjna'!Q36*$U$90*$Y86*Q$82</f>
        <v>0</v>
      </c>
      <c r="R36" s="5">
        <f>'Praca eksploatacyjna'!R36*$U$90*$Y86*R$82</f>
        <v>0</v>
      </c>
      <c r="S36" s="5">
        <f>'Praca eksploatacyjna'!S36*$U$90*$Y86*S$82</f>
        <v>0</v>
      </c>
      <c r="T36" s="5">
        <f>'Praca eksploatacyjna'!T36*$U$90*$Y86*T$82</f>
        <v>0</v>
      </c>
      <c r="U36" s="5">
        <f>'Praca eksploatacyjna'!U36*$U$90*$Y86*U$82</f>
        <v>0</v>
      </c>
      <c r="V36" s="5">
        <f>'Praca eksploatacyjna'!V36*$U$90*$Y86*V$82</f>
        <v>0</v>
      </c>
      <c r="W36" s="5">
        <f>'Praca eksploatacyjna'!W36*$U$90*$Y86*W$82</f>
        <v>0</v>
      </c>
      <c r="X36" s="5">
        <f>'Praca eksploatacyjna'!X36*$U$90*$Y86*X$82</f>
        <v>0</v>
      </c>
      <c r="Y36" s="5">
        <f>'Praca eksploatacyjna'!Y36*$U$90*$Y86*Y$82</f>
        <v>0</v>
      </c>
      <c r="Z36" s="5">
        <f>'Praca eksploatacyjna'!Z36*$U$90*$Y86*Z$82</f>
        <v>0</v>
      </c>
    </row>
    <row r="37" spans="1:26" x14ac:dyDescent="0.25">
      <c r="A37" s="1">
        <v>20</v>
      </c>
      <c r="B37" s="5">
        <f>'Praca eksploatacyjna'!B37*$U$90*$Y87*B$82</f>
        <v>0</v>
      </c>
      <c r="C37" s="5">
        <f>'Praca eksploatacyjna'!C37*$U$90*$Y87*C$82</f>
        <v>0</v>
      </c>
      <c r="D37" s="5">
        <f>'Praca eksploatacyjna'!D37*$U$90*$Y87*D$82</f>
        <v>0</v>
      </c>
      <c r="E37" s="5">
        <f>'Praca eksploatacyjna'!E37*$U$90*$Y87*E$82</f>
        <v>0</v>
      </c>
      <c r="F37" s="5">
        <f>'Praca eksploatacyjna'!F37*$U$90*$Y87*F$82</f>
        <v>0</v>
      </c>
      <c r="G37" s="5">
        <f>'Praca eksploatacyjna'!G37*$U$90*$Y87*G$82</f>
        <v>0</v>
      </c>
      <c r="H37" s="5">
        <f>'Praca eksploatacyjna'!H37*$U$90*$Y87*H$82</f>
        <v>6.1440215708347798</v>
      </c>
      <c r="I37" s="5">
        <f>'Praca eksploatacyjna'!I37*$U$90*$Y87*I$82</f>
        <v>12.553464873529622</v>
      </c>
      <c r="J37" s="5">
        <f>'Praca eksploatacyjna'!J37*$U$90*$Y87*J$82</f>
        <v>19.221865414348564</v>
      </c>
      <c r="K37" s="5">
        <f>'Praca eksploatacyjna'!K37*$U$90*$Y87*K$82</f>
        <v>26.162240286622673</v>
      </c>
      <c r="L37" s="5">
        <f>'Praca eksploatacyjna'!L37*$U$90*$Y87*L$82</f>
        <v>33.383018605730527</v>
      </c>
      <c r="M37" s="5">
        <f>'Praca eksploatacyjna'!M37*$U$90*$Y87*M$82</f>
        <v>34.050678977845138</v>
      </c>
      <c r="N37" s="5">
        <f>'Praca eksploatacyjna'!N37*$U$90*$Y87*N$82</f>
        <v>34.731692557402042</v>
      </c>
      <c r="O37" s="5">
        <f>'Praca eksploatacyjna'!O37*$U$90*$Y87*O$82</f>
        <v>35.426326408550082</v>
      </c>
      <c r="P37" s="5">
        <f>'Praca eksploatacyjna'!P37*$U$90*$Y87*P$82</f>
        <v>36.134852936721089</v>
      </c>
      <c r="Q37" s="5">
        <f>'Praca eksploatacyjna'!Q37*$U$90*$Y87*Q$82</f>
        <v>0</v>
      </c>
      <c r="R37" s="5">
        <f>'Praca eksploatacyjna'!R37*$U$90*$Y87*R$82</f>
        <v>22.95652025050283</v>
      </c>
      <c r="S37" s="5">
        <f>'Praca eksploatacyjna'!S37*$U$90*$Y87*S$82</f>
        <v>46.794570878624974</v>
      </c>
      <c r="T37" s="5">
        <f>'Praca eksploatacyjna'!T37*$U$90*$Y87*T$82</f>
        <v>71.483386474187512</v>
      </c>
      <c r="U37" s="5">
        <f>'Praca eksploatacyjna'!U37*$U$90*$Y87*U$82</f>
        <v>96.988658768177615</v>
      </c>
      <c r="V37" s="5">
        <f>'Praca eksploatacyjna'!V37*$U$90*$Y87*V$82</f>
        <v>123.27258529435372</v>
      </c>
      <c r="W37" s="5">
        <f>'Praca eksploatacyjna'!W37*$U$90*$Y87*W$82</f>
        <v>142.20797161788087</v>
      </c>
      <c r="X37" s="5">
        <f>'Praca eksploatacyjna'!X37*$U$90*$Y87*X$82</f>
        <v>161.74479446740506</v>
      </c>
      <c r="Y37" s="5">
        <f>'Praca eksploatacyjna'!Y37*$U$90*$Y87*Y$82</f>
        <v>181.75480376804887</v>
      </c>
      <c r="Z37" s="5">
        <f>'Praca eksploatacyjna'!Z37*$U$90*$Y87*Z$82</f>
        <v>202.36372669892958</v>
      </c>
    </row>
    <row r="38" spans="1:26" x14ac:dyDescent="0.25">
      <c r="A38" s="1">
        <v>30</v>
      </c>
      <c r="B38" s="5">
        <f>'Praca eksploatacyjna'!B38*$U$90*$Y88*B$82</f>
        <v>229875.02532054641</v>
      </c>
      <c r="C38" s="5">
        <f>'Praca eksploatacyjna'!C38*$U$90*$Y88*C$82</f>
        <v>238638.33226433641</v>
      </c>
      <c r="D38" s="5">
        <f>'Praca eksploatacyjna'!D38*$U$90*$Y88*D$82</f>
        <v>247694.91689696544</v>
      </c>
      <c r="E38" s="5">
        <f>'Praca eksploatacyjna'!E38*$U$90*$Y88*E$82</f>
        <v>256853.2693907854</v>
      </c>
      <c r="F38" s="5">
        <f>'Praca eksploatacyjna'!F38*$U$90*$Y88*F$82</f>
        <v>266100.49697707291</v>
      </c>
      <c r="G38" s="5">
        <f>'Praca eksploatacyjna'!G38*$U$90*$Y88*G$82</f>
        <v>275423.03623667627</v>
      </c>
      <c r="H38" s="5">
        <f>'Praca eksploatacyjna'!H38*$U$90*$Y88*H$82</f>
        <v>282102.68662486353</v>
      </c>
      <c r="I38" s="5">
        <f>'Praca eksploatacyjna'!I38*$U$90*$Y88*I$82</f>
        <v>288717.29879897833</v>
      </c>
      <c r="J38" s="5">
        <f>'Praca eksploatacyjna'!J38*$U$90*$Y88*J$82</f>
        <v>295254.65359518956</v>
      </c>
      <c r="K38" s="5">
        <f>'Praca eksploatacyjna'!K38*$U$90*$Y88*K$82</f>
        <v>301939.05169877078</v>
      </c>
      <c r="L38" s="5">
        <f>'Praca eksploatacyjna'!L38*$U$90*$Y88*L$82</f>
        <v>290098.07826318365</v>
      </c>
      <c r="M38" s="5">
        <f>'Praca eksploatacyjna'!M38*$U$90*$Y88*M$82</f>
        <v>296995.6901552687</v>
      </c>
      <c r="N38" s="5">
        <f>'Praca eksploatacyjna'!N38*$U$90*$Y88*N$82</f>
        <v>304053.16729173186</v>
      </c>
      <c r="O38" s="5">
        <f>'Praca eksploatacyjna'!O38*$U$90*$Y88*O$82</f>
        <v>311274.14523759147</v>
      </c>
      <c r="P38" s="5">
        <f>'Praca eksploatacyjna'!P38*$U$90*$Y88*P$82</f>
        <v>318662.34103436873</v>
      </c>
      <c r="Q38" s="5">
        <f>'Praca eksploatacyjna'!Q38*$U$90*$Y88*Q$82</f>
        <v>323161.0550748792</v>
      </c>
      <c r="R38" s="5">
        <f>'Praca eksploatacyjna'!R38*$U$90*$Y88*R$82</f>
        <v>338774.34168979572</v>
      </c>
      <c r="S38" s="5">
        <f>'Praca eksploatacyjna'!S38*$U$90*$Y88*S$82</f>
        <v>354868.04841938213</v>
      </c>
      <c r="T38" s="5">
        <f>'Praca eksploatacyjna'!T38*$U$90*$Y88*T$82</f>
        <v>371163.30188383337</v>
      </c>
      <c r="U38" s="5">
        <f>'Praca eksploatacyjna'!U38*$U$90*$Y88*U$82</f>
        <v>387633.33336269757</v>
      </c>
      <c r="V38" s="5">
        <f>'Praca eksploatacyjna'!V38*$U$90*$Y88*V$82</f>
        <v>397759.3669869451</v>
      </c>
      <c r="W38" s="5">
        <f>'Praca eksploatacyjna'!W38*$U$90*$Y88*W$82</f>
        <v>409361.92373653699</v>
      </c>
      <c r="X38" s="5">
        <f>'Praca eksploatacyjna'!X38*$U$90*$Y88*X$82</f>
        <v>421242.06278917688</v>
      </c>
      <c r="Y38" s="5">
        <f>'Praca eksploatacyjna'!Y38*$U$90*$Y88*Y$82</f>
        <v>433064.84026741167</v>
      </c>
      <c r="Z38" s="5">
        <f>'Praca eksploatacyjna'!Z38*$U$90*$Y88*Z$82</f>
        <v>445158.10865687585</v>
      </c>
    </row>
    <row r="39" spans="1:26" x14ac:dyDescent="0.25">
      <c r="A39" s="1">
        <v>40</v>
      </c>
      <c r="B39" s="5">
        <f>'Praca eksploatacyjna'!B39*$U$90*$Y89*B$82</f>
        <v>697573.78691919148</v>
      </c>
      <c r="C39" s="5">
        <f>'Praca eksploatacyjna'!C39*$U$90*$Y89*C$82</f>
        <v>715112.25198382547</v>
      </c>
      <c r="D39" s="5">
        <f>'Praca eksploatacyjna'!D39*$U$90*$Y89*D$82</f>
        <v>733091.58913375833</v>
      </c>
      <c r="E39" s="5">
        <f>'Praca eksploatacyjna'!E39*$U$90*$Y89*E$82</f>
        <v>750936.20985292038</v>
      </c>
      <c r="F39" s="5">
        <f>'Praca eksploatacyjna'!F39*$U$90*$Y89*F$82</f>
        <v>768614.16230531479</v>
      </c>
      <c r="G39" s="5">
        <f>'Praca eksploatacyjna'!G39*$U$90*$Y89*G$82</f>
        <v>786093.09153015772</v>
      </c>
      <c r="H39" s="5">
        <f>'Praca eksploatacyjna'!H39*$U$90*$Y89*H$82</f>
        <v>821348.65081897052</v>
      </c>
      <c r="I39" s="5">
        <f>'Praca eksploatacyjna'!I39*$U$90*$Y89*I$82</f>
        <v>857118.03251443023</v>
      </c>
      <c r="J39" s="5">
        <f>'Praca eksploatacyjna'!J39*$U$90*$Y89*J$82</f>
        <v>893349.32604592573</v>
      </c>
      <c r="K39" s="5">
        <f>'Praca eksploatacyjna'!K39*$U$90*$Y89*K$82</f>
        <v>930717.01784274436</v>
      </c>
      <c r="L39" s="5">
        <f>'Praca eksploatacyjna'!L39*$U$90*$Y89*L$82</f>
        <v>967797.42022895766</v>
      </c>
      <c r="M39" s="5">
        <f>'Praca eksploatacyjna'!M39*$U$90*$Y89*M$82</f>
        <v>1015541.3629363717</v>
      </c>
      <c r="N39" s="5">
        <f>'Praca eksploatacyjna'!N39*$U$90*$Y89*N$82</f>
        <v>1064807.9443839907</v>
      </c>
      <c r="O39" s="5">
        <f>'Praca eksploatacyjna'!O39*$U$90*$Y89*O$82</f>
        <v>1115638.9725443397</v>
      </c>
      <c r="P39" s="5">
        <f>'Praca eksploatacyjna'!P39*$U$90*$Y89*P$82</f>
        <v>1168077.3186533495</v>
      </c>
      <c r="Q39" s="5">
        <f>'Praca eksploatacyjna'!Q39*$U$90*$Y89*Q$82</f>
        <v>1116303.3964545794</v>
      </c>
      <c r="R39" s="5">
        <f>'Praca eksploatacyjna'!R39*$U$90*$Y89*R$82</f>
        <v>1169619.5145802167</v>
      </c>
      <c r="S39" s="5">
        <f>'Praca eksploatacyjna'!S39*$U$90*$Y89*S$82</f>
        <v>1224571.4575578098</v>
      </c>
      <c r="T39" s="5">
        <f>'Praca eksploatacyjna'!T39*$U$90*$Y89*T$82</f>
        <v>1280196.7332432028</v>
      </c>
      <c r="U39" s="5">
        <f>'Praca eksploatacyjna'!U39*$U$90*$Y89*U$82</f>
        <v>1336403.7962458595</v>
      </c>
      <c r="V39" s="5">
        <f>'Praca eksploatacyjna'!V39*$U$90*$Y89*V$82</f>
        <v>1224924.1233670919</v>
      </c>
      <c r="W39" s="5">
        <f>'Praca eksploatacyjna'!W39*$U$90*$Y89*W$82</f>
        <v>1355078.7989079398</v>
      </c>
      <c r="X39" s="5">
        <f>'Praca eksploatacyjna'!X39*$U$90*$Y89*X$82</f>
        <v>1489260.9489623811</v>
      </c>
      <c r="Y39" s="5">
        <f>'Praca eksploatacyjna'!Y39*$U$90*$Y89*Y$82</f>
        <v>1626288.6195982918</v>
      </c>
      <c r="Z39" s="5">
        <f>'Praca eksploatacyjna'!Z39*$U$90*$Y89*Z$82</f>
        <v>1767319.9248916171</v>
      </c>
    </row>
    <row r="40" spans="1:26" x14ac:dyDescent="0.25">
      <c r="A40" s="1">
        <v>50</v>
      </c>
      <c r="B40" s="5">
        <f>'Praca eksploatacyjna'!B40*$U$90*$Y90*B$82</f>
        <v>230035.37347223636</v>
      </c>
      <c r="C40" s="5">
        <f>'Praca eksploatacyjna'!C40*$U$90*$Y90*C$82</f>
        <v>236101.76502538379</v>
      </c>
      <c r="D40" s="5">
        <f>'Praca eksploatacyjna'!D40*$U$90*$Y90*D$82</f>
        <v>242327.56864346695</v>
      </c>
      <c r="E40" s="5">
        <f>'Praca eksploatacyjna'!E40*$U$90*$Y90*E$82</f>
        <v>248522.80165265471</v>
      </c>
      <c r="F40" s="5">
        <f>'Praca eksploatacyjna'!F40*$U$90*$Y90*F$82</f>
        <v>254676.70342833339</v>
      </c>
      <c r="G40" s="5">
        <f>'Praca eksploatacyjna'!G40*$U$90*$Y90*G$82</f>
        <v>260778.32943267739</v>
      </c>
      <c r="H40" s="5">
        <f>'Praca eksploatacyjna'!H40*$U$90*$Y90*H$82</f>
        <v>326443.68053997261</v>
      </c>
      <c r="I40" s="5">
        <f>'Praca eksploatacyjna'!I40*$U$90*$Y90*I$82</f>
        <v>394610.97716464417</v>
      </c>
      <c r="J40" s="5">
        <f>'Praca eksploatacyjna'!J40*$U$90*$Y90*J$82</f>
        <v>465206.21376767691</v>
      </c>
      <c r="K40" s="5">
        <f>'Praca eksploatacyjna'!K40*$U$90*$Y90*K$82</f>
        <v>538567.48772023537</v>
      </c>
      <c r="L40" s="5">
        <f>'Praca eksploatacyjna'!L40*$U$90*$Y90*L$82</f>
        <v>612574.67397178162</v>
      </c>
      <c r="M40" s="5">
        <f>'Praca eksploatacyjna'!M40*$U$90*$Y90*M$82</f>
        <v>696736.27789230971</v>
      </c>
      <c r="N40" s="5">
        <f>'Praca eksploatacyjna'!N40*$U$90*$Y90*N$82</f>
        <v>784019.31610007025</v>
      </c>
      <c r="O40" s="5">
        <f>'Praca eksploatacyjna'!O40*$U$90*$Y90*O$82</f>
        <v>874514.98132498446</v>
      </c>
      <c r="P40" s="5">
        <f>'Praca eksploatacyjna'!P40*$U$90*$Y90*P$82</f>
        <v>968316.8654324552</v>
      </c>
      <c r="Q40" s="5">
        <f>'Praca eksploatacyjna'!Q40*$U$90*$Y90*Q$82</f>
        <v>706641.58319785632</v>
      </c>
      <c r="R40" s="5">
        <f>'Praca eksploatacyjna'!R40*$U$90*$Y90*R$82</f>
        <v>801500.74186042056</v>
      </c>
      <c r="S40" s="5">
        <f>'Praca eksploatacyjna'!S40*$U$90*$Y90*S$82</f>
        <v>899741.99586239702</v>
      </c>
      <c r="T40" s="5">
        <f>'Praca eksploatacyjna'!T40*$U$90*$Y90*T$82</f>
        <v>1000674.1732360732</v>
      </c>
      <c r="U40" s="5">
        <f>'Praca eksploatacyjna'!U40*$U$90*$Y90*U$82</f>
        <v>1104147.9972086737</v>
      </c>
      <c r="V40" s="5">
        <f>'Praca eksploatacyjna'!V40*$U$90*$Y90*V$82</f>
        <v>784001.23575071257</v>
      </c>
      <c r="W40" s="5">
        <f>'Praca eksploatacyjna'!W40*$U$90*$Y90*W$82</f>
        <v>970053.00946015201</v>
      </c>
      <c r="X40" s="5">
        <f>'Praca eksploatacyjna'!X40*$U$90*$Y90*X$82</f>
        <v>1162134.8462574503</v>
      </c>
      <c r="Y40" s="5">
        <f>'Praca eksploatacyjna'!Y40*$U$90*$Y90*Y$82</f>
        <v>1359326.5091757516</v>
      </c>
      <c r="Z40" s="5">
        <f>'Praca eksploatacyjna'!Z40*$U$90*$Y90*Z$82</f>
        <v>1562530.7987867959</v>
      </c>
    </row>
    <row r="41" spans="1:26" x14ac:dyDescent="0.25">
      <c r="A41" s="1">
        <v>60</v>
      </c>
      <c r="B41" s="5">
        <f>'Praca eksploatacyjna'!B41*$U$90*$Y91*B$82</f>
        <v>232916.44977322119</v>
      </c>
      <c r="C41" s="5">
        <f>'Praca eksploatacyjna'!C41*$U$90*$Y91*C$82</f>
        <v>309587.56049942062</v>
      </c>
      <c r="D41" s="5">
        <f>'Praca eksploatacyjna'!D41*$U$90*$Y91*D$82</f>
        <v>389918.30538437108</v>
      </c>
      <c r="E41" s="5">
        <f>'Praca eksploatacyjna'!E41*$U$90*$Y91*E$82</f>
        <v>473672.98945939029</v>
      </c>
      <c r="F41" s="5">
        <f>'Praca eksploatacyjna'!F41*$U$90*$Y91*F$82</f>
        <v>560784.84971874498</v>
      </c>
      <c r="G41" s="5">
        <f>'Praca eksploatacyjna'!G41*$U$90*$Y91*G$82</f>
        <v>651174.22454698884</v>
      </c>
      <c r="H41" s="5">
        <f>'Praca eksploatacyjna'!H41*$U$90*$Y91*H$82</f>
        <v>788497.60431894986</v>
      </c>
      <c r="I41" s="5">
        <f>'Praca eksploatacyjna'!I41*$U$90*$Y91*I$82</f>
        <v>930917.35058061709</v>
      </c>
      <c r="J41" s="5">
        <f>'Praca eksploatacyjna'!J41*$U$90*$Y91*J$82</f>
        <v>1078276.7039996462</v>
      </c>
      <c r="K41" s="5">
        <f>'Praca eksploatacyjna'!K41*$U$90*$Y91*K$82</f>
        <v>1231363.4544383516</v>
      </c>
      <c r="L41" s="5">
        <f>'Praca eksploatacyjna'!L41*$U$90*$Y91*L$82</f>
        <v>958009.10452096642</v>
      </c>
      <c r="M41" s="5">
        <f>'Praca eksploatacyjna'!M41*$U$90*$Y91*M$82</f>
        <v>1177625.1012805991</v>
      </c>
      <c r="N41" s="5">
        <f>'Praca eksploatacyjna'!N41*$U$90*$Y91*N$82</f>
        <v>1405642.5342688086</v>
      </c>
      <c r="O41" s="5">
        <f>'Praca eksploatacyjna'!O41*$U$90*$Y91*O$82</f>
        <v>1642309.6145360344</v>
      </c>
      <c r="P41" s="5">
        <f>'Praca eksploatacyjna'!P41*$U$90*$Y91*P$82</f>
        <v>1887881.1210002417</v>
      </c>
      <c r="Q41" s="5">
        <f>'Praca eksploatacyjna'!Q41*$U$90*$Y91*Q$82</f>
        <v>1406327.536102263</v>
      </c>
      <c r="R41" s="5">
        <f>'Praca eksploatacyjna'!R41*$U$90*$Y91*R$82</f>
        <v>1644868.2271999223</v>
      </c>
      <c r="S41" s="5">
        <f>'Praca eksploatacyjna'!S41*$U$90*$Y91*S$82</f>
        <v>1892050.4522528227</v>
      </c>
      <c r="T41" s="5">
        <f>'Praca eksploatacyjna'!T41*$U$90*$Y91*T$82</f>
        <v>2146431.9895586036</v>
      </c>
      <c r="U41" s="5">
        <f>'Praca eksploatacyjna'!U41*$U$90*$Y91*U$82</f>
        <v>2407641.3949972899</v>
      </c>
      <c r="V41" s="5">
        <f>'Praca eksploatacyjna'!V41*$U$90*$Y91*V$82</f>
        <v>1487760.3543320207</v>
      </c>
      <c r="W41" s="5">
        <f>'Praca eksploatacyjna'!W41*$U$90*$Y91*W$82</f>
        <v>1618571.5829845108</v>
      </c>
      <c r="X41" s="5">
        <f>'Praca eksploatacyjna'!X41*$U$90*$Y91*X$82</f>
        <v>1753358.163437319</v>
      </c>
      <c r="Y41" s="5">
        <f>'Praca eksploatacyjna'!Y41*$U$90*$Y91*Y$82</f>
        <v>1890727.9851567228</v>
      </c>
      <c r="Z41" s="5">
        <f>'Praca eksploatacyjna'!Z41*$U$90*$Y91*Z$82</f>
        <v>2032044.7814813075</v>
      </c>
    </row>
    <row r="42" spans="1:26" x14ac:dyDescent="0.25">
      <c r="A42" s="1">
        <v>70</v>
      </c>
      <c r="B42" s="5">
        <f>'Praca eksploatacyjna'!B42*$U$90*$Y92*B$82</f>
        <v>1669273.5743128604</v>
      </c>
      <c r="C42" s="5">
        <f>'Praca eksploatacyjna'!C42*$U$90*$Y92*C$82</f>
        <v>1656381.9775423482</v>
      </c>
      <c r="D42" s="5">
        <f>'Praca eksploatacyjna'!D42*$U$90*$Y92*D$82</f>
        <v>1641824.2875528736</v>
      </c>
      <c r="E42" s="5">
        <f>'Praca eksploatacyjna'!E42*$U$90*$Y92*E$82</f>
        <v>1624256.8443088373</v>
      </c>
      <c r="F42" s="5">
        <f>'Praca eksploatacyjna'!F42*$U$90*$Y92*F$82</f>
        <v>1603646.6445049264</v>
      </c>
      <c r="G42" s="5">
        <f>'Praca eksploatacyjna'!G42*$U$90*$Y92*G$82</f>
        <v>1579969.6084775019</v>
      </c>
      <c r="H42" s="5">
        <f>'Praca eksploatacyjna'!H42*$U$90*$Y92*H$82</f>
        <v>1457334.669457339</v>
      </c>
      <c r="I42" s="5">
        <f>'Praca eksploatacyjna'!I42*$U$90*$Y92*I$82</f>
        <v>1327373.4728893572</v>
      </c>
      <c r="J42" s="5">
        <f>'Praca eksploatacyjna'!J42*$U$90*$Y92*J$82</f>
        <v>1190185.2714882877</v>
      </c>
      <c r="K42" s="5">
        <f>'Praca eksploatacyjna'!K42*$U$90*$Y92*K$82</f>
        <v>1046715.7660496227</v>
      </c>
      <c r="L42" s="5">
        <f>'Praca eksploatacyjna'!L42*$U$90*$Y92*L$82</f>
        <v>1227841.2584876711</v>
      </c>
      <c r="M42" s="5">
        <f>'Praca eksploatacyjna'!M42*$U$90*$Y92*M$82</f>
        <v>1027975.7170579367</v>
      </c>
      <c r="N42" s="5">
        <f>'Praca eksploatacyjna'!N42*$U$90*$Y92*N$82</f>
        <v>819624.41746761813</v>
      </c>
      <c r="O42" s="5">
        <f>'Praca eksploatacyjna'!O42*$U$90*$Y92*O$82</f>
        <v>602527.87560686329</v>
      </c>
      <c r="P42" s="5">
        <f>'Praca eksploatacyjna'!P42*$U$90*$Y92*P$82</f>
        <v>376419.62230469135</v>
      </c>
      <c r="Q42" s="5">
        <f>'Praca eksploatacyjna'!Q42*$U$90*$Y92*Q$82</f>
        <v>1089014.3521255928</v>
      </c>
      <c r="R42" s="5">
        <f>'Praca eksploatacyjna'!R42*$U$90*$Y92*R$82</f>
        <v>850669.77859586221</v>
      </c>
      <c r="S42" s="5">
        <f>'Praca eksploatacyjna'!S42*$U$90*$Y92*S$82</f>
        <v>602771.31919182208</v>
      </c>
      <c r="T42" s="5">
        <f>'Praca eksploatacyjna'!T42*$U$90*$Y92*T$82</f>
        <v>344769.13603945432</v>
      </c>
      <c r="U42" s="5">
        <f>'Praca eksploatacyjna'!U42*$U$90*$Y92*U$82</f>
        <v>77007.857520762715</v>
      </c>
      <c r="V42" s="5">
        <f>'Praca eksploatacyjna'!V42*$U$90*$Y92*V$82</f>
        <v>1129366.9739564601</v>
      </c>
      <c r="W42" s="5">
        <f>'Praca eksploatacyjna'!W42*$U$90*$Y92*W$82</f>
        <v>839484.27574613027</v>
      </c>
      <c r="X42" s="5">
        <f>'Praca eksploatacyjna'!X42*$U$90*$Y92*X$82</f>
        <v>539542.76634120371</v>
      </c>
      <c r="Y42" s="5">
        <f>'Praca eksploatacyjna'!Y42*$U$90*$Y92*Y$82</f>
        <v>229105.88784140232</v>
      </c>
      <c r="Z42" s="5">
        <f>'Praca eksploatacyjna'!Z42*$U$90*$Y92*Z$82</f>
        <v>-91403.093718576129</v>
      </c>
    </row>
    <row r="43" spans="1:26" x14ac:dyDescent="0.25">
      <c r="A43" s="1">
        <v>80</v>
      </c>
      <c r="B43" s="5">
        <f>'Praca eksploatacyjna'!B43*$U$90*$Y93*B$82</f>
        <v>1593610.4040369678</v>
      </c>
      <c r="C43" s="5">
        <f>'Praca eksploatacyjna'!C43*$U$90*$Y93*C$82</f>
        <v>1642176.0178305551</v>
      </c>
      <c r="D43" s="5">
        <f>'Praca eksploatacyjna'!D43*$U$90*$Y93*D$82</f>
        <v>1692170.3519254059</v>
      </c>
      <c r="E43" s="5">
        <f>'Praca eksploatacyjna'!E43*$U$90*$Y93*E$82</f>
        <v>1742273.2500767321</v>
      </c>
      <c r="F43" s="5">
        <f>'Praca eksploatacyjna'!F43*$U$90*$Y93*F$82</f>
        <v>1792404.9859687879</v>
      </c>
      <c r="G43" s="5">
        <f>'Praca eksploatacyjna'!G43*$U$90*$Y93*G$82</f>
        <v>1842483.3804661464</v>
      </c>
      <c r="H43" s="5">
        <f>'Praca eksploatacyjna'!H43*$U$90*$Y93*H$82</f>
        <v>1905128.8893663627</v>
      </c>
      <c r="I43" s="5">
        <f>'Praca eksploatacyjna'!I43*$U$90*$Y93*I$82</f>
        <v>1968115.2303878916</v>
      </c>
      <c r="J43" s="5">
        <f>'Praca eksploatacyjna'!J43*$U$90*$Y93*J$82</f>
        <v>2031341.763777008</v>
      </c>
      <c r="K43" s="5">
        <f>'Praca eksploatacyjna'!K43*$U$90*$Y93*K$82</f>
        <v>2096347.0355818367</v>
      </c>
      <c r="L43" s="5">
        <f>'Praca eksploatacyjna'!L43*$U$90*$Y93*L$82</f>
        <v>2108023.5172322136</v>
      </c>
      <c r="M43" s="5">
        <f>'Praca eksploatacyjna'!M43*$U$90*$Y93*M$82</f>
        <v>2190199.6670919848</v>
      </c>
      <c r="N43" s="5">
        <f>'Praca eksploatacyjna'!N43*$U$90*$Y93*N$82</f>
        <v>2274819.6535392543</v>
      </c>
      <c r="O43" s="5">
        <f>'Praca eksploatacyjna'!O43*$U$90*$Y93*O$82</f>
        <v>2361948.3595775771</v>
      </c>
      <c r="P43" s="5">
        <f>'Praca eksploatacyjna'!P43*$U$90*$Y93*P$82</f>
        <v>2451652.2859960175</v>
      </c>
      <c r="Q43" s="5">
        <f>'Praca eksploatacyjna'!Q43*$U$90*$Y93*Q$82</f>
        <v>2415779.1916433573</v>
      </c>
      <c r="R43" s="5">
        <f>'Praca eksploatacyjna'!R43*$U$90*$Y93*R$82</f>
        <v>2519368.8824025188</v>
      </c>
      <c r="S43" s="5">
        <f>'Praca eksploatacyjna'!S43*$U$90*$Y93*S$82</f>
        <v>2626045.8644456258</v>
      </c>
      <c r="T43" s="5">
        <f>'Praca eksploatacyjna'!T43*$U$90*$Y93*T$82</f>
        <v>2733743.0216832217</v>
      </c>
      <c r="U43" s="5">
        <f>'Praca eksploatacyjna'!U43*$U$90*$Y93*U$82</f>
        <v>2842279.8634712817</v>
      </c>
      <c r="V43" s="5">
        <f>'Praca eksploatacyjna'!V43*$U$90*$Y93*V$82</f>
        <v>2714412.3491179887</v>
      </c>
      <c r="W43" s="5">
        <f>'Praca eksploatacyjna'!W43*$U$90*$Y93*W$82</f>
        <v>2843156.6635809327</v>
      </c>
      <c r="X43" s="5">
        <f>'Praca eksploatacyjna'!X43*$U$90*$Y93*X$82</f>
        <v>2975460.671268418</v>
      </c>
      <c r="Y43" s="5">
        <f>'Praca eksploatacyjna'!Y43*$U$90*$Y93*Y$82</f>
        <v>3108959.6413598675</v>
      </c>
      <c r="Z43" s="5">
        <f>'Praca eksploatacyjna'!Z43*$U$90*$Y93*Z$82</f>
        <v>3245968.8605623986</v>
      </c>
    </row>
    <row r="44" spans="1:26" x14ac:dyDescent="0.25">
      <c r="A44" s="1">
        <v>90</v>
      </c>
      <c r="B44" s="5">
        <f>'Praca eksploatacyjna'!B44*$U$90*$Y94*B$82</f>
        <v>0</v>
      </c>
      <c r="C44" s="5">
        <f>'Praca eksploatacyjna'!C44*$U$90*$Y94*C$82</f>
        <v>0</v>
      </c>
      <c r="D44" s="5">
        <f>'Praca eksploatacyjna'!D44*$U$90*$Y94*D$82</f>
        <v>0</v>
      </c>
      <c r="E44" s="5">
        <f>'Praca eksploatacyjna'!E44*$U$90*$Y94*E$82</f>
        <v>0</v>
      </c>
      <c r="F44" s="5">
        <f>'Praca eksploatacyjna'!F44*$U$90*$Y94*F$82</f>
        <v>0</v>
      </c>
      <c r="G44" s="5">
        <f>'Praca eksploatacyjna'!G44*$U$90*$Y94*G$82</f>
        <v>0</v>
      </c>
      <c r="H44" s="5">
        <f>'Praca eksploatacyjna'!H44*$U$90*$Y94*H$82</f>
        <v>0</v>
      </c>
      <c r="I44" s="5">
        <f>'Praca eksploatacyjna'!I44*$U$90*$Y94*I$82</f>
        <v>0</v>
      </c>
      <c r="J44" s="5">
        <f>'Praca eksploatacyjna'!J44*$U$90*$Y94*J$82</f>
        <v>0</v>
      </c>
      <c r="K44" s="5">
        <f>'Praca eksploatacyjna'!K44*$U$90*$Y94*K$82</f>
        <v>0</v>
      </c>
      <c r="L44" s="5">
        <f>'Praca eksploatacyjna'!L44*$U$90*$Y94*L$82</f>
        <v>0</v>
      </c>
      <c r="M44" s="5">
        <f>'Praca eksploatacyjna'!M44*$U$90*$Y94*M$82</f>
        <v>0</v>
      </c>
      <c r="N44" s="5">
        <f>'Praca eksploatacyjna'!N44*$U$90*$Y94*N$82</f>
        <v>0</v>
      </c>
      <c r="O44" s="5">
        <f>'Praca eksploatacyjna'!O44*$U$90*$Y94*O$82</f>
        <v>0</v>
      </c>
      <c r="P44" s="5">
        <f>'Praca eksploatacyjna'!P44*$U$90*$Y94*P$82</f>
        <v>0</v>
      </c>
      <c r="Q44" s="5">
        <f>'Praca eksploatacyjna'!Q44*$U$90*$Y94*Q$82</f>
        <v>0</v>
      </c>
      <c r="R44" s="5">
        <f>'Praca eksploatacyjna'!R44*$U$90*$Y94*R$82</f>
        <v>0</v>
      </c>
      <c r="S44" s="5">
        <f>'Praca eksploatacyjna'!S44*$U$90*$Y94*S$82</f>
        <v>0</v>
      </c>
      <c r="T44" s="5">
        <f>'Praca eksploatacyjna'!T44*$U$90*$Y94*T$82</f>
        <v>0</v>
      </c>
      <c r="U44" s="5">
        <f>'Praca eksploatacyjna'!U44*$U$90*$Y94*U$82</f>
        <v>0</v>
      </c>
      <c r="V44" s="5">
        <f>'Praca eksploatacyjna'!V44*$U$90*$Y94*V$82</f>
        <v>0</v>
      </c>
      <c r="W44" s="5">
        <f>'Praca eksploatacyjna'!W44*$U$90*$Y94*W$82</f>
        <v>0</v>
      </c>
      <c r="X44" s="5">
        <f>'Praca eksploatacyjna'!X44*$U$90*$Y94*X$82</f>
        <v>0</v>
      </c>
      <c r="Y44" s="5">
        <f>'Praca eksploatacyjna'!Y44*$U$90*$Y94*Y$82</f>
        <v>0</v>
      </c>
      <c r="Z44" s="5">
        <f>'Praca eksploatacyjna'!Z44*$U$90*$Y94*Z$82</f>
        <v>0</v>
      </c>
    </row>
    <row r="45" spans="1:26" x14ac:dyDescent="0.25">
      <c r="A45" s="1">
        <v>100</v>
      </c>
      <c r="B45" s="5">
        <f>'Praca eksploatacyjna'!B45*$U$90*$Y95*B$82</f>
        <v>0</v>
      </c>
      <c r="C45" s="5">
        <f>'Praca eksploatacyjna'!C45*$U$90*$Y95*C$82</f>
        <v>0</v>
      </c>
      <c r="D45" s="5">
        <f>'Praca eksploatacyjna'!D45*$U$90*$Y95*D$82</f>
        <v>0</v>
      </c>
      <c r="E45" s="5">
        <f>'Praca eksploatacyjna'!E45*$U$90*$Y95*E$82</f>
        <v>0</v>
      </c>
      <c r="F45" s="5">
        <f>'Praca eksploatacyjna'!F45*$U$90*$Y95*F$82</f>
        <v>0</v>
      </c>
      <c r="G45" s="5">
        <f>'Praca eksploatacyjna'!G45*$U$90*$Y95*G$82</f>
        <v>0</v>
      </c>
      <c r="H45" s="5">
        <f>'Praca eksploatacyjna'!H45*$U$90*$Y95*H$82</f>
        <v>0</v>
      </c>
      <c r="I45" s="5">
        <f>'Praca eksploatacyjna'!I45*$U$90*$Y95*I$82</f>
        <v>0</v>
      </c>
      <c r="J45" s="5">
        <f>'Praca eksploatacyjna'!J45*$U$90*$Y95*J$82</f>
        <v>0</v>
      </c>
      <c r="K45" s="5">
        <f>'Praca eksploatacyjna'!K45*$U$90*$Y95*K$82</f>
        <v>0</v>
      </c>
      <c r="L45" s="5">
        <f>'Praca eksploatacyjna'!L45*$U$90*$Y95*L$82</f>
        <v>0</v>
      </c>
      <c r="M45" s="5">
        <f>'Praca eksploatacyjna'!M45*$U$90*$Y95*M$82</f>
        <v>0</v>
      </c>
      <c r="N45" s="5">
        <f>'Praca eksploatacyjna'!N45*$U$90*$Y95*N$82</f>
        <v>0</v>
      </c>
      <c r="O45" s="5">
        <f>'Praca eksploatacyjna'!O45*$U$90*$Y95*O$82</f>
        <v>0</v>
      </c>
      <c r="P45" s="5">
        <f>'Praca eksploatacyjna'!P45*$U$90*$Y95*P$82</f>
        <v>0</v>
      </c>
      <c r="Q45" s="5">
        <f>'Praca eksploatacyjna'!Q45*$U$90*$Y95*Q$82</f>
        <v>0</v>
      </c>
      <c r="R45" s="5">
        <f>'Praca eksploatacyjna'!R45*$U$90*$Y95*R$82</f>
        <v>0</v>
      </c>
      <c r="S45" s="5">
        <f>'Praca eksploatacyjna'!S45*$U$90*$Y95*S$82</f>
        <v>0</v>
      </c>
      <c r="T45" s="5">
        <f>'Praca eksploatacyjna'!T45*$U$90*$Y95*T$82</f>
        <v>0</v>
      </c>
      <c r="U45" s="5">
        <f>'Praca eksploatacyjna'!U45*$U$90*$Y95*U$82</f>
        <v>0</v>
      </c>
      <c r="V45" s="5">
        <f>'Praca eksploatacyjna'!V45*$U$90*$Y95*V$82</f>
        <v>0</v>
      </c>
      <c r="W45" s="5">
        <f>'Praca eksploatacyjna'!W45*$U$90*$Y95*W$82</f>
        <v>0</v>
      </c>
      <c r="X45" s="5">
        <f>'Praca eksploatacyjna'!X45*$U$90*$Y95*X$82</f>
        <v>0</v>
      </c>
      <c r="Y45" s="5">
        <f>'Praca eksploatacyjna'!Y45*$U$90*$Y95*Y$82</f>
        <v>0</v>
      </c>
      <c r="Z45" s="5">
        <f>'Praca eksploatacyjna'!Z45*$U$90*$Y95*Z$82</f>
        <v>0</v>
      </c>
    </row>
    <row r="46" spans="1:26" x14ac:dyDescent="0.25">
      <c r="A46" s="1">
        <v>110</v>
      </c>
      <c r="B46" s="5">
        <f>'Praca eksploatacyjna'!B46*$U$90*$Y96*B$82</f>
        <v>0</v>
      </c>
      <c r="C46" s="5">
        <f>'Praca eksploatacyjna'!C46*$U$90*$Y96*C$82</f>
        <v>0</v>
      </c>
      <c r="D46" s="5">
        <f>'Praca eksploatacyjna'!D46*$U$90*$Y96*D$82</f>
        <v>0</v>
      </c>
      <c r="E46" s="5">
        <f>'Praca eksploatacyjna'!E46*$U$90*$Y96*E$82</f>
        <v>0</v>
      </c>
      <c r="F46" s="5">
        <f>'Praca eksploatacyjna'!F46*$U$90*$Y96*F$82</f>
        <v>0</v>
      </c>
      <c r="G46" s="5">
        <f>'Praca eksploatacyjna'!G46*$U$90*$Y96*G$82</f>
        <v>0</v>
      </c>
      <c r="H46" s="5">
        <f>'Praca eksploatacyjna'!H46*$U$90*$Y96*H$82</f>
        <v>0</v>
      </c>
      <c r="I46" s="5">
        <f>'Praca eksploatacyjna'!I46*$U$90*$Y96*I$82</f>
        <v>0</v>
      </c>
      <c r="J46" s="5">
        <f>'Praca eksploatacyjna'!J46*$U$90*$Y96*J$82</f>
        <v>0</v>
      </c>
      <c r="K46" s="5">
        <f>'Praca eksploatacyjna'!K46*$U$90*$Y96*K$82</f>
        <v>0</v>
      </c>
      <c r="L46" s="5">
        <f>'Praca eksploatacyjna'!L46*$U$90*$Y96*L$82</f>
        <v>0</v>
      </c>
      <c r="M46" s="5">
        <f>'Praca eksploatacyjna'!M46*$U$90*$Y96*M$82</f>
        <v>0</v>
      </c>
      <c r="N46" s="5">
        <f>'Praca eksploatacyjna'!N46*$U$90*$Y96*N$82</f>
        <v>0</v>
      </c>
      <c r="O46" s="5">
        <f>'Praca eksploatacyjna'!O46*$U$90*$Y96*O$82</f>
        <v>0</v>
      </c>
      <c r="P46" s="5">
        <f>'Praca eksploatacyjna'!P46*$U$90*$Y96*P$82</f>
        <v>0</v>
      </c>
      <c r="Q46" s="5">
        <f>'Praca eksploatacyjna'!Q46*$U$90*$Y96*Q$82</f>
        <v>0</v>
      </c>
      <c r="R46" s="5">
        <f>'Praca eksploatacyjna'!R46*$U$90*$Y96*R$82</f>
        <v>0</v>
      </c>
      <c r="S46" s="5">
        <f>'Praca eksploatacyjna'!S46*$U$90*$Y96*S$82</f>
        <v>0</v>
      </c>
      <c r="T46" s="5">
        <f>'Praca eksploatacyjna'!T46*$U$90*$Y96*T$82</f>
        <v>0</v>
      </c>
      <c r="U46" s="5">
        <f>'Praca eksploatacyjna'!U46*$U$90*$Y96*U$82</f>
        <v>0</v>
      </c>
      <c r="V46" s="5">
        <f>'Praca eksploatacyjna'!V46*$U$90*$Y96*V$82</f>
        <v>0</v>
      </c>
      <c r="W46" s="5">
        <f>'Praca eksploatacyjna'!W46*$U$90*$Y96*W$82</f>
        <v>0</v>
      </c>
      <c r="X46" s="5">
        <f>'Praca eksploatacyjna'!X46*$U$90*$Y96*X$82</f>
        <v>0</v>
      </c>
      <c r="Y46" s="5">
        <f>'Praca eksploatacyjna'!Y46*$U$90*$Y96*Y$82</f>
        <v>0</v>
      </c>
      <c r="Z46" s="5">
        <f>'Praca eksploatacyjna'!Z46*$U$90*$Y96*Z$82</f>
        <v>0</v>
      </c>
    </row>
    <row r="47" spans="1:26" x14ac:dyDescent="0.25">
      <c r="A47" s="1" t="s">
        <v>28</v>
      </c>
      <c r="B47" s="5">
        <f>SUM(B36:B46)</f>
        <v>4653284.6138350237</v>
      </c>
      <c r="C47" s="5">
        <f t="shared" ref="C47:Z47" si="5">SUM(C36:C46)</f>
        <v>4797997.9051458696</v>
      </c>
      <c r="D47" s="5">
        <f t="shared" si="5"/>
        <v>4947027.0195368417</v>
      </c>
      <c r="E47" s="5">
        <f t="shared" si="5"/>
        <v>5096515.3647413198</v>
      </c>
      <c r="F47" s="5">
        <f t="shared" si="5"/>
        <v>5246227.842903181</v>
      </c>
      <c r="G47" s="5">
        <f t="shared" si="5"/>
        <v>5395921.6706901491</v>
      </c>
      <c r="H47" s="5">
        <f t="shared" si="5"/>
        <v>5580862.3251480293</v>
      </c>
      <c r="I47" s="5">
        <f t="shared" si="5"/>
        <v>5766864.9158007922</v>
      </c>
      <c r="J47" s="5">
        <f t="shared" si="5"/>
        <v>5953633.1545391483</v>
      </c>
      <c r="K47" s="5">
        <f t="shared" si="5"/>
        <v>6145675.9755718475</v>
      </c>
      <c r="L47" s="5">
        <f t="shared" si="5"/>
        <v>6164377.4357233793</v>
      </c>
      <c r="M47" s="5">
        <f t="shared" si="5"/>
        <v>6405107.8670934495</v>
      </c>
      <c r="N47" s="5">
        <f t="shared" si="5"/>
        <v>6653001.7647440312</v>
      </c>
      <c r="O47" s="5">
        <f t="shared" si="5"/>
        <v>6908249.3751537986</v>
      </c>
      <c r="P47" s="5">
        <f t="shared" si="5"/>
        <v>7171045.6892740596</v>
      </c>
      <c r="Q47" s="5">
        <f t="shared" si="5"/>
        <v>7057227.1145985276</v>
      </c>
      <c r="R47" s="5">
        <f t="shared" si="5"/>
        <v>7324824.4428489869</v>
      </c>
      <c r="S47" s="5">
        <f t="shared" si="5"/>
        <v>7600095.9323007381</v>
      </c>
      <c r="T47" s="5">
        <f t="shared" si="5"/>
        <v>7877049.8390308637</v>
      </c>
      <c r="U47" s="5">
        <f t="shared" si="5"/>
        <v>8155211.2314653331</v>
      </c>
      <c r="V47" s="5">
        <f t="shared" si="5"/>
        <v>7738347.6760965139</v>
      </c>
      <c r="W47" s="5">
        <f t="shared" si="5"/>
        <v>8035848.4623878207</v>
      </c>
      <c r="X47" s="5">
        <f t="shared" si="5"/>
        <v>8341161.2038504165</v>
      </c>
      <c r="Y47" s="5">
        <f t="shared" si="5"/>
        <v>8647655.2382032163</v>
      </c>
      <c r="Z47" s="5">
        <f t="shared" si="5"/>
        <v>8961821.7443871163</v>
      </c>
    </row>
    <row r="49" spans="1:26" x14ac:dyDescent="0.25">
      <c r="A49" t="s">
        <v>88</v>
      </c>
    </row>
    <row r="50" spans="1:26" x14ac:dyDescent="0.25">
      <c r="A50" s="1" t="s">
        <v>5</v>
      </c>
      <c r="B50" s="1">
        <v>2020</v>
      </c>
      <c r="C50" s="1">
        <f>B50+1</f>
        <v>2021</v>
      </c>
      <c r="D50" s="1">
        <f t="shared" ref="D50:Z50" si="6">C50+1</f>
        <v>2022</v>
      </c>
      <c r="E50" s="1">
        <f t="shared" si="6"/>
        <v>2023</v>
      </c>
      <c r="F50" s="1">
        <f t="shared" si="6"/>
        <v>2024</v>
      </c>
      <c r="G50" s="1">
        <f t="shared" si="6"/>
        <v>2025</v>
      </c>
      <c r="H50" s="1">
        <f t="shared" si="6"/>
        <v>2026</v>
      </c>
      <c r="I50" s="1">
        <f t="shared" si="6"/>
        <v>2027</v>
      </c>
      <c r="J50" s="1">
        <f t="shared" si="6"/>
        <v>2028</v>
      </c>
      <c r="K50" s="1">
        <f t="shared" si="6"/>
        <v>2029</v>
      </c>
      <c r="L50" s="1">
        <f t="shared" si="6"/>
        <v>2030</v>
      </c>
      <c r="M50" s="1">
        <f t="shared" si="6"/>
        <v>2031</v>
      </c>
      <c r="N50" s="1">
        <f t="shared" si="6"/>
        <v>2032</v>
      </c>
      <c r="O50" s="1">
        <f t="shared" si="6"/>
        <v>2033</v>
      </c>
      <c r="P50" s="1">
        <f t="shared" si="6"/>
        <v>2034</v>
      </c>
      <c r="Q50" s="1">
        <f t="shared" si="6"/>
        <v>2035</v>
      </c>
      <c r="R50" s="1">
        <f t="shared" si="6"/>
        <v>2036</v>
      </c>
      <c r="S50" s="1">
        <f t="shared" si="6"/>
        <v>2037</v>
      </c>
      <c r="T50" s="1">
        <f t="shared" si="6"/>
        <v>2038</v>
      </c>
      <c r="U50" s="1">
        <f t="shared" si="6"/>
        <v>2039</v>
      </c>
      <c r="V50" s="1">
        <f t="shared" si="6"/>
        <v>2040</v>
      </c>
      <c r="W50" s="1">
        <f t="shared" si="6"/>
        <v>2041</v>
      </c>
      <c r="X50" s="1">
        <f t="shared" si="6"/>
        <v>2042</v>
      </c>
      <c r="Y50" s="1">
        <f t="shared" si="6"/>
        <v>2043</v>
      </c>
      <c r="Z50" s="1">
        <f t="shared" si="6"/>
        <v>2044</v>
      </c>
    </row>
    <row r="51" spans="1:26" x14ac:dyDescent="0.25">
      <c r="A51" s="3" t="s">
        <v>2</v>
      </c>
      <c r="B51" s="72"/>
      <c r="C51" s="72"/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/>
      <c r="U51" s="72"/>
      <c r="V51" s="72"/>
      <c r="W51" s="72"/>
      <c r="X51" s="72"/>
      <c r="Y51" s="72"/>
      <c r="Z51" s="72"/>
    </row>
    <row r="52" spans="1:26" x14ac:dyDescent="0.25">
      <c r="A52" s="1">
        <v>10</v>
      </c>
      <c r="B52" s="5">
        <f>'Praca eksploatacyjna'!B52*$U$90*$Y86*B$82</f>
        <v>0</v>
      </c>
      <c r="C52" s="5">
        <f>'Praca eksploatacyjna'!C52*$U$90*$Y86*C$82</f>
        <v>0</v>
      </c>
      <c r="D52" s="5">
        <f>'Praca eksploatacyjna'!D52*$U$90*$Y86*D$82</f>
        <v>0</v>
      </c>
      <c r="E52" s="5">
        <f>'Praca eksploatacyjna'!E52*$U$90*$Y86*E$82</f>
        <v>0</v>
      </c>
      <c r="F52" s="5">
        <f>'Praca eksploatacyjna'!F52*$U$90*$Y86*F$82</f>
        <v>0</v>
      </c>
      <c r="G52" s="5">
        <f>'Praca eksploatacyjna'!G52*$U$90*$Y86*G$82</f>
        <v>0</v>
      </c>
      <c r="H52" s="5">
        <f>'Praca eksploatacyjna'!H52*$U$90*$Y86*H$82</f>
        <v>0</v>
      </c>
      <c r="I52" s="5">
        <f>'Praca eksploatacyjna'!I52*$U$90*$Y86*I$82</f>
        <v>0</v>
      </c>
      <c r="J52" s="5">
        <f>'Praca eksploatacyjna'!J52*$U$90*$Y86*J$82</f>
        <v>0</v>
      </c>
      <c r="K52" s="5">
        <f>'Praca eksploatacyjna'!K52*$U$90*$Y86*K$82</f>
        <v>0</v>
      </c>
      <c r="L52" s="5">
        <f>'Praca eksploatacyjna'!L52*$U$90*$Y86*L$82</f>
        <v>0</v>
      </c>
      <c r="M52" s="5">
        <f>'Praca eksploatacyjna'!M52*$U$90*$Y86*M$82</f>
        <v>0</v>
      </c>
      <c r="N52" s="5">
        <f>'Praca eksploatacyjna'!N52*$U$90*$Y86*N$82</f>
        <v>0</v>
      </c>
      <c r="O52" s="5">
        <f>'Praca eksploatacyjna'!O52*$U$90*$Y86*O$82</f>
        <v>0</v>
      </c>
      <c r="P52" s="5">
        <f>'Praca eksploatacyjna'!P52*$U$90*$Y86*P$82</f>
        <v>0</v>
      </c>
      <c r="Q52" s="5">
        <f>'Praca eksploatacyjna'!Q52*$U$90*$Y86*Q$82</f>
        <v>0</v>
      </c>
      <c r="R52" s="5">
        <f>'Praca eksploatacyjna'!R52*$U$90*$Y86*R$82</f>
        <v>0</v>
      </c>
      <c r="S52" s="5">
        <f>'Praca eksploatacyjna'!S52*$U$90*$Y86*S$82</f>
        <v>0</v>
      </c>
      <c r="T52" s="5">
        <f>'Praca eksploatacyjna'!T52*$U$90*$Y86*T$82</f>
        <v>0</v>
      </c>
      <c r="U52" s="5">
        <f>'Praca eksploatacyjna'!U52*$U$90*$Y86*U$82</f>
        <v>0</v>
      </c>
      <c r="V52" s="5">
        <f>'Praca eksploatacyjna'!V52*$U$90*$Y86*V$82</f>
        <v>0</v>
      </c>
      <c r="W52" s="5">
        <f>'Praca eksploatacyjna'!W52*$U$90*$Y86*W$82</f>
        <v>0</v>
      </c>
      <c r="X52" s="5">
        <f>'Praca eksploatacyjna'!X52*$U$90*$Y86*X$82</f>
        <v>0</v>
      </c>
      <c r="Y52" s="5">
        <f>'Praca eksploatacyjna'!Y52*$U$90*$Y86*Y$82</f>
        <v>0</v>
      </c>
      <c r="Z52" s="5">
        <f>'Praca eksploatacyjna'!Z52*$U$90*$Y86*Z$82</f>
        <v>0</v>
      </c>
    </row>
    <row r="53" spans="1:26" x14ac:dyDescent="0.25">
      <c r="A53" s="1">
        <v>20</v>
      </c>
      <c r="B53" s="5">
        <f>'Praca eksploatacyjna'!B53*$U$90*$Y87*B$82</f>
        <v>0</v>
      </c>
      <c r="C53" s="5">
        <f>'Praca eksploatacyjna'!C53*$U$90*$Y87*C$82</f>
        <v>0</v>
      </c>
      <c r="D53" s="5">
        <f>'Praca eksploatacyjna'!D53*$U$90*$Y87*D$82</f>
        <v>0</v>
      </c>
      <c r="E53" s="5">
        <f>'Praca eksploatacyjna'!E53*$U$90*$Y87*E$82</f>
        <v>0</v>
      </c>
      <c r="F53" s="5">
        <f>'Praca eksploatacyjna'!F53*$U$90*$Y87*F$82</f>
        <v>0</v>
      </c>
      <c r="G53" s="5">
        <f>'Praca eksploatacyjna'!G53*$U$90*$Y87*G$82</f>
        <v>0</v>
      </c>
      <c r="H53" s="5">
        <f>'Praca eksploatacyjna'!H53*$U$90*$Y87*H$82</f>
        <v>0</v>
      </c>
      <c r="I53" s="5">
        <f>'Praca eksploatacyjna'!I53*$U$90*$Y87*I$82</f>
        <v>0</v>
      </c>
      <c r="J53" s="5">
        <f>'Praca eksploatacyjna'!J53*$U$90*$Y87*J$82</f>
        <v>0</v>
      </c>
      <c r="K53" s="5">
        <f>'Praca eksploatacyjna'!K53*$U$90*$Y87*K$82</f>
        <v>0</v>
      </c>
      <c r="L53" s="5">
        <f>'Praca eksploatacyjna'!L53*$U$90*$Y87*L$82</f>
        <v>0</v>
      </c>
      <c r="M53" s="5">
        <f>'Praca eksploatacyjna'!M53*$U$90*$Y87*M$82</f>
        <v>0</v>
      </c>
      <c r="N53" s="5">
        <f>'Praca eksploatacyjna'!N53*$U$90*$Y87*N$82</f>
        <v>0</v>
      </c>
      <c r="O53" s="5">
        <f>'Praca eksploatacyjna'!O53*$U$90*$Y87*O$82</f>
        <v>0</v>
      </c>
      <c r="P53" s="5">
        <f>'Praca eksploatacyjna'!P53*$U$90*$Y87*P$82</f>
        <v>0</v>
      </c>
      <c r="Q53" s="5">
        <f>'Praca eksploatacyjna'!Q53*$U$90*$Y87*Q$82</f>
        <v>0</v>
      </c>
      <c r="R53" s="5">
        <f>'Praca eksploatacyjna'!R53*$U$90*$Y87*R$82</f>
        <v>8.3478255456373933</v>
      </c>
      <c r="S53" s="5">
        <f>'Praca eksploatacyjna'!S53*$U$90*$Y87*S$82</f>
        <v>17.016207592227264</v>
      </c>
      <c r="T53" s="5">
        <f>'Praca eksploatacyjna'!T53*$U$90*$Y87*T$82</f>
        <v>25.993958717886368</v>
      </c>
      <c r="U53" s="5">
        <f>'Praca eksploatacyjna'!U53*$U$90*$Y87*U$82</f>
        <v>35.26860318842823</v>
      </c>
      <c r="V53" s="5">
        <f>'Praca eksploatacyjna'!V53*$U$90*$Y87*V$82</f>
        <v>44.826394652492262</v>
      </c>
      <c r="W53" s="5">
        <f>'Praca eksploatacyjna'!W53*$U$90*$Y87*W$82</f>
        <v>45.57947808265412</v>
      </c>
      <c r="X53" s="5">
        <f>'Praca eksploatacyjna'!X53*$U$90*$Y87*X$82</f>
        <v>46.345213314442702</v>
      </c>
      <c r="Y53" s="5">
        <f>'Praca eksploatacyjna'!Y53*$U$90*$Y87*Y$82</f>
        <v>47.086736727473792</v>
      </c>
      <c r="Z53" s="5">
        <f>'Praca eksploatacyjna'!Z53*$U$90*$Y87*Z$82</f>
        <v>47.840124515113374</v>
      </c>
    </row>
    <row r="54" spans="1:26" x14ac:dyDescent="0.25">
      <c r="A54" s="1">
        <v>30</v>
      </c>
      <c r="B54" s="5">
        <f>'Praca eksploatacyjna'!B54*$U$90*$Y88*B$82</f>
        <v>799332.66221903509</v>
      </c>
      <c r="C54" s="5">
        <f>'Praca eksploatacyjna'!C54*$U$90*$Y88*C$82</f>
        <v>853842.69314085576</v>
      </c>
      <c r="D54" s="5">
        <f>'Praca eksploatacyjna'!D54*$U$90*$Y88*D$82</f>
        <v>910564.80003582768</v>
      </c>
      <c r="E54" s="5">
        <f>'Praca eksploatacyjna'!E54*$U$90*$Y88*E$82</f>
        <v>968818.28673628811</v>
      </c>
      <c r="F54" s="5">
        <f>'Praca eksploatacyjna'!F54*$U$90*$Y88*F$82</f>
        <v>1028539.2808989614</v>
      </c>
      <c r="G54" s="5">
        <f>'Praca eksploatacyjna'!G54*$U$90*$Y88*G$82</f>
        <v>1089657.245483482</v>
      </c>
      <c r="H54" s="5">
        <f>'Praca eksploatacyjna'!H54*$U$90*$Y88*H$82</f>
        <v>994775.36415568669</v>
      </c>
      <c r="I54" s="5">
        <f>'Praca eksploatacyjna'!I54*$U$90*$Y88*I$82</f>
        <v>894395.63999648893</v>
      </c>
      <c r="J54" s="5">
        <f>'Praca eksploatacyjna'!J54*$U$90*$Y88*J$82</f>
        <v>788597.36634533608</v>
      </c>
      <c r="K54" s="5">
        <f>'Praca eksploatacyjna'!K54*$U$90*$Y88*K$82</f>
        <v>678010.93318060704</v>
      </c>
      <c r="L54" s="5">
        <f>'Praca eksploatacyjna'!L54*$U$90*$Y88*L$82</f>
        <v>350951.13186593651</v>
      </c>
      <c r="M54" s="5">
        <f>'Praca eksploatacyjna'!M54*$U$90*$Y88*M$82</f>
        <v>234210.49396184942</v>
      </c>
      <c r="N54" s="5">
        <f>'Praca eksploatacyjna'!N54*$U$90*$Y88*N$82</f>
        <v>112659.85008885237</v>
      </c>
      <c r="O54" s="5">
        <f>'Praca eksploatacyjna'!O54*$U$90*$Y88*O$82</f>
        <v>-13846.503736649298</v>
      </c>
      <c r="P54" s="5">
        <f>'Praca eksploatacyjna'!P54*$U$90*$Y88*P$82</f>
        <v>-145458.17565520652</v>
      </c>
      <c r="Q54" s="5">
        <f>'Praca eksploatacyjna'!Q54*$U$90*$Y88*Q$82</f>
        <v>433284.70197591046</v>
      </c>
      <c r="R54" s="5">
        <f>'Praca eksploatacyjna'!R54*$U$90*$Y88*R$82</f>
        <v>314576.28357719781</v>
      </c>
      <c r="S54" s="5">
        <f>'Praca eksploatacyjna'!S54*$U$90*$Y88*S$82</f>
        <v>191149.73583943804</v>
      </c>
      <c r="T54" s="5">
        <f>'Praca eksploatacyjna'!T54*$U$90*$Y88*T$82</f>
        <v>62818.296608604804</v>
      </c>
      <c r="U54" s="5">
        <f>'Praca eksploatacyjna'!U54*$U$90*$Y88*U$82</f>
        <v>-70245.231002279543</v>
      </c>
      <c r="V54" s="5">
        <f>'Praca eksploatacyjna'!V54*$U$90*$Y88*V$82</f>
        <v>525312.98865916952</v>
      </c>
      <c r="W54" s="5">
        <f>'Praca eksploatacyjna'!W54*$U$90*$Y88*W$82</f>
        <v>399270.80088553758</v>
      </c>
      <c r="X54" s="5">
        <f>'Praca eksploatacyjna'!X54*$U$90*$Y88*X$82</f>
        <v>268845.33126479265</v>
      </c>
      <c r="Y54" s="5">
        <f>'Praca eksploatacyjna'!Y54*$U$90*$Y88*Y$82</f>
        <v>133819.5059841974</v>
      </c>
      <c r="Z54" s="5">
        <f>'Praca eksploatacyjna'!Z54*$U$90*$Y88*Z$82</f>
        <v>-5595.9701101806868</v>
      </c>
    </row>
    <row r="55" spans="1:26" x14ac:dyDescent="0.25">
      <c r="A55" s="1">
        <v>40</v>
      </c>
      <c r="B55" s="5">
        <f>'Praca eksploatacyjna'!B55*$U$90*$Y89*B$82</f>
        <v>291691.06680089713</v>
      </c>
      <c r="C55" s="5">
        <f>'Praca eksploatacyjna'!C55*$U$90*$Y89*C$82</f>
        <v>304537.22513122647</v>
      </c>
      <c r="D55" s="5">
        <f>'Praca eksploatacyjna'!D55*$U$90*$Y89*D$82</f>
        <v>317841.15124101477</v>
      </c>
      <c r="E55" s="5">
        <f>'Praca eksploatacyjna'!E55*$U$90*$Y89*E$82</f>
        <v>331358.77546757</v>
      </c>
      <c r="F55" s="5">
        <f>'Praca eksploatacyjna'!F55*$U$90*$Y89*F$82</f>
        <v>345072.37058423355</v>
      </c>
      <c r="G55" s="5">
        <f>'Praca eksploatacyjna'!G55*$U$90*$Y89*G$82</f>
        <v>358963.04721331457</v>
      </c>
      <c r="H55" s="5">
        <f>'Praca eksploatacyjna'!H55*$U$90*$Y89*H$82</f>
        <v>379176.38080288062</v>
      </c>
      <c r="I55" s="5">
        <f>'Praca eksploatacyjna'!I55*$U$90*$Y89*I$82</f>
        <v>399802.07928498177</v>
      </c>
      <c r="J55" s="5">
        <f>'Praca eksploatacyjna'!J55*$U$90*$Y89*J$82</f>
        <v>420812.10935492878</v>
      </c>
      <c r="K55" s="5">
        <f>'Praca eksploatacyjna'!K55*$U$90*$Y89*K$82</f>
        <v>442523.18630420376</v>
      </c>
      <c r="L55" s="5">
        <f>'Praca eksploatacyjna'!L55*$U$90*$Y89*L$82</f>
        <v>430729.95994644589</v>
      </c>
      <c r="M55" s="5">
        <f>'Praca eksploatacyjna'!M55*$U$90*$Y89*M$82</f>
        <v>458286.83158267388</v>
      </c>
      <c r="N55" s="5">
        <f>'Praca eksploatacyjna'!N55*$U$90*$Y89*N$82</f>
        <v>486773.68610037246</v>
      </c>
      <c r="O55" s="5">
        <f>'Praca eksploatacyjna'!O55*$U$90*$Y89*O$82</f>
        <v>516216.70006614568</v>
      </c>
      <c r="P55" s="5">
        <f>'Praca eksploatacyjna'!P55*$U$90*$Y89*P$82</f>
        <v>546642.72511610994</v>
      </c>
      <c r="Q55" s="5">
        <f>'Praca eksploatacyjna'!Q55*$U$90*$Y89*Q$82</f>
        <v>505056.97168957349</v>
      </c>
      <c r="R55" s="5">
        <f>'Praca eksploatacyjna'!R55*$U$90*$Y89*R$82</f>
        <v>539669.57383650634</v>
      </c>
      <c r="S55" s="5">
        <f>'Praca eksploatacyjna'!S55*$U$90*$Y89*S$82</f>
        <v>575425.11570383795</v>
      </c>
      <c r="T55" s="5">
        <f>'Praca eksploatacyjna'!T55*$U$90*$Y89*T$82</f>
        <v>611874.07138577302</v>
      </c>
      <c r="U55" s="5">
        <f>'Praca eksploatacyjna'!U55*$U$90*$Y89*U$82</f>
        <v>648959.34454567952</v>
      </c>
      <c r="V55" s="5">
        <f>'Praca eksploatacyjna'!V55*$U$90*$Y89*V$82</f>
        <v>574404.82218425034</v>
      </c>
      <c r="W55" s="5">
        <f>'Praca eksploatacyjna'!W55*$U$90*$Y89*W$82</f>
        <v>1119328.4883125501</v>
      </c>
      <c r="X55" s="5">
        <f>'Praca eksploatacyjna'!X55*$U$90*$Y89*X$82</f>
        <v>1682399.4696057478</v>
      </c>
      <c r="Y55" s="5">
        <f>'Praca eksploatacyjna'!Y55*$U$90*$Y89*Y$82</f>
        <v>2262292.3840120197</v>
      </c>
      <c r="Z55" s="5">
        <f>'Praca eksploatacyjna'!Z55*$U$90*$Y89*Z$82</f>
        <v>2860311.1774150729</v>
      </c>
    </row>
    <row r="56" spans="1:26" x14ac:dyDescent="0.25">
      <c r="A56" s="1">
        <v>50</v>
      </c>
      <c r="B56" s="5">
        <f>'Praca eksploatacyjna'!B56*$U$90*$Y90*B$82</f>
        <v>1065433.9762267696</v>
      </c>
      <c r="C56" s="5">
        <f>'Praca eksploatacyjna'!C56*$U$90*$Y90*C$82</f>
        <v>1133566.3566058697</v>
      </c>
      <c r="D56" s="5">
        <f>'Praca eksploatacyjna'!D56*$U$90*$Y90*D$82</f>
        <v>1204422.8185390343</v>
      </c>
      <c r="E56" s="5">
        <f>'Praca eksploatacyjna'!E56*$U$90*$Y90*E$82</f>
        <v>1277098.8388642548</v>
      </c>
      <c r="F56" s="5">
        <f>'Praca eksploatacyjna'!F56*$U$90*$Y90*F$82</f>
        <v>1351512.8656523717</v>
      </c>
      <c r="G56" s="5">
        <f>'Praca eksploatacyjna'!G56*$U$90*$Y90*G$82</f>
        <v>1427575.2790449238</v>
      </c>
      <c r="H56" s="5">
        <f>'Praca eksploatacyjna'!H56*$U$90*$Y90*H$82</f>
        <v>1850534.5202024214</v>
      </c>
      <c r="I56" s="5">
        <f>'Praca eksploatacyjna'!I56*$U$90*$Y90*I$82</f>
        <v>2289932.8223316739</v>
      </c>
      <c r="J56" s="5">
        <f>'Praca eksploatacyjna'!J56*$U$90*$Y90*J$82</f>
        <v>2745298.2580641056</v>
      </c>
      <c r="K56" s="5">
        <f>'Praca eksploatacyjna'!K56*$U$90*$Y90*K$82</f>
        <v>3218616.1793867513</v>
      </c>
      <c r="L56" s="5">
        <f>'Praca eksploatacyjna'!L56*$U$90*$Y90*L$82</f>
        <v>3456075.4909260399</v>
      </c>
      <c r="M56" s="5">
        <f>'Praca eksploatacyjna'!M56*$U$90*$Y90*M$82</f>
        <v>4058657.1640531193</v>
      </c>
      <c r="N56" s="5">
        <f>'Praca eksploatacyjna'!N56*$U$90*$Y90*N$82</f>
        <v>4683959.6739089098</v>
      </c>
      <c r="O56" s="5">
        <f>'Praca eksploatacyjna'!O56*$U$90*$Y90*O$82</f>
        <v>5332650.8212933131</v>
      </c>
      <c r="P56" s="5">
        <f>'Praca eksploatacyjna'!P56*$U$90*$Y90*P$82</f>
        <v>6005416.0307035251</v>
      </c>
      <c r="Q56" s="5">
        <f>'Praca eksploatacyjna'!Q56*$U$90*$Y90*Q$82</f>
        <v>4357488.1479399493</v>
      </c>
      <c r="R56" s="5">
        <f>'Praca eksploatacyjna'!R56*$U$90*$Y90*R$82</f>
        <v>5018108.1416788874</v>
      </c>
      <c r="S56" s="5">
        <f>'Praca eksploatacyjna'!S56*$U$90*$Y90*S$82</f>
        <v>5702489.5987465438</v>
      </c>
      <c r="T56" s="5">
        <f>'Praca eksploatacyjna'!T56*$U$90*$Y90*T$82</f>
        <v>6406269.0096766548</v>
      </c>
      <c r="U56" s="5">
        <f>'Praca eksploatacyjna'!U56*$U$90*$Y90*U$82</f>
        <v>7128412.7699608505</v>
      </c>
      <c r="V56" s="5">
        <f>'Praca eksploatacyjna'!V56*$U$90*$Y90*V$82</f>
        <v>4707543.3248381764</v>
      </c>
      <c r="W56" s="5">
        <f>'Praca eksploatacyjna'!W56*$U$90*$Y90*W$82</f>
        <v>6044448.7491245233</v>
      </c>
      <c r="X56" s="5">
        <f>'Praca eksploatacyjna'!X56*$U$90*$Y90*X$82</f>
        <v>7424945.5386388898</v>
      </c>
      <c r="Y56" s="5">
        <f>'Praca eksploatacyjna'!Y56*$U$90*$Y90*Y$82</f>
        <v>8843157.9185946509</v>
      </c>
      <c r="Z56" s="5">
        <f>'Praca eksploatacyjna'!Z56*$U$90*$Y90*Z$82</f>
        <v>10304852.308651105</v>
      </c>
    </row>
    <row r="57" spans="1:26" x14ac:dyDescent="0.25">
      <c r="A57" s="1">
        <v>60</v>
      </c>
      <c r="B57" s="5">
        <f>'Praca eksploatacyjna'!B57*$U$90*$Y91*B$82</f>
        <v>938151.55374138593</v>
      </c>
      <c r="C57" s="5">
        <f>'Praca eksploatacyjna'!C57*$U$90*$Y91*C$82</f>
        <v>1502619.2599787016</v>
      </c>
      <c r="D57" s="5">
        <f>'Praca eksploatacyjna'!D57*$U$90*$Y91*D$82</f>
        <v>2094507.5637137743</v>
      </c>
      <c r="E57" s="5">
        <f>'Praca eksploatacyjna'!E57*$U$90*$Y91*E$82</f>
        <v>2712710.0516366097</v>
      </c>
      <c r="F57" s="5">
        <f>'Praca eksploatacyjna'!F57*$U$90*$Y91*F$82</f>
        <v>3356755.3071366181</v>
      </c>
      <c r="G57" s="5">
        <f>'Praca eksploatacyjna'!G57*$U$90*$Y91*G$82</f>
        <v>4026073.8808820802</v>
      </c>
      <c r="H57" s="5">
        <f>'Praca eksploatacyjna'!H57*$U$90*$Y91*H$82</f>
        <v>5011028.5750436317</v>
      </c>
      <c r="I57" s="5">
        <f>'Praca eksploatacyjna'!I57*$U$90*$Y91*I$82</f>
        <v>6033364.4773017308</v>
      </c>
      <c r="J57" s="5">
        <f>'Praca eksploatacyjna'!J57*$U$90*$Y91*J$82</f>
        <v>7091969.3753155367</v>
      </c>
      <c r="K57" s="5">
        <f>'Praca eksploatacyjna'!K57*$U$90*$Y91*K$82</f>
        <v>8192001.9622792555</v>
      </c>
      <c r="L57" s="5">
        <f>'Praca eksploatacyjna'!L57*$U$90*$Y91*L$82</f>
        <v>6034277.3974634754</v>
      </c>
      <c r="M57" s="5">
        <f>'Praca eksploatacyjna'!M57*$U$90*$Y91*M$82</f>
        <v>7798760.3058669111</v>
      </c>
      <c r="N57" s="5">
        <f>'Praca eksploatacyjna'!N57*$U$90*$Y91*N$82</f>
        <v>9631408.8196475003</v>
      </c>
      <c r="O57" s="5">
        <f>'Praca eksploatacyjna'!O57*$U$90*$Y91*O$82</f>
        <v>11534243.769856965</v>
      </c>
      <c r="P57" s="5">
        <f>'Praca eksploatacyjna'!P57*$U$90*$Y91*P$82</f>
        <v>13509339.55454695</v>
      </c>
      <c r="Q57" s="5">
        <f>'Praca eksploatacyjna'!Q57*$U$90*$Y91*Q$82</f>
        <v>10191159.818030529</v>
      </c>
      <c r="R57" s="5">
        <f>'Praca eksploatacyjna'!R57*$U$90*$Y91*R$82</f>
        <v>12129287.59334938</v>
      </c>
      <c r="S57" s="5">
        <f>'Praca eksploatacyjna'!S57*$U$90*$Y91*S$82</f>
        <v>14138082.606085157</v>
      </c>
      <c r="T57" s="5">
        <f>'Praca eksploatacyjna'!T57*$U$90*$Y91*T$82</f>
        <v>16206812.810493954</v>
      </c>
      <c r="U57" s="5">
        <f>'Praca eksploatacyjna'!U57*$U$90*$Y91*U$82</f>
        <v>18332473.375341915</v>
      </c>
      <c r="V57" s="5">
        <f>'Praca eksploatacyjna'!V57*$U$90*$Y91*V$82</f>
        <v>10773819.812625865</v>
      </c>
      <c r="W57" s="5">
        <f>'Praca eksploatacyjna'!W57*$U$90*$Y91*W$82</f>
        <v>12243837.209689399</v>
      </c>
      <c r="X57" s="5">
        <f>'Praca eksploatacyjna'!X57*$U$90*$Y91*X$82</f>
        <v>13760206.388390349</v>
      </c>
      <c r="Y57" s="5">
        <f>'Praca eksploatacyjna'!Y57*$U$90*$Y91*Y$82</f>
        <v>15312013.167600021</v>
      </c>
      <c r="Z57" s="5">
        <f>'Praca eksploatacyjna'!Z57*$U$90*$Y91*Z$82</f>
        <v>16909955.150908969</v>
      </c>
    </row>
    <row r="58" spans="1:26" x14ac:dyDescent="0.25">
      <c r="A58" s="1">
        <v>70</v>
      </c>
      <c r="B58" s="5">
        <f>'Praca eksploatacyjna'!B58*$U$90*$Y92*B$82</f>
        <v>7293773.6126928832</v>
      </c>
      <c r="C58" s="5">
        <f>'Praca eksploatacyjna'!C58*$U$90*$Y92*C$82</f>
        <v>7397472.1220647683</v>
      </c>
      <c r="D58" s="5">
        <f>'Praca eksploatacyjna'!D58*$U$90*$Y92*D$82</f>
        <v>7501828.1149787502</v>
      </c>
      <c r="E58" s="5">
        <f>'Praca eksploatacyjna'!E58*$U$90*$Y92*E$82</f>
        <v>7600872.2424478969</v>
      </c>
      <c r="F58" s="5">
        <f>'Praca eksploatacyjna'!F58*$U$90*$Y92*F$82</f>
        <v>7694333.5370452125</v>
      </c>
      <c r="G58" s="5">
        <f>'Praca eksploatacyjna'!G58*$U$90*$Y92*G$82</f>
        <v>7781951.1785595715</v>
      </c>
      <c r="H58" s="5">
        <f>'Praca eksploatacyjna'!H58*$U$90*$Y92*H$82</f>
        <v>7613714.6887529222</v>
      </c>
      <c r="I58" s="5">
        <f>'Praca eksploatacyjna'!I58*$U$90*$Y92*I$82</f>
        <v>7428219.6023855442</v>
      </c>
      <c r="J58" s="5">
        <f>'Praca eksploatacyjna'!J58*$U$90*$Y92*J$82</f>
        <v>7225496.258938917</v>
      </c>
      <c r="K58" s="5">
        <f>'Praca eksploatacyjna'!K58*$U$90*$Y92*K$82</f>
        <v>7011125.8794761347</v>
      </c>
      <c r="L58" s="5">
        <f>'Praca eksploatacyjna'!L58*$U$90*$Y92*L$82</f>
        <v>7255427.425040354</v>
      </c>
      <c r="M58" s="5">
        <f>'Praca eksploatacyjna'!M58*$U$90*$Y92*M$82</f>
        <v>6748040.6371149477</v>
      </c>
      <c r="N58" s="5">
        <f>'Praca eksploatacyjna'!N58*$U$90*$Y92*N$82</f>
        <v>6217456.2067025108</v>
      </c>
      <c r="O58" s="5">
        <f>'Praca eksploatacyjna'!O58*$U$90*$Y92*O$82</f>
        <v>5662949.1828187285</v>
      </c>
      <c r="P58" s="5">
        <f>'Praca eksploatacyjna'!P58*$U$90*$Y92*P$82</f>
        <v>5083774.8954969151</v>
      </c>
      <c r="Q58" s="5">
        <f>'Praca eksploatacyjna'!Q58*$U$90*$Y92*Q$82</f>
        <v>6534114.80642669</v>
      </c>
      <c r="R58" s="5">
        <f>'Praca eksploatacyjna'!R58*$U$90*$Y92*R$82</f>
        <v>5885889.0000555934</v>
      </c>
      <c r="S58" s="5">
        <f>'Praca eksploatacyjna'!S58*$U$90*$Y92*S$82</f>
        <v>5210362.5866376059</v>
      </c>
      <c r="T58" s="5">
        <f>'Praca eksploatacyjna'!T58*$U$90*$Y92*T$82</f>
        <v>4503188.7231398504</v>
      </c>
      <c r="U58" s="5">
        <f>'Praca eksploatacyjna'!U58*$U$90*$Y92*U$82</f>
        <v>3765266.7257576096</v>
      </c>
      <c r="V58" s="5">
        <f>'Praca eksploatacyjna'!V58*$U$90*$Y92*V$82</f>
        <v>6863047.8031014409</v>
      </c>
      <c r="W58" s="5">
        <f>'Praca eksploatacyjna'!W58*$U$90*$Y92*W$82</f>
        <v>5911191.1849221988</v>
      </c>
      <c r="X58" s="5">
        <f>'Praca eksploatacyjna'!X58*$U$90*$Y92*X$82</f>
        <v>4925415.1577601871</v>
      </c>
      <c r="Y58" s="5">
        <f>'Praca eksploatacyjna'!Y58*$U$90*$Y92*Y$82</f>
        <v>3901776.4165905472</v>
      </c>
      <c r="Z58" s="5">
        <f>'Praca eksploatacyjna'!Z58*$U$90*$Y92*Z$82</f>
        <v>2844120.3294230923</v>
      </c>
    </row>
    <row r="59" spans="1:26" x14ac:dyDescent="0.25">
      <c r="A59" s="1">
        <v>80</v>
      </c>
      <c r="B59" s="5">
        <f>'Praca eksploatacyjna'!B59*$U$90*$Y93*B$82</f>
        <v>2262243.6183764045</v>
      </c>
      <c r="C59" s="5">
        <f>'Praca eksploatacyjna'!C59*$U$90*$Y93*C$82</f>
        <v>2365786.3339475156</v>
      </c>
      <c r="D59" s="5">
        <f>'Praca eksploatacyjna'!D59*$U$90*$Y93*D$82</f>
        <v>2473073.3978959084</v>
      </c>
      <c r="E59" s="5">
        <f>'Praca eksploatacyjna'!E59*$U$90*$Y93*E$82</f>
        <v>2582209.4958206997</v>
      </c>
      <c r="F59" s="5">
        <f>'Praca eksploatacyjna'!F59*$U$90*$Y93*F$82</f>
        <v>2693054.0427029375</v>
      </c>
      <c r="G59" s="5">
        <f>'Praca eksploatacyjna'!G59*$U$90*$Y93*G$82</f>
        <v>2805456.7350580543</v>
      </c>
      <c r="H59" s="5">
        <f>'Praca eksploatacyjna'!H59*$U$90*$Y93*H$82</f>
        <v>3138400.3308803421</v>
      </c>
      <c r="I59" s="5">
        <f>'Praca eksploatacyjna'!I59*$U$90*$Y93*I$82</f>
        <v>3482125.3324674154</v>
      </c>
      <c r="J59" s="5">
        <f>'Praca eksploatacyjna'!J59*$U$90*$Y93*J$82</f>
        <v>3836228.5533551504</v>
      </c>
      <c r="K59" s="5">
        <f>'Praca eksploatacyjna'!K59*$U$90*$Y93*K$82</f>
        <v>4203555.9615279753</v>
      </c>
      <c r="L59" s="5">
        <f>'Praca eksploatacyjna'!L59*$U$90*$Y93*L$82</f>
        <v>4295203.200207633</v>
      </c>
      <c r="M59" s="5">
        <f>'Praca eksploatacyjna'!M59*$U$90*$Y93*M$82</f>
        <v>4774350.6393681606</v>
      </c>
      <c r="N59" s="5">
        <f>'Praca eksploatacyjna'!N59*$U$90*$Y93*N$82</f>
        <v>5270945.8948150286</v>
      </c>
      <c r="O59" s="5">
        <f>'Praca eksploatacyjna'!O59*$U$90*$Y93*O$82</f>
        <v>5785495.220224021</v>
      </c>
      <c r="P59" s="5">
        <f>'Praca eksploatacyjna'!P59*$U$90*$Y93*P$82</f>
        <v>6318518.1402914505</v>
      </c>
      <c r="Q59" s="5">
        <f>'Praca eksploatacyjna'!Q59*$U$90*$Y93*Q$82</f>
        <v>5250228.831952611</v>
      </c>
      <c r="R59" s="5">
        <f>'Praca eksploatacyjna'!R59*$U$90*$Y93*R$82</f>
        <v>5838608.1884685988</v>
      </c>
      <c r="S59" s="5">
        <f>'Praca eksploatacyjna'!S59*$U$90*$Y93*S$82</f>
        <v>6447645.8679181878</v>
      </c>
      <c r="T59" s="5">
        <f>'Praca eksploatacyjna'!T59*$U$90*$Y93*T$82</f>
        <v>7072362.5839199238</v>
      </c>
      <c r="U59" s="5">
        <f>'Praca eksploatacyjna'!U59*$U$90*$Y93*U$82</f>
        <v>7711823.205992722</v>
      </c>
      <c r="V59" s="5">
        <f>'Praca eksploatacyjna'!V59*$U$90*$Y93*V$82</f>
        <v>6035417.4125468405</v>
      </c>
      <c r="W59" s="5">
        <f>'Praca eksploatacyjna'!W59*$U$90*$Y93*W$82</f>
        <v>6729777.2581448108</v>
      </c>
      <c r="X59" s="5">
        <f>'Praca eksploatacyjna'!X59*$U$90*$Y93*X$82</f>
        <v>7445764.1583443526</v>
      </c>
      <c r="Y59" s="5">
        <f>'Praca eksploatacyjna'!Y59*$U$90*$Y93*Y$82</f>
        <v>8177469.8534167744</v>
      </c>
      <c r="Z59" s="5">
        <f>'Praca eksploatacyjna'!Z59*$U$90*$Y93*Z$82</f>
        <v>8930684.0151069798</v>
      </c>
    </row>
    <row r="60" spans="1:26" x14ac:dyDescent="0.25">
      <c r="A60" s="1">
        <v>90</v>
      </c>
      <c r="B60" s="5">
        <f>'Praca eksploatacyjna'!B60*$U$90*$Y94*B$82</f>
        <v>0</v>
      </c>
      <c r="C60" s="5">
        <f>'Praca eksploatacyjna'!C60*$U$90*$Y94*C$82</f>
        <v>0</v>
      </c>
      <c r="D60" s="5">
        <f>'Praca eksploatacyjna'!D60*$U$90*$Y94*D$82</f>
        <v>0</v>
      </c>
      <c r="E60" s="5">
        <f>'Praca eksploatacyjna'!E60*$U$90*$Y94*E$82</f>
        <v>0</v>
      </c>
      <c r="F60" s="5">
        <f>'Praca eksploatacyjna'!F60*$U$90*$Y94*F$82</f>
        <v>0</v>
      </c>
      <c r="G60" s="5">
        <f>'Praca eksploatacyjna'!G60*$U$90*$Y94*G$82</f>
        <v>0</v>
      </c>
      <c r="H60" s="5">
        <f>'Praca eksploatacyjna'!H60*$U$90*$Y94*H$82</f>
        <v>0</v>
      </c>
      <c r="I60" s="5">
        <f>'Praca eksploatacyjna'!I60*$U$90*$Y94*I$82</f>
        <v>0</v>
      </c>
      <c r="J60" s="5">
        <f>'Praca eksploatacyjna'!J60*$U$90*$Y94*J$82</f>
        <v>0</v>
      </c>
      <c r="K60" s="5">
        <f>'Praca eksploatacyjna'!K60*$U$90*$Y94*K$82</f>
        <v>0</v>
      </c>
      <c r="L60" s="5">
        <f>'Praca eksploatacyjna'!L60*$U$90*$Y94*L$82</f>
        <v>0</v>
      </c>
      <c r="M60" s="5">
        <f>'Praca eksploatacyjna'!M60*$U$90*$Y94*M$82</f>
        <v>0</v>
      </c>
      <c r="N60" s="5">
        <f>'Praca eksploatacyjna'!N60*$U$90*$Y94*N$82</f>
        <v>0</v>
      </c>
      <c r="O60" s="5">
        <f>'Praca eksploatacyjna'!O60*$U$90*$Y94*O$82</f>
        <v>0</v>
      </c>
      <c r="P60" s="5">
        <f>'Praca eksploatacyjna'!P60*$U$90*$Y94*P$82</f>
        <v>0</v>
      </c>
      <c r="Q60" s="5">
        <f>'Praca eksploatacyjna'!Q60*$U$90*$Y94*Q$82</f>
        <v>0</v>
      </c>
      <c r="R60" s="5">
        <f>'Praca eksploatacyjna'!R60*$U$90*$Y94*R$82</f>
        <v>0</v>
      </c>
      <c r="S60" s="5">
        <f>'Praca eksploatacyjna'!S60*$U$90*$Y94*S$82</f>
        <v>0</v>
      </c>
      <c r="T60" s="5">
        <f>'Praca eksploatacyjna'!T60*$U$90*$Y94*T$82</f>
        <v>0</v>
      </c>
      <c r="U60" s="5">
        <f>'Praca eksploatacyjna'!U60*$U$90*$Y94*U$82</f>
        <v>0</v>
      </c>
      <c r="V60" s="5">
        <f>'Praca eksploatacyjna'!V60*$U$90*$Y94*V$82</f>
        <v>0</v>
      </c>
      <c r="W60" s="5">
        <f>'Praca eksploatacyjna'!W60*$U$90*$Y94*W$82</f>
        <v>0</v>
      </c>
      <c r="X60" s="5">
        <f>'Praca eksploatacyjna'!X60*$U$90*$Y94*X$82</f>
        <v>0</v>
      </c>
      <c r="Y60" s="5">
        <f>'Praca eksploatacyjna'!Y60*$U$90*$Y94*Y$82</f>
        <v>0</v>
      </c>
      <c r="Z60" s="5">
        <f>'Praca eksploatacyjna'!Z60*$U$90*$Y94*Z$82</f>
        <v>0</v>
      </c>
    </row>
    <row r="61" spans="1:26" x14ac:dyDescent="0.25">
      <c r="A61" s="1">
        <v>100</v>
      </c>
      <c r="B61" s="5">
        <f>'Praca eksploatacyjna'!B61*$U$90*$Y95*B$82</f>
        <v>0</v>
      </c>
      <c r="C61" s="5">
        <f>'Praca eksploatacyjna'!C61*$U$90*$Y95*C$82</f>
        <v>0</v>
      </c>
      <c r="D61" s="5">
        <f>'Praca eksploatacyjna'!D61*$U$90*$Y95*D$82</f>
        <v>0</v>
      </c>
      <c r="E61" s="5">
        <f>'Praca eksploatacyjna'!E61*$U$90*$Y95*E$82</f>
        <v>0</v>
      </c>
      <c r="F61" s="5">
        <f>'Praca eksploatacyjna'!F61*$U$90*$Y95*F$82</f>
        <v>0</v>
      </c>
      <c r="G61" s="5">
        <f>'Praca eksploatacyjna'!G61*$U$90*$Y95*G$82</f>
        <v>0</v>
      </c>
      <c r="H61" s="5">
        <f>'Praca eksploatacyjna'!H61*$U$90*$Y95*H$82</f>
        <v>0</v>
      </c>
      <c r="I61" s="5">
        <f>'Praca eksploatacyjna'!I61*$U$90*$Y95*I$82</f>
        <v>0</v>
      </c>
      <c r="J61" s="5">
        <f>'Praca eksploatacyjna'!J61*$U$90*$Y95*J$82</f>
        <v>0</v>
      </c>
      <c r="K61" s="5">
        <f>'Praca eksploatacyjna'!K61*$U$90*$Y95*K$82</f>
        <v>0</v>
      </c>
      <c r="L61" s="5">
        <f>'Praca eksploatacyjna'!L61*$U$90*$Y95*L$82</f>
        <v>0</v>
      </c>
      <c r="M61" s="5">
        <f>'Praca eksploatacyjna'!M61*$U$90*$Y95*M$82</f>
        <v>0</v>
      </c>
      <c r="N61" s="5">
        <f>'Praca eksploatacyjna'!N61*$U$90*$Y95*N$82</f>
        <v>0</v>
      </c>
      <c r="O61" s="5">
        <f>'Praca eksploatacyjna'!O61*$U$90*$Y95*O$82</f>
        <v>0</v>
      </c>
      <c r="P61" s="5">
        <f>'Praca eksploatacyjna'!P61*$U$90*$Y95*P$82</f>
        <v>0</v>
      </c>
      <c r="Q61" s="5">
        <f>'Praca eksploatacyjna'!Q61*$U$90*$Y95*Q$82</f>
        <v>0</v>
      </c>
      <c r="R61" s="5">
        <f>'Praca eksploatacyjna'!R61*$U$90*$Y95*R$82</f>
        <v>0</v>
      </c>
      <c r="S61" s="5">
        <f>'Praca eksploatacyjna'!S61*$U$90*$Y95*S$82</f>
        <v>0</v>
      </c>
      <c r="T61" s="5">
        <f>'Praca eksploatacyjna'!T61*$U$90*$Y95*T$82</f>
        <v>0</v>
      </c>
      <c r="U61" s="5">
        <f>'Praca eksploatacyjna'!U61*$U$90*$Y95*U$82</f>
        <v>0</v>
      </c>
      <c r="V61" s="5">
        <f>'Praca eksploatacyjna'!V61*$U$90*$Y95*V$82</f>
        <v>0</v>
      </c>
      <c r="W61" s="5">
        <f>'Praca eksploatacyjna'!W61*$U$90*$Y95*W$82</f>
        <v>0</v>
      </c>
      <c r="X61" s="5">
        <f>'Praca eksploatacyjna'!X61*$U$90*$Y95*X$82</f>
        <v>0</v>
      </c>
      <c r="Y61" s="5">
        <f>'Praca eksploatacyjna'!Y61*$U$90*$Y95*Y$82</f>
        <v>0</v>
      </c>
      <c r="Z61" s="5">
        <f>'Praca eksploatacyjna'!Z61*$U$90*$Y95*Z$82</f>
        <v>0</v>
      </c>
    </row>
    <row r="62" spans="1:26" x14ac:dyDescent="0.25">
      <c r="A62" s="1">
        <v>110</v>
      </c>
      <c r="B62" s="5">
        <f>'Praca eksploatacyjna'!B62*$U$90*$Y96*B$82</f>
        <v>0</v>
      </c>
      <c r="C62" s="5">
        <f>'Praca eksploatacyjna'!C62*$U$90*$Y96*C$82</f>
        <v>0</v>
      </c>
      <c r="D62" s="5">
        <f>'Praca eksploatacyjna'!D62*$U$90*$Y96*D$82</f>
        <v>0</v>
      </c>
      <c r="E62" s="5">
        <f>'Praca eksploatacyjna'!E62*$U$90*$Y96*E$82</f>
        <v>0</v>
      </c>
      <c r="F62" s="5">
        <f>'Praca eksploatacyjna'!F62*$U$90*$Y96*F$82</f>
        <v>0</v>
      </c>
      <c r="G62" s="5">
        <f>'Praca eksploatacyjna'!G62*$U$90*$Y96*G$82</f>
        <v>0</v>
      </c>
      <c r="H62" s="5">
        <f>'Praca eksploatacyjna'!H62*$U$90*$Y96*H$82</f>
        <v>0</v>
      </c>
      <c r="I62" s="5">
        <f>'Praca eksploatacyjna'!I62*$U$90*$Y96*I$82</f>
        <v>0</v>
      </c>
      <c r="J62" s="5">
        <f>'Praca eksploatacyjna'!J62*$U$90*$Y96*J$82</f>
        <v>0</v>
      </c>
      <c r="K62" s="5">
        <f>'Praca eksploatacyjna'!K62*$U$90*$Y96*K$82</f>
        <v>0</v>
      </c>
      <c r="L62" s="5">
        <f>'Praca eksploatacyjna'!L62*$U$90*$Y96*L$82</f>
        <v>0</v>
      </c>
      <c r="M62" s="5">
        <f>'Praca eksploatacyjna'!M62*$U$90*$Y96*M$82</f>
        <v>0</v>
      </c>
      <c r="N62" s="5">
        <f>'Praca eksploatacyjna'!N62*$U$90*$Y96*N$82</f>
        <v>0</v>
      </c>
      <c r="O62" s="5">
        <f>'Praca eksploatacyjna'!O62*$U$90*$Y96*O$82</f>
        <v>0</v>
      </c>
      <c r="P62" s="5">
        <f>'Praca eksploatacyjna'!P62*$U$90*$Y96*P$82</f>
        <v>0</v>
      </c>
      <c r="Q62" s="5">
        <f>'Praca eksploatacyjna'!Q62*$U$90*$Y96*Q$82</f>
        <v>0</v>
      </c>
      <c r="R62" s="5">
        <f>'Praca eksploatacyjna'!R62*$U$90*$Y96*R$82</f>
        <v>0</v>
      </c>
      <c r="S62" s="5">
        <f>'Praca eksploatacyjna'!S62*$U$90*$Y96*S$82</f>
        <v>0</v>
      </c>
      <c r="T62" s="5">
        <f>'Praca eksploatacyjna'!T62*$U$90*$Y96*T$82</f>
        <v>0</v>
      </c>
      <c r="U62" s="5">
        <f>'Praca eksploatacyjna'!U62*$U$90*$Y96*U$82</f>
        <v>0</v>
      </c>
      <c r="V62" s="5">
        <f>'Praca eksploatacyjna'!V62*$U$90*$Y96*V$82</f>
        <v>0</v>
      </c>
      <c r="W62" s="5">
        <f>'Praca eksploatacyjna'!W62*$U$90*$Y96*W$82</f>
        <v>0</v>
      </c>
      <c r="X62" s="5">
        <f>'Praca eksploatacyjna'!X62*$U$90*$Y96*X$82</f>
        <v>0</v>
      </c>
      <c r="Y62" s="5">
        <f>'Praca eksploatacyjna'!Y62*$U$90*$Y96*Y$82</f>
        <v>0</v>
      </c>
      <c r="Z62" s="5">
        <f>'Praca eksploatacyjna'!Z62*$U$90*$Y96*Z$82</f>
        <v>0</v>
      </c>
    </row>
    <row r="63" spans="1:26" x14ac:dyDescent="0.25">
      <c r="A63" s="1" t="s">
        <v>28</v>
      </c>
      <c r="B63" s="5">
        <f>SUM(B52:B62)</f>
        <v>12650626.490057375</v>
      </c>
      <c r="C63" s="5">
        <f t="shared" ref="C63:Z63" si="7">SUM(C52:C62)</f>
        <v>13557823.990868937</v>
      </c>
      <c r="D63" s="5">
        <f t="shared" si="7"/>
        <v>14502237.846404308</v>
      </c>
      <c r="E63" s="5">
        <f t="shared" si="7"/>
        <v>15473067.690973317</v>
      </c>
      <c r="F63" s="5">
        <f t="shared" si="7"/>
        <v>16469267.404020334</v>
      </c>
      <c r="G63" s="5">
        <f t="shared" si="7"/>
        <v>17489677.366241425</v>
      </c>
      <c r="H63" s="5">
        <f t="shared" si="7"/>
        <v>18987629.859837882</v>
      </c>
      <c r="I63" s="5">
        <f t="shared" si="7"/>
        <v>20527839.953767832</v>
      </c>
      <c r="J63" s="5">
        <f t="shared" si="7"/>
        <v>22108401.921373975</v>
      </c>
      <c r="K63" s="5">
        <f t="shared" si="7"/>
        <v>23745834.102154925</v>
      </c>
      <c r="L63" s="5">
        <f t="shared" si="7"/>
        <v>21822664.605449881</v>
      </c>
      <c r="M63" s="5">
        <f t="shared" si="7"/>
        <v>24072306.071947664</v>
      </c>
      <c r="N63" s="5">
        <f t="shared" si="7"/>
        <v>26403204.131263174</v>
      </c>
      <c r="O63" s="5">
        <f t="shared" si="7"/>
        <v>28817709.190522522</v>
      </c>
      <c r="P63" s="5">
        <f t="shared" si="7"/>
        <v>31318233.170499742</v>
      </c>
      <c r="Q63" s="5">
        <f t="shared" si="7"/>
        <v>27271333.278015263</v>
      </c>
      <c r="R63" s="5">
        <f t="shared" si="7"/>
        <v>29726147.128791708</v>
      </c>
      <c r="S63" s="5">
        <f t="shared" si="7"/>
        <v>32265172.52713836</v>
      </c>
      <c r="T63" s="5">
        <f t="shared" si="7"/>
        <v>34863351.489183486</v>
      </c>
      <c r="U63" s="5">
        <f t="shared" si="7"/>
        <v>37516725.459199689</v>
      </c>
      <c r="V63" s="5">
        <f t="shared" si="7"/>
        <v>29479590.990350392</v>
      </c>
      <c r="W63" s="5">
        <f t="shared" si="7"/>
        <v>32447899.270557102</v>
      </c>
      <c r="X63" s="5">
        <f t="shared" si="7"/>
        <v>35507622.38921763</v>
      </c>
      <c r="Y63" s="5">
        <f t="shared" si="7"/>
        <v>38630576.332934946</v>
      </c>
      <c r="Z63" s="5">
        <f t="shared" si="7"/>
        <v>41844374.851519555</v>
      </c>
    </row>
    <row r="65" spans="1:26" x14ac:dyDescent="0.25">
      <c r="A65" t="s">
        <v>88</v>
      </c>
    </row>
    <row r="66" spans="1:26" x14ac:dyDescent="0.25">
      <c r="A66" s="1" t="s">
        <v>44</v>
      </c>
      <c r="B66" s="1">
        <v>2020</v>
      </c>
      <c r="C66" s="1">
        <f>B66+1</f>
        <v>2021</v>
      </c>
      <c r="D66" s="1">
        <f t="shared" ref="D66:Z66" si="8">C66+1</f>
        <v>2022</v>
      </c>
      <c r="E66" s="1">
        <f t="shared" si="8"/>
        <v>2023</v>
      </c>
      <c r="F66" s="1">
        <f t="shared" si="8"/>
        <v>2024</v>
      </c>
      <c r="G66" s="1">
        <f t="shared" si="8"/>
        <v>2025</v>
      </c>
      <c r="H66" s="1">
        <f t="shared" si="8"/>
        <v>2026</v>
      </c>
      <c r="I66" s="1">
        <f t="shared" si="8"/>
        <v>2027</v>
      </c>
      <c r="J66" s="1">
        <f t="shared" si="8"/>
        <v>2028</v>
      </c>
      <c r="K66" s="1">
        <f t="shared" si="8"/>
        <v>2029</v>
      </c>
      <c r="L66" s="1">
        <f t="shared" si="8"/>
        <v>2030</v>
      </c>
      <c r="M66" s="1">
        <f t="shared" si="8"/>
        <v>2031</v>
      </c>
      <c r="N66" s="1">
        <f t="shared" si="8"/>
        <v>2032</v>
      </c>
      <c r="O66" s="1">
        <f t="shared" si="8"/>
        <v>2033</v>
      </c>
      <c r="P66" s="1">
        <f t="shared" si="8"/>
        <v>2034</v>
      </c>
      <c r="Q66" s="1">
        <f t="shared" si="8"/>
        <v>2035</v>
      </c>
      <c r="R66" s="1">
        <f t="shared" si="8"/>
        <v>2036</v>
      </c>
      <c r="S66" s="1">
        <f t="shared" si="8"/>
        <v>2037</v>
      </c>
      <c r="T66" s="1">
        <f t="shared" si="8"/>
        <v>2038</v>
      </c>
      <c r="U66" s="1">
        <f t="shared" si="8"/>
        <v>2039</v>
      </c>
      <c r="V66" s="1">
        <f t="shared" si="8"/>
        <v>2040</v>
      </c>
      <c r="W66" s="1">
        <f t="shared" si="8"/>
        <v>2041</v>
      </c>
      <c r="X66" s="1">
        <f t="shared" si="8"/>
        <v>2042</v>
      </c>
      <c r="Y66" s="1">
        <f t="shared" si="8"/>
        <v>2043</v>
      </c>
      <c r="Z66" s="1">
        <f t="shared" si="8"/>
        <v>2044</v>
      </c>
    </row>
    <row r="67" spans="1:26" x14ac:dyDescent="0.25">
      <c r="A67" s="3" t="s">
        <v>2</v>
      </c>
      <c r="B67" s="72"/>
      <c r="C67" s="72"/>
      <c r="D67" s="72"/>
      <c r="E67" s="72"/>
      <c r="F67" s="72"/>
      <c r="G67" s="72"/>
      <c r="H67" s="72"/>
      <c r="I67" s="72"/>
      <c r="J67" s="72"/>
      <c r="K67" s="72"/>
      <c r="L67" s="72"/>
      <c r="M67" s="72"/>
      <c r="N67" s="72"/>
      <c r="O67" s="72"/>
      <c r="P67" s="72"/>
      <c r="Q67" s="72"/>
      <c r="R67" s="72"/>
      <c r="S67" s="72"/>
      <c r="T67" s="72"/>
      <c r="U67" s="72"/>
      <c r="V67" s="72"/>
      <c r="W67" s="72"/>
      <c r="X67" s="72"/>
      <c r="Y67" s="72"/>
      <c r="Z67" s="72"/>
    </row>
    <row r="68" spans="1:26" x14ac:dyDescent="0.25">
      <c r="A68" s="1">
        <v>10</v>
      </c>
      <c r="B68" s="5">
        <f>'Praca eksploatacyjna'!B68*$U$90*$Y86*B$82</f>
        <v>0</v>
      </c>
      <c r="C68" s="5">
        <f>'Praca eksploatacyjna'!C68*$U$90*$Y86*C$82</f>
        <v>0</v>
      </c>
      <c r="D68" s="5">
        <f>'Praca eksploatacyjna'!D68*$U$90*$Y86*D$82</f>
        <v>0</v>
      </c>
      <c r="E68" s="5">
        <f>'Praca eksploatacyjna'!E68*$U$90*$Y86*E$82</f>
        <v>0</v>
      </c>
      <c r="F68" s="5">
        <f>'Praca eksploatacyjna'!F68*$U$90*$Y86*F$82</f>
        <v>0</v>
      </c>
      <c r="G68" s="5">
        <f>'Praca eksploatacyjna'!G68*$U$90*$Y86*G$82</f>
        <v>0</v>
      </c>
      <c r="H68" s="5">
        <f>'Praca eksploatacyjna'!H68*$U$90*$Y86*H$82</f>
        <v>0</v>
      </c>
      <c r="I68" s="5">
        <f>'Praca eksploatacyjna'!I68*$U$90*$Y86*I$82</f>
        <v>0</v>
      </c>
      <c r="J68" s="5">
        <f>'Praca eksploatacyjna'!J68*$U$90*$Y86*J$82</f>
        <v>0</v>
      </c>
      <c r="K68" s="5">
        <f>'Praca eksploatacyjna'!K68*$U$90*$Y86*K$82</f>
        <v>0</v>
      </c>
      <c r="L68" s="5">
        <f>'Praca eksploatacyjna'!L68*$U$90*$Y86*L$82</f>
        <v>0</v>
      </c>
      <c r="M68" s="5">
        <f>'Praca eksploatacyjna'!M68*$U$90*$Y86*M$82</f>
        <v>0</v>
      </c>
      <c r="N68" s="5">
        <f>'Praca eksploatacyjna'!N68*$U$90*$Y86*N$82</f>
        <v>0</v>
      </c>
      <c r="O68" s="5">
        <f>'Praca eksploatacyjna'!O68*$U$90*$Y86*O$82</f>
        <v>0</v>
      </c>
      <c r="P68" s="5">
        <f>'Praca eksploatacyjna'!P68*$U$90*$Y86*P$82</f>
        <v>0</v>
      </c>
      <c r="Q68" s="5">
        <f>'Praca eksploatacyjna'!Q68*$U$90*$Y86*Q$82</f>
        <v>0</v>
      </c>
      <c r="R68" s="5">
        <f>'Praca eksploatacyjna'!R68*$U$90*$Y86*R$82</f>
        <v>0</v>
      </c>
      <c r="S68" s="5">
        <f>'Praca eksploatacyjna'!S68*$U$90*$Y86*S$82</f>
        <v>0</v>
      </c>
      <c r="T68" s="5">
        <f>'Praca eksploatacyjna'!T68*$U$90*$Y86*T$82</f>
        <v>0</v>
      </c>
      <c r="U68" s="5">
        <f>'Praca eksploatacyjna'!U68*$U$90*$Y86*U$82</f>
        <v>0</v>
      </c>
      <c r="V68" s="5">
        <f>'Praca eksploatacyjna'!V68*$U$90*$Y86*V$82</f>
        <v>0</v>
      </c>
      <c r="W68" s="5">
        <f>'Praca eksploatacyjna'!W68*$U$90*$Y86*W$82</f>
        <v>0</v>
      </c>
      <c r="X68" s="5">
        <f>'Praca eksploatacyjna'!X68*$U$90*$Y86*X$82</f>
        <v>0</v>
      </c>
      <c r="Y68" s="5">
        <f>'Praca eksploatacyjna'!Y68*$U$90*$Y86*Y$82</f>
        <v>0</v>
      </c>
      <c r="Z68" s="5">
        <f>'Praca eksploatacyjna'!Z68*$U$90*$Y86*Z$82</f>
        <v>0</v>
      </c>
    </row>
    <row r="69" spans="1:26" x14ac:dyDescent="0.25">
      <c r="A69" s="1">
        <v>20</v>
      </c>
      <c r="B69" s="5">
        <f>'Praca eksploatacyjna'!B69*$U$90*$Y87*B$82</f>
        <v>0</v>
      </c>
      <c r="C69" s="5">
        <f>'Praca eksploatacyjna'!C69*$U$90*$Y87*C$82</f>
        <v>0</v>
      </c>
      <c r="D69" s="5">
        <f>'Praca eksploatacyjna'!D69*$U$90*$Y87*D$82</f>
        <v>0</v>
      </c>
      <c r="E69" s="5">
        <f>'Praca eksploatacyjna'!E69*$U$90*$Y87*E$82</f>
        <v>0</v>
      </c>
      <c r="F69" s="5">
        <f>'Praca eksploatacyjna'!F69*$U$90*$Y87*F$82</f>
        <v>0</v>
      </c>
      <c r="G69" s="5">
        <f>'Praca eksploatacyjna'!G69*$U$90*$Y87*G$82</f>
        <v>0</v>
      </c>
      <c r="H69" s="5">
        <f>'Praca eksploatacyjna'!H69*$U$90*$Y87*H$82</f>
        <v>0</v>
      </c>
      <c r="I69" s="5">
        <f>'Praca eksploatacyjna'!I69*$U$90*$Y87*I$82</f>
        <v>0</v>
      </c>
      <c r="J69" s="5">
        <f>'Praca eksploatacyjna'!J69*$U$90*$Y87*J$82</f>
        <v>0</v>
      </c>
      <c r="K69" s="5">
        <f>'Praca eksploatacyjna'!K69*$U$90*$Y87*K$82</f>
        <v>0</v>
      </c>
      <c r="L69" s="5">
        <f>'Praca eksploatacyjna'!L69*$U$90*$Y87*L$82</f>
        <v>0</v>
      </c>
      <c r="M69" s="5">
        <f>'Praca eksploatacyjna'!M69*$U$90*$Y87*M$82</f>
        <v>0</v>
      </c>
      <c r="N69" s="5">
        <f>'Praca eksploatacyjna'!N69*$U$90*$Y87*N$82</f>
        <v>0</v>
      </c>
      <c r="O69" s="5">
        <f>'Praca eksploatacyjna'!O69*$U$90*$Y87*O$82</f>
        <v>0</v>
      </c>
      <c r="P69" s="5">
        <f>'Praca eksploatacyjna'!P69*$U$90*$Y87*P$82</f>
        <v>0</v>
      </c>
      <c r="Q69" s="5">
        <f>'Praca eksploatacyjna'!Q69*$U$90*$Y87*Q$82</f>
        <v>0</v>
      </c>
      <c r="R69" s="5">
        <f>'Praca eksploatacyjna'!R69*$U$90*$Y87*R$82</f>
        <v>0</v>
      </c>
      <c r="S69" s="5">
        <f>'Praca eksploatacyjna'!S69*$U$90*$Y87*S$82</f>
        <v>0</v>
      </c>
      <c r="T69" s="5">
        <f>'Praca eksploatacyjna'!T69*$U$90*$Y87*T$82</f>
        <v>0</v>
      </c>
      <c r="U69" s="5">
        <f>'Praca eksploatacyjna'!U69*$U$90*$Y87*U$82</f>
        <v>0</v>
      </c>
      <c r="V69" s="5">
        <f>'Praca eksploatacyjna'!V69*$U$90*$Y87*V$82</f>
        <v>0</v>
      </c>
      <c r="W69" s="5">
        <f>'Praca eksploatacyjna'!W69*$U$90*$Y87*W$82</f>
        <v>0</v>
      </c>
      <c r="X69" s="5">
        <f>'Praca eksploatacyjna'!X69*$U$90*$Y87*X$82</f>
        <v>0</v>
      </c>
      <c r="Y69" s="5">
        <f>'Praca eksploatacyjna'!Y69*$U$90*$Y87*Y$82</f>
        <v>0</v>
      </c>
      <c r="Z69" s="5">
        <f>'Praca eksploatacyjna'!Z69*$U$90*$Y87*Z$82</f>
        <v>0</v>
      </c>
    </row>
    <row r="70" spans="1:26" x14ac:dyDescent="0.25">
      <c r="A70" s="1">
        <v>30</v>
      </c>
      <c r="B70" s="5">
        <f>'Praca eksploatacyjna'!B70*$U$90*$Y88*B$82</f>
        <v>0</v>
      </c>
      <c r="C70" s="5">
        <f>'Praca eksploatacyjna'!C70*$U$90*$Y88*C$82</f>
        <v>0</v>
      </c>
      <c r="D70" s="5">
        <f>'Praca eksploatacyjna'!D70*$U$90*$Y88*D$82</f>
        <v>0</v>
      </c>
      <c r="E70" s="5">
        <f>'Praca eksploatacyjna'!E70*$U$90*$Y88*E$82</f>
        <v>0</v>
      </c>
      <c r="F70" s="5">
        <f>'Praca eksploatacyjna'!F70*$U$90*$Y88*F$82</f>
        <v>0</v>
      </c>
      <c r="G70" s="5">
        <f>'Praca eksploatacyjna'!G70*$U$90*$Y88*G$82</f>
        <v>0</v>
      </c>
      <c r="H70" s="5">
        <f>'Praca eksploatacyjna'!H70*$U$90*$Y88*H$82</f>
        <v>0</v>
      </c>
      <c r="I70" s="5">
        <f>'Praca eksploatacyjna'!I70*$U$90*$Y88*I$82</f>
        <v>0</v>
      </c>
      <c r="J70" s="5">
        <f>'Praca eksploatacyjna'!J70*$U$90*$Y88*J$82</f>
        <v>0</v>
      </c>
      <c r="K70" s="5">
        <f>'Praca eksploatacyjna'!K70*$U$90*$Y88*K$82</f>
        <v>0</v>
      </c>
      <c r="L70" s="5">
        <f>'Praca eksploatacyjna'!L70*$U$90*$Y88*L$82</f>
        <v>0</v>
      </c>
      <c r="M70" s="5">
        <f>'Praca eksploatacyjna'!M70*$U$90*$Y88*M$82</f>
        <v>0</v>
      </c>
      <c r="N70" s="5">
        <f>'Praca eksploatacyjna'!N70*$U$90*$Y88*N$82</f>
        <v>0</v>
      </c>
      <c r="O70" s="5">
        <f>'Praca eksploatacyjna'!O70*$U$90*$Y88*O$82</f>
        <v>0</v>
      </c>
      <c r="P70" s="5">
        <f>'Praca eksploatacyjna'!P70*$U$90*$Y88*P$82</f>
        <v>0</v>
      </c>
      <c r="Q70" s="5">
        <f>'Praca eksploatacyjna'!Q70*$U$90*$Y88*Q$82</f>
        <v>0</v>
      </c>
      <c r="R70" s="5">
        <f>'Praca eksploatacyjna'!R70*$U$90*$Y88*R$82</f>
        <v>0</v>
      </c>
      <c r="S70" s="5">
        <f>'Praca eksploatacyjna'!S70*$U$90*$Y88*S$82</f>
        <v>0</v>
      </c>
      <c r="T70" s="5">
        <f>'Praca eksploatacyjna'!T70*$U$90*$Y88*T$82</f>
        <v>0</v>
      </c>
      <c r="U70" s="5">
        <f>'Praca eksploatacyjna'!U70*$U$90*$Y88*U$82</f>
        <v>0</v>
      </c>
      <c r="V70" s="5">
        <f>'Praca eksploatacyjna'!V70*$U$90*$Y88*V$82</f>
        <v>0</v>
      </c>
      <c r="W70" s="5">
        <f>'Praca eksploatacyjna'!W70*$U$90*$Y88*W$82</f>
        <v>0</v>
      </c>
      <c r="X70" s="5">
        <f>'Praca eksploatacyjna'!X70*$U$90*$Y88*X$82</f>
        <v>0</v>
      </c>
      <c r="Y70" s="5">
        <f>'Praca eksploatacyjna'!Y70*$U$90*$Y88*Y$82</f>
        <v>0</v>
      </c>
      <c r="Z70" s="5">
        <f>'Praca eksploatacyjna'!Z70*$U$90*$Y88*Z$82</f>
        <v>0</v>
      </c>
    </row>
    <row r="71" spans="1:26" x14ac:dyDescent="0.25">
      <c r="A71" s="1">
        <v>40</v>
      </c>
      <c r="B71" s="5">
        <f>'Praca eksploatacyjna'!B71*$U$90*$Y89*B$82</f>
        <v>79761.607140541731</v>
      </c>
      <c r="C71" s="5">
        <f>'Praca eksploatacyjna'!C71*$U$90*$Y89*C$82</f>
        <v>82056.400533482345</v>
      </c>
      <c r="D71" s="5">
        <f>'Praca eksploatacyjna'!D71*$U$90*$Y89*D$82</f>
        <v>84415.959099857093</v>
      </c>
      <c r="E71" s="5">
        <f>'Praca eksploatacyjna'!E71*$U$90*$Y89*E$82</f>
        <v>86774.291387393503</v>
      </c>
      <c r="F71" s="5">
        <f>'Praca eksploatacyjna'!F71*$U$90*$Y89*F$82</f>
        <v>89127.514719764949</v>
      </c>
      <c r="G71" s="5">
        <f>'Praca eksploatacyjna'!G71*$U$90*$Y89*G$82</f>
        <v>91471.648160568526</v>
      </c>
      <c r="H71" s="5">
        <f>'Praca eksploatacyjna'!H71*$U$90*$Y89*H$82</f>
        <v>94206.570134870315</v>
      </c>
      <c r="I71" s="5">
        <f>'Praca eksploatacyjna'!I71*$U$90*$Y89*I$82</f>
        <v>96942.205777687486</v>
      </c>
      <c r="J71" s="5">
        <f>'Praca eksploatacyjna'!J71*$U$90*$Y89*J$82</f>
        <v>99673.953479307762</v>
      </c>
      <c r="K71" s="5">
        <f>'Praca eksploatacyjna'!K71*$U$90*$Y89*K$82</f>
        <v>102477.40080940779</v>
      </c>
      <c r="L71" s="5">
        <f>'Praca eksploatacyjna'!L71*$U$90*$Y89*L$82</f>
        <v>103422.9593411074</v>
      </c>
      <c r="M71" s="5">
        <f>'Praca eksploatacyjna'!M71*$U$90*$Y89*M$82</f>
        <v>111494.709608017</v>
      </c>
      <c r="N71" s="5">
        <f>'Praca eksploatacyjna'!N71*$U$90*$Y89*N$82</f>
        <v>119847.96070186656</v>
      </c>
      <c r="O71" s="5">
        <f>'Praca eksploatacyjna'!O71*$U$90*$Y89*O$82</f>
        <v>128490.74395562685</v>
      </c>
      <c r="P71" s="5">
        <f>'Praca eksploatacyjna'!P71*$U$90*$Y89*P$82</f>
        <v>137431.29935525684</v>
      </c>
      <c r="Q71" s="5">
        <f>'Praca eksploatacyjna'!Q71*$U$90*$Y89*Q$82</f>
        <v>142563.07290898956</v>
      </c>
      <c r="R71" s="5">
        <f>'Praca eksploatacyjna'!R71*$U$90*$Y89*R$82</f>
        <v>154698.02261122395</v>
      </c>
      <c r="S71" s="5">
        <f>'Praca eksploatacyjna'!S71*$U$90*$Y89*S$82</f>
        <v>167246.399930827</v>
      </c>
      <c r="T71" s="5">
        <f>'Praca eksploatacyjna'!T71*$U$90*$Y89*T$82</f>
        <v>180078.14740027435</v>
      </c>
      <c r="U71" s="5">
        <f>'Praca eksploatacyjna'!U71*$U$90*$Y89*U$82</f>
        <v>193173.61418654799</v>
      </c>
      <c r="V71" s="5">
        <f>'Praca eksploatacyjna'!V71*$U$90*$Y89*V$82</f>
        <v>170947.83404985259</v>
      </c>
      <c r="W71" s="5">
        <f>'Praca eksploatacyjna'!W71*$U$90*$Y89*W$82</f>
        <v>199791.3141016594</v>
      </c>
      <c r="X71" s="5">
        <f>'Praca eksploatacyjna'!X71*$U$90*$Y89*X$82</f>
        <v>229555.68676652474</v>
      </c>
      <c r="Y71" s="5">
        <f>'Praca eksploatacyjna'!Y71*$U$90*$Y89*Y$82</f>
        <v>260058.98240015397</v>
      </c>
      <c r="Z71" s="5">
        <f>'Praca eksploatacyjna'!Z71*$U$90*$Y89*Z$82</f>
        <v>291479.61723824707</v>
      </c>
    </row>
    <row r="72" spans="1:26" x14ac:dyDescent="0.25">
      <c r="A72" s="1">
        <v>50</v>
      </c>
      <c r="B72" s="5">
        <f>'Praca eksploatacyjna'!B72*$U$90*$Y90*B$82</f>
        <v>141618.14393069342</v>
      </c>
      <c r="C72" s="5">
        <f>'Praca eksploatacyjna'!C72*$U$90*$Y90*C$82</f>
        <v>148891.74402357268</v>
      </c>
      <c r="D72" s="5">
        <f>'Praca eksploatacyjna'!D72*$U$90*$Y90*D$82</f>
        <v>156439.01385781568</v>
      </c>
      <c r="E72" s="5">
        <f>'Praca eksploatacyjna'!E72*$U$90*$Y90*E$82</f>
        <v>164140.8188828406</v>
      </c>
      <c r="F72" s="5">
        <f>'Praca eksploatacyjna'!F72*$U$90*$Y90*F$82</f>
        <v>171987.73120702445</v>
      </c>
      <c r="G72" s="5">
        <f>'Praca eksploatacyjna'!G72*$U$90*$Y90*G$82</f>
        <v>179969.57184746835</v>
      </c>
      <c r="H72" s="5">
        <f>'Praca eksploatacyjna'!H72*$U$90*$Y90*H$82</f>
        <v>200749.10585425101</v>
      </c>
      <c r="I72" s="5">
        <f>'Praca eksploatacyjna'!I72*$U$90*$Y90*I$82</f>
        <v>222195.26359500605</v>
      </c>
      <c r="J72" s="5">
        <f>'Praca eksploatacyjna'!J72*$U$90*$Y90*J$82</f>
        <v>244282.78965481493</v>
      </c>
      <c r="K72" s="5">
        <f>'Praca eksploatacyjna'!K72*$U$90*$Y90*K$82</f>
        <v>267193.02623986994</v>
      </c>
      <c r="L72" s="5">
        <f>'Praca eksploatacyjna'!L72*$U$90*$Y90*L$82</f>
        <v>268011.78506439016</v>
      </c>
      <c r="M72" s="5">
        <f>'Praca eksploatacyjna'!M72*$U$90*$Y90*M$82</f>
        <v>290617.34900384076</v>
      </c>
      <c r="N72" s="5">
        <f>'Praca eksploatacyjna'!N72*$U$90*$Y90*N$82</f>
        <v>314019.93078684353</v>
      </c>
      <c r="O72" s="5">
        <f>'Praca eksploatacyjna'!O72*$U$90*$Y90*O$82</f>
        <v>338242.36890156503</v>
      </c>
      <c r="P72" s="5">
        <f>'Praca eksploatacyjna'!P72*$U$90*$Y90*P$82</f>
        <v>363308.09656856046</v>
      </c>
      <c r="Q72" s="5">
        <f>'Praca eksploatacyjna'!Q72*$U$90*$Y90*Q$82</f>
        <v>288769.79792059609</v>
      </c>
      <c r="R72" s="5">
        <f>'Praca eksploatacyjna'!R72*$U$90*$Y90*R$82</f>
        <v>312628.95496429747</v>
      </c>
      <c r="S72" s="5">
        <f>'Praca eksploatacyjna'!S72*$U$90*$Y90*S$82</f>
        <v>337297.85154017148</v>
      </c>
      <c r="T72" s="5">
        <f>'Praca eksploatacyjna'!T72*$U$90*$Y90*T$82</f>
        <v>362514.01478885644</v>
      </c>
      <c r="U72" s="5">
        <f>'Praca eksploatacyjna'!U72*$U$90*$Y90*U$82</f>
        <v>388238.71816642012</v>
      </c>
      <c r="V72" s="5">
        <f>'Praca eksploatacyjna'!V72*$U$90*$Y90*V$82</f>
        <v>312267.95440482005</v>
      </c>
      <c r="W72" s="5">
        <f>'Praca eksploatacyjna'!W72*$U$90*$Y90*W$82</f>
        <v>350447.540187162</v>
      </c>
      <c r="X72" s="5">
        <f>'Praca eksploatacyjna'!X72*$U$90*$Y90*X$82</f>
        <v>389821.82554433926</v>
      </c>
      <c r="Y72" s="5">
        <f>'Praca eksploatacyjna'!Y72*$U$90*$Y90*Y$82</f>
        <v>430081.52970199438</v>
      </c>
      <c r="Z72" s="5">
        <f>'Praca eksploatacyjna'!Z72*$U$90*$Y90*Z$82</f>
        <v>471529.75000535505</v>
      </c>
    </row>
    <row r="73" spans="1:26" x14ac:dyDescent="0.25">
      <c r="A73" s="1">
        <v>60</v>
      </c>
      <c r="B73" s="5">
        <f>'Praca eksploatacyjna'!B73*$U$90*$Y91*B$82</f>
        <v>42608.572475447159</v>
      </c>
      <c r="C73" s="5">
        <f>'Praca eksploatacyjna'!C73*$U$90*$Y91*C$82</f>
        <v>55509.094983564326</v>
      </c>
      <c r="D73" s="5">
        <f>'Praca eksploatacyjna'!D73*$U$90*$Y91*D$82</f>
        <v>69023.27743166883</v>
      </c>
      <c r="E73" s="5">
        <f>'Praca eksploatacyjna'!E73*$U$90*$Y91*E$82</f>
        <v>83108.694347961238</v>
      </c>
      <c r="F73" s="5">
        <f>'Praca eksploatacyjna'!F73*$U$90*$Y91*F$82</f>
        <v>97754.023826350356</v>
      </c>
      <c r="G73" s="5">
        <f>'Praca eksploatacyjna'!G73*$U$90*$Y91*G$82</f>
        <v>112945.78718361419</v>
      </c>
      <c r="H73" s="5">
        <f>'Praca eksploatacyjna'!H73*$U$90*$Y91*H$82</f>
        <v>132574.84404128446</v>
      </c>
      <c r="I73" s="5">
        <f>'Praca eksploatacyjna'!I73*$U$90*$Y91*I$82</f>
        <v>152906.87183578825</v>
      </c>
      <c r="J73" s="5">
        <f>'Praca eksploatacyjna'!J73*$U$90*$Y91*J$82</f>
        <v>173919.08888537952</v>
      </c>
      <c r="K73" s="5">
        <f>'Praca eksploatacyjna'!K73*$U$90*$Y91*K$82</f>
        <v>195739.26053520263</v>
      </c>
      <c r="L73" s="5">
        <f>'Praca eksploatacyjna'!L73*$U$90*$Y91*L$82</f>
        <v>146163.78528380627</v>
      </c>
      <c r="M73" s="5">
        <f>'Praca eksploatacyjna'!M73*$U$90*$Y91*M$82</f>
        <v>177677.78228833459</v>
      </c>
      <c r="N73" s="5">
        <f>'Praca eksploatacyjna'!N73*$U$90*$Y91*N$82</f>
        <v>210393.87365893065</v>
      </c>
      <c r="O73" s="5">
        <f>'Praca eksploatacyjna'!O73*$U$90*$Y91*O$82</f>
        <v>244347.53757143515</v>
      </c>
      <c r="P73" s="5">
        <f>'Praca eksploatacyjna'!P73*$U$90*$Y91*P$82</f>
        <v>279575.19049097627</v>
      </c>
      <c r="Q73" s="5">
        <f>'Praca eksploatacyjna'!Q73*$U$90*$Y91*Q$82</f>
        <v>213538.09399373454</v>
      </c>
      <c r="R73" s="5">
        <f>'Praca eksploatacyjna'!R73*$U$90*$Y91*R$82</f>
        <v>254001.13157740192</v>
      </c>
      <c r="S73" s="5">
        <f>'Praca eksploatacyjna'!S73*$U$90*$Y91*S$82</f>
        <v>295939.2311213123</v>
      </c>
      <c r="T73" s="5">
        <f>'Praca eksploatacyjna'!T73*$U$90*$Y91*T$82</f>
        <v>339127.71830341307</v>
      </c>
      <c r="U73" s="5">
        <f>'Praca eksploatacyjna'!U73*$U$90*$Y91*U$82</f>
        <v>383503.85188882018</v>
      </c>
      <c r="V73" s="5">
        <f>'Praca eksploatacyjna'!V73*$U$90*$Y91*V$82</f>
        <v>259625.87093451188</v>
      </c>
      <c r="W73" s="5">
        <f>'Praca eksploatacyjna'!W73*$U$90*$Y91*W$82</f>
        <v>290161.29415020236</v>
      </c>
      <c r="X73" s="5">
        <f>'Praca eksploatacyjna'!X73*$U$90*$Y91*X$82</f>
        <v>321649.43078012753</v>
      </c>
      <c r="Y73" s="5">
        <f>'Praca eksploatacyjna'!Y73*$U$90*$Y91*Y$82</f>
        <v>353835.06339102256</v>
      </c>
      <c r="Z73" s="5">
        <f>'Praca eksploatacyjna'!Z73*$U$90*$Y91*Z$82</f>
        <v>386968.29399118648</v>
      </c>
    </row>
    <row r="74" spans="1:26" x14ac:dyDescent="0.25">
      <c r="A74" s="1">
        <v>70</v>
      </c>
      <c r="B74" s="5">
        <f>'Praca eksploatacyjna'!B74*$U$90*$Y92*B$82</f>
        <v>121130.90344917822</v>
      </c>
      <c r="C74" s="5">
        <f>'Praca eksploatacyjna'!C74*$U$90*$Y92*C$82</f>
        <v>122415.1497305669</v>
      </c>
      <c r="D74" s="5">
        <f>'Praca eksploatacyjna'!D74*$U$90*$Y92*D$82</f>
        <v>123688.59427665512</v>
      </c>
      <c r="E74" s="5">
        <f>'Praca eksploatacyjna'!E74*$U$90*$Y92*E$82</f>
        <v>124852.37054405146</v>
      </c>
      <c r="F74" s="5">
        <f>'Praca eksploatacyjna'!F74*$U$90*$Y92*F$82</f>
        <v>125902.32534554045</v>
      </c>
      <c r="G74" s="5">
        <f>'Praca eksploatacyjna'!G74*$U$90*$Y92*G$82</f>
        <v>126834.55294577654</v>
      </c>
      <c r="H74" s="5">
        <f>'Praca eksploatacyjna'!H74*$U$90*$Y92*H$82</f>
        <v>117051.27199822341</v>
      </c>
      <c r="I74" s="5">
        <f>'Praca eksploatacyjna'!I74*$U$90*$Y92*I$82</f>
        <v>106682.51804128212</v>
      </c>
      <c r="J74" s="5">
        <f>'Praca eksploatacyjna'!J74*$U$90*$Y92*J$82</f>
        <v>95736.194106650102</v>
      </c>
      <c r="K74" s="5">
        <f>'Praca eksploatacyjna'!K74*$U$90*$Y92*K$82</f>
        <v>84288.347971732015</v>
      </c>
      <c r="L74" s="5">
        <f>'Praca eksploatacyjna'!L74*$U$90*$Y92*L$82</f>
        <v>82810.839004862835</v>
      </c>
      <c r="M74" s="5">
        <f>'Praca eksploatacyjna'!M74*$U$90*$Y92*M$82</f>
        <v>91239.982307546321</v>
      </c>
      <c r="N74" s="5">
        <f>'Praca eksploatacyjna'!N74*$U$90*$Y92*N$82</f>
        <v>99973.167006735224</v>
      </c>
      <c r="O74" s="5">
        <f>'Praca eksploatacyjna'!O74*$U$90*$Y92*O$82</f>
        <v>109019.18310096864</v>
      </c>
      <c r="P74" s="5">
        <f>'Praca eksploatacyjna'!P74*$U$90*$Y92*P$82</f>
        <v>118387.05057216874</v>
      </c>
      <c r="Q74" s="5">
        <f>'Praca eksploatacyjna'!Q74*$U$90*$Y92*Q$82</f>
        <v>203818.75564450573</v>
      </c>
      <c r="R74" s="5">
        <f>'Praca eksploatacyjna'!R74*$U$90*$Y92*R$82</f>
        <v>215724.62265265264</v>
      </c>
      <c r="S74" s="5">
        <f>'Praca eksploatacyjna'!S74*$U$90*$Y92*S$82</f>
        <v>228012.53920783143</v>
      </c>
      <c r="T74" s="5">
        <f>'Praca eksploatacyjna'!T74*$U$90*$Y92*T$82</f>
        <v>240503.86019942811</v>
      </c>
      <c r="U74" s="5">
        <f>'Praca eksploatacyjna'!U74*$U$90*$Y92*U$82</f>
        <v>253178.6260778656</v>
      </c>
      <c r="V74" s="5">
        <f>'Praca eksploatacyjna'!V74*$U$90*$Y92*V$82</f>
        <v>225892.4241567362</v>
      </c>
      <c r="W74" s="5">
        <f>'Praca eksploatacyjna'!W74*$U$90*$Y92*W$82</f>
        <v>229468.19016800105</v>
      </c>
      <c r="X74" s="5">
        <f>'Praca eksploatacyjna'!X74*$U$90*$Y92*X$82</f>
        <v>233100.34603945041</v>
      </c>
      <c r="Y74" s="5">
        <f>'Praca eksploatacyjna'!Y74*$U$90*$Y92*Y$82</f>
        <v>236603.47529713454</v>
      </c>
      <c r="Z74" s="5">
        <f>'Praca eksploatacyjna'!Z74*$U$90*$Y92*Z$82</f>
        <v>240159.0310024785</v>
      </c>
    </row>
    <row r="75" spans="1:26" x14ac:dyDescent="0.25">
      <c r="A75" s="1">
        <v>80</v>
      </c>
      <c r="B75" s="5">
        <f>'Praca eksploatacyjna'!B75*$U$90*$Y93*B$82</f>
        <v>197156.77759924062</v>
      </c>
      <c r="C75" s="5">
        <f>'Praca eksploatacyjna'!C75*$U$90*$Y93*C$82</f>
        <v>196293.57258157327</v>
      </c>
      <c r="D75" s="5">
        <f>'Praca eksploatacyjna'!D75*$U$90*$Y93*D$82</f>
        <v>195266.29329053493</v>
      </c>
      <c r="E75" s="5">
        <f>'Praca eksploatacyjna'!E75*$U$90*$Y93*E$82</f>
        <v>193915.83580106101</v>
      </c>
      <c r="F75" s="5">
        <f>'Praca eksploatacyjna'!F75*$U$90*$Y93*F$82</f>
        <v>192237.77977733887</v>
      </c>
      <c r="G75" s="5">
        <f>'Praca eksploatacyjna'!G75*$U$90*$Y93*G$82</f>
        <v>190228.63999356405</v>
      </c>
      <c r="H75" s="5">
        <f>'Praca eksploatacyjna'!H75*$U$90*$Y93*H$82</f>
        <v>190457.94810758374</v>
      </c>
      <c r="I75" s="5">
        <f>'Praca eksploatacyjna'!I75*$U$90*$Y93*I$82</f>
        <v>190452.93919495976</v>
      </c>
      <c r="J75" s="5">
        <f>'Praca eksploatacyjna'!J75*$U$90*$Y93*J$82</f>
        <v>190209.7866061588</v>
      </c>
      <c r="K75" s="5">
        <f>'Praca eksploatacyjna'!K75*$U$90*$Y93*K$82</f>
        <v>189874.12131005031</v>
      </c>
      <c r="L75" s="5">
        <f>'Praca eksploatacyjna'!L75*$U$90*$Y93*L$82</f>
        <v>224524.28242200019</v>
      </c>
      <c r="M75" s="5">
        <f>'Praca eksploatacyjna'!M75*$U$90*$Y93*M$82</f>
        <v>197582.89361450335</v>
      </c>
      <c r="N75" s="5">
        <f>'Praca eksploatacyjna'!N75*$U$90*$Y93*N$82</f>
        <v>169474.03954173787</v>
      </c>
      <c r="O75" s="5">
        <f>'Praca eksploatacyjna'!O75*$U$90*$Y93*O$82</f>
        <v>140161.79814861593</v>
      </c>
      <c r="P75" s="5">
        <f>'Praca eksploatacyjna'!P75*$U$90*$Y93*P$82</f>
        <v>109609.27748395245</v>
      </c>
      <c r="Q75" s="5">
        <f>'Praca eksploatacyjna'!Q75*$U$90*$Y93*Q$82</f>
        <v>101965.15426877495</v>
      </c>
      <c r="R75" s="5">
        <f>'Praca eksploatacyjna'!R75*$U$90*$Y93*R$82</f>
        <v>70390.973781427616</v>
      </c>
      <c r="S75" s="5">
        <f>'Praca eksploatacyjna'!S75*$U$90*$Y93*S$82</f>
        <v>37566.756328896496</v>
      </c>
      <c r="T75" s="5">
        <f>'Praca eksploatacyjna'!T75*$U$90*$Y93*T$82</f>
        <v>3453.4271718695777</v>
      </c>
      <c r="U75" s="5">
        <f>'Praca eksploatacyjna'!U75*$U$90*$Y93*U$82</f>
        <v>-31902.910194917353</v>
      </c>
      <c r="V75" s="5">
        <f>'Praca eksploatacyjna'!V75*$U$90*$Y93*V$82</f>
        <v>117753.77719973613</v>
      </c>
      <c r="W75" s="5">
        <f>'Praca eksploatacyjna'!W75*$U$90*$Y93*W$82</f>
        <v>84781.150337522762</v>
      </c>
      <c r="X75" s="5">
        <f>'Praca eksploatacyjna'!X75*$U$90*$Y93*X$82</f>
        <v>50667.408386662217</v>
      </c>
      <c r="Y75" s="5">
        <f>'Praca eksploatacyjna'!Y75*$U$90*$Y93*Y$82</f>
        <v>15371.412599893378</v>
      </c>
      <c r="Z75" s="5">
        <f>'Praca eksploatacyjna'!Z75*$U$90*$Y93*Z$82</f>
        <v>-21067.025908599047</v>
      </c>
    </row>
    <row r="76" spans="1:26" x14ac:dyDescent="0.25">
      <c r="A76" s="1">
        <v>90</v>
      </c>
      <c r="B76" s="5">
        <f>'Praca eksploatacyjna'!B76*$U$90*$Y94*B$82</f>
        <v>0</v>
      </c>
      <c r="C76" s="5">
        <f>'Praca eksploatacyjna'!C76*$U$90*$Y94*C$82</f>
        <v>0</v>
      </c>
      <c r="D76" s="5">
        <f>'Praca eksploatacyjna'!D76*$U$90*$Y94*D$82</f>
        <v>0</v>
      </c>
      <c r="E76" s="5">
        <f>'Praca eksploatacyjna'!E76*$U$90*$Y94*E$82</f>
        <v>0</v>
      </c>
      <c r="F76" s="5">
        <f>'Praca eksploatacyjna'!F76*$U$90*$Y94*F$82</f>
        <v>0</v>
      </c>
      <c r="G76" s="5">
        <f>'Praca eksploatacyjna'!G76*$U$90*$Y94*G$82</f>
        <v>0</v>
      </c>
      <c r="H76" s="5">
        <f>'Praca eksploatacyjna'!H76*$U$90*$Y94*H$82</f>
        <v>0</v>
      </c>
      <c r="I76" s="5">
        <f>'Praca eksploatacyjna'!I76*$U$90*$Y94*I$82</f>
        <v>0</v>
      </c>
      <c r="J76" s="5">
        <f>'Praca eksploatacyjna'!J76*$U$90*$Y94*J$82</f>
        <v>0</v>
      </c>
      <c r="K76" s="5">
        <f>'Praca eksploatacyjna'!K76*$U$90*$Y94*K$82</f>
        <v>0</v>
      </c>
      <c r="L76" s="5">
        <f>'Praca eksploatacyjna'!L76*$U$90*$Y94*L$82</f>
        <v>0</v>
      </c>
      <c r="M76" s="5">
        <f>'Praca eksploatacyjna'!M76*$U$90*$Y94*M$82</f>
        <v>0</v>
      </c>
      <c r="N76" s="5">
        <f>'Praca eksploatacyjna'!N76*$U$90*$Y94*N$82</f>
        <v>0</v>
      </c>
      <c r="O76" s="5">
        <f>'Praca eksploatacyjna'!O76*$U$90*$Y94*O$82</f>
        <v>0</v>
      </c>
      <c r="P76" s="5">
        <f>'Praca eksploatacyjna'!P76*$U$90*$Y94*P$82</f>
        <v>0</v>
      </c>
      <c r="Q76" s="5">
        <f>'Praca eksploatacyjna'!Q76*$U$90*$Y94*Q$82</f>
        <v>0</v>
      </c>
      <c r="R76" s="5">
        <f>'Praca eksploatacyjna'!R76*$U$90*$Y94*R$82</f>
        <v>0</v>
      </c>
      <c r="S76" s="5">
        <f>'Praca eksploatacyjna'!S76*$U$90*$Y94*S$82</f>
        <v>0</v>
      </c>
      <c r="T76" s="5">
        <f>'Praca eksploatacyjna'!T76*$U$90*$Y94*T$82</f>
        <v>0</v>
      </c>
      <c r="U76" s="5">
        <f>'Praca eksploatacyjna'!U76*$U$90*$Y94*U$82</f>
        <v>0</v>
      </c>
      <c r="V76" s="5">
        <f>'Praca eksploatacyjna'!V76*$U$90*$Y94*V$82</f>
        <v>0</v>
      </c>
      <c r="W76" s="5">
        <f>'Praca eksploatacyjna'!W76*$U$90*$Y94*W$82</f>
        <v>0</v>
      </c>
      <c r="X76" s="5">
        <f>'Praca eksploatacyjna'!X76*$U$90*$Y94*X$82</f>
        <v>0</v>
      </c>
      <c r="Y76" s="5">
        <f>'Praca eksploatacyjna'!Y76*$U$90*$Y94*Y$82</f>
        <v>0</v>
      </c>
      <c r="Z76" s="5">
        <f>'Praca eksploatacyjna'!Z76*$U$90*$Y94*Z$82</f>
        <v>0</v>
      </c>
    </row>
    <row r="77" spans="1:26" x14ac:dyDescent="0.25">
      <c r="A77" s="1">
        <v>100</v>
      </c>
      <c r="B77" s="5">
        <f>'Praca eksploatacyjna'!B77*$U$90*$Y95*B$82</f>
        <v>0</v>
      </c>
      <c r="C77" s="5">
        <f>'Praca eksploatacyjna'!C77*$U$90*$Y95*C$82</f>
        <v>0</v>
      </c>
      <c r="D77" s="5">
        <f>'Praca eksploatacyjna'!D77*$U$90*$Y95*D$82</f>
        <v>0</v>
      </c>
      <c r="E77" s="5">
        <f>'Praca eksploatacyjna'!E77*$U$90*$Y95*E$82</f>
        <v>0</v>
      </c>
      <c r="F77" s="5">
        <f>'Praca eksploatacyjna'!F77*$U$90*$Y95*F$82</f>
        <v>0</v>
      </c>
      <c r="G77" s="5">
        <f>'Praca eksploatacyjna'!G77*$U$90*$Y95*G$82</f>
        <v>0</v>
      </c>
      <c r="H77" s="5">
        <f>'Praca eksploatacyjna'!H77*$U$90*$Y95*H$82</f>
        <v>0</v>
      </c>
      <c r="I77" s="5">
        <f>'Praca eksploatacyjna'!I77*$U$90*$Y95*I$82</f>
        <v>0</v>
      </c>
      <c r="J77" s="5">
        <f>'Praca eksploatacyjna'!J77*$U$90*$Y95*J$82</f>
        <v>0</v>
      </c>
      <c r="K77" s="5">
        <f>'Praca eksploatacyjna'!K77*$U$90*$Y95*K$82</f>
        <v>0</v>
      </c>
      <c r="L77" s="5">
        <f>'Praca eksploatacyjna'!L77*$U$90*$Y95*L$82</f>
        <v>0</v>
      </c>
      <c r="M77" s="5">
        <f>'Praca eksploatacyjna'!M77*$U$90*$Y95*M$82</f>
        <v>0</v>
      </c>
      <c r="N77" s="5">
        <f>'Praca eksploatacyjna'!N77*$U$90*$Y95*N$82</f>
        <v>0</v>
      </c>
      <c r="O77" s="5">
        <f>'Praca eksploatacyjna'!O77*$U$90*$Y95*O$82</f>
        <v>0</v>
      </c>
      <c r="P77" s="5">
        <f>'Praca eksploatacyjna'!P77*$U$90*$Y95*P$82</f>
        <v>0</v>
      </c>
      <c r="Q77" s="5">
        <f>'Praca eksploatacyjna'!Q77*$U$90*$Y95*Q$82</f>
        <v>0</v>
      </c>
      <c r="R77" s="5">
        <f>'Praca eksploatacyjna'!R77*$U$90*$Y95*R$82</f>
        <v>0</v>
      </c>
      <c r="S77" s="5">
        <f>'Praca eksploatacyjna'!S77*$U$90*$Y95*S$82</f>
        <v>0</v>
      </c>
      <c r="T77" s="5">
        <f>'Praca eksploatacyjna'!T77*$U$90*$Y95*T$82</f>
        <v>0</v>
      </c>
      <c r="U77" s="5">
        <f>'Praca eksploatacyjna'!U77*$U$90*$Y95*U$82</f>
        <v>0</v>
      </c>
      <c r="V77" s="5">
        <f>'Praca eksploatacyjna'!V77*$U$90*$Y95*V$82</f>
        <v>0</v>
      </c>
      <c r="W77" s="5">
        <f>'Praca eksploatacyjna'!W77*$U$90*$Y95*W$82</f>
        <v>0</v>
      </c>
      <c r="X77" s="5">
        <f>'Praca eksploatacyjna'!X77*$U$90*$Y95*X$82</f>
        <v>0</v>
      </c>
      <c r="Y77" s="5">
        <f>'Praca eksploatacyjna'!Y77*$U$90*$Y95*Y$82</f>
        <v>0</v>
      </c>
      <c r="Z77" s="5">
        <f>'Praca eksploatacyjna'!Z77*$U$90*$Y95*Z$82</f>
        <v>0</v>
      </c>
    </row>
    <row r="78" spans="1:26" x14ac:dyDescent="0.25">
      <c r="A78" s="1">
        <v>110</v>
      </c>
      <c r="B78" s="5">
        <f>'Praca eksploatacyjna'!B78*$U$90*$Y96*B$82</f>
        <v>0</v>
      </c>
      <c r="C78" s="5">
        <f>'Praca eksploatacyjna'!C78*$U$90*$Y96*C$82</f>
        <v>0</v>
      </c>
      <c r="D78" s="5">
        <f>'Praca eksploatacyjna'!D78*$U$90*$Y96*D$82</f>
        <v>0</v>
      </c>
      <c r="E78" s="5">
        <f>'Praca eksploatacyjna'!E78*$U$90*$Y96*E$82</f>
        <v>0</v>
      </c>
      <c r="F78" s="5">
        <f>'Praca eksploatacyjna'!F78*$U$90*$Y96*F$82</f>
        <v>0</v>
      </c>
      <c r="G78" s="5">
        <f>'Praca eksploatacyjna'!G78*$U$90*$Y96*G$82</f>
        <v>0</v>
      </c>
      <c r="H78" s="5">
        <f>'Praca eksploatacyjna'!H78*$U$90*$Y96*H$82</f>
        <v>0</v>
      </c>
      <c r="I78" s="5">
        <f>'Praca eksploatacyjna'!I78*$U$90*$Y96*I$82</f>
        <v>0</v>
      </c>
      <c r="J78" s="5">
        <f>'Praca eksploatacyjna'!J78*$U$90*$Y96*J$82</f>
        <v>0</v>
      </c>
      <c r="K78" s="5">
        <f>'Praca eksploatacyjna'!K78*$U$90*$Y96*K$82</f>
        <v>0</v>
      </c>
      <c r="L78" s="5">
        <f>'Praca eksploatacyjna'!L78*$U$90*$Y96*L$82</f>
        <v>0</v>
      </c>
      <c r="M78" s="5">
        <f>'Praca eksploatacyjna'!M78*$U$90*$Y96*M$82</f>
        <v>0</v>
      </c>
      <c r="N78" s="5">
        <f>'Praca eksploatacyjna'!N78*$U$90*$Y96*N$82</f>
        <v>0</v>
      </c>
      <c r="O78" s="5">
        <f>'Praca eksploatacyjna'!O78*$U$90*$Y96*O$82</f>
        <v>0</v>
      </c>
      <c r="P78" s="5">
        <f>'Praca eksploatacyjna'!P78*$U$90*$Y96*P$82</f>
        <v>0</v>
      </c>
      <c r="Q78" s="5">
        <f>'Praca eksploatacyjna'!Q78*$U$90*$Y96*Q$82</f>
        <v>0</v>
      </c>
      <c r="R78" s="5">
        <f>'Praca eksploatacyjna'!R78*$U$90*$Y96*R$82</f>
        <v>0</v>
      </c>
      <c r="S78" s="5">
        <f>'Praca eksploatacyjna'!S78*$U$90*$Y96*S$82</f>
        <v>0</v>
      </c>
      <c r="T78" s="5">
        <f>'Praca eksploatacyjna'!T78*$U$90*$Y96*T$82</f>
        <v>0</v>
      </c>
      <c r="U78" s="5">
        <f>'Praca eksploatacyjna'!U78*$U$90*$Y96*U$82</f>
        <v>0</v>
      </c>
      <c r="V78" s="5">
        <f>'Praca eksploatacyjna'!V78*$U$90*$Y96*V$82</f>
        <v>0</v>
      </c>
      <c r="W78" s="5">
        <f>'Praca eksploatacyjna'!W78*$U$90*$Y96*W$82</f>
        <v>0</v>
      </c>
      <c r="X78" s="5">
        <f>'Praca eksploatacyjna'!X78*$U$90*$Y96*X$82</f>
        <v>0</v>
      </c>
      <c r="Y78" s="5">
        <f>'Praca eksploatacyjna'!Y78*$U$90*$Y96*Y$82</f>
        <v>0</v>
      </c>
      <c r="Z78" s="5">
        <f>'Praca eksploatacyjna'!Z78*$U$90*$Y96*Z$82</f>
        <v>0</v>
      </c>
    </row>
    <row r="79" spans="1:26" x14ac:dyDescent="0.25">
      <c r="A79" s="1" t="s">
        <v>28</v>
      </c>
      <c r="B79" s="5">
        <f>SUM(B68:B78)</f>
        <v>582276.00459510111</v>
      </c>
      <c r="C79" s="5">
        <f t="shared" ref="C79:Z79" si="9">SUM(C68:C78)</f>
        <v>605165.96185275959</v>
      </c>
      <c r="D79" s="5">
        <f t="shared" si="9"/>
        <v>628833.13795653172</v>
      </c>
      <c r="E79" s="5">
        <f t="shared" si="9"/>
        <v>652792.01096330781</v>
      </c>
      <c r="F79" s="5">
        <f t="shared" si="9"/>
        <v>677009.37487601908</v>
      </c>
      <c r="G79" s="5">
        <f t="shared" si="9"/>
        <v>701450.20013099164</v>
      </c>
      <c r="H79" s="5">
        <f t="shared" si="9"/>
        <v>735039.7401362129</v>
      </c>
      <c r="I79" s="5">
        <f t="shared" si="9"/>
        <v>769179.79844472371</v>
      </c>
      <c r="J79" s="5">
        <f t="shared" si="9"/>
        <v>803821.81273231108</v>
      </c>
      <c r="K79" s="5">
        <f t="shared" si="9"/>
        <v>839572.15686626267</v>
      </c>
      <c r="L79" s="5">
        <f t="shared" si="9"/>
        <v>824933.65111616685</v>
      </c>
      <c r="M79" s="5">
        <f t="shared" si="9"/>
        <v>868612.71682224202</v>
      </c>
      <c r="N79" s="5">
        <f t="shared" si="9"/>
        <v>913708.97169611382</v>
      </c>
      <c r="O79" s="5">
        <f t="shared" si="9"/>
        <v>960261.6316782115</v>
      </c>
      <c r="P79" s="5">
        <f t="shared" si="9"/>
        <v>1008310.9144709148</v>
      </c>
      <c r="Q79" s="5">
        <f t="shared" si="9"/>
        <v>950654.87473660079</v>
      </c>
      <c r="R79" s="5">
        <f t="shared" si="9"/>
        <v>1007443.7055870036</v>
      </c>
      <c r="S79" s="5">
        <f t="shared" si="9"/>
        <v>1066062.7781290386</v>
      </c>
      <c r="T79" s="5">
        <f t="shared" si="9"/>
        <v>1125677.1678638416</v>
      </c>
      <c r="U79" s="5">
        <f t="shared" si="9"/>
        <v>1186191.9001247366</v>
      </c>
      <c r="V79" s="5">
        <f t="shared" si="9"/>
        <v>1086487.860745657</v>
      </c>
      <c r="W79" s="5">
        <f t="shared" si="9"/>
        <v>1154649.4889445475</v>
      </c>
      <c r="X79" s="5">
        <f t="shared" si="9"/>
        <v>1224794.697517104</v>
      </c>
      <c r="Y79" s="5">
        <f t="shared" si="9"/>
        <v>1295950.4633901988</v>
      </c>
      <c r="Z79" s="5">
        <f t="shared" si="9"/>
        <v>1369069.6663286679</v>
      </c>
    </row>
    <row r="81" spans="1:26" x14ac:dyDescent="0.25">
      <c r="A81" s="22" t="s">
        <v>11</v>
      </c>
      <c r="B81" s="1">
        <v>2020</v>
      </c>
      <c r="C81" s="1">
        <f>B81+1</f>
        <v>2021</v>
      </c>
      <c r="D81" s="1">
        <f t="shared" ref="D81:Z81" si="10">C81+1</f>
        <v>2022</v>
      </c>
      <c r="E81" s="1">
        <f t="shared" si="10"/>
        <v>2023</v>
      </c>
      <c r="F81" s="1">
        <f t="shared" si="10"/>
        <v>2024</v>
      </c>
      <c r="G81" s="1">
        <f t="shared" si="10"/>
        <v>2025</v>
      </c>
      <c r="H81" s="1">
        <f t="shared" si="10"/>
        <v>2026</v>
      </c>
      <c r="I81" s="1">
        <f t="shared" si="10"/>
        <v>2027</v>
      </c>
      <c r="J81" s="1">
        <f t="shared" si="10"/>
        <v>2028</v>
      </c>
      <c r="K81" s="1">
        <f t="shared" si="10"/>
        <v>2029</v>
      </c>
      <c r="L81" s="1">
        <f t="shared" si="10"/>
        <v>2030</v>
      </c>
      <c r="M81" s="1">
        <f t="shared" si="10"/>
        <v>2031</v>
      </c>
      <c r="N81" s="1">
        <f t="shared" si="10"/>
        <v>2032</v>
      </c>
      <c r="O81" s="1">
        <f t="shared" si="10"/>
        <v>2033</v>
      </c>
      <c r="P81" s="1">
        <f t="shared" si="10"/>
        <v>2034</v>
      </c>
      <c r="Q81" s="1">
        <f t="shared" si="10"/>
        <v>2035</v>
      </c>
      <c r="R81" s="1">
        <f t="shared" si="10"/>
        <v>2036</v>
      </c>
      <c r="S81" s="1">
        <f t="shared" si="10"/>
        <v>2037</v>
      </c>
      <c r="T81" s="1">
        <f t="shared" si="10"/>
        <v>2038</v>
      </c>
      <c r="U81" s="1">
        <f t="shared" si="10"/>
        <v>2039</v>
      </c>
      <c r="V81" s="1">
        <f t="shared" si="10"/>
        <v>2040</v>
      </c>
      <c r="W81" s="1">
        <f t="shared" si="10"/>
        <v>2041</v>
      </c>
      <c r="X81" s="1">
        <f t="shared" si="10"/>
        <v>2042</v>
      </c>
      <c r="Y81" s="1">
        <f t="shared" si="10"/>
        <v>2043</v>
      </c>
      <c r="Z81" s="1">
        <f t="shared" si="10"/>
        <v>2044</v>
      </c>
    </row>
    <row r="82" spans="1:26" x14ac:dyDescent="0.25">
      <c r="A82" s="22" t="s">
        <v>52</v>
      </c>
      <c r="B82">
        <v>1.1765295722477807</v>
      </c>
      <c r="C82">
        <v>1.2057075056395254</v>
      </c>
      <c r="D82">
        <v>1.2356090517793856</v>
      </c>
      <c r="E82">
        <v>1.2652636690220909</v>
      </c>
      <c r="F82">
        <v>1.2946177861434036</v>
      </c>
      <c r="G82">
        <v>1.3236172245530158</v>
      </c>
      <c r="H82">
        <v>1.3532662503830033</v>
      </c>
      <c r="I82">
        <v>1.3824968013912762</v>
      </c>
      <c r="J82">
        <v>1.4112527348602146</v>
      </c>
      <c r="K82">
        <v>1.4406067917453069</v>
      </c>
      <c r="L82">
        <v>1.4705714130136092</v>
      </c>
      <c r="M82">
        <v>1.4999828412738814</v>
      </c>
      <c r="N82">
        <v>1.529982498099359</v>
      </c>
      <c r="O82">
        <v>1.5605821480613462</v>
      </c>
      <c r="P82">
        <v>1.5917937910225732</v>
      </c>
      <c r="Q82">
        <v>1.6236296668430248</v>
      </c>
      <c r="R82">
        <v>1.6548033564464111</v>
      </c>
      <c r="S82">
        <v>1.6865755808901823</v>
      </c>
      <c r="T82">
        <v>1.7176085715785616</v>
      </c>
      <c r="U82">
        <v>1.7478384824383444</v>
      </c>
      <c r="V82">
        <v>1.7772021689433084</v>
      </c>
      <c r="W82">
        <v>1.8070591653815558</v>
      </c>
      <c r="X82">
        <v>1.8374177593599657</v>
      </c>
      <c r="Y82">
        <v>1.8668164435097252</v>
      </c>
      <c r="Z82">
        <v>1.8966855066058808</v>
      </c>
    </row>
    <row r="84" spans="1:26" x14ac:dyDescent="0.25">
      <c r="B84" s="74" t="s">
        <v>68</v>
      </c>
      <c r="C84" s="74"/>
      <c r="D84" s="74"/>
      <c r="F84" s="74" t="s">
        <v>69</v>
      </c>
      <c r="G84" s="74"/>
      <c r="H84" s="74"/>
      <c r="J84" s="74" t="s">
        <v>66</v>
      </c>
      <c r="K84" s="74"/>
      <c r="L84" s="74"/>
      <c r="N84" s="74" t="s">
        <v>67</v>
      </c>
      <c r="O84" s="74"/>
      <c r="P84" s="74"/>
    </row>
    <row r="85" spans="1:26" x14ac:dyDescent="0.25">
      <c r="B85" s="74" t="s">
        <v>51</v>
      </c>
      <c r="C85" s="74"/>
      <c r="D85" s="74"/>
      <c r="F85" s="74" t="s">
        <v>51</v>
      </c>
      <c r="G85" s="74"/>
      <c r="H85" s="74"/>
      <c r="J85" s="74" t="s">
        <v>51</v>
      </c>
      <c r="K85" s="74"/>
      <c r="L85" s="74"/>
      <c r="N85" s="74" t="s">
        <v>51</v>
      </c>
      <c r="O85" s="74"/>
      <c r="P85" s="74"/>
      <c r="R85" s="40" t="s">
        <v>9</v>
      </c>
      <c r="S85" s="40"/>
      <c r="T85" s="40"/>
      <c r="U85" s="41">
        <v>1</v>
      </c>
      <c r="W85" s="80" t="s">
        <v>51</v>
      </c>
      <c r="X85" s="81"/>
      <c r="Y85" s="82"/>
    </row>
    <row r="86" spans="1:26" x14ac:dyDescent="0.25">
      <c r="B86" s="1">
        <v>10</v>
      </c>
      <c r="C86" s="6">
        <v>0.17499999999999999</v>
      </c>
      <c r="D86" s="6">
        <v>2.516</v>
      </c>
      <c r="F86" s="1">
        <v>10</v>
      </c>
      <c r="G86" s="6">
        <v>0.13500000000000001</v>
      </c>
      <c r="H86" s="6">
        <v>1.7929999999999999</v>
      </c>
      <c r="J86" s="1">
        <v>10</v>
      </c>
      <c r="K86" s="6">
        <v>0.161</v>
      </c>
      <c r="L86" s="6">
        <v>2.3330000000000002</v>
      </c>
      <c r="N86" s="1">
        <v>10</v>
      </c>
      <c r="O86" s="6">
        <v>0.124</v>
      </c>
      <c r="P86" s="6">
        <v>1.663</v>
      </c>
      <c r="R86" s="40" t="s">
        <v>10</v>
      </c>
      <c r="S86" s="40"/>
      <c r="T86" s="40"/>
      <c r="U86" s="41">
        <v>0</v>
      </c>
      <c r="W86" s="1">
        <v>10</v>
      </c>
      <c r="X86" s="6">
        <f>($U$85*G86+$U$86*C86)*$U$88+(K86*$U$86+O86*$U$85)*(1-$U$88)</f>
        <v>0.1273</v>
      </c>
      <c r="Y86" s="6">
        <f>($U$85*H86+$U$86*D86)*$U$88+(L86*$U$86+P86*$U$85)*(1-$U$88)</f>
        <v>1.702</v>
      </c>
    </row>
    <row r="87" spans="1:26" x14ac:dyDescent="0.25">
      <c r="B87" s="1">
        <v>20</v>
      </c>
      <c r="C87" s="6">
        <v>0.156</v>
      </c>
      <c r="D87" s="6">
        <v>2.2160000000000002</v>
      </c>
      <c r="F87" s="1">
        <v>20</v>
      </c>
      <c r="G87" s="6">
        <v>0.123</v>
      </c>
      <c r="H87" s="6">
        <v>1.617</v>
      </c>
      <c r="J87" s="1">
        <v>20</v>
      </c>
      <c r="K87" s="6">
        <v>0.14299999999999999</v>
      </c>
      <c r="L87" s="6">
        <v>2.0550000000000002</v>
      </c>
      <c r="N87" s="1">
        <v>20</v>
      </c>
      <c r="O87" s="6">
        <v>0.113</v>
      </c>
      <c r="P87" s="6">
        <v>1.4990000000000001</v>
      </c>
      <c r="W87" s="1">
        <v>20</v>
      </c>
      <c r="X87" s="6">
        <f t="shared" ref="X87:X93" si="11">($U$85*G87+$U$86*C87)*$U$88+(K87*$U$86+O87*$U$85)*(1-$U$88)</f>
        <v>0.11599999999999999</v>
      </c>
      <c r="Y87" s="6">
        <f t="shared" ref="Y87:Y93" si="12">($U$85*H87+$U$86*D87)*$U$88+(L87*$U$86+P87*$U$85)*(1-$U$88)</f>
        <v>1.5344000000000002</v>
      </c>
    </row>
    <row r="88" spans="1:26" x14ac:dyDescent="0.25">
      <c r="B88" s="1">
        <v>30</v>
      </c>
      <c r="C88" s="6">
        <v>0.13900000000000001</v>
      </c>
      <c r="D88" s="6">
        <v>1.9790000000000001</v>
      </c>
      <c r="F88" s="1">
        <v>30</v>
      </c>
      <c r="G88" s="6">
        <v>0.112</v>
      </c>
      <c r="H88" s="6">
        <v>1.48</v>
      </c>
      <c r="J88" s="1">
        <v>30</v>
      </c>
      <c r="K88" s="6">
        <v>0.128</v>
      </c>
      <c r="L88" s="6">
        <v>1.835</v>
      </c>
      <c r="N88" s="1">
        <v>30</v>
      </c>
      <c r="O88" s="6">
        <v>0.10299999999999999</v>
      </c>
      <c r="P88" s="6">
        <v>1.3720000000000001</v>
      </c>
      <c r="R88" t="s">
        <v>70</v>
      </c>
      <c r="U88" s="41">
        <v>0.3</v>
      </c>
      <c r="W88" s="1">
        <v>30</v>
      </c>
      <c r="X88" s="6">
        <f t="shared" si="11"/>
        <v>0.10569999999999999</v>
      </c>
      <c r="Y88" s="6">
        <f t="shared" si="12"/>
        <v>1.4044000000000001</v>
      </c>
    </row>
    <row r="89" spans="1:26" x14ac:dyDescent="0.25">
      <c r="B89" s="1">
        <v>40</v>
      </c>
      <c r="C89" s="6">
        <v>0.126</v>
      </c>
      <c r="D89" s="6">
        <v>1.806</v>
      </c>
      <c r="F89" s="1">
        <v>40</v>
      </c>
      <c r="G89" s="6">
        <v>0.104</v>
      </c>
      <c r="H89" s="6">
        <v>1.383</v>
      </c>
      <c r="J89" s="1">
        <v>40</v>
      </c>
      <c r="K89" s="6">
        <v>0.11600000000000001</v>
      </c>
      <c r="L89" s="6">
        <v>1.6739999999999999</v>
      </c>
      <c r="N89" s="1">
        <v>40</v>
      </c>
      <c r="O89" s="6">
        <v>9.6000000000000002E-2</v>
      </c>
      <c r="P89" s="6">
        <v>1.2829999999999999</v>
      </c>
      <c r="W89" s="1">
        <v>40</v>
      </c>
      <c r="X89" s="6">
        <f t="shared" si="11"/>
        <v>9.8399999999999987E-2</v>
      </c>
      <c r="Y89" s="6">
        <f t="shared" si="12"/>
        <v>1.3129999999999999</v>
      </c>
    </row>
    <row r="90" spans="1:26" x14ac:dyDescent="0.25">
      <c r="B90" s="1">
        <v>50</v>
      </c>
      <c r="C90" s="6">
        <v>0.11600000000000001</v>
      </c>
      <c r="D90" s="6">
        <v>1.696</v>
      </c>
      <c r="F90" s="1">
        <v>50</v>
      </c>
      <c r="G90" s="6">
        <v>9.9000000000000005E-2</v>
      </c>
      <c r="H90" s="6">
        <v>1.3260000000000001</v>
      </c>
      <c r="J90" s="1">
        <v>50</v>
      </c>
      <c r="K90" s="6">
        <v>0.107</v>
      </c>
      <c r="L90" s="6">
        <v>1.573</v>
      </c>
      <c r="N90" s="1">
        <v>50</v>
      </c>
      <c r="O90" s="6">
        <v>9.0999999999999998E-2</v>
      </c>
      <c r="P90" s="6">
        <v>1.23</v>
      </c>
      <c r="R90" t="s">
        <v>82</v>
      </c>
      <c r="U90" s="54">
        <v>300</v>
      </c>
      <c r="W90" s="1">
        <v>50</v>
      </c>
      <c r="X90" s="6">
        <f t="shared" si="11"/>
        <v>9.3399999999999997E-2</v>
      </c>
      <c r="Y90" s="6">
        <f t="shared" si="12"/>
        <v>1.2587999999999999</v>
      </c>
    </row>
    <row r="91" spans="1:26" x14ac:dyDescent="0.25">
      <c r="B91" s="1">
        <v>60</v>
      </c>
      <c r="C91" s="6">
        <v>0.109</v>
      </c>
      <c r="D91" s="6">
        <v>1.651</v>
      </c>
      <c r="F91" s="1">
        <v>60</v>
      </c>
      <c r="G91" s="6">
        <v>9.5000000000000001E-2</v>
      </c>
      <c r="H91" s="6">
        <v>1.3089999999999999</v>
      </c>
      <c r="J91" s="1">
        <v>60</v>
      </c>
      <c r="K91" s="6">
        <v>0.1</v>
      </c>
      <c r="L91" s="6">
        <v>1.5309999999999999</v>
      </c>
      <c r="N91" s="1">
        <v>60</v>
      </c>
      <c r="O91" s="6">
        <v>8.7999999999999995E-2</v>
      </c>
      <c r="P91" s="6">
        <v>1.214</v>
      </c>
      <c r="W91" s="1">
        <v>60</v>
      </c>
      <c r="X91" s="6">
        <f t="shared" si="11"/>
        <v>9.0099999999999986E-2</v>
      </c>
      <c r="Y91" s="6">
        <f t="shared" si="12"/>
        <v>1.2424999999999999</v>
      </c>
    </row>
    <row r="92" spans="1:26" x14ac:dyDescent="0.25">
      <c r="B92" s="1">
        <v>70</v>
      </c>
      <c r="C92" s="6">
        <v>0.105</v>
      </c>
      <c r="D92" s="6">
        <v>1.669</v>
      </c>
      <c r="F92" s="1">
        <v>70</v>
      </c>
      <c r="G92" s="6">
        <v>9.4E-2</v>
      </c>
      <c r="H92" s="6">
        <v>1.3320000000000001</v>
      </c>
      <c r="J92" s="1">
        <v>70</v>
      </c>
      <c r="K92" s="6">
        <v>9.6000000000000002E-2</v>
      </c>
      <c r="L92" s="6">
        <v>1.548</v>
      </c>
      <c r="N92" s="1">
        <v>70</v>
      </c>
      <c r="O92" s="6">
        <v>8.6999999999999994E-2</v>
      </c>
      <c r="P92" s="6">
        <v>1.236</v>
      </c>
      <c r="W92" s="1">
        <v>70</v>
      </c>
      <c r="X92" s="6">
        <f t="shared" si="11"/>
        <v>8.9099999999999985E-2</v>
      </c>
      <c r="Y92" s="6">
        <f t="shared" si="12"/>
        <v>1.2647999999999999</v>
      </c>
    </row>
    <row r="93" spans="1:26" x14ac:dyDescent="0.25">
      <c r="B93" s="1">
        <v>80</v>
      </c>
      <c r="C93" s="6">
        <v>0.104</v>
      </c>
      <c r="D93" s="6">
        <v>1.7509999999999999</v>
      </c>
      <c r="F93" s="1">
        <v>80</v>
      </c>
      <c r="G93" s="6">
        <v>9.5000000000000001E-2</v>
      </c>
      <c r="H93" s="6">
        <v>1.395</v>
      </c>
      <c r="J93" s="1">
        <v>80</v>
      </c>
      <c r="K93" s="6">
        <v>9.5000000000000001E-2</v>
      </c>
      <c r="L93" s="6">
        <v>1.6240000000000001</v>
      </c>
      <c r="N93" s="1">
        <v>80</v>
      </c>
      <c r="O93" s="6">
        <v>8.7999999999999995E-2</v>
      </c>
      <c r="P93" s="6">
        <v>1.294</v>
      </c>
      <c r="W93" s="1">
        <v>80</v>
      </c>
      <c r="X93" s="6">
        <f t="shared" si="11"/>
        <v>9.0099999999999986E-2</v>
      </c>
      <c r="Y93" s="6">
        <f t="shared" si="12"/>
        <v>1.3243</v>
      </c>
    </row>
    <row r="94" spans="1:26" x14ac:dyDescent="0.25">
      <c r="B94" s="39">
        <v>90</v>
      </c>
      <c r="C94" s="6">
        <v>0.106</v>
      </c>
      <c r="D94" s="6">
        <v>1.897</v>
      </c>
      <c r="F94" s="39">
        <v>90</v>
      </c>
      <c r="G94" s="6">
        <v>9.9000000000000005E-2</v>
      </c>
      <c r="H94" s="6">
        <v>1.4970000000000001</v>
      </c>
      <c r="J94" s="39">
        <v>90</v>
      </c>
      <c r="K94" s="6">
        <v>9.7000000000000003E-2</v>
      </c>
      <c r="L94" s="6">
        <v>1.7589999999999999</v>
      </c>
      <c r="N94" s="39">
        <v>90</v>
      </c>
      <c r="O94" s="6">
        <v>9.0999999999999998E-2</v>
      </c>
      <c r="P94" s="6">
        <v>1.389</v>
      </c>
      <c r="W94" s="39">
        <v>90</v>
      </c>
      <c r="X94" s="6">
        <f t="shared" ref="X94:X96" si="13">($U$85*G94+$U$86*C94)*$U$88+(K94*$U$86+O94*$U$85)*(1-$U$88)</f>
        <v>9.3399999999999997E-2</v>
      </c>
      <c r="Y94" s="6">
        <f t="shared" ref="Y94:Y96" si="14">($U$85*H94+$U$86*D94)*$U$88+(L94*$U$86+P94*$U$85)*(1-$U$88)</f>
        <v>1.4214</v>
      </c>
    </row>
    <row r="95" spans="1:26" x14ac:dyDescent="0.25">
      <c r="B95" s="39">
        <v>100</v>
      </c>
      <c r="C95" s="6">
        <v>0.111</v>
      </c>
      <c r="D95" s="6">
        <v>2.1059999999999999</v>
      </c>
      <c r="F95" s="39">
        <v>100</v>
      </c>
      <c r="G95" s="6">
        <v>0.105</v>
      </c>
      <c r="H95" s="6">
        <v>1.64</v>
      </c>
      <c r="J95" s="39">
        <v>100</v>
      </c>
      <c r="K95" s="6">
        <v>0.10199999999999999</v>
      </c>
      <c r="L95" s="6">
        <v>1.954</v>
      </c>
      <c r="N95" s="39">
        <v>100</v>
      </c>
      <c r="O95" s="6">
        <v>9.6000000000000002E-2</v>
      </c>
      <c r="P95" s="6">
        <v>1.5209999999999999</v>
      </c>
      <c r="W95" s="39">
        <v>100</v>
      </c>
      <c r="X95" s="6">
        <f t="shared" si="13"/>
        <v>9.8699999999999996E-2</v>
      </c>
      <c r="Y95" s="6">
        <f t="shared" si="14"/>
        <v>1.5566999999999998</v>
      </c>
    </row>
    <row r="96" spans="1:26" x14ac:dyDescent="0.25">
      <c r="B96" s="39">
        <v>110</v>
      </c>
      <c r="C96" s="6">
        <v>0.11899999999999999</v>
      </c>
      <c r="D96" s="6">
        <v>2.379</v>
      </c>
      <c r="F96" s="39">
        <v>110</v>
      </c>
      <c r="G96" s="6">
        <v>0.113</v>
      </c>
      <c r="H96" s="6">
        <v>1.8220000000000001</v>
      </c>
      <c r="J96" s="39">
        <v>110</v>
      </c>
      <c r="K96" s="6">
        <v>0.11</v>
      </c>
      <c r="L96" s="6">
        <v>2.2069999999999999</v>
      </c>
      <c r="N96" s="39">
        <v>110</v>
      </c>
      <c r="O96" s="6">
        <v>0.104</v>
      </c>
      <c r="P96" s="6">
        <v>1.6910000000000001</v>
      </c>
      <c r="W96" s="39">
        <v>110</v>
      </c>
      <c r="X96" s="6">
        <f t="shared" si="13"/>
        <v>0.10669999999999999</v>
      </c>
      <c r="Y96" s="6">
        <f t="shared" si="14"/>
        <v>1.7302999999999999</v>
      </c>
    </row>
  </sheetData>
  <mergeCells count="14">
    <mergeCell ref="N85:P85"/>
    <mergeCell ref="W85:Y85"/>
    <mergeCell ref="B85:D85"/>
    <mergeCell ref="F85:H85"/>
    <mergeCell ref="J85:L85"/>
    <mergeCell ref="B84:D84"/>
    <mergeCell ref="F84:H84"/>
    <mergeCell ref="B3:Z3"/>
    <mergeCell ref="B19:Z19"/>
    <mergeCell ref="B35:Z35"/>
    <mergeCell ref="B51:Z51"/>
    <mergeCell ref="B67:Z67"/>
    <mergeCell ref="J84:L84"/>
    <mergeCell ref="N84:P8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6"/>
  <sheetViews>
    <sheetView topLeftCell="J49" workbookViewId="0">
      <selection activeCell="AA49" sqref="AA1:AB1048576"/>
    </sheetView>
  </sheetViews>
  <sheetFormatPr defaultRowHeight="15" x14ac:dyDescent="0.25"/>
  <cols>
    <col min="1" max="1" width="28.42578125" customWidth="1"/>
    <col min="2" max="26" width="11.140625" customWidth="1"/>
  </cols>
  <sheetData>
    <row r="1" spans="1:26" x14ac:dyDescent="0.25">
      <c r="A1" t="s">
        <v>89</v>
      </c>
    </row>
    <row r="2" spans="1:26" x14ac:dyDescent="0.25">
      <c r="A2" s="1" t="s">
        <v>1</v>
      </c>
      <c r="B2" s="1">
        <v>2020</v>
      </c>
      <c r="C2" s="1">
        <f>B2+1</f>
        <v>2021</v>
      </c>
      <c r="D2" s="1">
        <f t="shared" ref="D2:Z2" si="0">C2+1</f>
        <v>2022</v>
      </c>
      <c r="E2" s="1">
        <f t="shared" si="0"/>
        <v>2023</v>
      </c>
      <c r="F2" s="1">
        <f t="shared" si="0"/>
        <v>2024</v>
      </c>
      <c r="G2" s="1">
        <f t="shared" si="0"/>
        <v>2025</v>
      </c>
      <c r="H2" s="1">
        <f t="shared" si="0"/>
        <v>2026</v>
      </c>
      <c r="I2" s="1">
        <f t="shared" si="0"/>
        <v>2027</v>
      </c>
      <c r="J2" s="1">
        <f t="shared" si="0"/>
        <v>2028</v>
      </c>
      <c r="K2" s="1">
        <f t="shared" si="0"/>
        <v>2029</v>
      </c>
      <c r="L2" s="1">
        <f t="shared" si="0"/>
        <v>2030</v>
      </c>
      <c r="M2" s="1">
        <f t="shared" si="0"/>
        <v>2031</v>
      </c>
      <c r="N2" s="1">
        <f t="shared" si="0"/>
        <v>2032</v>
      </c>
      <c r="O2" s="1">
        <f t="shared" si="0"/>
        <v>2033</v>
      </c>
      <c r="P2" s="1">
        <f t="shared" si="0"/>
        <v>2034</v>
      </c>
      <c r="Q2" s="1">
        <f t="shared" si="0"/>
        <v>2035</v>
      </c>
      <c r="R2" s="1">
        <f t="shared" si="0"/>
        <v>2036</v>
      </c>
      <c r="S2" s="1">
        <f t="shared" si="0"/>
        <v>2037</v>
      </c>
      <c r="T2" s="1">
        <f t="shared" si="0"/>
        <v>2038</v>
      </c>
      <c r="U2" s="1">
        <f t="shared" si="0"/>
        <v>2039</v>
      </c>
      <c r="V2" s="1">
        <f t="shared" si="0"/>
        <v>2040</v>
      </c>
      <c r="W2" s="1">
        <f t="shared" si="0"/>
        <v>2041</v>
      </c>
      <c r="X2" s="1">
        <f t="shared" si="0"/>
        <v>2042</v>
      </c>
      <c r="Y2" s="1">
        <f t="shared" si="0"/>
        <v>2043</v>
      </c>
      <c r="Z2" s="1">
        <f t="shared" si="0"/>
        <v>2044</v>
      </c>
    </row>
    <row r="3" spans="1:26" x14ac:dyDescent="0.25">
      <c r="A3" s="3" t="s">
        <v>2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</row>
    <row r="4" spans="1:26" x14ac:dyDescent="0.25">
      <c r="A4" s="1">
        <v>10</v>
      </c>
      <c r="B4" s="5">
        <f>'Praca eksploatacyjna'!B4*$M$88*$P86*B$82</f>
        <v>0</v>
      </c>
      <c r="C4" s="5">
        <f>'Praca eksploatacyjna'!C4*$M$88*$P86*C$82</f>
        <v>0</v>
      </c>
      <c r="D4" s="5">
        <f>'Praca eksploatacyjna'!D4*$M$88*$P86*D$82</f>
        <v>0</v>
      </c>
      <c r="E4" s="5">
        <f>'Praca eksploatacyjna'!E4*$M$88*$P86*E$82</f>
        <v>0</v>
      </c>
      <c r="F4" s="5">
        <f>'Praca eksploatacyjna'!F4*$M$88*$P86*F$82</f>
        <v>0</v>
      </c>
      <c r="G4" s="5">
        <f>'Praca eksploatacyjna'!G4*$M$88*$P86*G$82</f>
        <v>0</v>
      </c>
      <c r="H4" s="5">
        <f>'Praca eksploatacyjna'!H4*$M$88*$P86*H$82</f>
        <v>0</v>
      </c>
      <c r="I4" s="5">
        <f>'Praca eksploatacyjna'!I4*$M$88*$P86*I$82</f>
        <v>0</v>
      </c>
      <c r="J4" s="5">
        <f>'Praca eksploatacyjna'!J4*$M$88*$P86*J$82</f>
        <v>0</v>
      </c>
      <c r="K4" s="5">
        <f>'Praca eksploatacyjna'!K4*$M$88*$P86*K$82</f>
        <v>0</v>
      </c>
      <c r="L4" s="5">
        <f>'Praca eksploatacyjna'!L4*$M$88*$P86*L$82</f>
        <v>0</v>
      </c>
      <c r="M4" s="5">
        <f>'Praca eksploatacyjna'!M4*$M$88*$P86*M$82</f>
        <v>0</v>
      </c>
      <c r="N4" s="5">
        <f>'Praca eksploatacyjna'!N4*$M$88*$P86*N$82</f>
        <v>0</v>
      </c>
      <c r="O4" s="5">
        <f>'Praca eksploatacyjna'!O4*$M$88*$P86*O$82</f>
        <v>0</v>
      </c>
      <c r="P4" s="5">
        <f>'Praca eksploatacyjna'!P4*$M$88*$P86*P$82</f>
        <v>0</v>
      </c>
      <c r="Q4" s="5">
        <f>'Praca eksploatacyjna'!Q4*$M$88*$P86*Q$82</f>
        <v>0</v>
      </c>
      <c r="R4" s="5">
        <f>'Praca eksploatacyjna'!R4*$M$88*$P86*R$82</f>
        <v>0</v>
      </c>
      <c r="S4" s="5">
        <f>'Praca eksploatacyjna'!S4*$M$88*$P86*S$82</f>
        <v>0</v>
      </c>
      <c r="T4" s="5">
        <f>'Praca eksploatacyjna'!T4*$M$88*$P86*T$82</f>
        <v>0</v>
      </c>
      <c r="U4" s="5">
        <f>'Praca eksploatacyjna'!U4*$M$88*$P86*U$82</f>
        <v>0</v>
      </c>
      <c r="V4" s="5">
        <f>'Praca eksploatacyjna'!V4*$M$88*$P86*V$82</f>
        <v>0</v>
      </c>
      <c r="W4" s="5">
        <f>'Praca eksploatacyjna'!W4*$M$88*$P86*W$82</f>
        <v>0</v>
      </c>
      <c r="X4" s="5">
        <f>'Praca eksploatacyjna'!X4*$M$88*$P86*X$82</f>
        <v>0</v>
      </c>
      <c r="Y4" s="5">
        <f>'Praca eksploatacyjna'!Y4*$M$88*$P86*Y$82</f>
        <v>0</v>
      </c>
      <c r="Z4" s="5">
        <f>'Praca eksploatacyjna'!Z4*$M$88*$P86*Z$82</f>
        <v>0</v>
      </c>
    </row>
    <row r="5" spans="1:26" x14ac:dyDescent="0.25">
      <c r="A5" s="1">
        <v>20</v>
      </c>
      <c r="B5" s="5">
        <f>'Praca eksploatacyjna'!B5*$M$88*$P87*B$82</f>
        <v>0</v>
      </c>
      <c r="C5" s="5">
        <f>'Praca eksploatacyjna'!C5*$M$88*$P87*C$82</f>
        <v>0</v>
      </c>
      <c r="D5" s="5">
        <f>'Praca eksploatacyjna'!D5*$M$88*$P87*D$82</f>
        <v>0</v>
      </c>
      <c r="E5" s="5">
        <f>'Praca eksploatacyjna'!E5*$M$88*$P87*E$82</f>
        <v>0</v>
      </c>
      <c r="F5" s="5">
        <f>'Praca eksploatacyjna'!F5*$M$88*$P87*F$82</f>
        <v>0</v>
      </c>
      <c r="G5" s="5">
        <f>'Praca eksploatacyjna'!G5*$M$88*$P87*G$82</f>
        <v>0</v>
      </c>
      <c r="H5" s="5">
        <f>'Praca eksploatacyjna'!H5*$M$88*$P87*H$82</f>
        <v>0</v>
      </c>
      <c r="I5" s="5">
        <f>'Praca eksploatacyjna'!I5*$M$88*$P87*I$82</f>
        <v>0</v>
      </c>
      <c r="J5" s="5">
        <f>'Praca eksploatacyjna'!J5*$M$88*$P87*J$82</f>
        <v>0</v>
      </c>
      <c r="K5" s="5">
        <f>'Praca eksploatacyjna'!K5*$M$88*$P87*K$82</f>
        <v>0</v>
      </c>
      <c r="L5" s="5">
        <f>'Praca eksploatacyjna'!L5*$M$88*$P87*L$82</f>
        <v>0</v>
      </c>
      <c r="M5" s="5">
        <f>'Praca eksploatacyjna'!M5*$M$88*$P87*M$82</f>
        <v>0</v>
      </c>
      <c r="N5" s="5">
        <f>'Praca eksploatacyjna'!N5*$M$88*$P87*N$82</f>
        <v>0</v>
      </c>
      <c r="O5" s="5">
        <f>'Praca eksploatacyjna'!O5*$M$88*$P87*O$82</f>
        <v>0</v>
      </c>
      <c r="P5" s="5">
        <f>'Praca eksploatacyjna'!P5*$M$88*$P87*P$82</f>
        <v>0</v>
      </c>
      <c r="Q5" s="5">
        <f>'Praca eksploatacyjna'!Q5*$M$88*$P87*Q$82</f>
        <v>0</v>
      </c>
      <c r="R5" s="5">
        <f>'Praca eksploatacyjna'!R5*$M$88*$P87*R$82</f>
        <v>0</v>
      </c>
      <c r="S5" s="5">
        <f>'Praca eksploatacyjna'!S5*$M$88*$P87*S$82</f>
        <v>0</v>
      </c>
      <c r="T5" s="5">
        <f>'Praca eksploatacyjna'!T5*$M$88*$P87*T$82</f>
        <v>0</v>
      </c>
      <c r="U5" s="5">
        <f>'Praca eksploatacyjna'!U5*$M$88*$P87*U$82</f>
        <v>0</v>
      </c>
      <c r="V5" s="5">
        <f>'Praca eksploatacyjna'!V5*$M$88*$P87*V$82</f>
        <v>0</v>
      </c>
      <c r="W5" s="5">
        <f>'Praca eksploatacyjna'!W5*$M$88*$P87*W$82</f>
        <v>0</v>
      </c>
      <c r="X5" s="5">
        <f>'Praca eksploatacyjna'!X5*$M$88*$P87*X$82</f>
        <v>0</v>
      </c>
      <c r="Y5" s="5">
        <f>'Praca eksploatacyjna'!Y5*$M$88*$P87*Y$82</f>
        <v>0</v>
      </c>
      <c r="Z5" s="5">
        <f>'Praca eksploatacyjna'!Z5*$M$88*$P87*Z$82</f>
        <v>0</v>
      </c>
    </row>
    <row r="6" spans="1:26" x14ac:dyDescent="0.25">
      <c r="A6" s="1">
        <v>30</v>
      </c>
      <c r="B6" s="5">
        <f>'Praca eksploatacyjna'!B6*$M$88*$P88*B$82</f>
        <v>0</v>
      </c>
      <c r="C6" s="5">
        <f>'Praca eksploatacyjna'!C6*$M$88*$P88*C$82</f>
        <v>0</v>
      </c>
      <c r="D6" s="5">
        <f>'Praca eksploatacyjna'!D6*$M$88*$P88*D$82</f>
        <v>0</v>
      </c>
      <c r="E6" s="5">
        <f>'Praca eksploatacyjna'!E6*$M$88*$P88*E$82</f>
        <v>0</v>
      </c>
      <c r="F6" s="5">
        <f>'Praca eksploatacyjna'!F6*$M$88*$P88*F$82</f>
        <v>0</v>
      </c>
      <c r="G6" s="5">
        <f>'Praca eksploatacyjna'!G6*$M$88*$P88*G$82</f>
        <v>0</v>
      </c>
      <c r="H6" s="5">
        <f>'Praca eksploatacyjna'!H6*$M$88*$P88*H$82</f>
        <v>0</v>
      </c>
      <c r="I6" s="5">
        <f>'Praca eksploatacyjna'!I6*$M$88*$P88*I$82</f>
        <v>0</v>
      </c>
      <c r="J6" s="5">
        <f>'Praca eksploatacyjna'!J6*$M$88*$P88*J$82</f>
        <v>0</v>
      </c>
      <c r="K6" s="5">
        <f>'Praca eksploatacyjna'!K6*$M$88*$P88*K$82</f>
        <v>0</v>
      </c>
      <c r="L6" s="5">
        <f>'Praca eksploatacyjna'!L6*$M$88*$P88*L$82</f>
        <v>0</v>
      </c>
      <c r="M6" s="5">
        <f>'Praca eksploatacyjna'!M6*$M$88*$P88*M$82</f>
        <v>0</v>
      </c>
      <c r="N6" s="5">
        <f>'Praca eksploatacyjna'!N6*$M$88*$P88*N$82</f>
        <v>0</v>
      </c>
      <c r="O6" s="5">
        <f>'Praca eksploatacyjna'!O6*$M$88*$P88*O$82</f>
        <v>0</v>
      </c>
      <c r="P6" s="5">
        <f>'Praca eksploatacyjna'!P6*$M$88*$P88*P$82</f>
        <v>0</v>
      </c>
      <c r="Q6" s="5">
        <f>'Praca eksploatacyjna'!Q6*$M$88*$P88*Q$82</f>
        <v>0</v>
      </c>
      <c r="R6" s="5">
        <f>'Praca eksploatacyjna'!R6*$M$88*$P88*R$82</f>
        <v>0</v>
      </c>
      <c r="S6" s="5">
        <f>'Praca eksploatacyjna'!S6*$M$88*$P88*S$82</f>
        <v>0</v>
      </c>
      <c r="T6" s="5">
        <f>'Praca eksploatacyjna'!T6*$M$88*$P88*T$82</f>
        <v>0</v>
      </c>
      <c r="U6" s="5">
        <f>'Praca eksploatacyjna'!U6*$M$88*$P88*U$82</f>
        <v>0</v>
      </c>
      <c r="V6" s="5">
        <f>'Praca eksploatacyjna'!V6*$M$88*$P88*V$82</f>
        <v>0</v>
      </c>
      <c r="W6" s="5">
        <f>'Praca eksploatacyjna'!W6*$M$88*$P88*W$82</f>
        <v>0</v>
      </c>
      <c r="X6" s="5">
        <f>'Praca eksploatacyjna'!X6*$M$88*$P88*X$82</f>
        <v>0</v>
      </c>
      <c r="Y6" s="5">
        <f>'Praca eksploatacyjna'!Y6*$M$88*$P88*Y$82</f>
        <v>0</v>
      </c>
      <c r="Z6" s="5">
        <f>'Praca eksploatacyjna'!Z6*$M$88*$P88*Z$82</f>
        <v>0</v>
      </c>
    </row>
    <row r="7" spans="1:26" x14ac:dyDescent="0.25">
      <c r="A7" s="1">
        <v>40</v>
      </c>
      <c r="B7" s="5">
        <f>'Praca eksploatacyjna'!B7*$M$88*$P89*B$82</f>
        <v>365125.36892500584</v>
      </c>
      <c r="C7" s="5">
        <f>'Praca eksploatacyjna'!C7*$M$88*$P89*C$82</f>
        <v>377012.64331830083</v>
      </c>
      <c r="D7" s="5">
        <f>'Praca eksploatacyjna'!D7*$M$88*$P89*D$82</f>
        <v>388980.75776689779</v>
      </c>
      <c r="E7" s="5">
        <f>'Praca eksploatacyjna'!E7*$M$88*$P89*E$82</f>
        <v>401029.71227079671</v>
      </c>
      <c r="F7" s="5">
        <f>'Praca eksploatacyjna'!F7*$M$88*$P89*F$82</f>
        <v>413159.50682999782</v>
      </c>
      <c r="G7" s="5">
        <f>'Praca eksploatacyjna'!G7*$M$88*$P89*G$82</f>
        <v>425370.14144450106</v>
      </c>
      <c r="H7" s="5">
        <f>'Praca eksploatacyjna'!H7*$M$88*$P89*H$82</f>
        <v>439202.40963342978</v>
      </c>
      <c r="I7" s="5">
        <f>'Praca eksploatacyjna'!I7*$M$88*$P89*I$82</f>
        <v>453190.67853713012</v>
      </c>
      <c r="J7" s="5">
        <f>'Praca eksploatacyjna'!J7*$M$88*$P89*J$82</f>
        <v>467334.94815560197</v>
      </c>
      <c r="K7" s="5">
        <f>'Praca eksploatacyjna'!K7*$M$88*$P89*K$82</f>
        <v>481635.21848884533</v>
      </c>
      <c r="L7" s="5">
        <f>'Praca eksploatacyjna'!L7*$M$88*$P89*L$82</f>
        <v>486996.98331537575</v>
      </c>
      <c r="M7" s="5">
        <f>'Praca eksploatacyjna'!M7*$M$88*$P89*M$82</f>
        <v>526148.96129862568</v>
      </c>
      <c r="N7" s="5">
        <f>'Praca eksploatacyjna'!N7*$M$88*$P89*N$82</f>
        <v>566532.67070789624</v>
      </c>
      <c r="O7" s="5">
        <f>'Praca eksploatacyjna'!O7*$M$88*$P89*O$82</f>
        <v>608148.11154318671</v>
      </c>
      <c r="P7" s="5">
        <f>'Praca eksploatacyjna'!P7*$M$88*$P89*P$82</f>
        <v>650995.28380449745</v>
      </c>
      <c r="Q7" s="5">
        <f>'Praca eksploatacyjna'!Q7*$M$88*$P89*Q$82</f>
        <v>675574.09814538748</v>
      </c>
      <c r="R7" s="5">
        <f>'Praca eksploatacyjna'!R7*$M$88*$P89*R$82</f>
        <v>733654.29017013998</v>
      </c>
      <c r="S7" s="5">
        <f>'Praca eksploatacyjna'!S7*$M$88*$P89*S$82</f>
        <v>793482.27474633767</v>
      </c>
      <c r="T7" s="5">
        <f>'Praca eksploatacyjna'!T7*$M$88*$P89*T$82</f>
        <v>855058.05187398021</v>
      </c>
      <c r="U7" s="5">
        <f>'Praca eksploatacyjna'!U7*$M$88*$P89*U$82</f>
        <v>918381.62155306747</v>
      </c>
      <c r="V7" s="5">
        <f>'Praca eksploatacyjna'!V7*$M$88*$P89*V$82</f>
        <v>814089.91270582576</v>
      </c>
      <c r="W7" s="5">
        <f>'Praca eksploatacyjna'!W7*$M$88*$P89*W$82</f>
        <v>952741.70063783694</v>
      </c>
      <c r="X7" s="5">
        <f>'Praca eksploatacyjna'!X7*$M$88*$P89*X$82</f>
        <v>1095816.7083254028</v>
      </c>
      <c r="Y7" s="5">
        <f>'Praca eksploatacyjna'!Y7*$M$88*$P89*Y$82</f>
        <v>1243314.935768524</v>
      </c>
      <c r="Z7" s="5">
        <f>'Praca eksploatacyjna'!Z7*$M$88*$P89*Z$82</f>
        <v>1395236.3829671997</v>
      </c>
    </row>
    <row r="8" spans="1:26" x14ac:dyDescent="0.25">
      <c r="A8" s="1">
        <v>50</v>
      </c>
      <c r="B8" s="5">
        <f>'Praca eksploatacyjna'!B8*$M$88*$P90*B$82</f>
        <v>640091.99166418111</v>
      </c>
      <c r="C8" s="5">
        <f>'Praca eksploatacyjna'!C8*$M$88*$P90*C$82</f>
        <v>675444.16177198582</v>
      </c>
      <c r="D8" s="5">
        <f>'Praca eksploatacyjna'!D8*$M$88*$P90*D$82</f>
        <v>711744.32229583652</v>
      </c>
      <c r="E8" s="5">
        <f>'Praca eksploatacyjna'!E8*$M$88*$P90*E$82</f>
        <v>748992.47323573323</v>
      </c>
      <c r="F8" s="5">
        <f>'Praca eksploatacyjna'!F8*$M$88*$P90*F$82</f>
        <v>787188.61459167593</v>
      </c>
      <c r="G8" s="5">
        <f>'Praca eksploatacyjna'!G8*$M$88*$P90*G$82</f>
        <v>826332.74636366463</v>
      </c>
      <c r="H8" s="5">
        <f>'Praca eksploatacyjna'!H8*$M$88*$P90*H$82</f>
        <v>924086.28421582642</v>
      </c>
      <c r="I8" s="5">
        <f>'Praca eksploatacyjna'!I8*$M$88*$P90*I$82</f>
        <v>1025600.5644676501</v>
      </c>
      <c r="J8" s="5">
        <f>'Praca eksploatacyjna'!J8*$M$88*$P90*J$82</f>
        <v>1130875.5871191362</v>
      </c>
      <c r="K8" s="5">
        <f>'Praca eksploatacyjna'!K8*$M$88*$P90*K$82</f>
        <v>1239911.3521702837</v>
      </c>
      <c r="L8" s="5">
        <f>'Praca eksploatacyjna'!L8*$M$88*$P90*L$82</f>
        <v>1246058.9378159179</v>
      </c>
      <c r="M8" s="5">
        <f>'Praca eksploatacyjna'!M8*$M$88*$P90*M$82</f>
        <v>1354101.9899900095</v>
      </c>
      <c r="N8" s="5">
        <f>'Praca eksploatacyjna'!N8*$M$88*$P90*N$82</f>
        <v>1465638.6444926218</v>
      </c>
      <c r="O8" s="5">
        <f>'Praca eksploatacyjna'!O8*$M$88*$P90*O$82</f>
        <v>1580668.9013237539</v>
      </c>
      <c r="P8" s="5">
        <f>'Praca eksploatacyjna'!P8*$M$88*$P90*P$82</f>
        <v>1699192.7604834058</v>
      </c>
      <c r="Q8" s="5">
        <f>'Praca eksploatacyjna'!Q8*$M$88*$P90*Q$82</f>
        <v>1351117.422013833</v>
      </c>
      <c r="R8" s="5">
        <f>'Praca eksploatacyjna'!R8*$M$88*$P90*R$82</f>
        <v>1463899.5616863074</v>
      </c>
      <c r="S8" s="5">
        <f>'Praca eksploatacyjna'!S8*$M$88*$P90*S$82</f>
        <v>1580044.8304267118</v>
      </c>
      <c r="T8" s="5">
        <f>'Praca eksploatacyjna'!T8*$M$88*$P90*T$82</f>
        <v>1699553.228235045</v>
      </c>
      <c r="U8" s="5">
        <f>'Praca eksploatacyjna'!U8*$M$88*$P90*U$82</f>
        <v>1822424.7551113074</v>
      </c>
      <c r="V8" s="5">
        <f>'Praca eksploatacyjna'!V8*$M$88*$P90*V$82</f>
        <v>1468289.0908839968</v>
      </c>
      <c r="W8" s="5">
        <f>'Praca eksploatacyjna'!W8*$M$88*$P90*W$82</f>
        <v>1650049.488132816</v>
      </c>
      <c r="X8" s="5">
        <f>'Praca eksploatacyjna'!X8*$M$88*$P90*X$82</f>
        <v>1837347.8936659214</v>
      </c>
      <c r="Y8" s="5">
        <f>'Praca eksploatacyjna'!Y8*$M$88*$P90*Y$82</f>
        <v>2030184.3074833138</v>
      </c>
      <c r="Z8" s="5">
        <f>'Praca eksploatacyjna'!Z8*$M$88*$P90*Z$82</f>
        <v>2228558.7295849915</v>
      </c>
    </row>
    <row r="9" spans="1:26" x14ac:dyDescent="0.25">
      <c r="A9" s="1">
        <v>60</v>
      </c>
      <c r="B9" s="5">
        <f>'Praca eksploatacyjna'!B9*$M$88*$P91*B$82</f>
        <v>188106.60898564928</v>
      </c>
      <c r="C9" s="5">
        <f>'Praca eksploatacyjna'!C9*$M$88*$P91*C$82</f>
        <v>245961.17360489324</v>
      </c>
      <c r="D9" s="5">
        <f>'Praca eksploatacyjna'!D9*$M$88*$P91*D$82</f>
        <v>306731.29878395918</v>
      </c>
      <c r="E9" s="5">
        <f>'Praca eksploatacyjna'!E9*$M$88*$P91*E$82</f>
        <v>370416.98452284723</v>
      </c>
      <c r="F9" s="5">
        <f>'Praca eksploatacyjna'!F9*$M$88*$P91*F$82</f>
        <v>437018.23082155734</v>
      </c>
      <c r="G9" s="5">
        <f>'Praca eksploatacyjna'!G9*$M$88*$P91*G$82</f>
        <v>506535.03768008953</v>
      </c>
      <c r="H9" s="5">
        <f>'Praca eksploatacyjna'!H9*$M$88*$P91*H$82</f>
        <v>596078.70147615601</v>
      </c>
      <c r="I9" s="5">
        <f>'Praca eksploatacyjna'!I9*$M$88*$P91*I$82</f>
        <v>689372.62321632332</v>
      </c>
      <c r="J9" s="5">
        <f>'Praca eksploatacyjna'!J9*$M$88*$P91*J$82</f>
        <v>786416.80290059117</v>
      </c>
      <c r="K9" s="5">
        <f>'Praca eksploatacyjna'!K9*$M$88*$P91*K$82</f>
        <v>887211.24052896001</v>
      </c>
      <c r="L9" s="5">
        <f>'Praca eksploatacyjna'!L9*$M$88*$P91*L$82</f>
        <v>663755.37312144926</v>
      </c>
      <c r="M9" s="5">
        <f>'Praca eksploatacyjna'!M9*$M$88*$P91*M$82</f>
        <v>808623.83618018753</v>
      </c>
      <c r="N9" s="5">
        <f>'Praca eksploatacyjna'!N9*$M$88*$P91*N$82</f>
        <v>959149.61852831917</v>
      </c>
      <c r="O9" s="5">
        <f>'Praca eksploatacyjna'!O9*$M$88*$P91*O$82</f>
        <v>1115332.7201658438</v>
      </c>
      <c r="P9" s="5">
        <f>'Praca eksploatacyjna'!P9*$M$88*$P91*P$82</f>
        <v>1277173.1410927614</v>
      </c>
      <c r="Q9" s="5">
        <f>'Praca eksploatacyjna'!Q9*$M$88*$P91*Q$82</f>
        <v>975888.63829648448</v>
      </c>
      <c r="R9" s="5">
        <f>'Praca eksploatacyjna'!R9*$M$88*$P91*R$82</f>
        <v>1161719.5769278279</v>
      </c>
      <c r="S9" s="5">
        <f>'Praca eksploatacyjna'!S9*$M$88*$P91*S$82</f>
        <v>1354072.60049507</v>
      </c>
      <c r="T9" s="5">
        <f>'Praca eksploatacyjna'!T9*$M$88*$P91*T$82</f>
        <v>1552947.7089982105</v>
      </c>
      <c r="U9" s="5">
        <f>'Praca eksploatacyjna'!U9*$M$88*$P91*U$82</f>
        <v>1758344.9024372499</v>
      </c>
      <c r="V9" s="5">
        <f>'Praca eksploatacyjna'!V9*$M$88*$P91*V$82</f>
        <v>1192382.7785206465</v>
      </c>
      <c r="W9" s="5">
        <f>'Praca eksploatacyjna'!W9*$M$88*$P91*W$82</f>
        <v>1334433.721134657</v>
      </c>
      <c r="X9" s="5">
        <f>'Praca eksploatacyjna'!X9*$M$88*$P91*X$82</f>
        <v>1480783.6371676601</v>
      </c>
      <c r="Y9" s="5">
        <f>'Praca eksploatacyjna'!Y9*$M$88*$P91*Y$82</f>
        <v>1631432.5266196576</v>
      </c>
      <c r="Z9" s="5">
        <f>'Praca eksploatacyjna'!Z9*$M$88*$P91*Z$82</f>
        <v>1786380.3894906475</v>
      </c>
    </row>
    <row r="10" spans="1:26" x14ac:dyDescent="0.25">
      <c r="A10" s="1">
        <v>70</v>
      </c>
      <c r="B10" s="5">
        <f>'Praca eksploatacyjna'!B10*$M$88*$P92*B$82</f>
        <v>519746.60607535037</v>
      </c>
      <c r="C10" s="5">
        <f>'Praca eksploatacyjna'!C10*$M$88*$P92*C$82</f>
        <v>527190.06036776758</v>
      </c>
      <c r="D10" s="5">
        <f>'Praca eksploatacyjna'!D10*$M$88*$P92*D$82</f>
        <v>534222.04528583458</v>
      </c>
      <c r="E10" s="5">
        <f>'Praca eksploatacyjna'!E10*$M$88*$P92*E$82</f>
        <v>540842.56082955119</v>
      </c>
      <c r="F10" s="5">
        <f>'Praca eksploatacyjna'!F10*$M$88*$P92*F$82</f>
        <v>547051.6069989173</v>
      </c>
      <c r="G10" s="5">
        <f>'Praca eksploatacyjna'!G10*$M$88*$P92*G$82</f>
        <v>552849.18379393301</v>
      </c>
      <c r="H10" s="5">
        <f>'Praca eksploatacyjna'!H10*$M$88*$P92*H$82</f>
        <v>511503.07910798345</v>
      </c>
      <c r="I10" s="5">
        <f>'Praca eksploatacyjna'!I10*$M$88*$P92*I$82</f>
        <v>467465.88494492183</v>
      </c>
      <c r="J10" s="5">
        <f>'Praca eksploatacyjna'!J10*$M$88*$P92*J$82</f>
        <v>420737.6013047481</v>
      </c>
      <c r="K10" s="5">
        <f>'Praca eksploatacyjna'!K10*$M$88*$P92*K$82</f>
        <v>371318.22818746226</v>
      </c>
      <c r="L10" s="5">
        <f>'Praca eksploatacyjna'!L10*$M$88*$P92*L$82</f>
        <v>365498.07020748296</v>
      </c>
      <c r="M10" s="5">
        <f>'Praca eksploatacyjna'!M10*$M$88*$P92*M$82</f>
        <v>403578.70463783341</v>
      </c>
      <c r="N10" s="5">
        <f>'Praca eksploatacyjna'!N10*$M$88*$P92*N$82</f>
        <v>442961.88059394062</v>
      </c>
      <c r="O10" s="5">
        <f>'Praca eksploatacyjna'!O10*$M$88*$P92*O$82</f>
        <v>483647.59807580471</v>
      </c>
      <c r="P10" s="5">
        <f>'Praca eksploatacyjna'!P10*$M$88*$P92*P$82</f>
        <v>525635.85708342562</v>
      </c>
      <c r="Q10" s="5">
        <f>'Praca eksploatacyjna'!Q10*$M$88*$P92*Q$82</f>
        <v>905312.8422558147</v>
      </c>
      <c r="R10" s="5">
        <f>'Praca eksploatacyjna'!R10*$M$88*$P92*R$82</f>
        <v>958947.89469477825</v>
      </c>
      <c r="S10" s="5">
        <f>'Praca eksploatacyjna'!S10*$M$88*$P92*S$82</f>
        <v>1013976.2332354613</v>
      </c>
      <c r="T10" s="5">
        <f>'Praca eksploatacyjna'!T10*$M$88*$P92*T$82</f>
        <v>1070397.8578778643</v>
      </c>
      <c r="U10" s="5">
        <f>'Praca eksploatacyjna'!U10*$M$88*$P92*U$82</f>
        <v>1128212.7686219863</v>
      </c>
      <c r="V10" s="5">
        <f>'Praca eksploatacyjna'!V10*$M$88*$P92*V$82</f>
        <v>1008321.5056762678</v>
      </c>
      <c r="W10" s="5">
        <f>'Praca eksploatacyjna'!W10*$M$88*$P92*W$82</f>
        <v>1025674.7264847026</v>
      </c>
      <c r="X10" s="5">
        <f>'Praca eksploatacyjna'!X10*$M$88*$P92*X$82</f>
        <v>1042992.9509546872</v>
      </c>
      <c r="Y10" s="5">
        <f>'Praca eksploatacyjna'!Y10*$M$88*$P92*Y$82</f>
        <v>1060276.1790862228</v>
      </c>
      <c r="Z10" s="5">
        <f>'Praca eksploatacyjna'!Z10*$M$88*$P92*Z$82</f>
        <v>1077524.4108793079</v>
      </c>
    </row>
    <row r="11" spans="1:26" x14ac:dyDescent="0.25">
      <c r="A11" s="1">
        <v>80</v>
      </c>
      <c r="B11" s="5">
        <f>'Praca eksploatacyjna'!B11*$M$88*$P93*B$82</f>
        <v>816636.52414746792</v>
      </c>
      <c r="C11" s="5">
        <f>'Praca eksploatacyjna'!C11*$M$88*$P93*C$82</f>
        <v>816053.26669546589</v>
      </c>
      <c r="D11" s="5">
        <f>'Praca eksploatacyjna'!D11*$M$88*$P93*D$82</f>
        <v>814141.35760065808</v>
      </c>
      <c r="E11" s="5">
        <f>'Praca eksploatacyjna'!E11*$M$88*$P93*E$82</f>
        <v>810900.79686304461</v>
      </c>
      <c r="F11" s="5">
        <f>'Praca eksploatacyjna'!F11*$M$88*$P93*F$82</f>
        <v>806331.58448262594</v>
      </c>
      <c r="G11" s="5">
        <f>'Praca eksploatacyjna'!G11*$M$88*$P93*G$82</f>
        <v>800433.72045940149</v>
      </c>
      <c r="H11" s="5">
        <f>'Praca eksploatacyjna'!H11*$M$88*$P93*H$82</f>
        <v>803436.57612562936</v>
      </c>
      <c r="I11" s="5">
        <f>'Praca eksploatacyjna'!I11*$M$88*$P93*I$82</f>
        <v>805609.77387257654</v>
      </c>
      <c r="J11" s="5">
        <f>'Praca eksploatacyjna'!J11*$M$88*$P93*J$82</f>
        <v>806953.31370024313</v>
      </c>
      <c r="K11" s="5">
        <f>'Praca eksploatacyjna'!K11*$M$88*$P93*K$82</f>
        <v>807467.19560862868</v>
      </c>
      <c r="L11" s="5">
        <f>'Praca eksploatacyjna'!L11*$M$88*$P93*L$82</f>
        <v>956624.72941336595</v>
      </c>
      <c r="M11" s="5">
        <f>'Praca eksploatacyjna'!M11*$M$88*$P93*M$82</f>
        <v>843670.32569098065</v>
      </c>
      <c r="N11" s="5">
        <f>'Praca eksploatacyjna'!N11*$M$88*$P93*N$82</f>
        <v>724880.58583630493</v>
      </c>
      <c r="O11" s="5">
        <f>'Praca eksploatacyjna'!O11*$M$88*$P93*O$82</f>
        <v>600255.50984933856</v>
      </c>
      <c r="P11" s="5">
        <f>'Praca eksploatacyjna'!P11*$M$88*$P93*P$82</f>
        <v>469795.09773008176</v>
      </c>
      <c r="Q11" s="5">
        <f>'Praca eksploatacyjna'!Q11*$M$88*$P93*Q$82</f>
        <v>437206.58938863745</v>
      </c>
      <c r="R11" s="5">
        <f>'Praca eksploatacyjna'!R11*$M$88*$P93*R$82</f>
        <v>302059.60364208109</v>
      </c>
      <c r="S11" s="5">
        <f>'Praca eksploatacyjna'!S11*$M$88*$P93*S$82</f>
        <v>161269.82897260986</v>
      </c>
      <c r="T11" s="5">
        <f>'Praca eksploatacyjna'!T11*$M$88*$P93*T$82</f>
        <v>14837.265380223773</v>
      </c>
      <c r="U11" s="5">
        <f>'Praca eksploatacyjna'!U11*$M$88*$P93*U$82</f>
        <v>-137238.08713507722</v>
      </c>
      <c r="V11" s="5">
        <f>'Praca eksploatacyjna'!V11*$M$88*$P93*V$82</f>
        <v>507402.48961665528</v>
      </c>
      <c r="W11" s="5">
        <f>'Praca eksploatacyjna'!W11*$M$88*$P93*W$82</f>
        <v>365819.49994358676</v>
      </c>
      <c r="X11" s="5">
        <f>'Praca eksploatacyjna'!X11*$M$88*$P93*X$82</f>
        <v>218850.49278893668</v>
      </c>
      <c r="Y11" s="5">
        <f>'Praca eksploatacyjna'!Y11*$M$88*$P93*Y$82</f>
        <v>66495.468152705173</v>
      </c>
      <c r="Z11" s="5">
        <f>'Praca eksploatacyjna'!Z11*$M$88*$P93*Z$82</f>
        <v>-91245.573965107775</v>
      </c>
    </row>
    <row r="12" spans="1:26" x14ac:dyDescent="0.25">
      <c r="A12" s="1">
        <v>90</v>
      </c>
      <c r="B12" s="5">
        <f>'Praca eksploatacyjna'!B12*$M$88*$P94*B$82</f>
        <v>593920.17708502919</v>
      </c>
      <c r="C12" s="5">
        <f>'Praca eksploatacyjna'!C12*$M$88*$P94*C$82</f>
        <v>618640.56849706743</v>
      </c>
      <c r="D12" s="5">
        <f>'Praca eksploatacyjna'!D12*$M$88*$P94*D$82</f>
        <v>643791.5845477347</v>
      </c>
      <c r="E12" s="5">
        <f>'Praca eksploatacyjna'!E12*$M$88*$P94*E$82</f>
        <v>669373.22523703135</v>
      </c>
      <c r="F12" s="5">
        <f>'Praca eksploatacyjna'!F12*$M$88*$P94*F$82</f>
        <v>695385.4905649568</v>
      </c>
      <c r="G12" s="5">
        <f>'Praca eksploatacyjna'!G12*$M$88*$P94*G$82</f>
        <v>721828.38053151115</v>
      </c>
      <c r="H12" s="5">
        <f>'Praca eksploatacyjna'!H12*$M$88*$P94*H$82</f>
        <v>752835.7596223061</v>
      </c>
      <c r="I12" s="5">
        <f>'Praca eksploatacyjna'!I12*$M$88*$P94*I$82</f>
        <v>784475.41527785768</v>
      </c>
      <c r="J12" s="5">
        <f>'Praca eksploatacyjna'!J12*$M$88*$P94*J$82</f>
        <v>816747.34749816556</v>
      </c>
      <c r="K12" s="5">
        <f>'Praca eksploatacyjna'!K12*$M$88*$P94*K$82</f>
        <v>849651.55628322996</v>
      </c>
      <c r="L12" s="5">
        <f>'Praca eksploatacyjna'!L12*$M$88*$P94*L$82</f>
        <v>834742.76978728129</v>
      </c>
      <c r="M12" s="5">
        <f>'Praca eksploatacyjna'!M12*$M$88*$P94*M$82</f>
        <v>876041.48668172059</v>
      </c>
      <c r="N12" s="5">
        <f>'Praca eksploatacyjna'!N12*$M$88*$P94*N$82</f>
        <v>918329.28520945727</v>
      </c>
      <c r="O12" s="5">
        <f>'Praca eksploatacyjna'!O12*$M$88*$P94*O$82</f>
        <v>961606.16537049122</v>
      </c>
      <c r="P12" s="5">
        <f>'Praca eksploatacyjna'!P12*$M$88*$P94*P$82</f>
        <v>1005872.1271648218</v>
      </c>
      <c r="Q12" s="5">
        <f>'Praca eksploatacyjna'!Q12*$M$88*$P94*Q$82</f>
        <v>972092.59999789333</v>
      </c>
      <c r="R12" s="5">
        <f>'Praca eksploatacyjna'!R12*$M$88*$P94*R$82</f>
        <v>1048901.92555357</v>
      </c>
      <c r="S12" s="5">
        <f>'Praca eksploatacyjna'!S12*$M$88*$P94*S$82</f>
        <v>1127960.9559545699</v>
      </c>
      <c r="T12" s="5">
        <f>'Praca eksploatacyjna'!T12*$M$88*$P94*T$82</f>
        <v>1209269.6912008915</v>
      </c>
      <c r="U12" s="5">
        <f>'Praca eksploatacyjna'!U12*$M$88*$P94*U$82</f>
        <v>1292828.1312925357</v>
      </c>
      <c r="V12" s="5">
        <f>'Praca eksploatacyjna'!V12*$M$88*$P94*V$82</f>
        <v>1242637.5516511512</v>
      </c>
      <c r="W12" s="5">
        <f>'Praca eksploatacyjna'!W12*$M$88*$P94*W$82</f>
        <v>1346798.8199669612</v>
      </c>
      <c r="X12" s="5">
        <f>'Praca eksploatacyjna'!X12*$M$88*$P94*X$82</f>
        <v>1453873.2260786919</v>
      </c>
      <c r="Y12" s="5">
        <f>'Praca eksploatacyjna'!Y12*$M$88*$P94*Y$82</f>
        <v>1563860.7699863438</v>
      </c>
      <c r="Z12" s="5">
        <f>'Praca eksploatacyjna'!Z12*$M$88*$P94*Z$82</f>
        <v>1676761.4516899169</v>
      </c>
    </row>
    <row r="13" spans="1:26" x14ac:dyDescent="0.25">
      <c r="A13" s="1">
        <v>100</v>
      </c>
      <c r="B13" s="5">
        <f>'Praca eksploatacyjna'!B13*$M$88*$P95*B$82</f>
        <v>0</v>
      </c>
      <c r="C13" s="5">
        <f>'Praca eksploatacyjna'!C13*$M$88*$P95*C$82</f>
        <v>0</v>
      </c>
      <c r="D13" s="5">
        <f>'Praca eksploatacyjna'!D13*$M$88*$P95*D$82</f>
        <v>0</v>
      </c>
      <c r="E13" s="5">
        <f>'Praca eksploatacyjna'!E13*$M$88*$P95*E$82</f>
        <v>0</v>
      </c>
      <c r="F13" s="5">
        <f>'Praca eksploatacyjna'!F13*$M$88*$P95*F$82</f>
        <v>0</v>
      </c>
      <c r="G13" s="5">
        <f>'Praca eksploatacyjna'!G13*$M$88*$P95*G$82</f>
        <v>0</v>
      </c>
      <c r="H13" s="5">
        <f>'Praca eksploatacyjna'!H13*$M$88*$P95*H$82</f>
        <v>0</v>
      </c>
      <c r="I13" s="5">
        <f>'Praca eksploatacyjna'!I13*$M$88*$P95*I$82</f>
        <v>0</v>
      </c>
      <c r="J13" s="5">
        <f>'Praca eksploatacyjna'!J13*$M$88*$P95*J$82</f>
        <v>0</v>
      </c>
      <c r="K13" s="5">
        <f>'Praca eksploatacyjna'!K13*$M$88*$P95*K$82</f>
        <v>0</v>
      </c>
      <c r="L13" s="5">
        <f>'Praca eksploatacyjna'!L13*$M$88*$P95*L$82</f>
        <v>0</v>
      </c>
      <c r="M13" s="5">
        <f>'Praca eksploatacyjna'!M13*$M$88*$P95*M$82</f>
        <v>0</v>
      </c>
      <c r="N13" s="5">
        <f>'Praca eksploatacyjna'!N13*$M$88*$P95*N$82</f>
        <v>0</v>
      </c>
      <c r="O13" s="5">
        <f>'Praca eksploatacyjna'!O13*$M$88*$P95*O$82</f>
        <v>0</v>
      </c>
      <c r="P13" s="5">
        <f>'Praca eksploatacyjna'!P13*$M$88*$P95*P$82</f>
        <v>0</v>
      </c>
      <c r="Q13" s="5">
        <f>'Praca eksploatacyjna'!Q13*$M$88*$P95*Q$82</f>
        <v>0</v>
      </c>
      <c r="R13" s="5">
        <f>'Praca eksploatacyjna'!R13*$M$88*$P95*R$82</f>
        <v>0</v>
      </c>
      <c r="S13" s="5">
        <f>'Praca eksploatacyjna'!S13*$M$88*$P95*S$82</f>
        <v>0</v>
      </c>
      <c r="T13" s="5">
        <f>'Praca eksploatacyjna'!T13*$M$88*$P95*T$82</f>
        <v>0</v>
      </c>
      <c r="U13" s="5">
        <f>'Praca eksploatacyjna'!U13*$M$88*$P95*U$82</f>
        <v>0</v>
      </c>
      <c r="V13" s="5">
        <f>'Praca eksploatacyjna'!V13*$M$88*$P95*V$82</f>
        <v>0</v>
      </c>
      <c r="W13" s="5">
        <f>'Praca eksploatacyjna'!W13*$M$88*$P95*W$82</f>
        <v>0</v>
      </c>
      <c r="X13" s="5">
        <f>'Praca eksploatacyjna'!X13*$M$88*$P95*X$82</f>
        <v>0</v>
      </c>
      <c r="Y13" s="5">
        <f>'Praca eksploatacyjna'!Y13*$M$88*$P95*Y$82</f>
        <v>0</v>
      </c>
      <c r="Z13" s="5">
        <f>'Praca eksploatacyjna'!Z13*$M$88*$P95*Z$82</f>
        <v>0</v>
      </c>
    </row>
    <row r="14" spans="1:26" x14ac:dyDescent="0.25">
      <c r="A14" s="1">
        <v>110</v>
      </c>
      <c r="B14" s="5">
        <f>'Praca eksploatacyjna'!B14*$M$88*$P96*B$82</f>
        <v>0</v>
      </c>
      <c r="C14" s="5">
        <f>'Praca eksploatacyjna'!C14*$M$88*$P96*C$82</f>
        <v>0</v>
      </c>
      <c r="D14" s="5">
        <f>'Praca eksploatacyjna'!D14*$M$88*$P96*D$82</f>
        <v>0</v>
      </c>
      <c r="E14" s="5">
        <f>'Praca eksploatacyjna'!E14*$M$88*$P96*E$82</f>
        <v>0</v>
      </c>
      <c r="F14" s="5">
        <f>'Praca eksploatacyjna'!F14*$M$88*$P96*F$82</f>
        <v>0</v>
      </c>
      <c r="G14" s="5">
        <f>'Praca eksploatacyjna'!G14*$M$88*$P96*G$82</f>
        <v>0</v>
      </c>
      <c r="H14" s="5">
        <f>'Praca eksploatacyjna'!H14*$M$88*$P96*H$82</f>
        <v>0</v>
      </c>
      <c r="I14" s="5">
        <f>'Praca eksploatacyjna'!I14*$M$88*$P96*I$82</f>
        <v>0</v>
      </c>
      <c r="J14" s="5">
        <f>'Praca eksploatacyjna'!J14*$M$88*$P96*J$82</f>
        <v>0</v>
      </c>
      <c r="K14" s="5">
        <f>'Praca eksploatacyjna'!K14*$M$88*$P96*K$82</f>
        <v>0</v>
      </c>
      <c r="L14" s="5">
        <f>'Praca eksploatacyjna'!L14*$M$88*$P96*L$82</f>
        <v>0</v>
      </c>
      <c r="M14" s="5">
        <f>'Praca eksploatacyjna'!M14*$M$88*$P96*M$82</f>
        <v>0</v>
      </c>
      <c r="N14" s="5">
        <f>'Praca eksploatacyjna'!N14*$M$88*$P96*N$82</f>
        <v>0</v>
      </c>
      <c r="O14" s="5">
        <f>'Praca eksploatacyjna'!O14*$M$88*$P96*O$82</f>
        <v>0</v>
      </c>
      <c r="P14" s="5">
        <f>'Praca eksploatacyjna'!P14*$M$88*$P96*P$82</f>
        <v>0</v>
      </c>
      <c r="Q14" s="5">
        <f>'Praca eksploatacyjna'!Q14*$M$88*$P96*Q$82</f>
        <v>0</v>
      </c>
      <c r="R14" s="5">
        <f>'Praca eksploatacyjna'!R14*$M$88*$P96*R$82</f>
        <v>0</v>
      </c>
      <c r="S14" s="5">
        <f>'Praca eksploatacyjna'!S14*$M$88*$P96*S$82</f>
        <v>0</v>
      </c>
      <c r="T14" s="5">
        <f>'Praca eksploatacyjna'!T14*$M$88*$P96*T$82</f>
        <v>0</v>
      </c>
      <c r="U14" s="5">
        <f>'Praca eksploatacyjna'!U14*$M$88*$P96*U$82</f>
        <v>0</v>
      </c>
      <c r="V14" s="5">
        <f>'Praca eksploatacyjna'!V14*$M$88*$P96*V$82</f>
        <v>0</v>
      </c>
      <c r="W14" s="5">
        <f>'Praca eksploatacyjna'!W14*$M$88*$P96*W$82</f>
        <v>0</v>
      </c>
      <c r="X14" s="5">
        <f>'Praca eksploatacyjna'!X14*$M$88*$P96*X$82</f>
        <v>0</v>
      </c>
      <c r="Y14" s="5">
        <f>'Praca eksploatacyjna'!Y14*$M$88*$P96*Y$82</f>
        <v>0</v>
      </c>
      <c r="Z14" s="5">
        <f>'Praca eksploatacyjna'!Z14*$M$88*$P96*Z$82</f>
        <v>0</v>
      </c>
    </row>
    <row r="15" spans="1:26" x14ac:dyDescent="0.25">
      <c r="A15" s="1" t="s">
        <v>28</v>
      </c>
      <c r="B15" s="5">
        <f>SUM(B4:B14)</f>
        <v>3123627.2768826839</v>
      </c>
      <c r="C15" s="5">
        <f t="shared" ref="C15:Z15" si="1">SUM(C4:C14)</f>
        <v>3260301.8742554807</v>
      </c>
      <c r="D15" s="5">
        <f t="shared" si="1"/>
        <v>3399611.3662809213</v>
      </c>
      <c r="E15" s="5">
        <f t="shared" si="1"/>
        <v>3541555.7529590046</v>
      </c>
      <c r="F15" s="5">
        <f t="shared" si="1"/>
        <v>3686135.0342897312</v>
      </c>
      <c r="G15" s="5">
        <f t="shared" si="1"/>
        <v>3833349.210273101</v>
      </c>
      <c r="H15" s="5">
        <f t="shared" si="1"/>
        <v>4027142.8101813309</v>
      </c>
      <c r="I15" s="5">
        <f t="shared" si="1"/>
        <v>4225714.9403164601</v>
      </c>
      <c r="J15" s="5">
        <f t="shared" si="1"/>
        <v>4429065.6006784858</v>
      </c>
      <c r="K15" s="5">
        <f t="shared" si="1"/>
        <v>4637194.7912674099</v>
      </c>
      <c r="L15" s="5">
        <f t="shared" si="1"/>
        <v>4553676.8636608738</v>
      </c>
      <c r="M15" s="5">
        <f t="shared" si="1"/>
        <v>4812165.3044793569</v>
      </c>
      <c r="N15" s="5">
        <f t="shared" si="1"/>
        <v>5077492.6853685398</v>
      </c>
      <c r="O15" s="5">
        <f t="shared" si="1"/>
        <v>5349659.0063284189</v>
      </c>
      <c r="P15" s="5">
        <f t="shared" si="1"/>
        <v>5628664.2673589941</v>
      </c>
      <c r="Q15" s="5">
        <f t="shared" si="1"/>
        <v>5317192.1900980501</v>
      </c>
      <c r="R15" s="5">
        <f t="shared" si="1"/>
        <v>5669182.852674704</v>
      </c>
      <c r="S15" s="5">
        <f t="shared" si="1"/>
        <v>6030806.7238307614</v>
      </c>
      <c r="T15" s="5">
        <f t="shared" si="1"/>
        <v>6402063.8035662156</v>
      </c>
      <c r="U15" s="5">
        <f t="shared" si="1"/>
        <v>6782954.0918810703</v>
      </c>
      <c r="V15" s="5">
        <f t="shared" si="1"/>
        <v>6233123.3290545428</v>
      </c>
      <c r="W15" s="5">
        <f t="shared" si="1"/>
        <v>6675517.9563005604</v>
      </c>
      <c r="X15" s="5">
        <f t="shared" si="1"/>
        <v>7129664.9089813</v>
      </c>
      <c r="Y15" s="5">
        <f t="shared" si="1"/>
        <v>7595564.1870967681</v>
      </c>
      <c r="Z15" s="5">
        <f t="shared" si="1"/>
        <v>8073215.7906469544</v>
      </c>
    </row>
    <row r="17" spans="1:26" x14ac:dyDescent="0.25">
      <c r="A17" t="s">
        <v>89</v>
      </c>
    </row>
    <row r="18" spans="1:26" x14ac:dyDescent="0.25">
      <c r="A18" s="1" t="s">
        <v>3</v>
      </c>
      <c r="B18" s="1">
        <v>2020</v>
      </c>
      <c r="C18" s="1">
        <f>B18+1</f>
        <v>2021</v>
      </c>
      <c r="D18" s="1">
        <f t="shared" ref="D18:Z18" si="2">C18+1</f>
        <v>2022</v>
      </c>
      <c r="E18" s="1">
        <f t="shared" si="2"/>
        <v>2023</v>
      </c>
      <c r="F18" s="1">
        <f t="shared" si="2"/>
        <v>2024</v>
      </c>
      <c r="G18" s="1">
        <f t="shared" si="2"/>
        <v>2025</v>
      </c>
      <c r="H18" s="1">
        <f t="shared" si="2"/>
        <v>2026</v>
      </c>
      <c r="I18" s="1">
        <f t="shared" si="2"/>
        <v>2027</v>
      </c>
      <c r="J18" s="1">
        <f t="shared" si="2"/>
        <v>2028</v>
      </c>
      <c r="K18" s="1">
        <f t="shared" si="2"/>
        <v>2029</v>
      </c>
      <c r="L18" s="1">
        <f t="shared" si="2"/>
        <v>2030</v>
      </c>
      <c r="M18" s="1">
        <f t="shared" si="2"/>
        <v>2031</v>
      </c>
      <c r="N18" s="1">
        <f t="shared" si="2"/>
        <v>2032</v>
      </c>
      <c r="O18" s="1">
        <f t="shared" si="2"/>
        <v>2033</v>
      </c>
      <c r="P18" s="1">
        <f t="shared" si="2"/>
        <v>2034</v>
      </c>
      <c r="Q18" s="1">
        <f t="shared" si="2"/>
        <v>2035</v>
      </c>
      <c r="R18" s="1">
        <f t="shared" si="2"/>
        <v>2036</v>
      </c>
      <c r="S18" s="1">
        <f t="shared" si="2"/>
        <v>2037</v>
      </c>
      <c r="T18" s="1">
        <f t="shared" si="2"/>
        <v>2038</v>
      </c>
      <c r="U18" s="1">
        <f t="shared" si="2"/>
        <v>2039</v>
      </c>
      <c r="V18" s="1">
        <f t="shared" si="2"/>
        <v>2040</v>
      </c>
      <c r="W18" s="1">
        <f t="shared" si="2"/>
        <v>2041</v>
      </c>
      <c r="X18" s="1">
        <f t="shared" si="2"/>
        <v>2042</v>
      </c>
      <c r="Y18" s="1">
        <f t="shared" si="2"/>
        <v>2043</v>
      </c>
      <c r="Z18" s="1">
        <f t="shared" si="2"/>
        <v>2044</v>
      </c>
    </row>
    <row r="19" spans="1:26" x14ac:dyDescent="0.25">
      <c r="A19" s="3" t="s">
        <v>2</v>
      </c>
      <c r="B19" s="72"/>
      <c r="C19" s="72"/>
      <c r="D19" s="72"/>
      <c r="E19" s="72"/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2"/>
      <c r="Z19" s="72"/>
    </row>
    <row r="20" spans="1:26" x14ac:dyDescent="0.25">
      <c r="A20" s="1">
        <v>10</v>
      </c>
      <c r="B20" s="5">
        <f>'Praca eksploatacyjna'!B20*$M$88*$P86*B$82</f>
        <v>0</v>
      </c>
      <c r="C20" s="5">
        <f>'Praca eksploatacyjna'!C20*$M$88*$P86*C$82</f>
        <v>0</v>
      </c>
      <c r="D20" s="5">
        <f>'Praca eksploatacyjna'!D20*$M$88*$P86*D$82</f>
        <v>0</v>
      </c>
      <c r="E20" s="5">
        <f>'Praca eksploatacyjna'!E20*$M$88*$P86*E$82</f>
        <v>0</v>
      </c>
      <c r="F20" s="5">
        <f>'Praca eksploatacyjna'!F20*$M$88*$P86*F$82</f>
        <v>0</v>
      </c>
      <c r="G20" s="5">
        <f>'Praca eksploatacyjna'!G20*$M$88*$P86*G$82</f>
        <v>0</v>
      </c>
      <c r="H20" s="5">
        <f>'Praca eksploatacyjna'!H20*$M$88*$P86*H$82</f>
        <v>0</v>
      </c>
      <c r="I20" s="5">
        <f>'Praca eksploatacyjna'!I20*$M$88*$P86*I$82</f>
        <v>0</v>
      </c>
      <c r="J20" s="5">
        <f>'Praca eksploatacyjna'!J20*$M$88*$P86*J$82</f>
        <v>0</v>
      </c>
      <c r="K20" s="5">
        <f>'Praca eksploatacyjna'!K20*$M$88*$P86*K$82</f>
        <v>0</v>
      </c>
      <c r="L20" s="5">
        <f>'Praca eksploatacyjna'!L20*$M$88*$P86*L$82</f>
        <v>0</v>
      </c>
      <c r="M20" s="5">
        <f>'Praca eksploatacyjna'!M20*$M$88*$P86*M$82</f>
        <v>0</v>
      </c>
      <c r="N20" s="5">
        <f>'Praca eksploatacyjna'!N20*$M$88*$P86*N$82</f>
        <v>0</v>
      </c>
      <c r="O20" s="5">
        <f>'Praca eksploatacyjna'!O20*$M$88*$P86*O$82</f>
        <v>0</v>
      </c>
      <c r="P20" s="5">
        <f>'Praca eksploatacyjna'!P20*$M$88*$P86*P$82</f>
        <v>0</v>
      </c>
      <c r="Q20" s="5">
        <f>'Praca eksploatacyjna'!Q20*$M$88*$P86*Q$82</f>
        <v>0</v>
      </c>
      <c r="R20" s="5">
        <f>'Praca eksploatacyjna'!R20*$M$88*$P86*R$82</f>
        <v>0</v>
      </c>
      <c r="S20" s="5">
        <f>'Praca eksploatacyjna'!S20*$M$88*$P86*S$82</f>
        <v>0</v>
      </c>
      <c r="T20" s="5">
        <f>'Praca eksploatacyjna'!T20*$M$88*$P86*T$82</f>
        <v>0</v>
      </c>
      <c r="U20" s="5">
        <f>'Praca eksploatacyjna'!U20*$M$88*$P86*U$82</f>
        <v>0</v>
      </c>
      <c r="V20" s="5">
        <f>'Praca eksploatacyjna'!V20*$M$88*$P86*V$82</f>
        <v>0</v>
      </c>
      <c r="W20" s="5">
        <f>'Praca eksploatacyjna'!W20*$M$88*$P86*W$82</f>
        <v>0</v>
      </c>
      <c r="X20" s="5">
        <f>'Praca eksploatacyjna'!X20*$M$88*$P86*X$82</f>
        <v>0</v>
      </c>
      <c r="Y20" s="5">
        <f>'Praca eksploatacyjna'!Y20*$M$88*$P86*Y$82</f>
        <v>0</v>
      </c>
      <c r="Z20" s="5">
        <f>'Praca eksploatacyjna'!Z20*$M$88*$P86*Z$82</f>
        <v>0</v>
      </c>
    </row>
    <row r="21" spans="1:26" x14ac:dyDescent="0.25">
      <c r="A21" s="1">
        <v>20</v>
      </c>
      <c r="B21" s="5">
        <f>'Praca eksploatacyjna'!B21*$M$88*$P87*B$82</f>
        <v>0</v>
      </c>
      <c r="C21" s="5">
        <f>'Praca eksploatacyjna'!C21*$M$88*$P87*C$82</f>
        <v>0</v>
      </c>
      <c r="D21" s="5">
        <f>'Praca eksploatacyjna'!D21*$M$88*$P87*D$82</f>
        <v>0</v>
      </c>
      <c r="E21" s="5">
        <f>'Praca eksploatacyjna'!E21*$M$88*$P87*E$82</f>
        <v>0</v>
      </c>
      <c r="F21" s="5">
        <f>'Praca eksploatacyjna'!F21*$M$88*$P87*F$82</f>
        <v>0</v>
      </c>
      <c r="G21" s="5">
        <f>'Praca eksploatacyjna'!G21*$M$88*$P87*G$82</f>
        <v>0</v>
      </c>
      <c r="H21" s="5">
        <f>'Praca eksploatacyjna'!H21*$M$88*$P87*H$82</f>
        <v>0</v>
      </c>
      <c r="I21" s="5">
        <f>'Praca eksploatacyjna'!I21*$M$88*$P87*I$82</f>
        <v>0</v>
      </c>
      <c r="J21" s="5">
        <f>'Praca eksploatacyjna'!J21*$M$88*$P87*J$82</f>
        <v>0</v>
      </c>
      <c r="K21" s="5">
        <f>'Praca eksploatacyjna'!K21*$M$88*$P87*K$82</f>
        <v>0</v>
      </c>
      <c r="L21" s="5">
        <f>'Praca eksploatacyjna'!L21*$M$88*$P87*L$82</f>
        <v>0</v>
      </c>
      <c r="M21" s="5">
        <f>'Praca eksploatacyjna'!M21*$M$88*$P87*M$82</f>
        <v>0</v>
      </c>
      <c r="N21" s="5">
        <f>'Praca eksploatacyjna'!N21*$M$88*$P87*N$82</f>
        <v>0</v>
      </c>
      <c r="O21" s="5">
        <f>'Praca eksploatacyjna'!O21*$M$88*$P87*O$82</f>
        <v>0</v>
      </c>
      <c r="P21" s="5">
        <f>'Praca eksploatacyjna'!P21*$M$88*$P87*P$82</f>
        <v>0</v>
      </c>
      <c r="Q21" s="5">
        <f>'Praca eksploatacyjna'!Q21*$M$88*$P87*Q$82</f>
        <v>0</v>
      </c>
      <c r="R21" s="5">
        <f>'Praca eksploatacyjna'!R21*$M$88*$P87*R$82</f>
        <v>0</v>
      </c>
      <c r="S21" s="5">
        <f>'Praca eksploatacyjna'!S21*$M$88*$P87*S$82</f>
        <v>0</v>
      </c>
      <c r="T21" s="5">
        <f>'Praca eksploatacyjna'!T21*$M$88*$P87*T$82</f>
        <v>0</v>
      </c>
      <c r="U21" s="5">
        <f>'Praca eksploatacyjna'!U21*$M$88*$P87*U$82</f>
        <v>0</v>
      </c>
      <c r="V21" s="5">
        <f>'Praca eksploatacyjna'!V21*$M$88*$P87*V$82</f>
        <v>0</v>
      </c>
      <c r="W21" s="5">
        <f>'Praca eksploatacyjna'!W21*$M$88*$P87*W$82</f>
        <v>0</v>
      </c>
      <c r="X21" s="5">
        <f>'Praca eksploatacyjna'!X21*$M$88*$P87*X$82</f>
        <v>0</v>
      </c>
      <c r="Y21" s="5">
        <f>'Praca eksploatacyjna'!Y21*$M$88*$P87*Y$82</f>
        <v>0</v>
      </c>
      <c r="Z21" s="5">
        <f>'Praca eksploatacyjna'!Z21*$M$88*$P87*Z$82</f>
        <v>0</v>
      </c>
    </row>
    <row r="22" spans="1:26" x14ac:dyDescent="0.25">
      <c r="A22" s="1">
        <v>30</v>
      </c>
      <c r="B22" s="5">
        <f>'Praca eksploatacyjna'!B22*$M$88*$P88*B$82</f>
        <v>0</v>
      </c>
      <c r="C22" s="5">
        <f>'Praca eksploatacyjna'!C22*$M$88*$P88*C$82</f>
        <v>0.1739514492635178</v>
      </c>
      <c r="D22" s="5">
        <f>'Praca eksploatacyjna'!D22*$M$88*$P88*D$82</f>
        <v>0.35756686793056441</v>
      </c>
      <c r="E22" s="5">
        <f>'Praca eksploatacyjna'!E22*$M$88*$P88*E$82</f>
        <v>0.55084625600113968</v>
      </c>
      <c r="F22" s="5">
        <f>'Praca eksploatacyjna'!F22*$M$88*$P88*F$82</f>
        <v>0.75378961347524387</v>
      </c>
      <c r="G22" s="5">
        <f>'Praca eksploatacyjna'!G22*$M$88*$P88*G$82</f>
        <v>0.96639694035287682</v>
      </c>
      <c r="H22" s="5">
        <f>'Praca eksploatacyjna'!H22*$M$88*$P88*H$82</f>
        <v>1.3941170676572052</v>
      </c>
      <c r="I22" s="5">
        <f>'Praca eksploatacyjna'!I22*$M$88*$P88*I$82</f>
        <v>1.8415230585613152</v>
      </c>
      <c r="J22" s="5">
        <f>'Praca eksploatacyjna'!J22*$M$88*$P88*J$82</f>
        <v>2.3086149130652056</v>
      </c>
      <c r="K22" s="5">
        <f>'Praca eksploatacyjna'!K22*$M$88*$P88*K$82</f>
        <v>2.7953926311688759</v>
      </c>
      <c r="L22" s="5">
        <f>'Praca eksploatacyjna'!L22*$M$88*$P88*L$82</f>
        <v>2.2146596549753421</v>
      </c>
      <c r="M22" s="5">
        <f>'Praca eksploatacyjna'!M22*$M$88*$P88*M$82</f>
        <v>2.486145610255956</v>
      </c>
      <c r="N22" s="5">
        <f>'Praca eksploatacyjna'!N22*$M$88*$P88*N$82</f>
        <v>2.7672955349400983</v>
      </c>
      <c r="O22" s="5">
        <f>'Praca eksploatacyjna'!O22*$M$88*$P88*O$82</f>
        <v>3.0581094290277706</v>
      </c>
      <c r="P22" s="5">
        <f>'Praca eksploatacyjna'!P22*$M$88*$P88*P$82</f>
        <v>3.3585872925189699</v>
      </c>
      <c r="Q22" s="5">
        <f>'Praca eksploatacyjna'!Q22*$M$88*$P88*Q$82</f>
        <v>1.2079961754410959</v>
      </c>
      <c r="R22" s="5">
        <f>'Praca eksploatacyjna'!R22*$M$88*$P88*R$82</f>
        <v>1.478587318739901</v>
      </c>
      <c r="S22" s="5">
        <f>'Praca eksploatacyjna'!S22*$M$88*$P88*S$82</f>
        <v>1.7588424314422355</v>
      </c>
      <c r="T22" s="5">
        <f>'Praca eksploatacyjna'!T22*$M$88*$P88*T$82</f>
        <v>2.0487615135480985</v>
      </c>
      <c r="U22" s="5">
        <f>'Praca eksploatacyjna'!U22*$M$88*$P88*U$82</f>
        <v>2.3483445650574906</v>
      </c>
      <c r="V22" s="5">
        <f>'Praca eksploatacyjna'!V22*$M$88*$P88*V$82</f>
        <v>1.3287957929852054</v>
      </c>
      <c r="W22" s="5">
        <f>'Praca eksploatacyjna'!W22*$M$88*$P88*W$82</f>
        <v>1.6335687539890851</v>
      </c>
      <c r="X22" s="5">
        <f>'Praca eksploatacyjna'!X22*$M$88*$P88*X$82</f>
        <v>1.9483636091892167</v>
      </c>
      <c r="Y22" s="5">
        <f>'Praca eksploatacyjna'!Y22*$M$88*$P88*Y$82</f>
        <v>2.2731803585856003</v>
      </c>
      <c r="Z22" s="5">
        <f>'Praca eksploatacyjna'!Z22*$M$88*$P88*Z$82</f>
        <v>2.608019002178235</v>
      </c>
    </row>
    <row r="23" spans="1:26" x14ac:dyDescent="0.25">
      <c r="A23" s="1">
        <v>40</v>
      </c>
      <c r="B23" s="5">
        <f>'Praca eksploatacyjna'!B23*$M$88*$P89*B$82</f>
        <v>562.45116126827179</v>
      </c>
      <c r="C23" s="5">
        <f>'Praca eksploatacyjna'!C23*$M$88*$P89*C$82</f>
        <v>654.75064314425845</v>
      </c>
      <c r="D23" s="5">
        <f>'Praca eksploatacyjna'!D23*$M$88*$P89*D$82</f>
        <v>751.28509439229481</v>
      </c>
      <c r="E23" s="5">
        <f>'Praca eksploatacyjna'!E23*$M$88*$P89*E$82</f>
        <v>852.05451501238076</v>
      </c>
      <c r="F23" s="5">
        <f>'Praca eksploatacyjna'!F23*$M$88*$P89*F$82</f>
        <v>957.0589050045163</v>
      </c>
      <c r="G23" s="5">
        <f>'Praca eksploatacyjna'!G23*$M$88*$P89*G$82</f>
        <v>1066.2982643687014</v>
      </c>
      <c r="H23" s="5">
        <f>'Praca eksploatacyjna'!H23*$M$88*$P89*H$82</f>
        <v>1201.253828424577</v>
      </c>
      <c r="I23" s="5">
        <f>'Praca eksploatacyjna'!I23*$M$88*$P89*I$82</f>
        <v>1341.4922269900455</v>
      </c>
      <c r="J23" s="5">
        <f>'Praca eksploatacyjna'!J23*$M$88*$P89*J$82</f>
        <v>1487.0134600651074</v>
      </c>
      <c r="K23" s="5">
        <f>'Praca eksploatacyjna'!K23*$M$88*$P89*K$82</f>
        <v>1637.817527649762</v>
      </c>
      <c r="L23" s="5">
        <f>'Praca eksploatacyjna'!L23*$M$88*$P89*L$82</f>
        <v>1317.4703753884273</v>
      </c>
      <c r="M23" s="5">
        <f>'Praca eksploatacyjna'!M23*$M$88*$P89*M$82</f>
        <v>1480.1083443306864</v>
      </c>
      <c r="N23" s="5">
        <f>'Praca eksploatacyjna'!N23*$M$88*$P89*N$82</f>
        <v>1648.5446110768235</v>
      </c>
      <c r="O23" s="5">
        <f>'Praca eksploatacyjna'!O23*$M$88*$P89*O$82</f>
        <v>1822.7791756268377</v>
      </c>
      <c r="P23" s="5">
        <f>'Praca eksploatacyjna'!P23*$M$88*$P89*P$82</f>
        <v>2002.812037980729</v>
      </c>
      <c r="Q23" s="5">
        <f>'Praca eksploatacyjna'!Q23*$M$88*$P89*Q$82</f>
        <v>1528.2888844393644</v>
      </c>
      <c r="R23" s="5">
        <f>'Praca eksploatacyjna'!R23*$M$88*$P89*R$82</f>
        <v>1740.7746781148553</v>
      </c>
      <c r="S23" s="5">
        <f>'Praca eksploatacyjna'!S23*$M$88*$P89*S$82</f>
        <v>1960.3945900643348</v>
      </c>
      <c r="T23" s="5">
        <f>'Praca eksploatacyjna'!T23*$M$88*$P89*T$82</f>
        <v>2187.1486202878018</v>
      </c>
      <c r="U23" s="5">
        <f>'Praca eksploatacyjna'!U23*$M$88*$P89*U$82</f>
        <v>2421.036768785259</v>
      </c>
      <c r="V23" s="5">
        <f>'Praca eksploatacyjna'!V23*$M$88*$P89*V$82</f>
        <v>1864.7930875235438</v>
      </c>
      <c r="W23" s="5">
        <f>'Praca eksploatacyjna'!W23*$M$88*$P89*W$82</f>
        <v>4522.3654003724587</v>
      </c>
      <c r="X23" s="5">
        <f>'Praca eksploatacyjna'!X23*$M$88*$P89*X$82</f>
        <v>7273.6401055065462</v>
      </c>
      <c r="Y23" s="5">
        <f>'Praca eksploatacyjna'!Y23*$M$88*$P89*Y$82</f>
        <v>10118.617202925807</v>
      </c>
      <c r="Z23" s="5">
        <f>'Praca eksploatacyjna'!Z23*$M$88*$P89*Z$82</f>
        <v>13057.29669263024</v>
      </c>
    </row>
    <row r="24" spans="1:26" x14ac:dyDescent="0.25">
      <c r="A24" s="1">
        <v>50</v>
      </c>
      <c r="B24" s="5">
        <f>'Praca eksploatacyjna'!B24*$M$88*$P90*B$82</f>
        <v>6775.4607028043174</v>
      </c>
      <c r="C24" s="5">
        <f>'Praca eksploatacyjna'!C24*$M$88*$P90*C$82</f>
        <v>6928.9903177050701</v>
      </c>
      <c r="D24" s="5">
        <f>'Praca eksploatacyjna'!D24*$M$88*$P90*D$82</f>
        <v>7080.2946561276067</v>
      </c>
      <c r="E24" s="5">
        <f>'Praca eksploatacyjna'!E24*$M$88*$P90*E$82</f>
        <v>7229.3737180719208</v>
      </c>
      <c r="F24" s="5">
        <f>'Praca eksploatacyjna'!F24*$M$88*$P90*F$82</f>
        <v>7376.2275035380198</v>
      </c>
      <c r="G24" s="5">
        <f>'Praca eksploatacyjna'!G24*$M$88*$P90*G$82</f>
        <v>7520.8560125258964</v>
      </c>
      <c r="H24" s="5">
        <f>'Praca eksploatacyjna'!H24*$M$88*$P90*H$82</f>
        <v>8862.0606106688247</v>
      </c>
      <c r="I24" s="5">
        <f>'Praca eksploatacyjna'!I24*$M$88*$P90*I$82</f>
        <v>10259.51804773028</v>
      </c>
      <c r="J24" s="5">
        <f>'Praca eksploatacyjna'!J24*$M$88*$P90*J$82</f>
        <v>11713.228323710266</v>
      </c>
      <c r="K24" s="5">
        <f>'Praca eksploatacyjna'!K24*$M$88*$P90*K$82</f>
        <v>13223.191438608776</v>
      </c>
      <c r="L24" s="5">
        <f>'Praca eksploatacyjna'!L24*$M$88*$P90*L$82</f>
        <v>15039.750996225443</v>
      </c>
      <c r="M24" s="5">
        <f>'Praca eksploatacyjna'!M24*$M$88*$P90*M$82</f>
        <v>17692.552665749288</v>
      </c>
      <c r="N24" s="5">
        <f>'Praca eksploatacyjna'!N24*$M$88*$P90*N$82</f>
        <v>20446.162377913086</v>
      </c>
      <c r="O24" s="5">
        <f>'Praca eksploatacyjna'!O24*$M$88*$P90*O$82</f>
        <v>23300.58013271683</v>
      </c>
      <c r="P24" s="5">
        <f>'Praca eksploatacyjna'!P24*$M$88*$P90*P$82</f>
        <v>26255.805930160524</v>
      </c>
      <c r="Q24" s="5">
        <f>'Praca eksploatacyjna'!Q24*$M$88*$P90*Q$82</f>
        <v>22280.234905428417</v>
      </c>
      <c r="R24" s="5">
        <f>'Praca eksploatacyjna'!R24*$M$88*$P90*R$82</f>
        <v>24570.61471114153</v>
      </c>
      <c r="S24" s="5">
        <f>'Praca eksploatacyjna'!S24*$M$88*$P90*S$82</f>
        <v>26933.3386387215</v>
      </c>
      <c r="T24" s="5">
        <f>'Praca eksploatacyjna'!T24*$M$88*$P90*T$82</f>
        <v>29368.40668816831</v>
      </c>
      <c r="U24" s="5">
        <f>'Praca eksploatacyjna'!U24*$M$88*$P90*U$82</f>
        <v>31875.818859481969</v>
      </c>
      <c r="V24" s="5">
        <f>'Praca eksploatacyjna'!V24*$M$88*$P90*V$82</f>
        <v>20594.469289669421</v>
      </c>
      <c r="W24" s="5">
        <f>'Praca eksploatacyjna'!W24*$M$88*$P90*W$82</f>
        <v>25581.183561294223</v>
      </c>
      <c r="X24" s="5">
        <f>'Praca eksploatacyjna'!X24*$M$88*$P90*X$82</f>
        <v>30732.62173918504</v>
      </c>
      <c r="Y24" s="5">
        <f>'Praca eksploatacyjna'!Y24*$M$88*$P90*Y$82</f>
        <v>36048.783823341917</v>
      </c>
      <c r="Z24" s="5">
        <f>'Praca eksploatacyjna'!Z24*$M$88*$P90*Z$82</f>
        <v>41529.669813764813</v>
      </c>
    </row>
    <row r="25" spans="1:26" x14ac:dyDescent="0.25">
      <c r="A25" s="1">
        <v>60</v>
      </c>
      <c r="B25" s="5">
        <f>'Praca eksploatacyjna'!B25*$M$88*$P91*B$82</f>
        <v>11716.396179813521</v>
      </c>
      <c r="C25" s="5">
        <f>'Praca eksploatacyjna'!C25*$M$88*$P91*C$82</f>
        <v>14409.663622840237</v>
      </c>
      <c r="D25" s="5">
        <f>'Praca eksploatacyjna'!D25*$M$88*$P91*D$82</f>
        <v>17233.959580670326</v>
      </c>
      <c r="E25" s="5">
        <f>'Praca eksploatacyjna'!E25*$M$88*$P91*E$82</f>
        <v>20189.284053303778</v>
      </c>
      <c r="F25" s="5">
        <f>'Praca eksploatacyjna'!F25*$M$88*$P91*F$82</f>
        <v>23275.637040740603</v>
      </c>
      <c r="G25" s="5">
        <f>'Praca eksploatacyjna'!G25*$M$88*$P91*G$82</f>
        <v>26493.01854298079</v>
      </c>
      <c r="H25" s="5">
        <f>'Praca eksploatacyjna'!H25*$M$88*$P91*H$82</f>
        <v>30718.909110743854</v>
      </c>
      <c r="I25" s="5">
        <f>'Praca eksploatacyjna'!I25*$M$88*$P91*I$82</f>
        <v>35118.632122613686</v>
      </c>
      <c r="J25" s="5">
        <f>'Praca eksploatacyjna'!J25*$M$88*$P91*J$82</f>
        <v>39692.187578590296</v>
      </c>
      <c r="K25" s="5">
        <f>'Praca eksploatacyjna'!K25*$M$88*$P91*K$82</f>
        <v>44439.575478673622</v>
      </c>
      <c r="L25" s="5">
        <f>'Praca eksploatacyjna'!L25*$M$88*$P91*L$82</f>
        <v>34620.087907484885</v>
      </c>
      <c r="M25" s="5">
        <f>'Praca eksploatacyjna'!M25*$M$88*$P91*M$82</f>
        <v>42196.208198060463</v>
      </c>
      <c r="N25" s="5">
        <f>'Praca eksploatacyjna'!N25*$M$88*$P91*N$82</f>
        <v>50068.2756627118</v>
      </c>
      <c r="O25" s="5">
        <f>'Praca eksploatacyjna'!O25*$M$88*$P91*O$82</f>
        <v>58236.290301438916</v>
      </c>
      <c r="P25" s="5">
        <f>'Praca eksploatacyjna'!P25*$M$88*$P91*P$82</f>
        <v>66700.252114241783</v>
      </c>
      <c r="Q25" s="5">
        <f>'Praca eksploatacyjna'!Q25*$M$88*$P91*Q$82</f>
        <v>53731.105587775564</v>
      </c>
      <c r="R25" s="5">
        <f>'Praca eksploatacyjna'!R25*$M$88*$P91*R$82</f>
        <v>62299.079793946155</v>
      </c>
      <c r="S25" s="5">
        <f>'Praca eksploatacyjna'!S25*$M$88*$P91*S$82</f>
        <v>71160.910944995776</v>
      </c>
      <c r="T25" s="5">
        <f>'Praca eksploatacyjna'!T25*$M$88*$P91*T$82</f>
        <v>80316.59904092444</v>
      </c>
      <c r="U25" s="5">
        <f>'Praca eksploatacyjna'!U25*$M$88*$P91*U$82</f>
        <v>89766.144081732098</v>
      </c>
      <c r="V25" s="5">
        <f>'Praca eksploatacyjna'!V25*$M$88*$P91*V$82</f>
        <v>58816.809632001212</v>
      </c>
      <c r="W25" s="5">
        <f>'Praca eksploatacyjna'!W25*$M$88*$P91*W$82</f>
        <v>65977.103739320184</v>
      </c>
      <c r="X25" s="5">
        <f>'Praca eksploatacyjna'!X25*$M$88*$P91*X$82</f>
        <v>73354.929902658987</v>
      </c>
      <c r="Y25" s="5">
        <f>'Praca eksploatacyjna'!Y25*$M$88*$P91*Y$82</f>
        <v>80950.288122017635</v>
      </c>
      <c r="Z25" s="5">
        <f>'Praca eksploatacyjna'!Z25*$M$88*$P91*Z$82</f>
        <v>88763.178397396056</v>
      </c>
    </row>
    <row r="26" spans="1:26" x14ac:dyDescent="0.25">
      <c r="A26" s="1">
        <v>70</v>
      </c>
      <c r="B26" s="5">
        <f>'Praca eksploatacyjna'!B26*$M$88*$P92*B$82</f>
        <v>20499.91493077363</v>
      </c>
      <c r="C26" s="5">
        <f>'Praca eksploatacyjna'!C26*$M$88*$P92*C$82</f>
        <v>20873.851256931957</v>
      </c>
      <c r="D26" s="5">
        <f>'Praca eksploatacyjna'!D26*$M$88*$P92*D$82</f>
        <v>21236.022275923257</v>
      </c>
      <c r="E26" s="5">
        <f>'Praca eksploatacyjna'!E26*$M$88*$P92*E$82</f>
        <v>21586.427987747513</v>
      </c>
      <c r="F26" s="5">
        <f>'Praca eksploatacyjna'!F26*$M$88*$P92*F$82</f>
        <v>21925.068392404741</v>
      </c>
      <c r="G26" s="5">
        <f>'Praca eksploatacyjna'!G26*$M$88*$P92*G$82</f>
        <v>22251.943489894929</v>
      </c>
      <c r="H26" s="5">
        <f>'Praca eksploatacyjna'!H26*$M$88*$P92*H$82</f>
        <v>20316.097187862259</v>
      </c>
      <c r="I26" s="5">
        <f>'Praca eksploatacyjna'!I26*$M$88*$P92*I$82</f>
        <v>18258.682842450075</v>
      </c>
      <c r="J26" s="5">
        <f>'Praca eksploatacyjna'!J26*$M$88*$P92*J$82</f>
        <v>16079.700453658381</v>
      </c>
      <c r="K26" s="5">
        <f>'Praca eksploatacyjna'!K26*$M$88*$P92*K$82</f>
        <v>13779.150021487167</v>
      </c>
      <c r="L26" s="5">
        <f>'Praca eksploatacyjna'!L26*$M$88*$P92*L$82</f>
        <v>12680.62860222788</v>
      </c>
      <c r="M26" s="5">
        <f>'Praca eksploatacyjna'!M26*$M$88*$P92*M$82</f>
        <v>13714.226865594752</v>
      </c>
      <c r="N26" s="5">
        <f>'Praca eksploatacyjna'!N26*$M$88*$P92*N$82</f>
        <v>14780.512368816004</v>
      </c>
      <c r="O26" s="5">
        <f>'Praca eksploatacyjna'!O26*$M$88*$P92*O$82</f>
        <v>15879.485111891623</v>
      </c>
      <c r="P26" s="5">
        <f>'Praca eksploatacyjna'!P26*$M$88*$P92*P$82</f>
        <v>17011.14509482163</v>
      </c>
      <c r="Q26" s="5">
        <f>'Praca eksploatacyjna'!Q26*$M$88*$P92*Q$82</f>
        <v>33371.497740045306</v>
      </c>
      <c r="R26" s="5">
        <f>'Praca eksploatacyjna'!R26*$M$88*$P92*R$82</f>
        <v>34413.432599048239</v>
      </c>
      <c r="S26" s="5">
        <f>'Praca eksploatacyjna'!S26*$M$88*$P92*S$82</f>
        <v>35470.053924882639</v>
      </c>
      <c r="T26" s="5">
        <f>'Praca eksploatacyjna'!T26*$M$88*$P92*T$82</f>
        <v>36541.361717548483</v>
      </c>
      <c r="U26" s="5">
        <f>'Praca eksploatacyjna'!U26*$M$88*$P92*U$82</f>
        <v>37627.355977045787</v>
      </c>
      <c r="V26" s="5">
        <f>'Praca eksploatacyjna'!V26*$M$88*$P92*V$82</f>
        <v>34233.541223397551</v>
      </c>
      <c r="W26" s="5">
        <f>'Praca eksploatacyjna'!W26*$M$88*$P92*W$82</f>
        <v>34293.170545848247</v>
      </c>
      <c r="X26" s="5">
        <f>'Praca eksploatacyjna'!X26*$M$88*$P92*X$82</f>
        <v>34332.699914734891</v>
      </c>
      <c r="Y26" s="5">
        <f>'Praca eksploatacyjna'!Y26*$M$88*$P92*Y$82</f>
        <v>34352.129330057505</v>
      </c>
      <c r="Z26" s="5">
        <f>'Praca eksploatacyjna'!Z26*$M$88*$P92*Z$82</f>
        <v>34351.458791816083</v>
      </c>
    </row>
    <row r="27" spans="1:26" x14ac:dyDescent="0.25">
      <c r="A27" s="1">
        <v>80</v>
      </c>
      <c r="B27" s="5">
        <f>'Praca eksploatacyjna'!B27*$M$88*$P93*B$82</f>
        <v>28069.988262550814</v>
      </c>
      <c r="C27" s="5">
        <f>'Praca eksploatacyjna'!C27*$M$88*$P93*C$82</f>
        <v>26694.966327807102</v>
      </c>
      <c r="D27" s="5">
        <f>'Praca eksploatacyjna'!D27*$M$88*$P93*D$82</f>
        <v>25198.998748652957</v>
      </c>
      <c r="E27" s="5">
        <f>'Praca eksploatacyjna'!E27*$M$88*$P93*E$82</f>
        <v>23582.085525088358</v>
      </c>
      <c r="F27" s="5">
        <f>'Praca eksploatacyjna'!F27*$M$88*$P93*F$82</f>
        <v>21844.226657113319</v>
      </c>
      <c r="G27" s="5">
        <f>'Praca eksploatacyjna'!G27*$M$88*$P93*G$82</f>
        <v>19985.422144727829</v>
      </c>
      <c r="H27" s="5">
        <f>'Praca eksploatacyjna'!H27*$M$88*$P93*H$82</f>
        <v>17735.525019627214</v>
      </c>
      <c r="I27" s="5">
        <f>'Praca eksploatacyjna'!I27*$M$88*$P93*I$82</f>
        <v>15351.504349223247</v>
      </c>
      <c r="J27" s="5">
        <f>'Praca eksploatacyjna'!J27*$M$88*$P93*J$82</f>
        <v>12833.360133515922</v>
      </c>
      <c r="K27" s="5">
        <f>'Praca eksploatacyjna'!K27*$M$88*$P93*K$82</f>
        <v>10181.092372505238</v>
      </c>
      <c r="L27" s="5">
        <f>'Praca eksploatacyjna'!L27*$M$88*$P93*L$82</f>
        <v>21001.086062366303</v>
      </c>
      <c r="M27" s="5">
        <f>'Praca eksploatacyjna'!M27*$M$88*$P93*M$82</f>
        <v>14089.379949024573</v>
      </c>
      <c r="N27" s="5">
        <f>'Praca eksploatacyjna'!N27*$M$88*$P93*N$82</f>
        <v>6856.8739698251247</v>
      </c>
      <c r="O27" s="5">
        <f>'Praca eksploatacyjna'!O27*$M$88*$P93*O$82</f>
        <v>-696.43187523204654</v>
      </c>
      <c r="P27" s="5">
        <f>'Praca eksploatacyjna'!P27*$M$88*$P93*P$82</f>
        <v>-8570.5375861469438</v>
      </c>
      <c r="Q27" s="5">
        <f>'Praca eksploatacyjna'!Q27*$M$88*$P93*Q$82</f>
        <v>0</v>
      </c>
      <c r="R27" s="5">
        <f>'Praca eksploatacyjna'!R27*$M$88*$P93*R$82</f>
        <v>-8180.3965793719499</v>
      </c>
      <c r="S27" s="5">
        <f>'Praca eksploatacyjna'!S27*$M$88*$P93*S$82</f>
        <v>-16681.593024601625</v>
      </c>
      <c r="T27" s="5">
        <f>'Praca eksploatacyjna'!T27*$M$88*$P93*T$82</f>
        <v>-25503.589335689023</v>
      </c>
      <c r="U27" s="5">
        <f>'Praca eksploatacyjna'!U27*$M$88*$P93*U$82</f>
        <v>-34646.385512634144</v>
      </c>
      <c r="V27" s="5">
        <f>'Praca eksploatacyjna'!V27*$M$88*$P93*V$82</f>
        <v>0</v>
      </c>
      <c r="W27" s="5">
        <f>'Praca eksploatacyjna'!W27*$M$88*$P93*W$82</f>
        <v>-8982.3962440162613</v>
      </c>
      <c r="X27" s="5">
        <f>'Praca eksploatacyjna'!X27*$M$88*$P93*X$82</f>
        <v>-18285.592353890243</v>
      </c>
      <c r="Y27" s="5">
        <f>'Praca eksploatacyjna'!Y27*$M$88*$P93*Y$82</f>
        <v>-27909.588329621954</v>
      </c>
      <c r="Z27" s="5">
        <f>'Praca eksploatacyjna'!Z27*$M$88*$P93*Z$82</f>
        <v>-37854.384171211379</v>
      </c>
    </row>
    <row r="28" spans="1:26" x14ac:dyDescent="0.25">
      <c r="A28" s="1">
        <v>90</v>
      </c>
      <c r="B28" s="5">
        <f>'Praca eksploatacyjna'!B28*$M$88*$P94*B$82</f>
        <v>10757.724691411329</v>
      </c>
      <c r="C28" s="5">
        <f>'Praca eksploatacyjna'!C28*$M$88*$P94*C$82</f>
        <v>10928.840215479313</v>
      </c>
      <c r="D28" s="5">
        <f>'Praca eksploatacyjna'!D28*$M$88*$P94*D$82</f>
        <v>11092.386404072644</v>
      </c>
      <c r="E28" s="5">
        <f>'Praca eksploatacyjna'!E28*$M$88*$P94*E$82</f>
        <v>11248.363257191319</v>
      </c>
      <c r="F28" s="5">
        <f>'Praca eksploatacyjna'!F28*$M$88*$P94*F$82</f>
        <v>11396.770774835346</v>
      </c>
      <c r="G28" s="5">
        <f>'Praca eksploatacyjna'!G28*$M$88*$P94*G$82</f>
        <v>11537.608957004713</v>
      </c>
      <c r="H28" s="5">
        <f>'Praca eksploatacyjna'!H28*$M$88*$P94*H$82</f>
        <v>11596.469531971359</v>
      </c>
      <c r="I28" s="5">
        <f>'Praca eksploatacyjna'!I28*$M$88*$P94*I$82</f>
        <v>11644.131099671737</v>
      </c>
      <c r="J28" s="5">
        <f>'Praca eksploatacyjna'!J28*$M$88*$P94*J$82</f>
        <v>11680.593660105849</v>
      </c>
      <c r="K28" s="5">
        <f>'Praca eksploatacyjna'!K28*$M$88*$P94*K$82</f>
        <v>11705.857213273694</v>
      </c>
      <c r="L28" s="5">
        <f>'Praca eksploatacyjna'!L28*$M$88*$P94*L$82</f>
        <v>12571.472000073823</v>
      </c>
      <c r="M28" s="5">
        <f>'Praca eksploatacyjna'!M28*$M$88*$P94*M$82</f>
        <v>13867.26310051602</v>
      </c>
      <c r="N28" s="5">
        <f>'Praca eksploatacyjna'!N28*$M$88*$P94*N$82</f>
        <v>15207.246594697186</v>
      </c>
      <c r="O28" s="5">
        <f>'Praca eksploatacyjna'!O28*$M$88*$P94*O$82</f>
        <v>16591.422482617309</v>
      </c>
      <c r="P28" s="5">
        <f>'Praca eksploatacyjna'!P28*$M$88*$P94*P$82</f>
        <v>18019.790764276397</v>
      </c>
      <c r="Q28" s="5">
        <f>'Praca eksploatacyjna'!Q28*$M$88*$P94*Q$82</f>
        <v>20892.227347957811</v>
      </c>
      <c r="R28" s="5">
        <f>'Praca eksploatacyjna'!R28*$M$88*$P94*R$82</f>
        <v>22214.761851297008</v>
      </c>
      <c r="S28" s="5">
        <f>'Praca eksploatacyjna'!S28*$M$88*$P94*S$82</f>
        <v>23572.774392141309</v>
      </c>
      <c r="T28" s="5">
        <f>'Praca eksploatacyjna'!T28*$M$88*$P94*T$82</f>
        <v>24966.264970490709</v>
      </c>
      <c r="U28" s="5">
        <f>'Praca eksploatacyjna'!U28*$M$88*$P94*U$82</f>
        <v>26395.233586345214</v>
      </c>
      <c r="V28" s="5">
        <f>'Praca eksploatacyjna'!V28*$M$88*$P94*V$82</f>
        <v>21783.2261005976</v>
      </c>
      <c r="W28" s="5">
        <f>'Praca eksploatacyjna'!W28*$M$88*$P94*W$82</f>
        <v>24915.869280595813</v>
      </c>
      <c r="X28" s="5">
        <f>'Praca eksploatacyjna'!X28*$M$88*$P94*X$82</f>
        <v>28146.247622152008</v>
      </c>
      <c r="Y28" s="5">
        <f>'Praca eksploatacyjna'!Y28*$M$88*$P94*Y$82</f>
        <v>31474.361125266198</v>
      </c>
      <c r="Z28" s="5">
        <f>'Praca eksploatacyjna'!Z28*$M$88*$P94*Z$82</f>
        <v>34900.209789938366</v>
      </c>
    </row>
    <row r="29" spans="1:26" x14ac:dyDescent="0.25">
      <c r="A29" s="1">
        <v>100</v>
      </c>
      <c r="B29" s="5">
        <f>'Praca eksploatacyjna'!B29*$M$88*$P95*B$82</f>
        <v>0</v>
      </c>
      <c r="C29" s="5">
        <f>'Praca eksploatacyjna'!C29*$M$88*$P95*C$82</f>
        <v>0</v>
      </c>
      <c r="D29" s="5">
        <f>'Praca eksploatacyjna'!D29*$M$88*$P95*D$82</f>
        <v>0</v>
      </c>
      <c r="E29" s="5">
        <f>'Praca eksploatacyjna'!E29*$M$88*$P95*E$82</f>
        <v>0</v>
      </c>
      <c r="F29" s="5">
        <f>'Praca eksploatacyjna'!F29*$M$88*$P95*F$82</f>
        <v>0</v>
      </c>
      <c r="G29" s="5">
        <f>'Praca eksploatacyjna'!G29*$M$88*$P95*G$82</f>
        <v>0</v>
      </c>
      <c r="H29" s="5">
        <f>'Praca eksploatacyjna'!H29*$M$88*$P95*H$82</f>
        <v>0</v>
      </c>
      <c r="I29" s="5">
        <f>'Praca eksploatacyjna'!I29*$M$88*$P95*I$82</f>
        <v>0</v>
      </c>
      <c r="J29" s="5">
        <f>'Praca eksploatacyjna'!J29*$M$88*$P95*J$82</f>
        <v>0</v>
      </c>
      <c r="K29" s="5">
        <f>'Praca eksploatacyjna'!K29*$M$88*$P95*K$82</f>
        <v>0</v>
      </c>
      <c r="L29" s="5">
        <f>'Praca eksploatacyjna'!L29*$M$88*$P95*L$82</f>
        <v>0</v>
      </c>
      <c r="M29" s="5">
        <f>'Praca eksploatacyjna'!M29*$M$88*$P95*M$82</f>
        <v>0</v>
      </c>
      <c r="N29" s="5">
        <f>'Praca eksploatacyjna'!N29*$M$88*$P95*N$82</f>
        <v>0</v>
      </c>
      <c r="O29" s="5">
        <f>'Praca eksploatacyjna'!O29*$M$88*$P95*O$82</f>
        <v>0</v>
      </c>
      <c r="P29" s="5">
        <f>'Praca eksploatacyjna'!P29*$M$88*$P95*P$82</f>
        <v>0</v>
      </c>
      <c r="Q29" s="5">
        <f>'Praca eksploatacyjna'!Q29*$M$88*$P95*Q$82</f>
        <v>0</v>
      </c>
      <c r="R29" s="5">
        <f>'Praca eksploatacyjna'!R29*$M$88*$P95*R$82</f>
        <v>0</v>
      </c>
      <c r="S29" s="5">
        <f>'Praca eksploatacyjna'!S29*$M$88*$P95*S$82</f>
        <v>0</v>
      </c>
      <c r="T29" s="5">
        <f>'Praca eksploatacyjna'!T29*$M$88*$P95*T$82</f>
        <v>0</v>
      </c>
      <c r="U29" s="5">
        <f>'Praca eksploatacyjna'!U29*$M$88*$P95*U$82</f>
        <v>0</v>
      </c>
      <c r="V29" s="5">
        <f>'Praca eksploatacyjna'!V29*$M$88*$P95*V$82</f>
        <v>0</v>
      </c>
      <c r="W29" s="5">
        <f>'Praca eksploatacyjna'!W29*$M$88*$P95*W$82</f>
        <v>0</v>
      </c>
      <c r="X29" s="5">
        <f>'Praca eksploatacyjna'!X29*$M$88*$P95*X$82</f>
        <v>0</v>
      </c>
      <c r="Y29" s="5">
        <f>'Praca eksploatacyjna'!Y29*$M$88*$P95*Y$82</f>
        <v>0</v>
      </c>
      <c r="Z29" s="5">
        <f>'Praca eksploatacyjna'!Z29*$M$88*$P95*Z$82</f>
        <v>0</v>
      </c>
    </row>
    <row r="30" spans="1:26" x14ac:dyDescent="0.25">
      <c r="A30" s="1">
        <v>110</v>
      </c>
      <c r="B30" s="5">
        <f>'Praca eksploatacyjna'!B30*$M$88*$P96*B$82</f>
        <v>0</v>
      </c>
      <c r="C30" s="5">
        <f>'Praca eksploatacyjna'!C30*$M$88*$P96*C$82</f>
        <v>0</v>
      </c>
      <c r="D30" s="5">
        <f>'Praca eksploatacyjna'!D30*$M$88*$P96*D$82</f>
        <v>0</v>
      </c>
      <c r="E30" s="5">
        <f>'Praca eksploatacyjna'!E30*$M$88*$P96*E$82</f>
        <v>0</v>
      </c>
      <c r="F30" s="5">
        <f>'Praca eksploatacyjna'!F30*$M$88*$P96*F$82</f>
        <v>0</v>
      </c>
      <c r="G30" s="5">
        <f>'Praca eksploatacyjna'!G30*$M$88*$P96*G$82</f>
        <v>0</v>
      </c>
      <c r="H30" s="5">
        <f>'Praca eksploatacyjna'!H30*$M$88*$P96*H$82</f>
        <v>0</v>
      </c>
      <c r="I30" s="5">
        <f>'Praca eksploatacyjna'!I30*$M$88*$P96*I$82</f>
        <v>0</v>
      </c>
      <c r="J30" s="5">
        <f>'Praca eksploatacyjna'!J30*$M$88*$P96*J$82</f>
        <v>0</v>
      </c>
      <c r="K30" s="5">
        <f>'Praca eksploatacyjna'!K30*$M$88*$P96*K$82</f>
        <v>0</v>
      </c>
      <c r="L30" s="5">
        <f>'Praca eksploatacyjna'!L30*$M$88*$P96*L$82</f>
        <v>0</v>
      </c>
      <c r="M30" s="5">
        <f>'Praca eksploatacyjna'!M30*$M$88*$P96*M$82</f>
        <v>0</v>
      </c>
      <c r="N30" s="5">
        <f>'Praca eksploatacyjna'!N30*$M$88*$P96*N$82</f>
        <v>0</v>
      </c>
      <c r="O30" s="5">
        <f>'Praca eksploatacyjna'!O30*$M$88*$P96*O$82</f>
        <v>0</v>
      </c>
      <c r="P30" s="5">
        <f>'Praca eksploatacyjna'!P30*$M$88*$P96*P$82</f>
        <v>0</v>
      </c>
      <c r="Q30" s="5">
        <f>'Praca eksploatacyjna'!Q30*$M$88*$P96*Q$82</f>
        <v>0</v>
      </c>
      <c r="R30" s="5">
        <f>'Praca eksploatacyjna'!R30*$M$88*$P96*R$82</f>
        <v>0</v>
      </c>
      <c r="S30" s="5">
        <f>'Praca eksploatacyjna'!S30*$M$88*$P96*S$82</f>
        <v>0</v>
      </c>
      <c r="T30" s="5">
        <f>'Praca eksploatacyjna'!T30*$M$88*$P96*T$82</f>
        <v>0</v>
      </c>
      <c r="U30" s="5">
        <f>'Praca eksploatacyjna'!U30*$M$88*$P96*U$82</f>
        <v>0</v>
      </c>
      <c r="V30" s="5">
        <f>'Praca eksploatacyjna'!V30*$M$88*$P96*V$82</f>
        <v>0</v>
      </c>
      <c r="W30" s="5">
        <f>'Praca eksploatacyjna'!W30*$M$88*$P96*W$82</f>
        <v>0</v>
      </c>
      <c r="X30" s="5">
        <f>'Praca eksploatacyjna'!X30*$M$88*$P96*X$82</f>
        <v>0</v>
      </c>
      <c r="Y30" s="5">
        <f>'Praca eksploatacyjna'!Y30*$M$88*$P96*Y$82</f>
        <v>0</v>
      </c>
      <c r="Z30" s="5">
        <f>'Praca eksploatacyjna'!Z30*$M$88*$P96*Z$82</f>
        <v>0</v>
      </c>
    </row>
    <row r="31" spans="1:26" x14ac:dyDescent="0.25">
      <c r="A31" s="1" t="s">
        <v>28</v>
      </c>
      <c r="B31" s="5">
        <f>SUM(B20:B30)</f>
        <v>78381.935928621897</v>
      </c>
      <c r="C31" s="5">
        <f t="shared" ref="C31:Z31" si="3">SUM(C20:C30)</f>
        <v>80491.236335357215</v>
      </c>
      <c r="D31" s="5">
        <f t="shared" si="3"/>
        <v>82593.304326707017</v>
      </c>
      <c r="E31" s="5">
        <f t="shared" si="3"/>
        <v>84688.139902671275</v>
      </c>
      <c r="F31" s="5">
        <f t="shared" si="3"/>
        <v>86775.743063250018</v>
      </c>
      <c r="G31" s="5">
        <f t="shared" si="3"/>
        <v>88856.113808443217</v>
      </c>
      <c r="H31" s="5">
        <f t="shared" si="3"/>
        <v>90431.709406365757</v>
      </c>
      <c r="I31" s="5">
        <f t="shared" si="3"/>
        <v>91975.802211737639</v>
      </c>
      <c r="J31" s="5">
        <f t="shared" si="3"/>
        <v>93488.392224558876</v>
      </c>
      <c r="K31" s="5">
        <f t="shared" si="3"/>
        <v>94969.479444829427</v>
      </c>
      <c r="L31" s="5">
        <f t="shared" si="3"/>
        <v>97232.710603421729</v>
      </c>
      <c r="M31" s="5">
        <f t="shared" si="3"/>
        <v>103042.22526888605</v>
      </c>
      <c r="N31" s="5">
        <f t="shared" si="3"/>
        <v>109010.38288057497</v>
      </c>
      <c r="O31" s="5">
        <f t="shared" si="3"/>
        <v>115137.18343848852</v>
      </c>
      <c r="P31" s="5">
        <f t="shared" si="3"/>
        <v>121422.62694262667</v>
      </c>
      <c r="Q31" s="5">
        <f t="shared" si="3"/>
        <v>131804.56246182192</v>
      </c>
      <c r="R31" s="5">
        <f t="shared" si="3"/>
        <v>137059.74564149458</v>
      </c>
      <c r="S31" s="5">
        <f t="shared" si="3"/>
        <v>142417.63830863539</v>
      </c>
      <c r="T31" s="5">
        <f t="shared" si="3"/>
        <v>147878.24046324426</v>
      </c>
      <c r="U31" s="5">
        <f t="shared" si="3"/>
        <v>153441.55210532123</v>
      </c>
      <c r="V31" s="5">
        <f t="shared" si="3"/>
        <v>137294.1681289823</v>
      </c>
      <c r="W31" s="5">
        <f t="shared" si="3"/>
        <v>146308.92985216866</v>
      </c>
      <c r="X31" s="5">
        <f t="shared" si="3"/>
        <v>155556.49529395642</v>
      </c>
      <c r="Y31" s="5">
        <f t="shared" si="3"/>
        <v>165036.86445434569</v>
      </c>
      <c r="Z31" s="5">
        <f t="shared" si="3"/>
        <v>174750.03733333631</v>
      </c>
    </row>
    <row r="33" spans="1:26" x14ac:dyDescent="0.25">
      <c r="A33" t="s">
        <v>89</v>
      </c>
    </row>
    <row r="34" spans="1:26" x14ac:dyDescent="0.25">
      <c r="A34" s="1" t="s">
        <v>4</v>
      </c>
      <c r="B34" s="1">
        <v>2020</v>
      </c>
      <c r="C34" s="1">
        <f>B34+1</f>
        <v>2021</v>
      </c>
      <c r="D34" s="1">
        <f t="shared" ref="D34:Z34" si="4">C34+1</f>
        <v>2022</v>
      </c>
      <c r="E34" s="1">
        <f t="shared" si="4"/>
        <v>2023</v>
      </c>
      <c r="F34" s="1">
        <f t="shared" si="4"/>
        <v>2024</v>
      </c>
      <c r="G34" s="1">
        <f t="shared" si="4"/>
        <v>2025</v>
      </c>
      <c r="H34" s="1">
        <f t="shared" si="4"/>
        <v>2026</v>
      </c>
      <c r="I34" s="1">
        <f t="shared" si="4"/>
        <v>2027</v>
      </c>
      <c r="J34" s="1">
        <f t="shared" si="4"/>
        <v>2028</v>
      </c>
      <c r="K34" s="1">
        <f t="shared" si="4"/>
        <v>2029</v>
      </c>
      <c r="L34" s="1">
        <f t="shared" si="4"/>
        <v>2030</v>
      </c>
      <c r="M34" s="1">
        <f t="shared" si="4"/>
        <v>2031</v>
      </c>
      <c r="N34" s="1">
        <f t="shared" si="4"/>
        <v>2032</v>
      </c>
      <c r="O34" s="1">
        <f t="shared" si="4"/>
        <v>2033</v>
      </c>
      <c r="P34" s="1">
        <f t="shared" si="4"/>
        <v>2034</v>
      </c>
      <c r="Q34" s="1">
        <f t="shared" si="4"/>
        <v>2035</v>
      </c>
      <c r="R34" s="1">
        <f t="shared" si="4"/>
        <v>2036</v>
      </c>
      <c r="S34" s="1">
        <f t="shared" si="4"/>
        <v>2037</v>
      </c>
      <c r="T34" s="1">
        <f t="shared" si="4"/>
        <v>2038</v>
      </c>
      <c r="U34" s="1">
        <f t="shared" si="4"/>
        <v>2039</v>
      </c>
      <c r="V34" s="1">
        <f t="shared" si="4"/>
        <v>2040</v>
      </c>
      <c r="W34" s="1">
        <f t="shared" si="4"/>
        <v>2041</v>
      </c>
      <c r="X34" s="1">
        <f t="shared" si="4"/>
        <v>2042</v>
      </c>
      <c r="Y34" s="1">
        <f t="shared" si="4"/>
        <v>2043</v>
      </c>
      <c r="Z34" s="1">
        <f t="shared" si="4"/>
        <v>2044</v>
      </c>
    </row>
    <row r="35" spans="1:26" x14ac:dyDescent="0.25">
      <c r="A35" s="3" t="s">
        <v>2</v>
      </c>
      <c r="B35" s="72"/>
      <c r="C35" s="72"/>
      <c r="D35" s="72"/>
      <c r="E35" s="72"/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  <c r="R35" s="72"/>
      <c r="S35" s="72"/>
      <c r="T35" s="72"/>
      <c r="U35" s="72"/>
      <c r="V35" s="72"/>
      <c r="W35" s="72"/>
      <c r="X35" s="72"/>
      <c r="Y35" s="72"/>
      <c r="Z35" s="72"/>
    </row>
    <row r="36" spans="1:26" x14ac:dyDescent="0.25">
      <c r="A36" s="1">
        <v>10</v>
      </c>
      <c r="B36" s="5">
        <f>'Praca eksploatacyjna'!B36*$M$88*$Q86*B$82</f>
        <v>0</v>
      </c>
      <c r="C36" s="5">
        <f>'Praca eksploatacyjna'!C36*$M$88*$Q86*C$82</f>
        <v>0</v>
      </c>
      <c r="D36" s="5">
        <f>'Praca eksploatacyjna'!D36*$M$88*$Q86*D$82</f>
        <v>0</v>
      </c>
      <c r="E36" s="5">
        <f>'Praca eksploatacyjna'!E36*$M$88*$Q86*E$82</f>
        <v>0</v>
      </c>
      <c r="F36" s="5">
        <f>'Praca eksploatacyjna'!F36*$M$88*$Q86*F$82</f>
        <v>0</v>
      </c>
      <c r="G36" s="5">
        <f>'Praca eksploatacyjna'!G36*$M$88*$Q86*G$82</f>
        <v>0</v>
      </c>
      <c r="H36" s="5">
        <f>'Praca eksploatacyjna'!H36*$M$88*$Q86*H$82</f>
        <v>0</v>
      </c>
      <c r="I36" s="5">
        <f>'Praca eksploatacyjna'!I36*$M$88*$Q86*I$82</f>
        <v>0</v>
      </c>
      <c r="J36" s="5">
        <f>'Praca eksploatacyjna'!J36*$M$88*$Q86*J$82</f>
        <v>0</v>
      </c>
      <c r="K36" s="5">
        <f>'Praca eksploatacyjna'!K36*$M$88*$Q86*K$82</f>
        <v>0</v>
      </c>
      <c r="L36" s="5">
        <f>'Praca eksploatacyjna'!L36*$M$88*$Q86*L$82</f>
        <v>0</v>
      </c>
      <c r="M36" s="5">
        <f>'Praca eksploatacyjna'!M36*$M$88*$Q86*M$82</f>
        <v>0</v>
      </c>
      <c r="N36" s="5">
        <f>'Praca eksploatacyjna'!N36*$M$88*$Q86*N$82</f>
        <v>0</v>
      </c>
      <c r="O36" s="5">
        <f>'Praca eksploatacyjna'!O36*$M$88*$Q86*O$82</f>
        <v>0</v>
      </c>
      <c r="P36" s="5">
        <f>'Praca eksploatacyjna'!P36*$M$88*$Q86*P$82</f>
        <v>0</v>
      </c>
      <c r="Q36" s="5">
        <f>'Praca eksploatacyjna'!Q36*$M$88*$Q86*Q$82</f>
        <v>0</v>
      </c>
      <c r="R36" s="5">
        <f>'Praca eksploatacyjna'!R36*$M$88*$Q86*R$82</f>
        <v>0</v>
      </c>
      <c r="S36" s="5">
        <f>'Praca eksploatacyjna'!S36*$M$88*$Q86*S$82</f>
        <v>0</v>
      </c>
      <c r="T36" s="5">
        <f>'Praca eksploatacyjna'!T36*$M$88*$Q86*T$82</f>
        <v>0</v>
      </c>
      <c r="U36" s="5">
        <f>'Praca eksploatacyjna'!U36*$M$88*$Q86*U$82</f>
        <v>0</v>
      </c>
      <c r="V36" s="5">
        <f>'Praca eksploatacyjna'!V36*$M$88*$Q86*V$82</f>
        <v>0</v>
      </c>
      <c r="W36" s="5">
        <f>'Praca eksploatacyjna'!W36*$M$88*$Q86*W$82</f>
        <v>0</v>
      </c>
      <c r="X36" s="5">
        <f>'Praca eksploatacyjna'!X36*$M$88*$Q86*X$82</f>
        <v>0</v>
      </c>
      <c r="Y36" s="5">
        <f>'Praca eksploatacyjna'!Y36*$M$88*$Q86*Y$82</f>
        <v>0</v>
      </c>
      <c r="Z36" s="5">
        <f>'Praca eksploatacyjna'!Z36*$M$88*$Q86*Z$82</f>
        <v>0</v>
      </c>
    </row>
    <row r="37" spans="1:26" x14ac:dyDescent="0.25">
      <c r="A37" s="1">
        <v>20</v>
      </c>
      <c r="B37" s="5">
        <f>'Praca eksploatacyjna'!B37*$M$88*$Q87*B$82</f>
        <v>0</v>
      </c>
      <c r="C37" s="5">
        <f>'Praca eksploatacyjna'!C37*$M$88*$Q87*C$82</f>
        <v>0</v>
      </c>
      <c r="D37" s="5">
        <f>'Praca eksploatacyjna'!D37*$M$88*$Q87*D$82</f>
        <v>0</v>
      </c>
      <c r="E37" s="5">
        <f>'Praca eksploatacyjna'!E37*$M$88*$Q87*E$82</f>
        <v>0</v>
      </c>
      <c r="F37" s="5">
        <f>'Praca eksploatacyjna'!F37*$M$88*$Q87*F$82</f>
        <v>0</v>
      </c>
      <c r="G37" s="5">
        <f>'Praca eksploatacyjna'!G37*$M$88*$Q87*G$82</f>
        <v>0</v>
      </c>
      <c r="H37" s="5">
        <f>'Praca eksploatacyjna'!H37*$M$88*$Q87*H$82</f>
        <v>0.53543614262794514</v>
      </c>
      <c r="I37" s="5">
        <f>'Praca eksploatacyjna'!I37*$M$88*$Q87*I$82</f>
        <v>1.0969911214816437</v>
      </c>
      <c r="J37" s="5">
        <f>'Praca eksploatacyjna'!J37*$M$88*$Q87*J$82</f>
        <v>1.6846649365610964</v>
      </c>
      <c r="K37" s="5">
        <f>'Praca eksploatacyjna'!K37*$M$88*$Q87*K$82</f>
        <v>2.2984575878663014</v>
      </c>
      <c r="L37" s="5">
        <f>'Praca eksploatacyjna'!L37*$M$88*$Q87*L$82</f>
        <v>2.9383690753972598</v>
      </c>
      <c r="M37" s="5">
        <f>'Praca eksploatacyjna'!M37*$M$88*$Q87*M$82</f>
        <v>3.003666165961643</v>
      </c>
      <c r="N37" s="5">
        <f>'Praca eksploatacyjna'!N37*$M$88*$Q87*N$82</f>
        <v>3.0689632565260272</v>
      </c>
      <c r="O37" s="5">
        <f>'Praca eksploatacyjna'!O37*$M$88*$Q87*O$82</f>
        <v>3.1342603470904109</v>
      </c>
      <c r="P37" s="5">
        <f>'Praca eksploatacyjna'!P37*$M$88*$Q87*P$82</f>
        <v>3.1995574376547942</v>
      </c>
      <c r="Q37" s="5">
        <f>'Praca eksploatacyjna'!Q37*$M$88*$Q87*Q$82</f>
        <v>0</v>
      </c>
      <c r="R37" s="5">
        <f>'Praca eksploatacyjna'!R37*$M$88*$Q87*R$82</f>
        <v>2.0350926559232878</v>
      </c>
      <c r="S37" s="5">
        <f>'Praca eksploatacyjna'!S37*$M$88*$Q87*S$82</f>
        <v>4.1499928669808224</v>
      </c>
      <c r="T37" s="5">
        <f>'Praca eksploatacyjna'!T37*$M$88*$Q87*T$82</f>
        <v>6.3447006331726028</v>
      </c>
      <c r="U37" s="5">
        <f>'Praca eksploatacyjna'!U37*$M$88*$Q87*U$82</f>
        <v>8.6192159544986318</v>
      </c>
      <c r="V37" s="5">
        <f>'Praca eksploatacyjna'!V37*$M$88*$Q87*V$82</f>
        <v>10.973538830958901</v>
      </c>
      <c r="W37" s="5">
        <f>'Praca eksploatacyjna'!W37*$M$88*$Q87*W$82</f>
        <v>12.676341848232331</v>
      </c>
      <c r="X37" s="5">
        <f>'Praca eksploatacyjna'!X37*$M$88*$Q87*X$82</f>
        <v>14.432833584414245</v>
      </c>
      <c r="Y37" s="5">
        <f>'Praca eksploatacyjna'!Y37*$M$88*$Q87*Y$82</f>
        <v>16.243014039504658</v>
      </c>
      <c r="Z37" s="5">
        <f>'Praca eksploatacyjna'!Z37*$M$88*$Q87*Z$82</f>
        <v>18.106883213503558</v>
      </c>
    </row>
    <row r="38" spans="1:26" x14ac:dyDescent="0.25">
      <c r="A38" s="1">
        <v>30</v>
      </c>
      <c r="B38" s="5">
        <f>'Praca eksploatacyjna'!B38*$M$88*$Q88*B$82</f>
        <v>19700.195706557013</v>
      </c>
      <c r="C38" s="5">
        <f>'Praca eksploatacyjna'!C38*$M$88*$Q88*C$82</f>
        <v>20526.471257506157</v>
      </c>
      <c r="D38" s="5">
        <f>'Praca eksploatacyjna'!D38*$M$88*$Q88*D$82</f>
        <v>21367.380853815099</v>
      </c>
      <c r="E38" s="5">
        <f>'Praca eksploatacyjna'!E38*$M$88*$Q88*E$82</f>
        <v>22222.924495483818</v>
      </c>
      <c r="F38" s="5">
        <f>'Praca eksploatacyjna'!F38*$M$88*$Q88*F$82</f>
        <v>23093.102182512321</v>
      </c>
      <c r="G38" s="5">
        <f>'Praca eksploatacyjna'!G38*$M$88*$Q88*G$82</f>
        <v>23977.913914900601</v>
      </c>
      <c r="H38" s="5">
        <f>'Praca eksploatacyjna'!H38*$M$88*$Q88*H$82</f>
        <v>24621.889723097309</v>
      </c>
      <c r="I38" s="5">
        <f>'Praca eksploatacyjna'!I38*$M$88*$Q88*I$82</f>
        <v>25268.037626919588</v>
      </c>
      <c r="J38" s="5">
        <f>'Praca eksploatacyjna'!J38*$M$88*$Q88*J$82</f>
        <v>25916.35762636744</v>
      </c>
      <c r="K38" s="5">
        <f>'Praca eksploatacyjna'!K38*$M$88*$Q88*K$82</f>
        <v>26566.849721440856</v>
      </c>
      <c r="L38" s="5">
        <f>'Praca eksploatacyjna'!L38*$M$88*$Q88*L$82</f>
        <v>25573.183809164257</v>
      </c>
      <c r="M38" s="5">
        <f>'Praca eksploatacyjna'!M38*$M$88*$Q88*M$82</f>
        <v>26238.272706071733</v>
      </c>
      <c r="N38" s="5">
        <f>'Praca eksploatacyjna'!N38*$M$88*$Q88*N$82</f>
        <v>26907.570121386623</v>
      </c>
      <c r="O38" s="5">
        <f>'Praca eksploatacyjna'!O38*$M$88*$Q88*O$82</f>
        <v>27581.076055108926</v>
      </c>
      <c r="P38" s="5">
        <f>'Praca eksploatacyjna'!P38*$M$88*$Q88*P$82</f>
        <v>28258.790507238631</v>
      </c>
      <c r="Q38" s="5">
        <f>'Praca eksploatacyjna'!Q38*$M$88*$Q88*Q$82</f>
        <v>28669.201524579454</v>
      </c>
      <c r="R38" s="5">
        <f>'Praca eksploatacyjna'!R38*$M$88*$Q88*R$82</f>
        <v>30077.923253905683</v>
      </c>
      <c r="S38" s="5">
        <f>'Praca eksploatacyjna'!S38*$M$88*$Q88*S$82</f>
        <v>31519.403324362691</v>
      </c>
      <c r="T38" s="5">
        <f>'Praca eksploatacyjna'!T38*$M$88*$Q88*T$82</f>
        <v>32993.64173595047</v>
      </c>
      <c r="U38" s="5">
        <f>'Praca eksploatacyjna'!U38*$M$88*$Q88*U$82</f>
        <v>34500.638488669014</v>
      </c>
      <c r="V38" s="5">
        <f>'Praca eksploatacyjna'!V38*$M$88*$Q88*V$82</f>
        <v>35461.722301499096</v>
      </c>
      <c r="W38" s="5">
        <f>'Praca eksploatacyjna'!W38*$M$88*$Q88*W$82</f>
        <v>36545.731031250631</v>
      </c>
      <c r="X38" s="5">
        <f>'Praca eksploatacyjna'!X38*$M$88*$Q88*X$82</f>
        <v>37645.427266089704</v>
      </c>
      <c r="Y38" s="5">
        <f>'Praca eksploatacyjna'!Y38*$M$88*$Q88*Y$82</f>
        <v>38760.811006016353</v>
      </c>
      <c r="Z38" s="5">
        <f>'Praca eksploatacyjna'!Z38*$M$88*$Q88*Z$82</f>
        <v>39891.882251030533</v>
      </c>
    </row>
    <row r="39" spans="1:26" x14ac:dyDescent="0.25">
      <c r="A39" s="1">
        <v>40</v>
      </c>
      <c r="B39" s="5">
        <f>'Praca eksploatacyjna'!B39*$M$88*$Q89*B$82</f>
        <v>59835.420786221206</v>
      </c>
      <c r="C39" s="5">
        <f>'Praca eksploatacyjna'!C39*$M$88*$Q89*C$82</f>
        <v>61565.548849496416</v>
      </c>
      <c r="D39" s="5">
        <f>'Praca eksploatacyjna'!D39*$M$88*$Q89*D$82</f>
        <v>63296.818280118299</v>
      </c>
      <c r="E39" s="5">
        <f>'Praca eksploatacyjna'!E39*$M$88*$Q89*E$82</f>
        <v>65029.229078086879</v>
      </c>
      <c r="F39" s="5">
        <f>'Praca eksploatacyjna'!F39*$M$88*$Q89*F$82</f>
        <v>66762.781243402133</v>
      </c>
      <c r="G39" s="5">
        <f>'Praca eksploatacyjna'!G39*$M$88*$Q89*G$82</f>
        <v>68497.47477606406</v>
      </c>
      <c r="H39" s="5">
        <f>'Praca eksploatacyjna'!H39*$M$88*$Q89*H$82</f>
        <v>71751.52801756491</v>
      </c>
      <c r="I39" s="5">
        <f>'Praca eksploatacyjna'!I39*$M$88*$Q89*I$82</f>
        <v>75080.782057704768</v>
      </c>
      <c r="J39" s="5">
        <f>'Praca eksploatacyjna'!J39*$M$88*$Q89*J$82</f>
        <v>78485.236896483606</v>
      </c>
      <c r="K39" s="5">
        <f>'Praca eksploatacyjna'!K39*$M$88*$Q89*K$82</f>
        <v>81964.892533901439</v>
      </c>
      <c r="L39" s="5">
        <f>'Praca eksploatacyjna'!L39*$M$88*$Q89*L$82</f>
        <v>85391.345143456303</v>
      </c>
      <c r="M39" s="5">
        <f>'Praca eksploatacyjna'!M39*$M$88*$Q89*M$82</f>
        <v>89799.135938156949</v>
      </c>
      <c r="N39" s="5">
        <f>'Praca eksploatacyjna'!N39*$M$88*$Q89*N$82</f>
        <v>94316.066095773611</v>
      </c>
      <c r="O39" s="5">
        <f>'Praca eksploatacyjna'!O39*$M$88*$Q89*O$82</f>
        <v>98942.135616306274</v>
      </c>
      <c r="P39" s="5">
        <f>'Praca eksploatacyjna'!P39*$M$88*$Q89*P$82</f>
        <v>103677.34449975498</v>
      </c>
      <c r="Q39" s="5">
        <f>'Praca eksploatacyjna'!Q39*$M$88*$Q89*Q$82</f>
        <v>99121.592916246183</v>
      </c>
      <c r="R39" s="5">
        <f>'Praca eksploatacyjna'!R39*$M$88*$Q89*R$82</f>
        <v>103937.28997945567</v>
      </c>
      <c r="S39" s="5">
        <f>'Praca eksploatacyjna'!S39*$M$88*$Q89*S$82</f>
        <v>108864.09548207244</v>
      </c>
      <c r="T39" s="5">
        <f>'Praca eksploatacyjna'!T39*$M$88*$Q89*T$82</f>
        <v>113902.00942409642</v>
      </c>
      <c r="U39" s="5">
        <f>'Praca eksploatacyjna'!U39*$M$88*$Q89*U$82</f>
        <v>119051.03180552764</v>
      </c>
      <c r="V39" s="5">
        <f>'Praca eksploatacyjna'!V39*$M$88*$Q89*V$82</f>
        <v>109304.50022541435</v>
      </c>
      <c r="W39" s="5">
        <f>'Praca eksploatacyjna'!W39*$M$88*$Q89*W$82</f>
        <v>121083.009213037</v>
      </c>
      <c r="X39" s="5">
        <f>'Praca eksploatacyjna'!X39*$M$88*$Q89*X$82</f>
        <v>133211.20228773353</v>
      </c>
      <c r="Y39" s="5">
        <f>'Praca eksploatacyjna'!Y39*$M$88*$Q89*Y$82</f>
        <v>145689.07944950397</v>
      </c>
      <c r="Z39" s="5">
        <f>'Praca eksploatacyjna'!Z39*$M$88*$Q89*Z$82</f>
        <v>158516.64069834835</v>
      </c>
    </row>
    <row r="40" spans="1:26" x14ac:dyDescent="0.25">
      <c r="A40" s="1">
        <v>50</v>
      </c>
      <c r="B40" s="5">
        <f>'Praca eksploatacyjna'!B40*$M$88*$Q90*B$82</f>
        <v>19754.758318194225</v>
      </c>
      <c r="C40" s="5">
        <f>'Praca eksploatacyjna'!C40*$M$88*$Q90*C$82</f>
        <v>20350.340017234033</v>
      </c>
      <c r="D40" s="5">
        <f>'Praca eksploatacyjna'!D40*$M$88*$Q90*D$82</f>
        <v>20947.652829207495</v>
      </c>
      <c r="E40" s="5">
        <f>'Praca eksploatacyjna'!E40*$M$88*$Q90*E$82</f>
        <v>21546.696754114597</v>
      </c>
      <c r="F40" s="5">
        <f>'Praca eksploatacyjna'!F40*$M$88*$Q90*F$82</f>
        <v>22147.471791955351</v>
      </c>
      <c r="G40" s="5">
        <f>'Praca eksploatacyjna'!G40*$M$88*$Q90*G$82</f>
        <v>22749.977942729754</v>
      </c>
      <c r="H40" s="5">
        <f>'Praca eksploatacyjna'!H40*$M$88*$Q90*H$82</f>
        <v>28550.963666676471</v>
      </c>
      <c r="I40" s="5">
        <f>'Praca eksploatacyjna'!I40*$M$88*$Q90*I$82</f>
        <v>34607.180428446525</v>
      </c>
      <c r="J40" s="5">
        <f>'Praca eksploatacyjna'!J40*$M$88*$Q90*J$82</f>
        <v>40918.628228039925</v>
      </c>
      <c r="K40" s="5">
        <f>'Praca eksploatacyjna'!K40*$M$88*$Q90*K$82</f>
        <v>47485.307065456662</v>
      </c>
      <c r="L40" s="5">
        <f>'Praca eksploatacyjna'!L40*$M$88*$Q90*L$82</f>
        <v>54112.466735661212</v>
      </c>
      <c r="M40" s="5">
        <f>'Praca eksploatacyjna'!M40*$M$88*$Q90*M$82</f>
        <v>61681.065114991026</v>
      </c>
      <c r="N40" s="5">
        <f>'Praca eksploatacyjna'!N40*$M$88*$Q90*N$82</f>
        <v>69526.450412518127</v>
      </c>
      <c r="O40" s="5">
        <f>'Praca eksploatacyjna'!O40*$M$88*$Q90*O$82</f>
        <v>77648.622628242505</v>
      </c>
      <c r="P40" s="5">
        <f>'Praca eksploatacyjna'!P40*$M$88*$Q90*P$82</f>
        <v>86047.581762164162</v>
      </c>
      <c r="Q40" s="5">
        <f>'Praca eksploatacyjna'!Q40*$M$88*$Q90*Q$82</f>
        <v>62819.448086365548</v>
      </c>
      <c r="R40" s="5">
        <f>'Praca eksploatacyjna'!R40*$M$88*$Q90*R$82</f>
        <v>71308.222592048653</v>
      </c>
      <c r="S40" s="5">
        <f>'Praca eksploatacyjna'!S40*$M$88*$Q90*S$82</f>
        <v>80080.620060239817</v>
      </c>
      <c r="T40" s="5">
        <f>'Praca eksploatacyjna'!T40*$M$88*$Q90*T$82</f>
        <v>89136.640490939055</v>
      </c>
      <c r="U40" s="5">
        <f>'Praca eksploatacyjna'!U40*$M$88*$Q90*U$82</f>
        <v>98476.283884146411</v>
      </c>
      <c r="V40" s="5">
        <f>'Praca eksploatacyjna'!V40*$M$88*$Q90*V$82</f>
        <v>70041.348987736317</v>
      </c>
      <c r="W40" s="5">
        <f>'Praca eksploatacyjna'!W40*$M$88*$Q90*W$82</f>
        <v>86780.674638106968</v>
      </c>
      <c r="X40" s="5">
        <f>'Praca eksploatacyjna'!X40*$M$88*$Q90*X$82</f>
        <v>104072.3519519728</v>
      </c>
      <c r="Y40" s="5">
        <f>'Praca eksploatacyjna'!Y40*$M$88*$Q90*Y$82</f>
        <v>121916.38092933391</v>
      </c>
      <c r="Z40" s="5">
        <f>'Praca eksploatacyjna'!Z40*$M$88*$Q90*Z$82</f>
        <v>140312.76157019017</v>
      </c>
    </row>
    <row r="41" spans="1:26" x14ac:dyDescent="0.25">
      <c r="A41" s="1">
        <v>60</v>
      </c>
      <c r="B41" s="5">
        <f>'Praca eksploatacyjna'!B41*$M$88*$Q91*B$82</f>
        <v>20018.450944795441</v>
      </c>
      <c r="C41" s="5">
        <f>'Praca eksploatacyjna'!C41*$M$88*$Q91*C$82</f>
        <v>26706.018658460678</v>
      </c>
      <c r="D41" s="5">
        <f>'Praca eksploatacyjna'!D41*$M$88*$Q91*D$82</f>
        <v>33733.342592814006</v>
      </c>
      <c r="E41" s="5">
        <f>'Praca eksploatacyjna'!E41*$M$88*$Q91*E$82</f>
        <v>41100.422747855395</v>
      </c>
      <c r="F41" s="5">
        <f>'Praca eksploatacyjna'!F41*$M$88*$Q91*F$82</f>
        <v>48807.259123584874</v>
      </c>
      <c r="G41" s="5">
        <f>'Praca eksploatacyjna'!G41*$M$88*$Q91*G$82</f>
        <v>56853.8517200024</v>
      </c>
      <c r="H41" s="5">
        <f>'Praca eksploatacyjna'!H41*$M$88*$Q91*H$82</f>
        <v>69018.591743964294</v>
      </c>
      <c r="I41" s="5">
        <f>'Praca eksploatacyjna'!I41*$M$88*$Q91*I$82</f>
        <v>81707.399754802391</v>
      </c>
      <c r="J41" s="5">
        <f>'Praca eksploatacyjna'!J41*$M$88*$Q91*J$82</f>
        <v>94920.275752516682</v>
      </c>
      <c r="K41" s="5">
        <f>'Praca eksploatacyjna'!K41*$M$88*$Q91*K$82</f>
        <v>108657.21973710714</v>
      </c>
      <c r="L41" s="5">
        <f>'Praca eksploatacyjna'!L41*$M$88*$Q91*L$82</f>
        <v>84695.65688116524</v>
      </c>
      <c r="M41" s="5">
        <f>'Praca eksploatacyjna'!M41*$M$88*$Q91*M$82</f>
        <v>104338.2875287981</v>
      </c>
      <c r="N41" s="5">
        <f>'Praca eksploatacyjna'!N41*$M$88*$Q91*N$82</f>
        <v>124753.11404335104</v>
      </c>
      <c r="O41" s="5">
        <f>'Praca eksploatacyjna'!O41*$M$88*$Q91*O$82</f>
        <v>145940.13642482419</v>
      </c>
      <c r="P41" s="5">
        <f>'Praca eksploatacyjna'!P41*$M$88*$Q91*P$82</f>
        <v>167899.35467321734</v>
      </c>
      <c r="Q41" s="5">
        <f>'Praca eksploatacyjna'!Q41*$M$88*$Q91*Q$82</f>
        <v>125122.27042900721</v>
      </c>
      <c r="R41" s="5">
        <f>'Praca eksploatacyjna'!R41*$M$88*$Q91*R$82</f>
        <v>146460.32868596099</v>
      </c>
      <c r="S41" s="5">
        <f>'Praca eksploatacyjna'!S41*$M$88*$Q91*S$82</f>
        <v>168537.03842716475</v>
      </c>
      <c r="T41" s="5">
        <f>'Praca eksploatacyjna'!T41*$M$88*$Q91*T$82</f>
        <v>191352.39965261836</v>
      </c>
      <c r="U41" s="5">
        <f>'Praca eksploatacyjna'!U41*$M$88*$Q91*U$82</f>
        <v>214906.41236232204</v>
      </c>
      <c r="V41" s="5">
        <f>'Praca eksploatacyjna'!V41*$M$88*$Q91*V$82</f>
        <v>133022.14485476053</v>
      </c>
      <c r="W41" s="5">
        <f>'Praca eksploatacyjna'!W41*$M$88*$Q91*W$82</f>
        <v>144914.77801098922</v>
      </c>
      <c r="X41" s="5">
        <f>'Praca eksploatacyjna'!X41*$M$88*$Q91*X$82</f>
        <v>157145.77004951521</v>
      </c>
      <c r="Y41" s="5">
        <f>'Praca eksploatacyjna'!Y41*$M$88*$Q91*Y$82</f>
        <v>169715.1209703385</v>
      </c>
      <c r="Z41" s="5">
        <f>'Praca eksploatacyjna'!Z41*$M$88*$Q91*Z$82</f>
        <v>182622.83077345902</v>
      </c>
    </row>
    <row r="42" spans="1:26" x14ac:dyDescent="0.25">
      <c r="A42" s="1">
        <v>70</v>
      </c>
      <c r="B42" s="5">
        <f>'Praca eksploatacyjna'!B42*$M$88*$Q92*B$82</f>
        <v>143634.94470931336</v>
      </c>
      <c r="C42" s="5">
        <f>'Praca eksploatacyjna'!C42*$M$88*$Q92*C$82</f>
        <v>143050.18685431516</v>
      </c>
      <c r="D42" s="5">
        <f>'Praca eksploatacyjna'!D42*$M$88*$Q92*D$82</f>
        <v>142204.95047608804</v>
      </c>
      <c r="E42" s="5">
        <f>'Praca eksploatacyjna'!E42*$M$88*$Q92*E$82</f>
        <v>141099.23557463192</v>
      </c>
      <c r="F42" s="5">
        <f>'Praca eksploatacyjna'!F42*$M$88*$Q92*F$82</f>
        <v>139733.04214994688</v>
      </c>
      <c r="G42" s="5">
        <f>'Praca eksploatacyjna'!G42*$M$88*$Q92*G$82</f>
        <v>138106.37020203282</v>
      </c>
      <c r="H42" s="5">
        <f>'Praca eksploatacyjna'!H42*$M$88*$Q92*H$82</f>
        <v>127710.70406867551</v>
      </c>
      <c r="I42" s="5">
        <f>'Praca eksploatacyjna'!I42*$M$88*$Q92*I$82</f>
        <v>116639.50986759101</v>
      </c>
      <c r="J42" s="5">
        <f>'Praca eksploatacyjna'!J42*$M$88*$Q92*J$82</f>
        <v>104892.78759877932</v>
      </c>
      <c r="K42" s="5">
        <f>'Praca eksploatacyjna'!K42*$M$88*$Q92*K$82</f>
        <v>92470.537262240367</v>
      </c>
      <c r="L42" s="5">
        <f>'Praca eksploatacyjna'!L42*$M$88*$Q92*L$82</f>
        <v>108676.59272123301</v>
      </c>
      <c r="M42" s="5">
        <f>'Praca eksploatacyjna'!M42*$M$88*$Q92*M$82</f>
        <v>91184.66209816371</v>
      </c>
      <c r="N42" s="5">
        <f>'Praca eksploatacyjna'!N42*$M$88*$Q92*N$82</f>
        <v>72827.211213491188</v>
      </c>
      <c r="O42" s="5">
        <f>'Praca eksploatacyjna'!O42*$M$88*$Q92*O$82</f>
        <v>53604.240067215425</v>
      </c>
      <c r="P42" s="5">
        <f>'Praca eksploatacyjna'!P42*$M$88*$Q92*P$82</f>
        <v>33515.748659336416</v>
      </c>
      <c r="Q42" s="5">
        <f>'Praca eksploatacyjna'!Q42*$M$88*$Q92*Q$82</f>
        <v>97002.745455757176</v>
      </c>
      <c r="R42" s="5">
        <f>'Praca eksploatacyjna'!R42*$M$88*$Q92*R$82</f>
        <v>75831.942979602638</v>
      </c>
      <c r="S42" s="5">
        <f>'Praca eksploatacyjna'!S42*$M$88*$Q92*S$82</f>
        <v>53754.832370692428</v>
      </c>
      <c r="T42" s="5">
        <f>'Praca eksploatacyjna'!T42*$M$88*$Q92*T$82</f>
        <v>30771.413629026538</v>
      </c>
      <c r="U42" s="5">
        <f>'Praca eksploatacyjna'!U42*$M$88*$Q92*U$82</f>
        <v>6881.686754604978</v>
      </c>
      <c r="V42" s="5">
        <f>'Praca eksploatacyjna'!V42*$M$88*$Q92*V$82</f>
        <v>101094.68771787295</v>
      </c>
      <c r="W42" s="5">
        <f>'Praca eksploatacyjna'!W42*$M$88*$Q92*W$82</f>
        <v>75248.113652456857</v>
      </c>
      <c r="X42" s="5">
        <f>'Praca eksploatacyjna'!X42*$M$88*$Q92*X$82</f>
        <v>48412.801755017499</v>
      </c>
      <c r="Y42" s="5">
        <f>'Praca eksploatacyjna'!Y42*$M$88*$Q92*Y$82</f>
        <v>20588.752025554939</v>
      </c>
      <c r="Z42" s="5">
        <f>'Praca eksploatacyjna'!Z42*$M$88*$Q92*Z$82</f>
        <v>-8224.0355359308469</v>
      </c>
    </row>
    <row r="43" spans="1:26" x14ac:dyDescent="0.25">
      <c r="A43" s="1">
        <v>80</v>
      </c>
      <c r="B43" s="5">
        <f>'Praca eksploatacyjna'!B43*$M$88*$Q93*B$82</f>
        <v>137458.99430983947</v>
      </c>
      <c r="C43" s="5">
        <f>'Praca eksploatacyjna'!C43*$M$88*$Q93*C$82</f>
        <v>142169.37391091621</v>
      </c>
      <c r="D43" s="5">
        <f>'Praca eksploatacyjna'!D43*$M$88*$Q93*D$82</f>
        <v>146923.25238775151</v>
      </c>
      <c r="E43" s="5">
        <f>'Praca eksploatacyjna'!E43*$M$88*$Q93*E$82</f>
        <v>151720.62974034523</v>
      </c>
      <c r="F43" s="5">
        <f>'Praca eksploatacyjna'!F43*$M$88*$Q93*F$82</f>
        <v>156561.50596869746</v>
      </c>
      <c r="G43" s="5">
        <f>'Praca eksploatacyjna'!G43*$M$88*$Q93*G$82</f>
        <v>161445.8810728082</v>
      </c>
      <c r="H43" s="5">
        <f>'Praca eksploatacyjna'!H43*$M$88*$Q93*H$82</f>
        <v>167359.65719167248</v>
      </c>
      <c r="I43" s="5">
        <f>'Praca eksploatacyjna'!I43*$M$88*$Q93*I$82</f>
        <v>173365.02497356338</v>
      </c>
      <c r="J43" s="5">
        <f>'Praca eksploatacyjna'!J43*$M$88*$Q93*J$82</f>
        <v>179461.9844184808</v>
      </c>
      <c r="K43" s="5">
        <f>'Praca eksploatacyjna'!K43*$M$88*$Q93*K$82</f>
        <v>185650.53552642476</v>
      </c>
      <c r="L43" s="5">
        <f>'Praca eksploatacyjna'!L43*$M$88*$Q93*L$82</f>
        <v>187037.05477456533</v>
      </c>
      <c r="M43" s="5">
        <f>'Praca eksploatacyjna'!M43*$M$88*$Q93*M$82</f>
        <v>194751.61075130376</v>
      </c>
      <c r="N43" s="5">
        <f>'Praca eksploatacyjna'!N43*$M$88*$Q93*N$82</f>
        <v>202620.87007507469</v>
      </c>
      <c r="O43" s="5">
        <f>'Praca eksploatacyjna'!O43*$M$88*$Q93*O$82</f>
        <v>210644.83274587811</v>
      </c>
      <c r="P43" s="5">
        <f>'Praca eksploatacyjna'!P43*$M$88*$Q93*P$82</f>
        <v>218823.49876371407</v>
      </c>
      <c r="Q43" s="5">
        <f>'Praca eksploatacyjna'!Q43*$M$88*$Q93*Q$82</f>
        <v>215707.91025026469</v>
      </c>
      <c r="R43" s="5">
        <f>'Praca eksploatacyjna'!R43*$M$88*$Q93*R$82</f>
        <v>225134.13758314191</v>
      </c>
      <c r="S43" s="5">
        <f>'Praca eksploatacyjna'!S43*$M$88*$Q93*S$82</f>
        <v>234760.83821515151</v>
      </c>
      <c r="T43" s="5">
        <f>'Praca eksploatacyjna'!T43*$M$88*$Q93*T$82</f>
        <v>244588.0121462933</v>
      </c>
      <c r="U43" s="5">
        <f>'Praca eksploatacyjna'!U43*$M$88*$Q93*U$82</f>
        <v>254615.65937656729</v>
      </c>
      <c r="V43" s="5">
        <f>'Praca eksploatacyjna'!V43*$M$88*$Q93*V$82</f>
        <v>243572.06968900148</v>
      </c>
      <c r="W43" s="5">
        <f>'Praca eksploatacyjna'!W43*$M$88*$Q93*W$82</f>
        <v>255471.38049089132</v>
      </c>
      <c r="X43" s="5">
        <f>'Praca eksploatacyjna'!X43*$M$88*$Q93*X$82</f>
        <v>267637.50299694669</v>
      </c>
      <c r="Y43" s="5">
        <f>'Praca eksploatacyjna'!Y43*$M$88*$Q93*Y$82</f>
        <v>280070.43720716762</v>
      </c>
      <c r="Z43" s="5">
        <f>'Praca eksploatacyjna'!Z43*$M$88*$Q93*Z$82</f>
        <v>292770.18312155415</v>
      </c>
    </row>
    <row r="44" spans="1:26" x14ac:dyDescent="0.25">
      <c r="A44" s="1">
        <v>90</v>
      </c>
      <c r="B44" s="5">
        <f>'Praca eksploatacyjna'!B44*$M$88*$Q94*B$82</f>
        <v>0</v>
      </c>
      <c r="C44" s="5">
        <f>'Praca eksploatacyjna'!C44*$M$88*$Q94*C$82</f>
        <v>0</v>
      </c>
      <c r="D44" s="5">
        <f>'Praca eksploatacyjna'!D44*$M$88*$Q94*D$82</f>
        <v>0</v>
      </c>
      <c r="E44" s="5">
        <f>'Praca eksploatacyjna'!E44*$M$88*$Q94*E$82</f>
        <v>0</v>
      </c>
      <c r="F44" s="5">
        <f>'Praca eksploatacyjna'!F44*$M$88*$Q94*F$82</f>
        <v>0</v>
      </c>
      <c r="G44" s="5">
        <f>'Praca eksploatacyjna'!G44*$M$88*$Q94*G$82</f>
        <v>0</v>
      </c>
      <c r="H44" s="5">
        <f>'Praca eksploatacyjna'!H44*$M$88*$Q94*H$82</f>
        <v>0</v>
      </c>
      <c r="I44" s="5">
        <f>'Praca eksploatacyjna'!I44*$M$88*$Q94*I$82</f>
        <v>0</v>
      </c>
      <c r="J44" s="5">
        <f>'Praca eksploatacyjna'!J44*$M$88*$Q94*J$82</f>
        <v>0</v>
      </c>
      <c r="K44" s="5">
        <f>'Praca eksploatacyjna'!K44*$M$88*$Q94*K$82</f>
        <v>0</v>
      </c>
      <c r="L44" s="5">
        <f>'Praca eksploatacyjna'!L44*$M$88*$Q94*L$82</f>
        <v>0</v>
      </c>
      <c r="M44" s="5">
        <f>'Praca eksploatacyjna'!M44*$M$88*$Q94*M$82</f>
        <v>0</v>
      </c>
      <c r="N44" s="5">
        <f>'Praca eksploatacyjna'!N44*$M$88*$Q94*N$82</f>
        <v>0</v>
      </c>
      <c r="O44" s="5">
        <f>'Praca eksploatacyjna'!O44*$M$88*$Q94*O$82</f>
        <v>0</v>
      </c>
      <c r="P44" s="5">
        <f>'Praca eksploatacyjna'!P44*$M$88*$Q94*P$82</f>
        <v>0</v>
      </c>
      <c r="Q44" s="5">
        <f>'Praca eksploatacyjna'!Q44*$M$88*$Q94*Q$82</f>
        <v>0</v>
      </c>
      <c r="R44" s="5">
        <f>'Praca eksploatacyjna'!R44*$M$88*$Q94*R$82</f>
        <v>0</v>
      </c>
      <c r="S44" s="5">
        <f>'Praca eksploatacyjna'!S44*$M$88*$Q94*S$82</f>
        <v>0</v>
      </c>
      <c r="T44" s="5">
        <f>'Praca eksploatacyjna'!T44*$M$88*$Q94*T$82</f>
        <v>0</v>
      </c>
      <c r="U44" s="5">
        <f>'Praca eksploatacyjna'!U44*$M$88*$Q94*U$82</f>
        <v>0</v>
      </c>
      <c r="V44" s="5">
        <f>'Praca eksploatacyjna'!V44*$M$88*$Q94*V$82</f>
        <v>0</v>
      </c>
      <c r="W44" s="5">
        <f>'Praca eksploatacyjna'!W44*$M$88*$Q94*W$82</f>
        <v>0</v>
      </c>
      <c r="X44" s="5">
        <f>'Praca eksploatacyjna'!X44*$M$88*$Q94*X$82</f>
        <v>0</v>
      </c>
      <c r="Y44" s="5">
        <f>'Praca eksploatacyjna'!Y44*$M$88*$Q94*Y$82</f>
        <v>0</v>
      </c>
      <c r="Z44" s="5">
        <f>'Praca eksploatacyjna'!Z44*$M$88*$Q94*Z$82</f>
        <v>0</v>
      </c>
    </row>
    <row r="45" spans="1:26" x14ac:dyDescent="0.25">
      <c r="A45" s="1">
        <v>100</v>
      </c>
      <c r="B45" s="5">
        <f>'Praca eksploatacyjna'!B45*$M$88*$Q95*B$82</f>
        <v>0</v>
      </c>
      <c r="C45" s="5">
        <f>'Praca eksploatacyjna'!C45*$M$88*$Q95*C$82</f>
        <v>0</v>
      </c>
      <c r="D45" s="5">
        <f>'Praca eksploatacyjna'!D45*$M$88*$Q95*D$82</f>
        <v>0</v>
      </c>
      <c r="E45" s="5">
        <f>'Praca eksploatacyjna'!E45*$M$88*$Q95*E$82</f>
        <v>0</v>
      </c>
      <c r="F45" s="5">
        <f>'Praca eksploatacyjna'!F45*$M$88*$Q95*F$82</f>
        <v>0</v>
      </c>
      <c r="G45" s="5">
        <f>'Praca eksploatacyjna'!G45*$M$88*$Q95*G$82</f>
        <v>0</v>
      </c>
      <c r="H45" s="5">
        <f>'Praca eksploatacyjna'!H45*$M$88*$Q95*H$82</f>
        <v>0</v>
      </c>
      <c r="I45" s="5">
        <f>'Praca eksploatacyjna'!I45*$M$88*$Q95*I$82</f>
        <v>0</v>
      </c>
      <c r="J45" s="5">
        <f>'Praca eksploatacyjna'!J45*$M$88*$Q95*J$82</f>
        <v>0</v>
      </c>
      <c r="K45" s="5">
        <f>'Praca eksploatacyjna'!K45*$M$88*$Q95*K$82</f>
        <v>0</v>
      </c>
      <c r="L45" s="5">
        <f>'Praca eksploatacyjna'!L45*$M$88*$Q95*L$82</f>
        <v>0</v>
      </c>
      <c r="M45" s="5">
        <f>'Praca eksploatacyjna'!M45*$M$88*$Q95*M$82</f>
        <v>0</v>
      </c>
      <c r="N45" s="5">
        <f>'Praca eksploatacyjna'!N45*$M$88*$Q95*N$82</f>
        <v>0</v>
      </c>
      <c r="O45" s="5">
        <f>'Praca eksploatacyjna'!O45*$M$88*$Q95*O$82</f>
        <v>0</v>
      </c>
      <c r="P45" s="5">
        <f>'Praca eksploatacyjna'!P45*$M$88*$Q95*P$82</f>
        <v>0</v>
      </c>
      <c r="Q45" s="5">
        <f>'Praca eksploatacyjna'!Q45*$M$88*$Q95*Q$82</f>
        <v>0</v>
      </c>
      <c r="R45" s="5">
        <f>'Praca eksploatacyjna'!R45*$M$88*$Q95*R$82</f>
        <v>0</v>
      </c>
      <c r="S45" s="5">
        <f>'Praca eksploatacyjna'!S45*$M$88*$Q95*S$82</f>
        <v>0</v>
      </c>
      <c r="T45" s="5">
        <f>'Praca eksploatacyjna'!T45*$M$88*$Q95*T$82</f>
        <v>0</v>
      </c>
      <c r="U45" s="5">
        <f>'Praca eksploatacyjna'!U45*$M$88*$Q95*U$82</f>
        <v>0</v>
      </c>
      <c r="V45" s="5">
        <f>'Praca eksploatacyjna'!V45*$M$88*$Q95*V$82</f>
        <v>0</v>
      </c>
      <c r="W45" s="5">
        <f>'Praca eksploatacyjna'!W45*$M$88*$Q95*W$82</f>
        <v>0</v>
      </c>
      <c r="X45" s="5">
        <f>'Praca eksploatacyjna'!X45*$M$88*$Q95*X$82</f>
        <v>0</v>
      </c>
      <c r="Y45" s="5">
        <f>'Praca eksploatacyjna'!Y45*$M$88*$Q95*Y$82</f>
        <v>0</v>
      </c>
      <c r="Z45" s="5">
        <f>'Praca eksploatacyjna'!Z45*$M$88*$Q95*Z$82</f>
        <v>0</v>
      </c>
    </row>
    <row r="46" spans="1:26" x14ac:dyDescent="0.25">
      <c r="A46" s="1">
        <v>110</v>
      </c>
      <c r="B46" s="5">
        <f>'Praca eksploatacyjna'!B46*$M$88*$Q96*B$82</f>
        <v>0</v>
      </c>
      <c r="C46" s="5">
        <f>'Praca eksploatacyjna'!C46*$M$88*$Q96*C$82</f>
        <v>0</v>
      </c>
      <c r="D46" s="5">
        <f>'Praca eksploatacyjna'!D46*$M$88*$Q96*D$82</f>
        <v>0</v>
      </c>
      <c r="E46" s="5">
        <f>'Praca eksploatacyjna'!E46*$M$88*$Q96*E$82</f>
        <v>0</v>
      </c>
      <c r="F46" s="5">
        <f>'Praca eksploatacyjna'!F46*$M$88*$Q96*F$82</f>
        <v>0</v>
      </c>
      <c r="G46" s="5">
        <f>'Praca eksploatacyjna'!G46*$M$88*$Q96*G$82</f>
        <v>0</v>
      </c>
      <c r="H46" s="5">
        <f>'Praca eksploatacyjna'!H46*$M$88*$Q96*H$82</f>
        <v>0</v>
      </c>
      <c r="I46" s="5">
        <f>'Praca eksploatacyjna'!I46*$M$88*$Q96*I$82</f>
        <v>0</v>
      </c>
      <c r="J46" s="5">
        <f>'Praca eksploatacyjna'!J46*$M$88*$Q96*J$82</f>
        <v>0</v>
      </c>
      <c r="K46" s="5">
        <f>'Praca eksploatacyjna'!K46*$M$88*$Q96*K$82</f>
        <v>0</v>
      </c>
      <c r="L46" s="5">
        <f>'Praca eksploatacyjna'!L46*$M$88*$Q96*L$82</f>
        <v>0</v>
      </c>
      <c r="M46" s="5">
        <f>'Praca eksploatacyjna'!M46*$M$88*$Q96*M$82</f>
        <v>0</v>
      </c>
      <c r="N46" s="5">
        <f>'Praca eksploatacyjna'!N46*$M$88*$Q96*N$82</f>
        <v>0</v>
      </c>
      <c r="O46" s="5">
        <f>'Praca eksploatacyjna'!O46*$M$88*$Q96*O$82</f>
        <v>0</v>
      </c>
      <c r="P46" s="5">
        <f>'Praca eksploatacyjna'!P46*$M$88*$Q96*P$82</f>
        <v>0</v>
      </c>
      <c r="Q46" s="5">
        <f>'Praca eksploatacyjna'!Q46*$M$88*$Q96*Q$82</f>
        <v>0</v>
      </c>
      <c r="R46" s="5">
        <f>'Praca eksploatacyjna'!R46*$M$88*$Q96*R$82</f>
        <v>0</v>
      </c>
      <c r="S46" s="5">
        <f>'Praca eksploatacyjna'!S46*$M$88*$Q96*S$82</f>
        <v>0</v>
      </c>
      <c r="T46" s="5">
        <f>'Praca eksploatacyjna'!T46*$M$88*$Q96*T$82</f>
        <v>0</v>
      </c>
      <c r="U46" s="5">
        <f>'Praca eksploatacyjna'!U46*$M$88*$Q96*U$82</f>
        <v>0</v>
      </c>
      <c r="V46" s="5">
        <f>'Praca eksploatacyjna'!V46*$M$88*$Q96*V$82</f>
        <v>0</v>
      </c>
      <c r="W46" s="5">
        <f>'Praca eksploatacyjna'!W46*$M$88*$Q96*W$82</f>
        <v>0</v>
      </c>
      <c r="X46" s="5">
        <f>'Praca eksploatacyjna'!X46*$M$88*$Q96*X$82</f>
        <v>0</v>
      </c>
      <c r="Y46" s="5">
        <f>'Praca eksploatacyjna'!Y46*$M$88*$Q96*Y$82</f>
        <v>0</v>
      </c>
      <c r="Z46" s="5">
        <f>'Praca eksploatacyjna'!Z46*$M$88*$Q96*Z$82</f>
        <v>0</v>
      </c>
    </row>
    <row r="47" spans="1:26" x14ac:dyDescent="0.25">
      <c r="A47" s="1" t="s">
        <v>28</v>
      </c>
      <c r="B47" s="5">
        <f>SUM(B36:B46)</f>
        <v>400402.76477492077</v>
      </c>
      <c r="C47" s="5">
        <f t="shared" ref="C47:Z47" si="5">SUM(C36:C46)</f>
        <v>414367.93954792869</v>
      </c>
      <c r="D47" s="5">
        <f t="shared" si="5"/>
        <v>428473.39741979446</v>
      </c>
      <c r="E47" s="5">
        <f t="shared" si="5"/>
        <v>442719.13839051785</v>
      </c>
      <c r="F47" s="5">
        <f t="shared" si="5"/>
        <v>457105.16246009897</v>
      </c>
      <c r="G47" s="5">
        <f t="shared" si="5"/>
        <v>471631.46962853777</v>
      </c>
      <c r="H47" s="5">
        <f t="shared" si="5"/>
        <v>489013.8698477936</v>
      </c>
      <c r="I47" s="5">
        <f t="shared" si="5"/>
        <v>506669.03170014918</v>
      </c>
      <c r="J47" s="5">
        <f t="shared" si="5"/>
        <v>524596.95518560428</v>
      </c>
      <c r="K47" s="5">
        <f t="shared" si="5"/>
        <v>542797.64030415914</v>
      </c>
      <c r="L47" s="5">
        <f t="shared" si="5"/>
        <v>545489.23843432078</v>
      </c>
      <c r="M47" s="5">
        <f t="shared" si="5"/>
        <v>567996.03780365118</v>
      </c>
      <c r="N47" s="5">
        <f t="shared" si="5"/>
        <v>590954.35092485184</v>
      </c>
      <c r="O47" s="5">
        <f t="shared" si="5"/>
        <v>614364.17779792252</v>
      </c>
      <c r="P47" s="5">
        <f t="shared" si="5"/>
        <v>638225.51842286321</v>
      </c>
      <c r="Q47" s="5">
        <f t="shared" si="5"/>
        <v>628443.16866222024</v>
      </c>
      <c r="R47" s="5">
        <f t="shared" si="5"/>
        <v>652751.88016677147</v>
      </c>
      <c r="S47" s="5">
        <f t="shared" si="5"/>
        <v>677520.97787255049</v>
      </c>
      <c r="T47" s="5">
        <f t="shared" si="5"/>
        <v>702750.4617795574</v>
      </c>
      <c r="U47" s="5">
        <f t="shared" si="5"/>
        <v>728440.33188779186</v>
      </c>
      <c r="V47" s="5">
        <f t="shared" si="5"/>
        <v>692507.44731511571</v>
      </c>
      <c r="W47" s="5">
        <f t="shared" si="5"/>
        <v>720056.36337858019</v>
      </c>
      <c r="X47" s="5">
        <f t="shared" si="5"/>
        <v>748139.48914085981</v>
      </c>
      <c r="Y47" s="5">
        <f t="shared" si="5"/>
        <v>776756.82460195478</v>
      </c>
      <c r="Z47" s="5">
        <f t="shared" si="5"/>
        <v>805908.36976186489</v>
      </c>
    </row>
    <row r="49" spans="1:26" x14ac:dyDescent="0.25">
      <c r="A49" t="s">
        <v>89</v>
      </c>
    </row>
    <row r="50" spans="1:26" x14ac:dyDescent="0.25">
      <c r="A50" s="1" t="s">
        <v>5</v>
      </c>
      <c r="B50" s="1">
        <v>2020</v>
      </c>
      <c r="C50" s="1">
        <f>B50+1</f>
        <v>2021</v>
      </c>
      <c r="D50" s="1">
        <f t="shared" ref="D50:Z50" si="6">C50+1</f>
        <v>2022</v>
      </c>
      <c r="E50" s="1">
        <f t="shared" si="6"/>
        <v>2023</v>
      </c>
      <c r="F50" s="1">
        <f t="shared" si="6"/>
        <v>2024</v>
      </c>
      <c r="G50" s="1">
        <f t="shared" si="6"/>
        <v>2025</v>
      </c>
      <c r="H50" s="1">
        <f t="shared" si="6"/>
        <v>2026</v>
      </c>
      <c r="I50" s="1">
        <f t="shared" si="6"/>
        <v>2027</v>
      </c>
      <c r="J50" s="1">
        <f t="shared" si="6"/>
        <v>2028</v>
      </c>
      <c r="K50" s="1">
        <f t="shared" si="6"/>
        <v>2029</v>
      </c>
      <c r="L50" s="1">
        <f t="shared" si="6"/>
        <v>2030</v>
      </c>
      <c r="M50" s="1">
        <f t="shared" si="6"/>
        <v>2031</v>
      </c>
      <c r="N50" s="1">
        <f t="shared" si="6"/>
        <v>2032</v>
      </c>
      <c r="O50" s="1">
        <f t="shared" si="6"/>
        <v>2033</v>
      </c>
      <c r="P50" s="1">
        <f t="shared" si="6"/>
        <v>2034</v>
      </c>
      <c r="Q50" s="1">
        <f t="shared" si="6"/>
        <v>2035</v>
      </c>
      <c r="R50" s="1">
        <f t="shared" si="6"/>
        <v>2036</v>
      </c>
      <c r="S50" s="1">
        <f t="shared" si="6"/>
        <v>2037</v>
      </c>
      <c r="T50" s="1">
        <f t="shared" si="6"/>
        <v>2038</v>
      </c>
      <c r="U50" s="1">
        <f t="shared" si="6"/>
        <v>2039</v>
      </c>
      <c r="V50" s="1">
        <f t="shared" si="6"/>
        <v>2040</v>
      </c>
      <c r="W50" s="1">
        <f t="shared" si="6"/>
        <v>2041</v>
      </c>
      <c r="X50" s="1">
        <f t="shared" si="6"/>
        <v>2042</v>
      </c>
      <c r="Y50" s="1">
        <f t="shared" si="6"/>
        <v>2043</v>
      </c>
      <c r="Z50" s="1">
        <f t="shared" si="6"/>
        <v>2044</v>
      </c>
    </row>
    <row r="51" spans="1:26" x14ac:dyDescent="0.25">
      <c r="A51" s="3" t="s">
        <v>2</v>
      </c>
      <c r="B51" s="72"/>
      <c r="C51" s="72"/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/>
      <c r="U51" s="72"/>
      <c r="V51" s="72"/>
      <c r="W51" s="72"/>
      <c r="X51" s="72"/>
      <c r="Y51" s="72"/>
      <c r="Z51" s="72"/>
    </row>
    <row r="52" spans="1:26" x14ac:dyDescent="0.25">
      <c r="A52" s="1">
        <v>10</v>
      </c>
      <c r="B52" s="5">
        <f>'Praca eksploatacyjna'!B52*$M$88*$Q86*B$82</f>
        <v>0</v>
      </c>
      <c r="C52" s="5">
        <f>'Praca eksploatacyjna'!C52*$M$88*$Q86*C$82</f>
        <v>0</v>
      </c>
      <c r="D52" s="5">
        <f>'Praca eksploatacyjna'!D52*$M$88*$Q86*D$82</f>
        <v>0</v>
      </c>
      <c r="E52" s="5">
        <f>'Praca eksploatacyjna'!E52*$M$88*$Q86*E$82</f>
        <v>0</v>
      </c>
      <c r="F52" s="5">
        <f>'Praca eksploatacyjna'!F52*$M$88*$Q86*F$82</f>
        <v>0</v>
      </c>
      <c r="G52" s="5">
        <f>'Praca eksploatacyjna'!G52*$M$88*$Q86*G$82</f>
        <v>0</v>
      </c>
      <c r="H52" s="5">
        <f>'Praca eksploatacyjna'!H52*$M$88*$Q86*H$82</f>
        <v>0</v>
      </c>
      <c r="I52" s="5">
        <f>'Praca eksploatacyjna'!I52*$M$88*$Q86*I$82</f>
        <v>0</v>
      </c>
      <c r="J52" s="5">
        <f>'Praca eksploatacyjna'!J52*$M$88*$Q86*J$82</f>
        <v>0</v>
      </c>
      <c r="K52" s="5">
        <f>'Praca eksploatacyjna'!K52*$M$88*$Q86*K$82</f>
        <v>0</v>
      </c>
      <c r="L52" s="5">
        <f>'Praca eksploatacyjna'!L52*$M$88*$Q86*L$82</f>
        <v>0</v>
      </c>
      <c r="M52" s="5">
        <f>'Praca eksploatacyjna'!M52*$M$88*$Q86*M$82</f>
        <v>0</v>
      </c>
      <c r="N52" s="5">
        <f>'Praca eksploatacyjna'!N52*$M$88*$Q86*N$82</f>
        <v>0</v>
      </c>
      <c r="O52" s="5">
        <f>'Praca eksploatacyjna'!O52*$M$88*$Q86*O$82</f>
        <v>0</v>
      </c>
      <c r="P52" s="5">
        <f>'Praca eksploatacyjna'!P52*$M$88*$Q86*P$82</f>
        <v>0</v>
      </c>
      <c r="Q52" s="5">
        <f>'Praca eksploatacyjna'!Q52*$M$88*$Q86*Q$82</f>
        <v>0</v>
      </c>
      <c r="R52" s="5">
        <f>'Praca eksploatacyjna'!R52*$M$88*$Q86*R$82</f>
        <v>0</v>
      </c>
      <c r="S52" s="5">
        <f>'Praca eksploatacyjna'!S52*$M$88*$Q86*S$82</f>
        <v>0</v>
      </c>
      <c r="T52" s="5">
        <f>'Praca eksploatacyjna'!T52*$M$88*$Q86*T$82</f>
        <v>0</v>
      </c>
      <c r="U52" s="5">
        <f>'Praca eksploatacyjna'!U52*$M$88*$Q86*U$82</f>
        <v>0</v>
      </c>
      <c r="V52" s="5">
        <f>'Praca eksploatacyjna'!V52*$M$88*$Q86*V$82</f>
        <v>0</v>
      </c>
      <c r="W52" s="5">
        <f>'Praca eksploatacyjna'!W52*$M$88*$Q86*W$82</f>
        <v>0</v>
      </c>
      <c r="X52" s="5">
        <f>'Praca eksploatacyjna'!X52*$M$88*$Q86*X$82</f>
        <v>0</v>
      </c>
      <c r="Y52" s="5">
        <f>'Praca eksploatacyjna'!Y52*$M$88*$Q86*Y$82</f>
        <v>0</v>
      </c>
      <c r="Z52" s="5">
        <f>'Praca eksploatacyjna'!Z52*$M$88*$Q86*Z$82</f>
        <v>0</v>
      </c>
    </row>
    <row r="53" spans="1:26" x14ac:dyDescent="0.25">
      <c r="A53" s="1">
        <v>20</v>
      </c>
      <c r="B53" s="5">
        <f>'Praca eksploatacyjna'!B53*$M$88*$Q87*B$82</f>
        <v>0</v>
      </c>
      <c r="C53" s="5">
        <f>'Praca eksploatacyjna'!C53*$M$88*$Q87*C$82</f>
        <v>0</v>
      </c>
      <c r="D53" s="5">
        <f>'Praca eksploatacyjna'!D53*$M$88*$Q87*D$82</f>
        <v>0</v>
      </c>
      <c r="E53" s="5">
        <f>'Praca eksploatacyjna'!E53*$M$88*$Q87*E$82</f>
        <v>0</v>
      </c>
      <c r="F53" s="5">
        <f>'Praca eksploatacyjna'!F53*$M$88*$Q87*F$82</f>
        <v>0</v>
      </c>
      <c r="G53" s="5">
        <f>'Praca eksploatacyjna'!G53*$M$88*$Q87*G$82</f>
        <v>0</v>
      </c>
      <c r="H53" s="5">
        <f>'Praca eksploatacyjna'!H53*$M$88*$Q87*H$82</f>
        <v>0</v>
      </c>
      <c r="I53" s="5">
        <f>'Praca eksploatacyjna'!I53*$M$88*$Q87*I$82</f>
        <v>0</v>
      </c>
      <c r="J53" s="5">
        <f>'Praca eksploatacyjna'!J53*$M$88*$Q87*J$82</f>
        <v>0</v>
      </c>
      <c r="K53" s="5">
        <f>'Praca eksploatacyjna'!K53*$M$88*$Q87*K$82</f>
        <v>0</v>
      </c>
      <c r="L53" s="5">
        <f>'Praca eksploatacyjna'!L53*$M$88*$Q87*L$82</f>
        <v>0</v>
      </c>
      <c r="M53" s="5">
        <f>'Praca eksploatacyjna'!M53*$M$88*$Q87*M$82</f>
        <v>0</v>
      </c>
      <c r="N53" s="5">
        <f>'Praca eksploatacyjna'!N53*$M$88*$Q87*N$82</f>
        <v>0</v>
      </c>
      <c r="O53" s="5">
        <f>'Praca eksploatacyjna'!O53*$M$88*$Q87*O$82</f>
        <v>0</v>
      </c>
      <c r="P53" s="5">
        <f>'Praca eksploatacyjna'!P53*$M$88*$Q87*P$82</f>
        <v>0</v>
      </c>
      <c r="Q53" s="5">
        <f>'Praca eksploatacyjna'!Q53*$M$88*$Q87*Q$82</f>
        <v>0</v>
      </c>
      <c r="R53" s="5">
        <f>'Praca eksploatacyjna'!R53*$M$88*$Q87*R$82</f>
        <v>0.7400336930630137</v>
      </c>
      <c r="S53" s="5">
        <f>'Praca eksploatacyjna'!S53*$M$88*$Q87*S$82</f>
        <v>1.5090883152657535</v>
      </c>
      <c r="T53" s="5">
        <f>'Praca eksploatacyjna'!T53*$M$88*$Q87*T$82</f>
        <v>2.307163866608219</v>
      </c>
      <c r="U53" s="5">
        <f>'Praca eksploatacyjna'!U53*$M$88*$Q87*U$82</f>
        <v>3.1342603470904113</v>
      </c>
      <c r="V53" s="5">
        <f>'Praca eksploatacyjna'!V53*$M$88*$Q87*V$82</f>
        <v>3.9903777567123275</v>
      </c>
      <c r="W53" s="5">
        <f>'Praca eksploatacyjna'!W53*$M$88*$Q87*W$82</f>
        <v>4.0629300795616441</v>
      </c>
      <c r="X53" s="5">
        <f>'Praca eksploatacyjna'!X53*$M$88*$Q87*X$82</f>
        <v>4.1354824024109584</v>
      </c>
      <c r="Y53" s="5">
        <f>'Praca eksploatacyjna'!Y53*$M$88*$Q87*Y$82</f>
        <v>4.2080347252602737</v>
      </c>
      <c r="Z53" s="5">
        <f>'Praca eksploatacyjna'!Z53*$M$88*$Q87*Z$82</f>
        <v>4.280587048109588</v>
      </c>
    </row>
    <row r="54" spans="1:26" x14ac:dyDescent="0.25">
      <c r="A54" s="1">
        <v>30</v>
      </c>
      <c r="B54" s="5">
        <f>'Praca eksploatacyjna'!B54*$M$88*$Q88*B$82</f>
        <v>68502.482418000815</v>
      </c>
      <c r="C54" s="5">
        <f>'Praca eksploatacyjna'!C54*$M$88*$Q88*C$82</f>
        <v>73443.26174628851</v>
      </c>
      <c r="D54" s="5">
        <f>'Praca eksploatacyjna'!D54*$M$88*$Q88*D$82</f>
        <v>78549.794715960452</v>
      </c>
      <c r="E54" s="5">
        <f>'Praca eksploatacyjna'!E54*$M$88*$Q88*E$82</f>
        <v>83822.081327016611</v>
      </c>
      <c r="F54" s="5">
        <f>'Praca eksploatacyjna'!F54*$M$88*$Q88*F$82</f>
        <v>89260.121579457016</v>
      </c>
      <c r="G54" s="5">
        <f>'Praca eksploatacyjna'!G54*$M$88*$Q88*G$82</f>
        <v>94863.915473281653</v>
      </c>
      <c r="H54" s="5">
        <f>'Praca eksploatacyjna'!H54*$M$88*$Q88*H$82</f>
        <v>86823.878242840321</v>
      </c>
      <c r="I54" s="5">
        <f>'Praca eksploatacyjna'!I54*$M$88*$Q88*I$82</f>
        <v>78275.956372531989</v>
      </c>
      <c r="J54" s="5">
        <f>'Praca eksploatacyjna'!J54*$M$88*$Q88*J$82</f>
        <v>69220.149862356673</v>
      </c>
      <c r="K54" s="5">
        <f>'Praca eksploatacyjna'!K54*$M$88*$Q88*K$82</f>
        <v>59656.458712314343</v>
      </c>
      <c r="L54" s="5">
        <f>'Praca eksploatacyjna'!L54*$M$88*$Q88*L$82</f>
        <v>30937.598266678513</v>
      </c>
      <c r="M54" s="5">
        <f>'Praca eksploatacyjna'!M54*$M$88*$Q88*M$82</f>
        <v>20691.474707872134</v>
      </c>
      <c r="N54" s="5">
        <f>'Praca eksploatacyjna'!N54*$M$88*$Q88*N$82</f>
        <v>9969.9761167826982</v>
      </c>
      <c r="O54" s="5">
        <f>'Praca eksploatacyjna'!O54*$M$88*$Q88*O$82</f>
        <v>-1226.8975065898064</v>
      </c>
      <c r="P54" s="5">
        <f>'Praca eksploatacyjna'!P54*$M$88*$Q88*P$82</f>
        <v>-12899.146162245363</v>
      </c>
      <c r="Q54" s="5">
        <f>'Praca eksploatacyjna'!Q54*$M$88*$Q88*Q$82</f>
        <v>38438.81013319028</v>
      </c>
      <c r="R54" s="5">
        <f>'Praca eksploatacyjna'!R54*$M$88*$Q88*R$82</f>
        <v>27929.509855258406</v>
      </c>
      <c r="S54" s="5">
        <f>'Praca eksploatacyjna'!S54*$M$88*$Q88*S$82</f>
        <v>16977.932068283571</v>
      </c>
      <c r="T54" s="5">
        <f>'Praca eksploatacyjna'!T54*$M$88*$Q88*T$82</f>
        <v>5584.0767722657647</v>
      </c>
      <c r="U54" s="5">
        <f>'Praca eksploatacyjna'!U54*$M$88*$Q88*U$82</f>
        <v>-6252.0560327950079</v>
      </c>
      <c r="V54" s="5">
        <f>'Praca eksploatacyjna'!V54*$M$88*$Q88*V$82</f>
        <v>46833.600592021809</v>
      </c>
      <c r="W54" s="5">
        <f>'Praca eksploatacyjna'!W54*$M$88*$Q88*W$82</f>
        <v>35644.84738738423</v>
      </c>
      <c r="X54" s="5">
        <f>'Praca eksploatacyjna'!X54*$M$88*$Q88*X$82</f>
        <v>24026.084425053723</v>
      </c>
      <c r="Y54" s="5">
        <f>'Praca eksploatacyjna'!Y54*$M$88*$Q88*Y$82</f>
        <v>11977.311705030306</v>
      </c>
      <c r="Z54" s="5">
        <f>'Praca eksploatacyjna'!Z54*$M$88*$Q88*Z$82</f>
        <v>-501.470772686028</v>
      </c>
    </row>
    <row r="55" spans="1:26" x14ac:dyDescent="0.25">
      <c r="A55" s="1">
        <v>40</v>
      </c>
      <c r="B55" s="5">
        <f>'Praca eksploatacyjna'!B55*$M$88*$Q89*B$82</f>
        <v>25020.231621225303</v>
      </c>
      <c r="C55" s="5">
        <f>'Praca eksploatacyjna'!C55*$M$88*$Q89*C$82</f>
        <v>26218.263438074442</v>
      </c>
      <c r="D55" s="5">
        <f>'Praca eksploatacyjna'!D55*$M$88*$Q89*D$82</f>
        <v>27443.13792471484</v>
      </c>
      <c r="E55" s="5">
        <f>'Praca eksploatacyjna'!E55*$M$88*$Q89*E$82</f>
        <v>28694.855081146496</v>
      </c>
      <c r="F55" s="5">
        <f>'Praca eksploatacyjna'!F55*$M$88*$Q89*F$82</f>
        <v>29973.414907369421</v>
      </c>
      <c r="G55" s="5">
        <f>'Praca eksploatacyjna'!G55*$M$88*$Q89*G$82</f>
        <v>31278.817403383597</v>
      </c>
      <c r="H55" s="5">
        <f>'Praca eksploatacyjna'!H55*$M$88*$Q89*H$82</f>
        <v>33124.160712565899</v>
      </c>
      <c r="I55" s="5">
        <f>'Praca eksploatacyjna'!I55*$M$88*$Q89*I$82</f>
        <v>35021.375869265183</v>
      </c>
      <c r="J55" s="5">
        <f>'Praca eksploatacyjna'!J55*$M$88*$Q89*J$82</f>
        <v>36970.462873481432</v>
      </c>
      <c r="K55" s="5">
        <f>'Praca eksploatacyjna'!K55*$M$88*$Q89*K$82</f>
        <v>38971.421725214634</v>
      </c>
      <c r="L55" s="5">
        <f>'Praca eksploatacyjna'!L55*$M$88*$Q89*L$82</f>
        <v>38004.452072947934</v>
      </c>
      <c r="M55" s="5">
        <f>'Praca eksploatacyjna'!M55*$M$88*$Q89*M$82</f>
        <v>40523.963858021845</v>
      </c>
      <c r="N55" s="5">
        <f>'Praca eksploatacyjna'!N55*$M$88*$Q89*N$82</f>
        <v>43116.300356385989</v>
      </c>
      <c r="O55" s="5">
        <f>'Praca eksploatacyjna'!O55*$M$88*$Q89*O$82</f>
        <v>45781.461568040329</v>
      </c>
      <c r="P55" s="5">
        <f>'Praca eksploatacyjna'!P55*$M$88*$Q89*P$82</f>
        <v>48519.447492984902</v>
      </c>
      <c r="Q55" s="5">
        <f>'Praca eksploatacyjna'!Q55*$M$88*$Q89*Q$82</f>
        <v>44846.277191599416</v>
      </c>
      <c r="R55" s="5">
        <f>'Praca eksploatacyjna'!R55*$M$88*$Q89*R$82</f>
        <v>47957.299181234928</v>
      </c>
      <c r="S55" s="5">
        <f>'Praca eksploatacyjna'!S55*$M$88*$Q89*S$82</f>
        <v>51155.148482470599</v>
      </c>
      <c r="T55" s="5">
        <f>'Praca eksploatacyjna'!T55*$M$88*$Q89*T$82</f>
        <v>54439.825095306383</v>
      </c>
      <c r="U55" s="5">
        <f>'Praca eksploatacyjna'!U55*$M$88*$Q89*U$82</f>
        <v>57811.329019742319</v>
      </c>
      <c r="V55" s="5">
        <f>'Praca eksploatacyjna'!V55*$M$88*$Q89*V$82</f>
        <v>51256.262178373086</v>
      </c>
      <c r="W55" s="5">
        <f>'Praca eksploatacyjna'!W55*$M$88*$Q89*W$82</f>
        <v>100017.55010261285</v>
      </c>
      <c r="X55" s="5">
        <f>'Praca eksploatacyjna'!X55*$M$88*$Q89*X$82</f>
        <v>150487.02930844662</v>
      </c>
      <c r="Y55" s="5">
        <f>'Praca eksploatacyjna'!Y55*$M$88*$Q89*Y$82</f>
        <v>202664.69979587448</v>
      </c>
      <c r="Z55" s="5">
        <f>'Praca eksploatacyjna'!Z55*$M$88*$Q89*Z$82</f>
        <v>256550.56156489631</v>
      </c>
    </row>
    <row r="56" spans="1:26" x14ac:dyDescent="0.25">
      <c r="A56" s="1">
        <v>50</v>
      </c>
      <c r="B56" s="5">
        <f>'Praca eksploatacyjna'!B56*$M$88*$Q90*B$82</f>
        <v>91496.322442308199</v>
      </c>
      <c r="C56" s="5">
        <f>'Praca eksploatacyjna'!C56*$M$88*$Q90*C$82</f>
        <v>97705.583804282331</v>
      </c>
      <c r="D56" s="5">
        <f>'Praca eksploatacyjna'!D56*$M$88*$Q90*D$82</f>
        <v>104114.57187296569</v>
      </c>
      <c r="E56" s="5">
        <f>'Praca eksploatacyjna'!E56*$M$88*$Q90*E$82</f>
        <v>110723.2866483582</v>
      </c>
      <c r="F56" s="5">
        <f>'Praca eksploatacyjna'!F56*$M$88*$Q90*F$82</f>
        <v>117531.72813045992</v>
      </c>
      <c r="G56" s="5">
        <f>'Praca eksploatacyjna'!G56*$M$88*$Q90*G$82</f>
        <v>124539.89631927082</v>
      </c>
      <c r="H56" s="5">
        <f>'Praca eksploatacyjna'!H56*$M$88*$Q90*H$82</f>
        <v>161848.87930082134</v>
      </c>
      <c r="I56" s="5">
        <f>'Praca eksploatacyjna'!I56*$M$88*$Q90*I$82</f>
        <v>200825.93474937527</v>
      </c>
      <c r="J56" s="5">
        <f>'Praca eksploatacyjna'!J56*$M$88*$Q90*J$82</f>
        <v>241471.0626649326</v>
      </c>
      <c r="K56" s="5">
        <f>'Praca eksploatacyjna'!K56*$M$88*$Q90*K$82</f>
        <v>283784.26304749318</v>
      </c>
      <c r="L56" s="5">
        <f>'Praca eksploatacyjna'!L56*$M$88*$Q90*L$82</f>
        <v>305296.28139227367</v>
      </c>
      <c r="M56" s="5">
        <f>'Praca eksploatacyjna'!M56*$M$88*$Q90*M$82</f>
        <v>359307.1076658924</v>
      </c>
      <c r="N56" s="5">
        <f>'Praca eksploatacyjna'!N56*$M$88*$Q90*N$82</f>
        <v>415371.2584814633</v>
      </c>
      <c r="O56" s="5">
        <f>'Praca eksploatacyjna'!O56*$M$88*$Q90*O$82</f>
        <v>473488.73383898666</v>
      </c>
      <c r="P56" s="5">
        <f>'Praca eksploatacyjna'!P56*$M$88*$Q90*P$82</f>
        <v>533659.53373846179</v>
      </c>
      <c r="Q56" s="5">
        <f>'Praca eksploatacyjna'!Q56*$M$88*$Q90*Q$82</f>
        <v>387374.59980447014</v>
      </c>
      <c r="R56" s="5">
        <f>'Praca eksploatacyjna'!R56*$M$88*$Q90*R$82</f>
        <v>446452.95215475338</v>
      </c>
      <c r="S56" s="5">
        <f>'Praca eksploatacyjna'!S56*$M$88*$Q90*S$82</f>
        <v>507544.27942088741</v>
      </c>
      <c r="T56" s="5">
        <f>'Praca eksploatacyjna'!T56*$M$88*$Q90*T$82</f>
        <v>570648.58160287235</v>
      </c>
      <c r="U56" s="5">
        <f>'Praca eksploatacyjna'!U56*$M$88*$Q90*U$82</f>
        <v>635765.85870070779</v>
      </c>
      <c r="V56" s="5">
        <f>'Praca eksploatacyjna'!V56*$M$88*$Q90*V$82</f>
        <v>420563.98619596119</v>
      </c>
      <c r="W56" s="5">
        <f>'Praca eksploatacyjna'!W56*$M$88*$Q90*W$82</f>
        <v>540734.71774125251</v>
      </c>
      <c r="X56" s="5">
        <f>'Praca eksploatacyjna'!X56*$M$88*$Q90*X$82</f>
        <v>664924.16762991715</v>
      </c>
      <c r="Y56" s="5">
        <f>'Praca eksploatacyjna'!Y56*$M$88*$Q90*Y$82</f>
        <v>793132.33586195495</v>
      </c>
      <c r="Z56" s="5">
        <f>'Praca eksploatacyjna'!Z56*$M$88*$Q90*Z$82</f>
        <v>925359.22243736626</v>
      </c>
    </row>
    <row r="57" spans="1:26" x14ac:dyDescent="0.25">
      <c r="A57" s="1">
        <v>60</v>
      </c>
      <c r="B57" s="5">
        <f>'Praca eksploatacyjna'!B57*$M$88*$Q91*B$82</f>
        <v>80631.234400322573</v>
      </c>
      <c r="C57" s="5">
        <f>'Praca eksploatacyjna'!C57*$M$88*$Q91*C$82</f>
        <v>129620.77006200861</v>
      </c>
      <c r="D57" s="5">
        <f>'Praca eksploatacyjna'!D57*$M$88*$Q91*D$82</f>
        <v>181203.96050743861</v>
      </c>
      <c r="E57" s="5">
        <f>'Praca eksploatacyjna'!E57*$M$88*$Q91*E$82</f>
        <v>235380.80573661262</v>
      </c>
      <c r="F57" s="5">
        <f>'Praca eksploatacyjna'!F57*$M$88*$Q91*F$82</f>
        <v>292151.30574953055</v>
      </c>
      <c r="G57" s="5">
        <f>'Praca eksploatacyjna'!G57*$M$88*$Q91*G$82</f>
        <v>351515.46054619231</v>
      </c>
      <c r="H57" s="5">
        <f>'Praca eksploatacyjna'!H57*$M$88*$Q91*H$82</f>
        <v>438624.20576027071</v>
      </c>
      <c r="I57" s="5">
        <f>'Praca eksploatacyjna'!I57*$M$88*$Q91*I$82</f>
        <v>529553.48066705279</v>
      </c>
      <c r="J57" s="5">
        <f>'Praca eksploatacyjna'!J57*$M$88*$Q91*J$82</f>
        <v>624303.28526653862</v>
      </c>
      <c r="K57" s="5">
        <f>'Praca eksploatacyjna'!K57*$M$88*$Q91*K$82</f>
        <v>722873.61955872783</v>
      </c>
      <c r="L57" s="5">
        <f>'Praca eksploatacyjna'!L57*$M$88*$Q91*L$82</f>
        <v>533478.32037242618</v>
      </c>
      <c r="M57" s="5">
        <f>'Praca eksploatacyjna'!M57*$M$88*$Q91*M$82</f>
        <v>690974.82235803013</v>
      </c>
      <c r="N57" s="5">
        <f>'Praca eksploatacyjna'!N57*$M$88*$Q91*N$82</f>
        <v>854803.56035231031</v>
      </c>
      <c r="O57" s="5">
        <f>'Praca eksploatacyjna'!O57*$M$88*$Q91*O$82</f>
        <v>1024964.5343552664</v>
      </c>
      <c r="P57" s="5">
        <f>'Praca eksploatacyjna'!P57*$M$88*$Q91*P$82</f>
        <v>1201457.7443668987</v>
      </c>
      <c r="Q57" s="5">
        <f>'Praca eksploatacyjna'!Q57*$M$88*$Q91*Q$82</f>
        <v>906716.97879925778</v>
      </c>
      <c r="R57" s="5">
        <f>'Praca eksploatacyjna'!R57*$M$88*$Q91*R$82</f>
        <v>1080001.0713761467</v>
      </c>
      <c r="S57" s="5">
        <f>'Praca eksploatacyjna'!S57*$M$88*$Q91*S$82</f>
        <v>1259369.4679922874</v>
      </c>
      <c r="T57" s="5">
        <f>'Praca eksploatacyjna'!T57*$M$88*$Q91*T$82</f>
        <v>1444822.168647679</v>
      </c>
      <c r="U57" s="5">
        <f>'Praca eksploatacyjna'!U57*$M$88*$Q91*U$82</f>
        <v>1636359.1733423218</v>
      </c>
      <c r="V57" s="5">
        <f>'Praca eksploatacyjna'!V57*$M$88*$Q91*V$82</f>
        <v>963298.03088325332</v>
      </c>
      <c r="W57" s="5">
        <f>'Praca eksploatacyjna'!W57*$M$88*$Q91*W$82</f>
        <v>1096221.4893042569</v>
      </c>
      <c r="X57" s="5">
        <f>'Praca eksploatacyjna'!X57*$M$88*$Q91*X$82</f>
        <v>1233266.6958955661</v>
      </c>
      <c r="Y57" s="5">
        <f>'Praca eksploatacyjna'!Y57*$M$88*$Q91*Y$82</f>
        <v>1374433.6506571823</v>
      </c>
      <c r="Z57" s="5">
        <f>'Praca eksploatacyjna'!Z57*$M$88*$Q91*Z$82</f>
        <v>1519722.3535891043</v>
      </c>
    </row>
    <row r="58" spans="1:26" x14ac:dyDescent="0.25">
      <c r="A58" s="1">
        <v>70</v>
      </c>
      <c r="B58" s="5">
        <f>'Praca eksploatacyjna'!B58*$M$88*$Q92*B$82</f>
        <v>627602.8002256261</v>
      </c>
      <c r="C58" s="5">
        <f>'Praca eksploatacyjna'!C58*$M$88*$Q92*C$82</f>
        <v>638868.19807172008</v>
      </c>
      <c r="D58" s="5">
        <f>'Praca eksploatacyjna'!D58*$M$88*$Q92*D$82</f>
        <v>649763.25643271522</v>
      </c>
      <c r="E58" s="5">
        <f>'Praca eksploatacyjna'!E58*$M$88*$Q92*E$82</f>
        <v>660287.97530861141</v>
      </c>
      <c r="F58" s="5">
        <f>'Praca eksploatacyjna'!F58*$M$88*$Q92*F$82</f>
        <v>670442.35469940875</v>
      </c>
      <c r="G58" s="5">
        <f>'Praca eksploatacyjna'!G58*$M$88*$Q92*G$82</f>
        <v>680226.39460510702</v>
      </c>
      <c r="H58" s="5">
        <f>'Praca eksploatacyjna'!H58*$M$88*$Q92*H$82</f>
        <v>667213.15553463297</v>
      </c>
      <c r="I58" s="5">
        <f>'Praca eksploatacyjna'!I58*$M$88*$Q92*I$82</f>
        <v>652735.57993071503</v>
      </c>
      <c r="J58" s="5">
        <f>'Praca eksploatacyjna'!J58*$M$88*$Q92*J$82</f>
        <v>636793.66779335309</v>
      </c>
      <c r="K58" s="5">
        <f>'Praca eksploatacyjna'!K58*$M$88*$Q92*K$82</f>
        <v>619387.41912254714</v>
      </c>
      <c r="L58" s="5">
        <f>'Praca eksploatacyjna'!L58*$M$88*$Q92*L$82</f>
        <v>642180.02599192865</v>
      </c>
      <c r="M58" s="5">
        <f>'Praca eksploatacyjna'!M58*$M$88*$Q92*M$82</f>
        <v>598572.31558060693</v>
      </c>
      <c r="N58" s="5">
        <f>'Praca eksploatacyjna'!N58*$M$88*$Q92*N$82</f>
        <v>552448.15396686853</v>
      </c>
      <c r="O58" s="5">
        <f>'Praca eksploatacyjna'!O58*$M$88*$Q92*O$82</f>
        <v>503807.54115071316</v>
      </c>
      <c r="P58" s="5">
        <f>'Praca eksploatacyjna'!P58*$M$88*$Q92*P$82</f>
        <v>452650.47713214101</v>
      </c>
      <c r="Q58" s="5">
        <f>'Praca eksploatacyjna'!Q58*$M$88*$Q92*Q$82</f>
        <v>582019.02859164984</v>
      </c>
      <c r="R58" s="5">
        <f>'Praca eksploatacyjna'!R58*$M$88*$Q92*R$82</f>
        <v>524690.55592079926</v>
      </c>
      <c r="S58" s="5">
        <f>'Praca eksploatacyjna'!S58*$M$88*$Q92*S$82</f>
        <v>464657.42233847111</v>
      </c>
      <c r="T58" s="5">
        <f>'Praca eksploatacyjna'!T58*$M$88*$Q92*T$82</f>
        <v>401919.62784466508</v>
      </c>
      <c r="U58" s="5">
        <f>'Praca eksploatacyjna'!U58*$M$88*$Q92*U$82</f>
        <v>336477.17243938142</v>
      </c>
      <c r="V58" s="5">
        <f>'Praca eksploatacyjna'!V58*$M$88*$Q92*V$82</f>
        <v>614342.09645493189</v>
      </c>
      <c r="W58" s="5">
        <f>'Praca eksploatacyjna'!W58*$M$88*$Q92*W$82</f>
        <v>529856.24502506014</v>
      </c>
      <c r="X58" s="5">
        <f>'Praca eksploatacyjna'!X58*$M$88*$Q92*X$82</f>
        <v>441954.11831915064</v>
      </c>
      <c r="Y58" s="5">
        <f>'Praca eksploatacyjna'!Y58*$M$88*$Q92*Y$82</f>
        <v>350635.71633720351</v>
      </c>
      <c r="Z58" s="5">
        <f>'Praca eksploatacyjna'!Z58*$M$88*$Q92*Z$82</f>
        <v>255901.03907921893</v>
      </c>
    </row>
    <row r="59" spans="1:26" x14ac:dyDescent="0.25">
      <c r="A59" s="1">
        <v>80</v>
      </c>
      <c r="B59" s="5">
        <f>'Praca eksploatacyjna'!B59*$M$88*$Q93*B$82</f>
        <v>195132.84544210296</v>
      </c>
      <c r="C59" s="5">
        <f>'Praca eksploatacyjna'!C59*$M$88*$Q93*C$82</f>
        <v>204815.04921053164</v>
      </c>
      <c r="D59" s="5">
        <f>'Praca eksploatacyjna'!D59*$M$88*$Q93*D$82</f>
        <v>214725.41851301267</v>
      </c>
      <c r="E59" s="5">
        <f>'Praca eksploatacyjna'!E59*$M$88*$Q93*E$82</f>
        <v>224863.95334954586</v>
      </c>
      <c r="F59" s="5">
        <f>'Praca eksploatacyjna'!F59*$M$88*$Q93*F$82</f>
        <v>235230.65372013135</v>
      </c>
      <c r="G59" s="5">
        <f>'Praca eksploatacyjna'!G59*$M$88*$Q93*G$82</f>
        <v>245825.51962476902</v>
      </c>
      <c r="H59" s="5">
        <f>'Praca eksploatacyjna'!H59*$M$88*$Q93*H$82</f>
        <v>275698.72381760925</v>
      </c>
      <c r="I59" s="5">
        <f>'Praca eksploatacyjna'!I59*$M$88*$Q93*I$82</f>
        <v>306729.37026421638</v>
      </c>
      <c r="J59" s="5">
        <f>'Praca eksploatacyjna'!J59*$M$88*$Q93*J$82</f>
        <v>338917.45896459057</v>
      </c>
      <c r="K59" s="5">
        <f>'Praca eksploatacyjna'!K59*$M$88*$Q93*K$82</f>
        <v>372262.9899187315</v>
      </c>
      <c r="L59" s="5">
        <f>'Praca eksploatacyjna'!L59*$M$88*$Q93*L$82</f>
        <v>381097.34054576379</v>
      </c>
      <c r="M59" s="5">
        <f>'Praca eksploatacyjna'!M59*$M$88*$Q93*M$82</f>
        <v>424533.20182584779</v>
      </c>
      <c r="N59" s="5">
        <f>'Praca eksploatacyjna'!N59*$M$88*$Q93*N$82</f>
        <v>469489.36882289627</v>
      </c>
      <c r="O59" s="5">
        <f>'Praca eksploatacyjna'!O59*$M$88*$Q93*O$82</f>
        <v>515965.84153690905</v>
      </c>
      <c r="P59" s="5">
        <f>'Praca eksploatacyjna'!P59*$M$88*$Q93*P$82</f>
        <v>563962.61996788601</v>
      </c>
      <c r="Q59" s="5">
        <f>'Praca eksploatacyjna'!Q59*$M$88*$Q93*Q$82</f>
        <v>468799.42239496694</v>
      </c>
      <c r="R59" s="5">
        <f>'Praca eksploatacyjna'!R59*$M$88*$Q93*R$82</f>
        <v>521745.75481111935</v>
      </c>
      <c r="S59" s="5">
        <f>'Praca eksploatacyjna'!S59*$M$88*$Q93*S$82</f>
        <v>576400.72816720325</v>
      </c>
      <c r="T59" s="5">
        <f>'Praca eksploatacyjna'!T59*$M$88*$Q93*T$82</f>
        <v>632764.34246321872</v>
      </c>
      <c r="U59" s="5">
        <f>'Praca eksploatacyjna'!U59*$M$88*$Q93*U$82</f>
        <v>690836.59769916581</v>
      </c>
      <c r="V59" s="5">
        <f>'Praca eksploatacyjna'!V59*$M$88*$Q93*V$82</f>
        <v>541575.45779245649</v>
      </c>
      <c r="W59" s="5">
        <f>'Praca eksploatacyjna'!W59*$M$88*$Q93*W$82</f>
        <v>604703.04312005767</v>
      </c>
      <c r="X59" s="5">
        <f>'Praca eksploatacyjna'!X59*$M$88*$Q93*X$82</f>
        <v>669733.51269131131</v>
      </c>
      <c r="Y59" s="5">
        <f>'Praca eksploatacyjna'!Y59*$M$88*$Q93*Y$82</f>
        <v>736666.8665062181</v>
      </c>
      <c r="Z59" s="5">
        <f>'Praca eksploatacyjna'!Z59*$M$88*$Q93*Z$82</f>
        <v>805503.10456477781</v>
      </c>
    </row>
    <row r="60" spans="1:26" x14ac:dyDescent="0.25">
      <c r="A60" s="1">
        <v>90</v>
      </c>
      <c r="B60" s="5">
        <f>'Praca eksploatacyjna'!B60*$M$88*$Q94*B$82</f>
        <v>0</v>
      </c>
      <c r="C60" s="5">
        <f>'Praca eksploatacyjna'!C60*$M$88*$Q94*C$82</f>
        <v>0</v>
      </c>
      <c r="D60" s="5">
        <f>'Praca eksploatacyjna'!D60*$M$88*$Q94*D$82</f>
        <v>0</v>
      </c>
      <c r="E60" s="5">
        <f>'Praca eksploatacyjna'!E60*$M$88*$Q94*E$82</f>
        <v>0</v>
      </c>
      <c r="F60" s="5">
        <f>'Praca eksploatacyjna'!F60*$M$88*$Q94*F$82</f>
        <v>0</v>
      </c>
      <c r="G60" s="5">
        <f>'Praca eksploatacyjna'!G60*$M$88*$Q94*G$82</f>
        <v>0</v>
      </c>
      <c r="H60" s="5">
        <f>'Praca eksploatacyjna'!H60*$M$88*$Q94*H$82</f>
        <v>0</v>
      </c>
      <c r="I60" s="5">
        <f>'Praca eksploatacyjna'!I60*$M$88*$Q94*I$82</f>
        <v>0</v>
      </c>
      <c r="J60" s="5">
        <f>'Praca eksploatacyjna'!J60*$M$88*$Q94*J$82</f>
        <v>0</v>
      </c>
      <c r="K60" s="5">
        <f>'Praca eksploatacyjna'!K60*$M$88*$Q94*K$82</f>
        <v>0</v>
      </c>
      <c r="L60" s="5">
        <f>'Praca eksploatacyjna'!L60*$M$88*$Q94*L$82</f>
        <v>0</v>
      </c>
      <c r="M60" s="5">
        <f>'Praca eksploatacyjna'!M60*$M$88*$Q94*M$82</f>
        <v>0</v>
      </c>
      <c r="N60" s="5">
        <f>'Praca eksploatacyjna'!N60*$M$88*$Q94*N$82</f>
        <v>0</v>
      </c>
      <c r="O60" s="5">
        <f>'Praca eksploatacyjna'!O60*$M$88*$Q94*O$82</f>
        <v>0</v>
      </c>
      <c r="P60" s="5">
        <f>'Praca eksploatacyjna'!P60*$M$88*$Q94*P$82</f>
        <v>0</v>
      </c>
      <c r="Q60" s="5">
        <f>'Praca eksploatacyjna'!Q60*$M$88*$Q94*Q$82</f>
        <v>0</v>
      </c>
      <c r="R60" s="5">
        <f>'Praca eksploatacyjna'!R60*$M$88*$Q94*R$82</f>
        <v>0</v>
      </c>
      <c r="S60" s="5">
        <f>'Praca eksploatacyjna'!S60*$M$88*$Q94*S$82</f>
        <v>0</v>
      </c>
      <c r="T60" s="5">
        <f>'Praca eksploatacyjna'!T60*$M$88*$Q94*T$82</f>
        <v>0</v>
      </c>
      <c r="U60" s="5">
        <f>'Praca eksploatacyjna'!U60*$M$88*$Q94*U$82</f>
        <v>0</v>
      </c>
      <c r="V60" s="5">
        <f>'Praca eksploatacyjna'!V60*$M$88*$Q94*V$82</f>
        <v>0</v>
      </c>
      <c r="W60" s="5">
        <f>'Praca eksploatacyjna'!W60*$M$88*$Q94*W$82</f>
        <v>0</v>
      </c>
      <c r="X60" s="5">
        <f>'Praca eksploatacyjna'!X60*$M$88*$Q94*X$82</f>
        <v>0</v>
      </c>
      <c r="Y60" s="5">
        <f>'Praca eksploatacyjna'!Y60*$M$88*$Q94*Y$82</f>
        <v>0</v>
      </c>
      <c r="Z60" s="5">
        <f>'Praca eksploatacyjna'!Z60*$M$88*$Q94*Z$82</f>
        <v>0</v>
      </c>
    </row>
    <row r="61" spans="1:26" x14ac:dyDescent="0.25">
      <c r="A61" s="1">
        <v>100</v>
      </c>
      <c r="B61" s="5">
        <f>'Praca eksploatacyjna'!B61*$M$88*$Q95*B$82</f>
        <v>0</v>
      </c>
      <c r="C61" s="5">
        <f>'Praca eksploatacyjna'!C61*$M$88*$Q95*C$82</f>
        <v>0</v>
      </c>
      <c r="D61" s="5">
        <f>'Praca eksploatacyjna'!D61*$M$88*$Q95*D$82</f>
        <v>0</v>
      </c>
      <c r="E61" s="5">
        <f>'Praca eksploatacyjna'!E61*$M$88*$Q95*E$82</f>
        <v>0</v>
      </c>
      <c r="F61" s="5">
        <f>'Praca eksploatacyjna'!F61*$M$88*$Q95*F$82</f>
        <v>0</v>
      </c>
      <c r="G61" s="5">
        <f>'Praca eksploatacyjna'!G61*$M$88*$Q95*G$82</f>
        <v>0</v>
      </c>
      <c r="H61" s="5">
        <f>'Praca eksploatacyjna'!H61*$M$88*$Q95*H$82</f>
        <v>0</v>
      </c>
      <c r="I61" s="5">
        <f>'Praca eksploatacyjna'!I61*$M$88*$Q95*I$82</f>
        <v>0</v>
      </c>
      <c r="J61" s="5">
        <f>'Praca eksploatacyjna'!J61*$M$88*$Q95*J$82</f>
        <v>0</v>
      </c>
      <c r="K61" s="5">
        <f>'Praca eksploatacyjna'!K61*$M$88*$Q95*K$82</f>
        <v>0</v>
      </c>
      <c r="L61" s="5">
        <f>'Praca eksploatacyjna'!L61*$M$88*$Q95*L$82</f>
        <v>0</v>
      </c>
      <c r="M61" s="5">
        <f>'Praca eksploatacyjna'!M61*$M$88*$Q95*M$82</f>
        <v>0</v>
      </c>
      <c r="N61" s="5">
        <f>'Praca eksploatacyjna'!N61*$M$88*$Q95*N$82</f>
        <v>0</v>
      </c>
      <c r="O61" s="5">
        <f>'Praca eksploatacyjna'!O61*$M$88*$Q95*O$82</f>
        <v>0</v>
      </c>
      <c r="P61" s="5">
        <f>'Praca eksploatacyjna'!P61*$M$88*$Q95*P$82</f>
        <v>0</v>
      </c>
      <c r="Q61" s="5">
        <f>'Praca eksploatacyjna'!Q61*$M$88*$Q95*Q$82</f>
        <v>0</v>
      </c>
      <c r="R61" s="5">
        <f>'Praca eksploatacyjna'!R61*$M$88*$Q95*R$82</f>
        <v>0</v>
      </c>
      <c r="S61" s="5">
        <f>'Praca eksploatacyjna'!S61*$M$88*$Q95*S$82</f>
        <v>0</v>
      </c>
      <c r="T61" s="5">
        <f>'Praca eksploatacyjna'!T61*$M$88*$Q95*T$82</f>
        <v>0</v>
      </c>
      <c r="U61" s="5">
        <f>'Praca eksploatacyjna'!U61*$M$88*$Q95*U$82</f>
        <v>0</v>
      </c>
      <c r="V61" s="5">
        <f>'Praca eksploatacyjna'!V61*$M$88*$Q95*V$82</f>
        <v>0</v>
      </c>
      <c r="W61" s="5">
        <f>'Praca eksploatacyjna'!W61*$M$88*$Q95*W$82</f>
        <v>0</v>
      </c>
      <c r="X61" s="5">
        <f>'Praca eksploatacyjna'!X61*$M$88*$Q95*X$82</f>
        <v>0</v>
      </c>
      <c r="Y61" s="5">
        <f>'Praca eksploatacyjna'!Y61*$M$88*$Q95*Y$82</f>
        <v>0</v>
      </c>
      <c r="Z61" s="5">
        <f>'Praca eksploatacyjna'!Z61*$M$88*$Q95*Z$82</f>
        <v>0</v>
      </c>
    </row>
    <row r="62" spans="1:26" x14ac:dyDescent="0.25">
      <c r="A62" s="1">
        <v>110</v>
      </c>
      <c r="B62" s="5">
        <f>'Praca eksploatacyjna'!B62*$M$88*$Q96*B$82</f>
        <v>0</v>
      </c>
      <c r="C62" s="5">
        <f>'Praca eksploatacyjna'!C62*$M$88*$Q96*C$82</f>
        <v>0</v>
      </c>
      <c r="D62" s="5">
        <f>'Praca eksploatacyjna'!D62*$M$88*$Q96*D$82</f>
        <v>0</v>
      </c>
      <c r="E62" s="5">
        <f>'Praca eksploatacyjna'!E62*$M$88*$Q96*E$82</f>
        <v>0</v>
      </c>
      <c r="F62" s="5">
        <f>'Praca eksploatacyjna'!F62*$M$88*$Q96*F$82</f>
        <v>0</v>
      </c>
      <c r="G62" s="5">
        <f>'Praca eksploatacyjna'!G62*$M$88*$Q96*G$82</f>
        <v>0</v>
      </c>
      <c r="H62" s="5">
        <f>'Praca eksploatacyjna'!H62*$M$88*$Q96*H$82</f>
        <v>0</v>
      </c>
      <c r="I62" s="5">
        <f>'Praca eksploatacyjna'!I62*$M$88*$Q96*I$82</f>
        <v>0</v>
      </c>
      <c r="J62" s="5">
        <f>'Praca eksploatacyjna'!J62*$M$88*$Q96*J$82</f>
        <v>0</v>
      </c>
      <c r="K62" s="5">
        <f>'Praca eksploatacyjna'!K62*$M$88*$Q96*K$82</f>
        <v>0</v>
      </c>
      <c r="L62" s="5">
        <f>'Praca eksploatacyjna'!L62*$M$88*$Q96*L$82</f>
        <v>0</v>
      </c>
      <c r="M62" s="5">
        <f>'Praca eksploatacyjna'!M62*$M$88*$Q96*M$82</f>
        <v>0</v>
      </c>
      <c r="N62" s="5">
        <f>'Praca eksploatacyjna'!N62*$M$88*$Q96*N$82</f>
        <v>0</v>
      </c>
      <c r="O62" s="5">
        <f>'Praca eksploatacyjna'!O62*$M$88*$Q96*O$82</f>
        <v>0</v>
      </c>
      <c r="P62" s="5">
        <f>'Praca eksploatacyjna'!P62*$M$88*$Q96*P$82</f>
        <v>0</v>
      </c>
      <c r="Q62" s="5">
        <f>'Praca eksploatacyjna'!Q62*$M$88*$Q96*Q$82</f>
        <v>0</v>
      </c>
      <c r="R62" s="5">
        <f>'Praca eksploatacyjna'!R62*$M$88*$Q96*R$82</f>
        <v>0</v>
      </c>
      <c r="S62" s="5">
        <f>'Praca eksploatacyjna'!S62*$M$88*$Q96*S$82</f>
        <v>0</v>
      </c>
      <c r="T62" s="5">
        <f>'Praca eksploatacyjna'!T62*$M$88*$Q96*T$82</f>
        <v>0</v>
      </c>
      <c r="U62" s="5">
        <f>'Praca eksploatacyjna'!U62*$M$88*$Q96*U$82</f>
        <v>0</v>
      </c>
      <c r="V62" s="5">
        <f>'Praca eksploatacyjna'!V62*$M$88*$Q96*V$82</f>
        <v>0</v>
      </c>
      <c r="W62" s="5">
        <f>'Praca eksploatacyjna'!W62*$M$88*$Q96*W$82</f>
        <v>0</v>
      </c>
      <c r="X62" s="5">
        <f>'Praca eksploatacyjna'!X62*$M$88*$Q96*X$82</f>
        <v>0</v>
      </c>
      <c r="Y62" s="5">
        <f>'Praca eksploatacyjna'!Y62*$M$88*$Q96*Y$82</f>
        <v>0</v>
      </c>
      <c r="Z62" s="5">
        <f>'Praca eksploatacyjna'!Z62*$M$88*$Q96*Z$82</f>
        <v>0</v>
      </c>
    </row>
    <row r="63" spans="1:26" x14ac:dyDescent="0.25">
      <c r="A63" s="1" t="s">
        <v>28</v>
      </c>
      <c r="B63" s="5">
        <f>SUM(B52:B62)</f>
        <v>1088385.916549586</v>
      </c>
      <c r="C63" s="5">
        <f t="shared" ref="C63:Z63" si="7">SUM(C52:C62)</f>
        <v>1170671.1263329056</v>
      </c>
      <c r="D63" s="5">
        <f t="shared" si="7"/>
        <v>1255800.1399668076</v>
      </c>
      <c r="E63" s="5">
        <f t="shared" si="7"/>
        <v>1343772.9574512911</v>
      </c>
      <c r="F63" s="5">
        <f t="shared" si="7"/>
        <v>1434589.5787863571</v>
      </c>
      <c r="G63" s="5">
        <f t="shared" si="7"/>
        <v>1528250.0039720044</v>
      </c>
      <c r="H63" s="5">
        <f t="shared" si="7"/>
        <v>1663333.0033687404</v>
      </c>
      <c r="I63" s="5">
        <f t="shared" si="7"/>
        <v>1803141.6978531566</v>
      </c>
      <c r="J63" s="5">
        <f t="shared" si="7"/>
        <v>1947676.0874252529</v>
      </c>
      <c r="K63" s="5">
        <f t="shared" si="7"/>
        <v>2096936.1720850286</v>
      </c>
      <c r="L63" s="5">
        <f t="shared" si="7"/>
        <v>1930994.0186420185</v>
      </c>
      <c r="M63" s="5">
        <f t="shared" si="7"/>
        <v>2134602.8859962714</v>
      </c>
      <c r="N63" s="5">
        <f t="shared" si="7"/>
        <v>2345198.6180967069</v>
      </c>
      <c r="O63" s="5">
        <f t="shared" si="7"/>
        <v>2562781.2149433256</v>
      </c>
      <c r="P63" s="5">
        <f t="shared" si="7"/>
        <v>2787350.676536127</v>
      </c>
      <c r="Q63" s="5">
        <f t="shared" si="7"/>
        <v>2428195.1169151342</v>
      </c>
      <c r="R63" s="5">
        <f t="shared" si="7"/>
        <v>2648777.883333005</v>
      </c>
      <c r="S63" s="5">
        <f t="shared" si="7"/>
        <v>2876106.4875579188</v>
      </c>
      <c r="T63" s="5">
        <f t="shared" si="7"/>
        <v>3110180.9295898741</v>
      </c>
      <c r="U63" s="5">
        <f t="shared" si="7"/>
        <v>3351001.2094288715</v>
      </c>
      <c r="V63" s="5">
        <f t="shared" si="7"/>
        <v>2637873.4244747544</v>
      </c>
      <c r="W63" s="5">
        <f t="shared" si="7"/>
        <v>2907181.9556107041</v>
      </c>
      <c r="X63" s="5">
        <f t="shared" si="7"/>
        <v>3184395.7437518481</v>
      </c>
      <c r="Y63" s="5">
        <f t="shared" si="7"/>
        <v>3469514.7888981891</v>
      </c>
      <c r="Z63" s="5">
        <f t="shared" si="7"/>
        <v>3762539.0910497261</v>
      </c>
    </row>
    <row r="65" spans="1:26" x14ac:dyDescent="0.25">
      <c r="A65" t="s">
        <v>89</v>
      </c>
    </row>
    <row r="66" spans="1:26" x14ac:dyDescent="0.25">
      <c r="A66" s="1" t="s">
        <v>44</v>
      </c>
      <c r="B66" s="1">
        <v>2020</v>
      </c>
      <c r="C66" s="1">
        <f>B66+1</f>
        <v>2021</v>
      </c>
      <c r="D66" s="1">
        <f t="shared" ref="D66:Z66" si="8">C66+1</f>
        <v>2022</v>
      </c>
      <c r="E66" s="1">
        <f t="shared" si="8"/>
        <v>2023</v>
      </c>
      <c r="F66" s="1">
        <f t="shared" si="8"/>
        <v>2024</v>
      </c>
      <c r="G66" s="1">
        <f t="shared" si="8"/>
        <v>2025</v>
      </c>
      <c r="H66" s="1">
        <f t="shared" si="8"/>
        <v>2026</v>
      </c>
      <c r="I66" s="1">
        <f t="shared" si="8"/>
        <v>2027</v>
      </c>
      <c r="J66" s="1">
        <f t="shared" si="8"/>
        <v>2028</v>
      </c>
      <c r="K66" s="1">
        <f t="shared" si="8"/>
        <v>2029</v>
      </c>
      <c r="L66" s="1">
        <f t="shared" si="8"/>
        <v>2030</v>
      </c>
      <c r="M66" s="1">
        <f t="shared" si="8"/>
        <v>2031</v>
      </c>
      <c r="N66" s="1">
        <f t="shared" si="8"/>
        <v>2032</v>
      </c>
      <c r="O66" s="1">
        <f t="shared" si="8"/>
        <v>2033</v>
      </c>
      <c r="P66" s="1">
        <f t="shared" si="8"/>
        <v>2034</v>
      </c>
      <c r="Q66" s="1">
        <f t="shared" si="8"/>
        <v>2035</v>
      </c>
      <c r="R66" s="1">
        <f t="shared" si="8"/>
        <v>2036</v>
      </c>
      <c r="S66" s="1">
        <f t="shared" si="8"/>
        <v>2037</v>
      </c>
      <c r="T66" s="1">
        <f t="shared" si="8"/>
        <v>2038</v>
      </c>
      <c r="U66" s="1">
        <f t="shared" si="8"/>
        <v>2039</v>
      </c>
      <c r="V66" s="1">
        <f t="shared" si="8"/>
        <v>2040</v>
      </c>
      <c r="W66" s="1">
        <f t="shared" si="8"/>
        <v>2041</v>
      </c>
      <c r="X66" s="1">
        <f t="shared" si="8"/>
        <v>2042</v>
      </c>
      <c r="Y66" s="1">
        <f t="shared" si="8"/>
        <v>2043</v>
      </c>
      <c r="Z66" s="1">
        <f t="shared" si="8"/>
        <v>2044</v>
      </c>
    </row>
    <row r="67" spans="1:26" x14ac:dyDescent="0.25">
      <c r="A67" s="3" t="s">
        <v>2</v>
      </c>
      <c r="B67" s="72"/>
      <c r="C67" s="72"/>
      <c r="D67" s="72"/>
      <c r="E67" s="72"/>
      <c r="F67" s="72"/>
      <c r="G67" s="72"/>
      <c r="H67" s="72"/>
      <c r="I67" s="72"/>
      <c r="J67" s="72"/>
      <c r="K67" s="72"/>
      <c r="L67" s="72"/>
      <c r="M67" s="72"/>
      <c r="N67" s="72"/>
      <c r="O67" s="72"/>
      <c r="P67" s="72"/>
      <c r="Q67" s="72"/>
      <c r="R67" s="72"/>
      <c r="S67" s="72"/>
      <c r="T67" s="72"/>
      <c r="U67" s="72"/>
      <c r="V67" s="72"/>
      <c r="W67" s="72"/>
      <c r="X67" s="72"/>
      <c r="Y67" s="72"/>
      <c r="Z67" s="72"/>
    </row>
    <row r="68" spans="1:26" x14ac:dyDescent="0.25">
      <c r="A68" s="1">
        <v>10</v>
      </c>
      <c r="B68" s="5">
        <f>'Praca eksploatacyjna'!B68*$M$88*$Q86*B$82</f>
        <v>0</v>
      </c>
      <c r="C68" s="5">
        <f>'Praca eksploatacyjna'!C68*$M$88*$Q86*C$82</f>
        <v>0</v>
      </c>
      <c r="D68" s="5">
        <f>'Praca eksploatacyjna'!D68*$M$88*$Q86*D$82</f>
        <v>0</v>
      </c>
      <c r="E68" s="5">
        <f>'Praca eksploatacyjna'!E68*$M$88*$Q86*E$82</f>
        <v>0</v>
      </c>
      <c r="F68" s="5">
        <f>'Praca eksploatacyjna'!F68*$M$88*$Q86*F$82</f>
        <v>0</v>
      </c>
      <c r="G68" s="5">
        <f>'Praca eksploatacyjna'!G68*$M$88*$Q86*G$82</f>
        <v>0</v>
      </c>
      <c r="H68" s="5">
        <f>'Praca eksploatacyjna'!H68*$M$88*$Q86*H$82</f>
        <v>0</v>
      </c>
      <c r="I68" s="5">
        <f>'Praca eksploatacyjna'!I68*$M$88*$Q86*I$82</f>
        <v>0</v>
      </c>
      <c r="J68" s="5">
        <f>'Praca eksploatacyjna'!J68*$M$88*$Q86*J$82</f>
        <v>0</v>
      </c>
      <c r="K68" s="5">
        <f>'Praca eksploatacyjna'!K68*$M$88*$Q86*K$82</f>
        <v>0</v>
      </c>
      <c r="L68" s="5">
        <f>'Praca eksploatacyjna'!L68*$M$88*$Q86*L$82</f>
        <v>0</v>
      </c>
      <c r="M68" s="5">
        <f>'Praca eksploatacyjna'!M68*$M$88*$Q86*M$82</f>
        <v>0</v>
      </c>
      <c r="N68" s="5">
        <f>'Praca eksploatacyjna'!N68*$M$88*$Q86*N$82</f>
        <v>0</v>
      </c>
      <c r="O68" s="5">
        <f>'Praca eksploatacyjna'!O68*$M$88*$Q86*O$82</f>
        <v>0</v>
      </c>
      <c r="P68" s="5">
        <f>'Praca eksploatacyjna'!P68*$M$88*$Q86*P$82</f>
        <v>0</v>
      </c>
      <c r="Q68" s="5">
        <f>'Praca eksploatacyjna'!Q68*$M$88*$Q86*Q$82</f>
        <v>0</v>
      </c>
      <c r="R68" s="5">
        <f>'Praca eksploatacyjna'!R68*$M$88*$Q86*R$82</f>
        <v>0</v>
      </c>
      <c r="S68" s="5">
        <f>'Praca eksploatacyjna'!S68*$M$88*$Q86*S$82</f>
        <v>0</v>
      </c>
      <c r="T68" s="5">
        <f>'Praca eksploatacyjna'!T68*$M$88*$Q86*T$82</f>
        <v>0</v>
      </c>
      <c r="U68" s="5">
        <f>'Praca eksploatacyjna'!U68*$M$88*$Q86*U$82</f>
        <v>0</v>
      </c>
      <c r="V68" s="5">
        <f>'Praca eksploatacyjna'!V68*$M$88*$Q86*V$82</f>
        <v>0</v>
      </c>
      <c r="W68" s="5">
        <f>'Praca eksploatacyjna'!W68*$M$88*$Q86*W$82</f>
        <v>0</v>
      </c>
      <c r="X68" s="5">
        <f>'Praca eksploatacyjna'!X68*$M$88*$Q86*X$82</f>
        <v>0</v>
      </c>
      <c r="Y68" s="5">
        <f>'Praca eksploatacyjna'!Y68*$M$88*$Q86*Y$82</f>
        <v>0</v>
      </c>
      <c r="Z68" s="5">
        <f>'Praca eksploatacyjna'!Z68*$M$88*$Q86*Z$82</f>
        <v>0</v>
      </c>
    </row>
    <row r="69" spans="1:26" x14ac:dyDescent="0.25">
      <c r="A69" s="1">
        <v>20</v>
      </c>
      <c r="B69" s="5">
        <f>'Praca eksploatacyjna'!B69*$M$88*$Q87*B$82</f>
        <v>0</v>
      </c>
      <c r="C69" s="5">
        <f>'Praca eksploatacyjna'!C69*$M$88*$Q87*C$82</f>
        <v>0</v>
      </c>
      <c r="D69" s="5">
        <f>'Praca eksploatacyjna'!D69*$M$88*$Q87*D$82</f>
        <v>0</v>
      </c>
      <c r="E69" s="5">
        <f>'Praca eksploatacyjna'!E69*$M$88*$Q87*E$82</f>
        <v>0</v>
      </c>
      <c r="F69" s="5">
        <f>'Praca eksploatacyjna'!F69*$M$88*$Q87*F$82</f>
        <v>0</v>
      </c>
      <c r="G69" s="5">
        <f>'Praca eksploatacyjna'!G69*$M$88*$Q87*G$82</f>
        <v>0</v>
      </c>
      <c r="H69" s="5">
        <f>'Praca eksploatacyjna'!H69*$M$88*$Q87*H$82</f>
        <v>0</v>
      </c>
      <c r="I69" s="5">
        <f>'Praca eksploatacyjna'!I69*$M$88*$Q87*I$82</f>
        <v>0</v>
      </c>
      <c r="J69" s="5">
        <f>'Praca eksploatacyjna'!J69*$M$88*$Q87*J$82</f>
        <v>0</v>
      </c>
      <c r="K69" s="5">
        <f>'Praca eksploatacyjna'!K69*$M$88*$Q87*K$82</f>
        <v>0</v>
      </c>
      <c r="L69" s="5">
        <f>'Praca eksploatacyjna'!L69*$M$88*$Q87*L$82</f>
        <v>0</v>
      </c>
      <c r="M69" s="5">
        <f>'Praca eksploatacyjna'!M69*$M$88*$Q87*M$82</f>
        <v>0</v>
      </c>
      <c r="N69" s="5">
        <f>'Praca eksploatacyjna'!N69*$M$88*$Q87*N$82</f>
        <v>0</v>
      </c>
      <c r="O69" s="5">
        <f>'Praca eksploatacyjna'!O69*$M$88*$Q87*O$82</f>
        <v>0</v>
      </c>
      <c r="P69" s="5">
        <f>'Praca eksploatacyjna'!P69*$M$88*$Q87*P$82</f>
        <v>0</v>
      </c>
      <c r="Q69" s="5">
        <f>'Praca eksploatacyjna'!Q69*$M$88*$Q87*Q$82</f>
        <v>0</v>
      </c>
      <c r="R69" s="5">
        <f>'Praca eksploatacyjna'!R69*$M$88*$Q87*R$82</f>
        <v>0</v>
      </c>
      <c r="S69" s="5">
        <f>'Praca eksploatacyjna'!S69*$M$88*$Q87*S$82</f>
        <v>0</v>
      </c>
      <c r="T69" s="5">
        <f>'Praca eksploatacyjna'!T69*$M$88*$Q87*T$82</f>
        <v>0</v>
      </c>
      <c r="U69" s="5">
        <f>'Praca eksploatacyjna'!U69*$M$88*$Q87*U$82</f>
        <v>0</v>
      </c>
      <c r="V69" s="5">
        <f>'Praca eksploatacyjna'!V69*$M$88*$Q87*V$82</f>
        <v>0</v>
      </c>
      <c r="W69" s="5">
        <f>'Praca eksploatacyjna'!W69*$M$88*$Q87*W$82</f>
        <v>0</v>
      </c>
      <c r="X69" s="5">
        <f>'Praca eksploatacyjna'!X69*$M$88*$Q87*X$82</f>
        <v>0</v>
      </c>
      <c r="Y69" s="5">
        <f>'Praca eksploatacyjna'!Y69*$M$88*$Q87*Y$82</f>
        <v>0</v>
      </c>
      <c r="Z69" s="5">
        <f>'Praca eksploatacyjna'!Z69*$M$88*$Q87*Z$82</f>
        <v>0</v>
      </c>
    </row>
    <row r="70" spans="1:26" x14ac:dyDescent="0.25">
      <c r="A70" s="1">
        <v>30</v>
      </c>
      <c r="B70" s="5">
        <f>'Praca eksploatacyjna'!B70*$M$88*$Q88*B$82</f>
        <v>0</v>
      </c>
      <c r="C70" s="5">
        <f>'Praca eksploatacyjna'!C70*$M$88*$Q88*C$82</f>
        <v>0</v>
      </c>
      <c r="D70" s="5">
        <f>'Praca eksploatacyjna'!D70*$M$88*$Q88*D$82</f>
        <v>0</v>
      </c>
      <c r="E70" s="5">
        <f>'Praca eksploatacyjna'!E70*$M$88*$Q88*E$82</f>
        <v>0</v>
      </c>
      <c r="F70" s="5">
        <f>'Praca eksploatacyjna'!F70*$M$88*$Q88*F$82</f>
        <v>0</v>
      </c>
      <c r="G70" s="5">
        <f>'Praca eksploatacyjna'!G70*$M$88*$Q88*G$82</f>
        <v>0</v>
      </c>
      <c r="H70" s="5">
        <f>'Praca eksploatacyjna'!H70*$M$88*$Q88*H$82</f>
        <v>0</v>
      </c>
      <c r="I70" s="5">
        <f>'Praca eksploatacyjna'!I70*$M$88*$Q88*I$82</f>
        <v>0</v>
      </c>
      <c r="J70" s="5">
        <f>'Praca eksploatacyjna'!J70*$M$88*$Q88*J$82</f>
        <v>0</v>
      </c>
      <c r="K70" s="5">
        <f>'Praca eksploatacyjna'!K70*$M$88*$Q88*K$82</f>
        <v>0</v>
      </c>
      <c r="L70" s="5">
        <f>'Praca eksploatacyjna'!L70*$M$88*$Q88*L$82</f>
        <v>0</v>
      </c>
      <c r="M70" s="5">
        <f>'Praca eksploatacyjna'!M70*$M$88*$Q88*M$82</f>
        <v>0</v>
      </c>
      <c r="N70" s="5">
        <f>'Praca eksploatacyjna'!N70*$M$88*$Q88*N$82</f>
        <v>0</v>
      </c>
      <c r="O70" s="5">
        <f>'Praca eksploatacyjna'!O70*$M$88*$Q88*O$82</f>
        <v>0</v>
      </c>
      <c r="P70" s="5">
        <f>'Praca eksploatacyjna'!P70*$M$88*$Q88*P$82</f>
        <v>0</v>
      </c>
      <c r="Q70" s="5">
        <f>'Praca eksploatacyjna'!Q70*$M$88*$Q88*Q$82</f>
        <v>0</v>
      </c>
      <c r="R70" s="5">
        <f>'Praca eksploatacyjna'!R70*$M$88*$Q88*R$82</f>
        <v>0</v>
      </c>
      <c r="S70" s="5">
        <f>'Praca eksploatacyjna'!S70*$M$88*$Q88*S$82</f>
        <v>0</v>
      </c>
      <c r="T70" s="5">
        <f>'Praca eksploatacyjna'!T70*$M$88*$Q88*T$82</f>
        <v>0</v>
      </c>
      <c r="U70" s="5">
        <f>'Praca eksploatacyjna'!U70*$M$88*$Q88*U$82</f>
        <v>0</v>
      </c>
      <c r="V70" s="5">
        <f>'Praca eksploatacyjna'!V70*$M$88*$Q88*V$82</f>
        <v>0</v>
      </c>
      <c r="W70" s="5">
        <f>'Praca eksploatacyjna'!W70*$M$88*$Q88*W$82</f>
        <v>0</v>
      </c>
      <c r="X70" s="5">
        <f>'Praca eksploatacyjna'!X70*$M$88*$Q88*X$82</f>
        <v>0</v>
      </c>
      <c r="Y70" s="5">
        <f>'Praca eksploatacyjna'!Y70*$M$88*$Q88*Y$82</f>
        <v>0</v>
      </c>
      <c r="Z70" s="5">
        <f>'Praca eksploatacyjna'!Z70*$M$88*$Q88*Z$82</f>
        <v>0</v>
      </c>
    </row>
    <row r="71" spans="1:26" x14ac:dyDescent="0.25">
      <c r="A71" s="1">
        <v>40</v>
      </c>
      <c r="B71" s="5">
        <f>'Praca eksploatacyjna'!B71*$M$88*$Q89*B$82</f>
        <v>6841.669534225839</v>
      </c>
      <c r="C71" s="5">
        <f>'Praca eksploatacyjna'!C71*$M$88*$Q89*C$82</f>
        <v>7064.4116660613645</v>
      </c>
      <c r="D71" s="5">
        <f>'Praca eksploatacyjna'!D71*$M$88*$Q89*D$82</f>
        <v>7288.6685678651729</v>
      </c>
      <c r="E71" s="5">
        <f>'Praca eksploatacyjna'!E71*$M$88*$Q89*E$82</f>
        <v>7514.4402396372589</v>
      </c>
      <c r="F71" s="5">
        <f>'Praca eksploatacyjna'!F71*$M$88*$Q89*F$82</f>
        <v>7741.7266813776296</v>
      </c>
      <c r="G71" s="5">
        <f>'Praca eksploatacyjna'!G71*$M$88*$Q89*G$82</f>
        <v>7970.5278930862823</v>
      </c>
      <c r="H71" s="5">
        <f>'Praca eksploatacyjna'!H71*$M$88*$Q89*H$82</f>
        <v>8229.7150542963045</v>
      </c>
      <c r="I71" s="5">
        <f>'Praca eksploatacyjna'!I71*$M$88*$Q89*I$82</f>
        <v>8491.8253356957375</v>
      </c>
      <c r="J71" s="5">
        <f>'Praca eksploatacyjna'!J71*$M$88*$Q89*J$82</f>
        <v>8756.8587372845795</v>
      </c>
      <c r="K71" s="5">
        <f>'Praca eksploatacyjna'!K71*$M$88*$Q89*K$82</f>
        <v>9024.8152590628324</v>
      </c>
      <c r="L71" s="5">
        <f>'Praca eksploatacyjna'!L71*$M$88*$Q89*L$82</f>
        <v>9125.2832795987888</v>
      </c>
      <c r="M71" s="5">
        <f>'Praca eksploatacyjna'!M71*$M$88*$Q89*M$82</f>
        <v>9858.9077214208519</v>
      </c>
      <c r="N71" s="5">
        <f>'Praca eksploatacyjna'!N71*$M$88*$Q89*N$82</f>
        <v>10615.61217928388</v>
      </c>
      <c r="O71" s="5">
        <f>'Praca eksploatacyjna'!O71*$M$88*$Q89*O$82</f>
        <v>11395.396653187865</v>
      </c>
      <c r="P71" s="5">
        <f>'Praca eksploatacyjna'!P71*$M$88*$Q89*P$82</f>
        <v>12198.261143132811</v>
      </c>
      <c r="Q71" s="5">
        <f>'Praca eksploatacyjna'!Q71*$M$88*$Q89*Q$82</f>
        <v>12658.815625442698</v>
      </c>
      <c r="R71" s="5">
        <f>'Praca eksploatacyjna'!R71*$M$88*$Q89*R$82</f>
        <v>13747.114369207478</v>
      </c>
      <c r="S71" s="5">
        <f>'Praca eksploatacyjna'!S71*$M$88*$Q89*S$82</f>
        <v>14868.163012237201</v>
      </c>
      <c r="T71" s="5">
        <f>'Praca eksploatacyjna'!T71*$M$88*$Q89*T$82</f>
        <v>16021.961554531861</v>
      </c>
      <c r="U71" s="5">
        <f>'Praca eksploatacyjna'!U71*$M$88*$Q89*U$82</f>
        <v>17208.509996091459</v>
      </c>
      <c r="V71" s="5">
        <f>'Praca eksploatacyjna'!V71*$M$88*$Q89*V$82</f>
        <v>15254.30613128392</v>
      </c>
      <c r="W71" s="5">
        <f>'Praca eksploatacyjna'!W71*$M$88*$Q89*W$82</f>
        <v>17852.344487679857</v>
      </c>
      <c r="X71" s="5">
        <f>'Praca eksploatacyjna'!X71*$M$88*$Q89*X$82</f>
        <v>20533.264534641043</v>
      </c>
      <c r="Y71" s="5">
        <f>'Praca eksploatacyjna'!Y71*$M$88*$Q89*Y$82</f>
        <v>23297.066272167493</v>
      </c>
      <c r="Z71" s="5">
        <f>'Praca eksploatacyjna'!Z71*$M$88*$Q89*Z$82</f>
        <v>26143.749700259184</v>
      </c>
    </row>
    <row r="72" spans="1:26" x14ac:dyDescent="0.25">
      <c r="A72" s="1">
        <v>50</v>
      </c>
      <c r="B72" s="5">
        <f>'Praca eksploatacyjna'!B72*$M$88*$Q90*B$82</f>
        <v>12161.747841619443</v>
      </c>
      <c r="C72" s="5">
        <f>'Praca eksploatacyjna'!C72*$M$88*$Q90*C$82</f>
        <v>12833.439073667732</v>
      </c>
      <c r="D72" s="5">
        <f>'Praca eksploatacyjna'!D72*$M$88*$Q90*D$82</f>
        <v>13523.142123620897</v>
      </c>
      <c r="E72" s="5">
        <f>'Praca eksploatacyjna'!E72*$M$88*$Q90*E$82</f>
        <v>14230.856991478933</v>
      </c>
      <c r="F72" s="5">
        <f>'Praca eksploatacyjna'!F72*$M$88*$Q90*F$82</f>
        <v>14956.583677241844</v>
      </c>
      <c r="G72" s="5">
        <f>'Praca eksploatacyjna'!G72*$M$88*$Q90*G$82</f>
        <v>15700.322180909629</v>
      </c>
      <c r="H72" s="5">
        <f>'Praca eksploatacyjna'!H72*$M$88*$Q90*H$82</f>
        <v>17557.639400100699</v>
      </c>
      <c r="I72" s="5">
        <f>'Praca eksploatacyjna'!I72*$M$88*$Q90*I$82</f>
        <v>19486.410724885354</v>
      </c>
      <c r="J72" s="5">
        <f>'Praca eksploatacyjna'!J72*$M$88*$Q90*J$82</f>
        <v>21486.636155263594</v>
      </c>
      <c r="K72" s="5">
        <f>'Praca eksploatacyjna'!K72*$M$88*$Q90*K$82</f>
        <v>23558.315691235388</v>
      </c>
      <c r="L72" s="5">
        <f>'Praca eksploatacyjna'!L72*$M$88*$Q90*L$82</f>
        <v>23675.11981850244</v>
      </c>
      <c r="M72" s="5">
        <f>'Praca eksploatacyjna'!M72*$M$88*$Q90*M$82</f>
        <v>25727.937809810188</v>
      </c>
      <c r="N72" s="5">
        <f>'Praca eksploatacyjna'!N72*$M$88*$Q90*N$82</f>
        <v>27847.134245359819</v>
      </c>
      <c r="O72" s="5">
        <f>'Praca eksploatacyjna'!O72*$M$88*$Q90*O$82</f>
        <v>30032.709125151334</v>
      </c>
      <c r="P72" s="5">
        <f>'Praca eksploatacyjna'!P72*$M$88*$Q90*P$82</f>
        <v>32284.662449184714</v>
      </c>
      <c r="Q72" s="5">
        <f>'Praca eksploatacyjna'!Q72*$M$88*$Q90*Q$82</f>
        <v>25671.231018262824</v>
      </c>
      <c r="R72" s="5">
        <f>'Praca eksploatacyjna'!R72*$M$88*$Q90*R$82</f>
        <v>27814.091672039838</v>
      </c>
      <c r="S72" s="5">
        <f>'Praca eksploatacyjna'!S72*$M$88*$Q90*S$82</f>
        <v>30020.851778107521</v>
      </c>
      <c r="T72" s="5">
        <f>'Praca eksploatacyjna'!T72*$M$88*$Q90*T$82</f>
        <v>32291.511336465854</v>
      </c>
      <c r="U72" s="5">
        <f>'Praca eksploatacyjna'!U72*$M$88*$Q90*U$82</f>
        <v>34626.070347114837</v>
      </c>
      <c r="V72" s="5">
        <f>'Praca eksploatacyjna'!V72*$M$88*$Q90*V$82</f>
        <v>27897.492726795943</v>
      </c>
      <c r="W72" s="5">
        <f>'Praca eksploatacyjna'!W72*$M$88*$Q90*W$82</f>
        <v>31350.940274523513</v>
      </c>
      <c r="X72" s="5">
        <f>'Praca eksploatacyjna'!X72*$M$88*$Q90*X$82</f>
        <v>34909.609979652509</v>
      </c>
      <c r="Y72" s="5">
        <f>'Praca eksploatacyjna'!Y72*$M$88*$Q90*Y$82</f>
        <v>38573.501842182959</v>
      </c>
      <c r="Z72" s="5">
        <f>'Praca eksploatacyjna'!Z72*$M$88*$Q90*Z$82</f>
        <v>42342.615862114842</v>
      </c>
    </row>
    <row r="73" spans="1:26" x14ac:dyDescent="0.25">
      <c r="A73" s="1">
        <v>60</v>
      </c>
      <c r="B73" s="5">
        <f>'Praca eksploatacyjna'!B73*$M$88*$Q91*B$82</f>
        <v>3662.0754728057259</v>
      </c>
      <c r="C73" s="5">
        <f>'Praca eksploatacyjna'!C73*$M$88*$Q91*C$82</f>
        <v>4788.3930606059002</v>
      </c>
      <c r="D73" s="5">
        <f>'Praca eksploatacyjna'!D73*$M$88*$Q91*D$82</f>
        <v>5971.4710295175055</v>
      </c>
      <c r="E73" s="5">
        <f>'Praca eksploatacyjna'!E73*$M$88*$Q91*E$82</f>
        <v>7211.3093795405375</v>
      </c>
      <c r="F73" s="5">
        <f>'Praca eksploatacyjna'!F73*$M$88*$Q91*F$82</f>
        <v>8507.9081106749982</v>
      </c>
      <c r="G73" s="5">
        <f>'Praca eksploatacyjna'!G73*$M$88*$Q91*G$82</f>
        <v>9861.2672229208893</v>
      </c>
      <c r="H73" s="5">
        <f>'Praca eksploatacyjna'!H73*$M$88*$Q91*H$82</f>
        <v>11604.51089044006</v>
      </c>
      <c r="I73" s="5">
        <f>'Praca eksploatacyjna'!I73*$M$88*$Q91*I$82</f>
        <v>13420.76489878587</v>
      </c>
      <c r="J73" s="5">
        <f>'Praca eksploatacyjna'!J73*$M$88*$Q91*J$82</f>
        <v>15310.02924795832</v>
      </c>
      <c r="K73" s="5">
        <f>'Praca eksploatacyjna'!K73*$M$88*$Q91*K$82</f>
        <v>17272.303937957407</v>
      </c>
      <c r="L73" s="5">
        <f>'Praca eksploatacyjna'!L73*$M$88*$Q91*L$82</f>
        <v>12922.046093747364</v>
      </c>
      <c r="M73" s="5">
        <f>'Praca eksploatacyjna'!M73*$M$88*$Q91*M$82</f>
        <v>15742.35766180578</v>
      </c>
      <c r="N73" s="5">
        <f>'Praca eksploatacyjna'!N73*$M$88*$Q91*N$82</f>
        <v>18672.806403264087</v>
      </c>
      <c r="O73" s="5">
        <f>'Praca eksploatacyjna'!O73*$M$88*$Q91*O$82</f>
        <v>21713.392318122282</v>
      </c>
      <c r="P73" s="5">
        <f>'Praca eksploatacyjna'!P73*$M$88*$Q91*P$82</f>
        <v>24864.115406380355</v>
      </c>
      <c r="Q73" s="5">
        <f>'Praca eksploatacyjna'!Q73*$M$88*$Q91*Q$82</f>
        <v>18998.683064708159</v>
      </c>
      <c r="R73" s="5">
        <f>'Praca eksploatacyjna'!R73*$M$88*$Q91*R$82</f>
        <v>22616.455593382183</v>
      </c>
      <c r="S73" s="5">
        <f>'Praca eksploatacyjna'!S73*$M$88*$Q91*S$82</f>
        <v>26361.200626659345</v>
      </c>
      <c r="T73" s="5">
        <f>'Praca eksploatacyjna'!T73*$M$88*$Q91*T$82</f>
        <v>30232.918164539642</v>
      </c>
      <c r="U73" s="5">
        <f>'Praca eksploatacyjna'!U73*$M$88*$Q91*U$82</f>
        <v>34231.608207023062</v>
      </c>
      <c r="V73" s="5">
        <f>'Praca eksploatacyjna'!V73*$M$88*$Q91*V$82</f>
        <v>23213.409411625358</v>
      </c>
      <c r="W73" s="5">
        <f>'Praca eksploatacyjna'!W73*$M$88*$Q91*W$82</f>
        <v>25978.869251876837</v>
      </c>
      <c r="X73" s="5">
        <f>'Praca eksploatacyjna'!X73*$M$88*$Q91*X$82</f>
        <v>28828.021872519352</v>
      </c>
      <c r="Y73" s="5">
        <f>'Praca eksploatacyjna'!Y73*$M$88*$Q91*Y$82</f>
        <v>31760.867273552903</v>
      </c>
      <c r="Z73" s="5">
        <f>'Praca eksploatacyjna'!Z73*$M$88*$Q91*Z$82</f>
        <v>34777.405454977503</v>
      </c>
    </row>
    <row r="74" spans="1:26" x14ac:dyDescent="0.25">
      <c r="A74" s="1">
        <v>70</v>
      </c>
      <c r="B74" s="5">
        <f>'Praca eksploatacyjna'!B74*$M$88*$Q92*B$82</f>
        <v>10422.875487425035</v>
      </c>
      <c r="C74" s="5">
        <f>'Praca eksploatacyjna'!C74*$M$88*$Q92*C$82</f>
        <v>10572.144758988028</v>
      </c>
      <c r="D74" s="5">
        <f>'Praca eksploatacyjna'!D74*$M$88*$Q92*D$82</f>
        <v>10713.162521054643</v>
      </c>
      <c r="E74" s="5">
        <f>'Praca eksploatacyjna'!E74*$M$88*$Q92*E$82</f>
        <v>10845.92877362487</v>
      </c>
      <c r="F74" s="5">
        <f>'Praca eksploatacyjna'!F74*$M$88*$Q92*F$82</f>
        <v>10970.44351669872</v>
      </c>
      <c r="G74" s="5">
        <f>'Praca eksploatacyjna'!G74*$M$88*$Q92*G$82</f>
        <v>11086.706750276187</v>
      </c>
      <c r="H74" s="5">
        <f>'Praca eksploatacyjna'!H74*$M$88*$Q92*H$82</f>
        <v>10257.56174770311</v>
      </c>
      <c r="I74" s="5">
        <f>'Praca eksploatacyjna'!I74*$M$88*$Q92*I$82</f>
        <v>9374.4502733578411</v>
      </c>
      <c r="J74" s="5">
        <f>'Praca eksploatacyjna'!J74*$M$88*$Q92*J$82</f>
        <v>8437.3723272403822</v>
      </c>
      <c r="K74" s="5">
        <f>'Praca eksploatacyjna'!K74*$M$88*$Q92*K$82</f>
        <v>7446.3279093507226</v>
      </c>
      <c r="L74" s="5">
        <f>'Praca eksploatacyjna'!L74*$M$88*$Q92*L$82</f>
        <v>7329.6118380317821</v>
      </c>
      <c r="M74" s="5">
        <f>'Praca eksploatacyjna'!M74*$M$88*$Q92*M$82</f>
        <v>8093.2718725759069</v>
      </c>
      <c r="N74" s="5">
        <f>'Praca eksploatacyjna'!N74*$M$88*$Q92*N$82</f>
        <v>8883.0527667494553</v>
      </c>
      <c r="O74" s="5">
        <f>'Praca eksploatacyjna'!O74*$M$88*$Q92*O$82</f>
        <v>9698.9545205524282</v>
      </c>
      <c r="P74" s="5">
        <f>'Praca eksploatacyjna'!P74*$M$88*$Q92*P$82</f>
        <v>10540.977133984827</v>
      </c>
      <c r="Q74" s="5">
        <f>'Praca eksploatacyjna'!Q74*$M$88*$Q92*Q$82</f>
        <v>18154.929578570911</v>
      </c>
      <c r="R74" s="5">
        <f>'Praca eksploatacyjna'!R74*$M$88*$Q92*R$82</f>
        <v>19230.514232320023</v>
      </c>
      <c r="S74" s="5">
        <f>'Praca eksploatacyjna'!S74*$M$88*$Q92*S$82</f>
        <v>20334.039515958448</v>
      </c>
      <c r="T74" s="5">
        <f>'Praca eksploatacyjna'!T74*$M$88*$Q92*T$82</f>
        <v>21465.505429486202</v>
      </c>
      <c r="U74" s="5">
        <f>'Praca eksploatacyjna'!U74*$M$88*$Q92*U$82</f>
        <v>22624.911972903275</v>
      </c>
      <c r="V74" s="5">
        <f>'Praca eksploatacyjna'!V74*$M$88*$Q92*V$82</f>
        <v>20220.640947163869</v>
      </c>
      <c r="W74" s="5">
        <f>'Praca eksploatacyjna'!W74*$M$88*$Q92*W$82</f>
        <v>20568.63833219323</v>
      </c>
      <c r="X74" s="5">
        <f>'Praca eksploatacyjna'!X74*$M$88*$Q92*X$82</f>
        <v>20915.933908930019</v>
      </c>
      <c r="Y74" s="5">
        <f>'Praca eksploatacyjna'!Y74*$M$88*$Q92*Y$82</f>
        <v>21262.527677374248</v>
      </c>
      <c r="Z74" s="5">
        <f>'Praca eksploatacyjna'!Z74*$M$88*$Q92*Z$82</f>
        <v>21608.419637525905</v>
      </c>
    </row>
    <row r="75" spans="1:26" x14ac:dyDescent="0.25">
      <c r="A75" s="1">
        <v>80</v>
      </c>
      <c r="B75" s="5">
        <f>'Praca eksploatacyjna'!B75*$M$88*$Q93*B$82</f>
        <v>17006.021234241154</v>
      </c>
      <c r="C75" s="5">
        <f>'Praca eksploatacyjna'!C75*$M$88*$Q93*C$82</f>
        <v>16993.875208046538</v>
      </c>
      <c r="D75" s="5">
        <f>'Praca eksploatacyjna'!D75*$M$88*$Q93*D$82</f>
        <v>16954.06071812009</v>
      </c>
      <c r="E75" s="5">
        <f>'Praca eksploatacyjna'!E75*$M$88*$Q93*E$82</f>
        <v>16886.57776446181</v>
      </c>
      <c r="F75" s="5">
        <f>'Praca eksploatacyjna'!F75*$M$88*$Q93*F$82</f>
        <v>16791.426347071701</v>
      </c>
      <c r="G75" s="5">
        <f>'Praca eksploatacyjna'!G75*$M$88*$Q93*G$82</f>
        <v>16668.606465949764</v>
      </c>
      <c r="H75" s="5">
        <f>'Praca eksploatacyjna'!H75*$M$88*$Q93*H$82</f>
        <v>16731.13933793531</v>
      </c>
      <c r="I75" s="5">
        <f>'Praca eksploatacyjna'!I75*$M$88*$Q93*I$82</f>
        <v>16776.395025059239</v>
      </c>
      <c r="J75" s="5">
        <f>'Praca eksploatacyjna'!J75*$M$88*$Q93*J$82</f>
        <v>16804.373527321553</v>
      </c>
      <c r="K75" s="5">
        <f>'Praca eksploatacyjna'!K75*$M$88*$Q93*K$82</f>
        <v>16815.074844722243</v>
      </c>
      <c r="L75" s="5">
        <f>'Praca eksploatacyjna'!L75*$M$88*$Q93*L$82</f>
        <v>19921.201147092168</v>
      </c>
      <c r="M75" s="5">
        <f>'Praca eksploatacyjna'!M75*$M$88*$Q93*M$82</f>
        <v>17568.98577170313</v>
      </c>
      <c r="N75" s="5">
        <f>'Praca eksploatacyjna'!N75*$M$88*$Q93*N$82</f>
        <v>15095.25262526135</v>
      </c>
      <c r="O75" s="5">
        <f>'Praca eksploatacyjna'!O75*$M$88*$Q93*O$82</f>
        <v>12500.001707766813</v>
      </c>
      <c r="P75" s="5">
        <f>'Praca eksploatacyjna'!P75*$M$88*$Q93*P$82</f>
        <v>9783.2330192195204</v>
      </c>
      <c r="Q75" s="5">
        <f>'Praca eksploatacyjna'!Q75*$M$88*$Q93*Q$82</f>
        <v>9104.5946673218914</v>
      </c>
      <c r="R75" s="5">
        <f>'Praca eksploatacyjna'!R75*$M$88*$Q93*R$82</f>
        <v>6290.2305758444008</v>
      </c>
      <c r="S75" s="5">
        <f>'Praca eksploatacyjna'!S75*$M$88*$Q93*S$82</f>
        <v>3358.3584065306773</v>
      </c>
      <c r="T75" s="5">
        <f>'Praca eksploatacyjna'!T75*$M$88*$Q93*T$82</f>
        <v>308.97815938072216</v>
      </c>
      <c r="U75" s="5">
        <f>'Praca eksploatacyjna'!U75*$M$88*$Q93*U$82</f>
        <v>-2857.9101656054663</v>
      </c>
      <c r="V75" s="5">
        <f>'Praca eksploatacyjna'!V75*$M$88*$Q93*V$82</f>
        <v>10566.386951325561</v>
      </c>
      <c r="W75" s="5">
        <f>'Praca eksploatacyjna'!W75*$M$88*$Q93*W$82</f>
        <v>7617.9965014847967</v>
      </c>
      <c r="X75" s="5">
        <f>'Praca eksploatacyjna'!X75*$M$88*$Q93*X$82</f>
        <v>4557.4451024930149</v>
      </c>
      <c r="Y75" s="5">
        <f>'Praca eksploatacyjna'!Y75*$M$88*$Q93*Y$82</f>
        <v>1384.7327543502147</v>
      </c>
      <c r="Z75" s="5">
        <f>'Praca eksploatacyjna'!Z75*$M$88*$Q93*Z$82</f>
        <v>-1900.140542943604</v>
      </c>
    </row>
    <row r="76" spans="1:26" x14ac:dyDescent="0.25">
      <c r="A76" s="1">
        <v>90</v>
      </c>
      <c r="B76" s="5">
        <f>'Praca eksploatacyjna'!B76*$M$88*$Q94*B$82</f>
        <v>0</v>
      </c>
      <c r="C76" s="5">
        <f>'Praca eksploatacyjna'!C76*$M$88*$Q94*C$82</f>
        <v>0</v>
      </c>
      <c r="D76" s="5">
        <f>'Praca eksploatacyjna'!D76*$M$88*$Q94*D$82</f>
        <v>0</v>
      </c>
      <c r="E76" s="5">
        <f>'Praca eksploatacyjna'!E76*$M$88*$Q94*E$82</f>
        <v>0</v>
      </c>
      <c r="F76" s="5">
        <f>'Praca eksploatacyjna'!F76*$M$88*$Q94*F$82</f>
        <v>0</v>
      </c>
      <c r="G76" s="5">
        <f>'Praca eksploatacyjna'!G76*$M$88*$Q94*G$82</f>
        <v>0</v>
      </c>
      <c r="H76" s="5">
        <f>'Praca eksploatacyjna'!H76*$M$88*$Q94*H$82</f>
        <v>0</v>
      </c>
      <c r="I76" s="5">
        <f>'Praca eksploatacyjna'!I76*$M$88*$Q94*I$82</f>
        <v>0</v>
      </c>
      <c r="J76" s="5">
        <f>'Praca eksploatacyjna'!J76*$M$88*$Q94*J$82</f>
        <v>0</v>
      </c>
      <c r="K76" s="5">
        <f>'Praca eksploatacyjna'!K76*$M$88*$Q94*K$82</f>
        <v>0</v>
      </c>
      <c r="L76" s="5">
        <f>'Praca eksploatacyjna'!L76*$M$88*$Q94*L$82</f>
        <v>0</v>
      </c>
      <c r="M76" s="5">
        <f>'Praca eksploatacyjna'!M76*$M$88*$Q94*M$82</f>
        <v>0</v>
      </c>
      <c r="N76" s="5">
        <f>'Praca eksploatacyjna'!N76*$M$88*$Q94*N$82</f>
        <v>0</v>
      </c>
      <c r="O76" s="5">
        <f>'Praca eksploatacyjna'!O76*$M$88*$Q94*O$82</f>
        <v>0</v>
      </c>
      <c r="P76" s="5">
        <f>'Praca eksploatacyjna'!P76*$M$88*$Q94*P$82</f>
        <v>0</v>
      </c>
      <c r="Q76" s="5">
        <f>'Praca eksploatacyjna'!Q76*$M$88*$Q94*Q$82</f>
        <v>0</v>
      </c>
      <c r="R76" s="5">
        <f>'Praca eksploatacyjna'!R76*$M$88*$Q94*R$82</f>
        <v>0</v>
      </c>
      <c r="S76" s="5">
        <f>'Praca eksploatacyjna'!S76*$M$88*$Q94*S$82</f>
        <v>0</v>
      </c>
      <c r="T76" s="5">
        <f>'Praca eksploatacyjna'!T76*$M$88*$Q94*T$82</f>
        <v>0</v>
      </c>
      <c r="U76" s="5">
        <f>'Praca eksploatacyjna'!U76*$M$88*$Q94*U$82</f>
        <v>0</v>
      </c>
      <c r="V76" s="5">
        <f>'Praca eksploatacyjna'!V76*$M$88*$Q94*V$82</f>
        <v>0</v>
      </c>
      <c r="W76" s="5">
        <f>'Praca eksploatacyjna'!W76*$M$88*$Q94*W$82</f>
        <v>0</v>
      </c>
      <c r="X76" s="5">
        <f>'Praca eksploatacyjna'!X76*$M$88*$Q94*X$82</f>
        <v>0</v>
      </c>
      <c r="Y76" s="5">
        <f>'Praca eksploatacyjna'!Y76*$M$88*$Q94*Y$82</f>
        <v>0</v>
      </c>
      <c r="Z76" s="5">
        <f>'Praca eksploatacyjna'!Z76*$M$88*$Q94*Z$82</f>
        <v>0</v>
      </c>
    </row>
    <row r="77" spans="1:26" x14ac:dyDescent="0.25">
      <c r="A77" s="1">
        <v>100</v>
      </c>
      <c r="B77" s="5">
        <f>'Praca eksploatacyjna'!B77*$M$88*$Q95*B$82</f>
        <v>0</v>
      </c>
      <c r="C77" s="5">
        <f>'Praca eksploatacyjna'!C77*$M$88*$Q95*C$82</f>
        <v>0</v>
      </c>
      <c r="D77" s="5">
        <f>'Praca eksploatacyjna'!D77*$M$88*$Q95*D$82</f>
        <v>0</v>
      </c>
      <c r="E77" s="5">
        <f>'Praca eksploatacyjna'!E77*$M$88*$Q95*E$82</f>
        <v>0</v>
      </c>
      <c r="F77" s="5">
        <f>'Praca eksploatacyjna'!F77*$M$88*$Q95*F$82</f>
        <v>0</v>
      </c>
      <c r="G77" s="5">
        <f>'Praca eksploatacyjna'!G77*$M$88*$Q95*G$82</f>
        <v>0</v>
      </c>
      <c r="H77" s="5">
        <f>'Praca eksploatacyjna'!H77*$M$88*$Q95*H$82</f>
        <v>0</v>
      </c>
      <c r="I77" s="5">
        <f>'Praca eksploatacyjna'!I77*$M$88*$Q95*I$82</f>
        <v>0</v>
      </c>
      <c r="J77" s="5">
        <f>'Praca eksploatacyjna'!J77*$M$88*$Q95*J$82</f>
        <v>0</v>
      </c>
      <c r="K77" s="5">
        <f>'Praca eksploatacyjna'!K77*$M$88*$Q95*K$82</f>
        <v>0</v>
      </c>
      <c r="L77" s="5">
        <f>'Praca eksploatacyjna'!L77*$M$88*$Q95*L$82</f>
        <v>0</v>
      </c>
      <c r="M77" s="5">
        <f>'Praca eksploatacyjna'!M77*$M$88*$Q95*M$82</f>
        <v>0</v>
      </c>
      <c r="N77" s="5">
        <f>'Praca eksploatacyjna'!N77*$M$88*$Q95*N$82</f>
        <v>0</v>
      </c>
      <c r="O77" s="5">
        <f>'Praca eksploatacyjna'!O77*$M$88*$Q95*O$82</f>
        <v>0</v>
      </c>
      <c r="P77" s="5">
        <f>'Praca eksploatacyjna'!P77*$M$88*$Q95*P$82</f>
        <v>0</v>
      </c>
      <c r="Q77" s="5">
        <f>'Praca eksploatacyjna'!Q77*$M$88*$Q95*Q$82</f>
        <v>0</v>
      </c>
      <c r="R77" s="5">
        <f>'Praca eksploatacyjna'!R77*$M$88*$Q95*R$82</f>
        <v>0</v>
      </c>
      <c r="S77" s="5">
        <f>'Praca eksploatacyjna'!S77*$M$88*$Q95*S$82</f>
        <v>0</v>
      </c>
      <c r="T77" s="5">
        <f>'Praca eksploatacyjna'!T77*$M$88*$Q95*T$82</f>
        <v>0</v>
      </c>
      <c r="U77" s="5">
        <f>'Praca eksploatacyjna'!U77*$M$88*$Q95*U$82</f>
        <v>0</v>
      </c>
      <c r="V77" s="5">
        <f>'Praca eksploatacyjna'!V77*$M$88*$Q95*V$82</f>
        <v>0</v>
      </c>
      <c r="W77" s="5">
        <f>'Praca eksploatacyjna'!W77*$M$88*$Q95*W$82</f>
        <v>0</v>
      </c>
      <c r="X77" s="5">
        <f>'Praca eksploatacyjna'!X77*$M$88*$Q95*X$82</f>
        <v>0</v>
      </c>
      <c r="Y77" s="5">
        <f>'Praca eksploatacyjna'!Y77*$M$88*$Q95*Y$82</f>
        <v>0</v>
      </c>
      <c r="Z77" s="5">
        <f>'Praca eksploatacyjna'!Z77*$M$88*$Q95*Z$82</f>
        <v>0</v>
      </c>
    </row>
    <row r="78" spans="1:26" x14ac:dyDescent="0.25">
      <c r="A78" s="1">
        <v>110</v>
      </c>
      <c r="B78" s="5">
        <f>'Praca eksploatacyjna'!B78*$M$88*$Q96*B$82</f>
        <v>0</v>
      </c>
      <c r="C78" s="5">
        <f>'Praca eksploatacyjna'!C78*$M$88*$Q96*C$82</f>
        <v>0</v>
      </c>
      <c r="D78" s="5">
        <f>'Praca eksploatacyjna'!D78*$M$88*$Q96*D$82</f>
        <v>0</v>
      </c>
      <c r="E78" s="5">
        <f>'Praca eksploatacyjna'!E78*$M$88*$Q96*E$82</f>
        <v>0</v>
      </c>
      <c r="F78" s="5">
        <f>'Praca eksploatacyjna'!F78*$M$88*$Q96*F$82</f>
        <v>0</v>
      </c>
      <c r="G78" s="5">
        <f>'Praca eksploatacyjna'!G78*$M$88*$Q96*G$82</f>
        <v>0</v>
      </c>
      <c r="H78" s="5">
        <f>'Praca eksploatacyjna'!H78*$M$88*$Q96*H$82</f>
        <v>0</v>
      </c>
      <c r="I78" s="5">
        <f>'Praca eksploatacyjna'!I78*$M$88*$Q96*I$82</f>
        <v>0</v>
      </c>
      <c r="J78" s="5">
        <f>'Praca eksploatacyjna'!J78*$M$88*$Q96*J$82</f>
        <v>0</v>
      </c>
      <c r="K78" s="5">
        <f>'Praca eksploatacyjna'!K78*$M$88*$Q96*K$82</f>
        <v>0</v>
      </c>
      <c r="L78" s="5">
        <f>'Praca eksploatacyjna'!L78*$M$88*$Q96*L$82</f>
        <v>0</v>
      </c>
      <c r="M78" s="5">
        <f>'Praca eksploatacyjna'!M78*$M$88*$Q96*M$82</f>
        <v>0</v>
      </c>
      <c r="N78" s="5">
        <f>'Praca eksploatacyjna'!N78*$M$88*$Q96*N$82</f>
        <v>0</v>
      </c>
      <c r="O78" s="5">
        <f>'Praca eksploatacyjna'!O78*$M$88*$Q96*O$82</f>
        <v>0</v>
      </c>
      <c r="P78" s="5">
        <f>'Praca eksploatacyjna'!P78*$M$88*$Q96*P$82</f>
        <v>0</v>
      </c>
      <c r="Q78" s="5">
        <f>'Praca eksploatacyjna'!Q78*$M$88*$Q96*Q$82</f>
        <v>0</v>
      </c>
      <c r="R78" s="5">
        <f>'Praca eksploatacyjna'!R78*$M$88*$Q96*R$82</f>
        <v>0</v>
      </c>
      <c r="S78" s="5">
        <f>'Praca eksploatacyjna'!S78*$M$88*$Q96*S$82</f>
        <v>0</v>
      </c>
      <c r="T78" s="5">
        <f>'Praca eksploatacyjna'!T78*$M$88*$Q96*T$82</f>
        <v>0</v>
      </c>
      <c r="U78" s="5">
        <f>'Praca eksploatacyjna'!U78*$M$88*$Q96*U$82</f>
        <v>0</v>
      </c>
      <c r="V78" s="5">
        <f>'Praca eksploatacyjna'!V78*$M$88*$Q96*V$82</f>
        <v>0</v>
      </c>
      <c r="W78" s="5">
        <f>'Praca eksploatacyjna'!W78*$M$88*$Q96*W$82</f>
        <v>0</v>
      </c>
      <c r="X78" s="5">
        <f>'Praca eksploatacyjna'!X78*$M$88*$Q96*X$82</f>
        <v>0</v>
      </c>
      <c r="Y78" s="5">
        <f>'Praca eksploatacyjna'!Y78*$M$88*$Q96*Y$82</f>
        <v>0</v>
      </c>
      <c r="Z78" s="5">
        <f>'Praca eksploatacyjna'!Z78*$M$88*$Q96*Z$82</f>
        <v>0</v>
      </c>
    </row>
    <row r="79" spans="1:26" x14ac:dyDescent="0.25">
      <c r="A79" s="1" t="s">
        <v>28</v>
      </c>
      <c r="B79" s="5">
        <f>SUM(B68:B78)</f>
        <v>50094.389570317195</v>
      </c>
      <c r="C79" s="5">
        <f t="shared" ref="C79:Z79" si="9">SUM(C68:C78)</f>
        <v>52252.263767369557</v>
      </c>
      <c r="D79" s="5">
        <f t="shared" si="9"/>
        <v>54450.50496017831</v>
      </c>
      <c r="E79" s="5">
        <f t="shared" si="9"/>
        <v>56689.113148743403</v>
      </c>
      <c r="F79" s="5">
        <f t="shared" si="9"/>
        <v>58968.088333064894</v>
      </c>
      <c r="G79" s="5">
        <f t="shared" si="9"/>
        <v>61287.430513142754</v>
      </c>
      <c r="H79" s="5">
        <f t="shared" si="9"/>
        <v>64380.56643047549</v>
      </c>
      <c r="I79" s="5">
        <f t="shared" si="9"/>
        <v>67549.84625778404</v>
      </c>
      <c r="J79" s="5">
        <f t="shared" si="9"/>
        <v>70795.269995068433</v>
      </c>
      <c r="K79" s="5">
        <f t="shared" si="9"/>
        <v>74116.837642328581</v>
      </c>
      <c r="L79" s="5">
        <f t="shared" si="9"/>
        <v>72973.262176972552</v>
      </c>
      <c r="M79" s="5">
        <f t="shared" si="9"/>
        <v>76991.460837315855</v>
      </c>
      <c r="N79" s="5">
        <f t="shared" si="9"/>
        <v>81113.858219918591</v>
      </c>
      <c r="O79" s="5">
        <f t="shared" si="9"/>
        <v>85340.454324780731</v>
      </c>
      <c r="P79" s="5">
        <f t="shared" si="9"/>
        <v>89671.24915190223</v>
      </c>
      <c r="Q79" s="5">
        <f t="shared" si="9"/>
        <v>84588.253954306478</v>
      </c>
      <c r="R79" s="5">
        <f t="shared" si="9"/>
        <v>89698.406442793916</v>
      </c>
      <c r="S79" s="5">
        <f t="shared" si="9"/>
        <v>94942.613339493197</v>
      </c>
      <c r="T79" s="5">
        <f t="shared" si="9"/>
        <v>100320.87464440429</v>
      </c>
      <c r="U79" s="5">
        <f t="shared" si="9"/>
        <v>105833.19035752716</v>
      </c>
      <c r="V79" s="5">
        <f t="shared" si="9"/>
        <v>97152.236168194664</v>
      </c>
      <c r="W79" s="5">
        <f t="shared" si="9"/>
        <v>103368.78884775823</v>
      </c>
      <c r="X79" s="5">
        <f t="shared" si="9"/>
        <v>109744.27539823594</v>
      </c>
      <c r="Y79" s="5">
        <f t="shared" si="9"/>
        <v>116278.69581962783</v>
      </c>
      <c r="Z79" s="5">
        <f t="shared" si="9"/>
        <v>122972.05011193384</v>
      </c>
    </row>
    <row r="81" spans="1:26" x14ac:dyDescent="0.25">
      <c r="A81" s="22" t="s">
        <v>11</v>
      </c>
      <c r="B81" s="1">
        <v>2020</v>
      </c>
      <c r="C81" s="1">
        <f>B81+1</f>
        <v>2021</v>
      </c>
      <c r="D81" s="1">
        <f t="shared" ref="D81:Z81" si="10">C81+1</f>
        <v>2022</v>
      </c>
      <c r="E81" s="1">
        <f t="shared" si="10"/>
        <v>2023</v>
      </c>
      <c r="F81" s="1">
        <f t="shared" si="10"/>
        <v>2024</v>
      </c>
      <c r="G81" s="1">
        <f t="shared" si="10"/>
        <v>2025</v>
      </c>
      <c r="H81" s="1">
        <f t="shared" si="10"/>
        <v>2026</v>
      </c>
      <c r="I81" s="1">
        <f t="shared" si="10"/>
        <v>2027</v>
      </c>
      <c r="J81" s="1">
        <f t="shared" si="10"/>
        <v>2028</v>
      </c>
      <c r="K81" s="1">
        <f t="shared" si="10"/>
        <v>2029</v>
      </c>
      <c r="L81" s="1">
        <f t="shared" si="10"/>
        <v>2030</v>
      </c>
      <c r="M81" s="1">
        <f t="shared" si="10"/>
        <v>2031</v>
      </c>
      <c r="N81" s="1">
        <f t="shared" si="10"/>
        <v>2032</v>
      </c>
      <c r="O81" s="1">
        <f t="shared" si="10"/>
        <v>2033</v>
      </c>
      <c r="P81" s="1">
        <f t="shared" si="10"/>
        <v>2034</v>
      </c>
      <c r="Q81" s="1">
        <f t="shared" si="10"/>
        <v>2035</v>
      </c>
      <c r="R81" s="1">
        <f t="shared" si="10"/>
        <v>2036</v>
      </c>
      <c r="S81" s="1">
        <f t="shared" si="10"/>
        <v>2037</v>
      </c>
      <c r="T81" s="1">
        <f t="shared" si="10"/>
        <v>2038</v>
      </c>
      <c r="U81" s="1">
        <f t="shared" si="10"/>
        <v>2039</v>
      </c>
      <c r="V81" s="1">
        <f t="shared" si="10"/>
        <v>2040</v>
      </c>
      <c r="W81" s="1">
        <f t="shared" si="10"/>
        <v>2041</v>
      </c>
      <c r="X81" s="1">
        <f t="shared" si="10"/>
        <v>2042</v>
      </c>
      <c r="Y81" s="1">
        <f t="shared" si="10"/>
        <v>2043</v>
      </c>
      <c r="Z81" s="1">
        <f t="shared" si="10"/>
        <v>2044</v>
      </c>
    </row>
    <row r="82" spans="1:26" x14ac:dyDescent="0.25">
      <c r="A82" s="22" t="s">
        <v>53</v>
      </c>
      <c r="B82" s="4">
        <v>171.63998599999999</v>
      </c>
      <c r="C82" s="4">
        <v>176.54398559999998</v>
      </c>
      <c r="D82" s="4">
        <v>181.44798520000001</v>
      </c>
      <c r="E82" s="4">
        <v>186.3519848</v>
      </c>
      <c r="F82" s="4">
        <v>191.25598440000002</v>
      </c>
      <c r="G82" s="4">
        <v>196.15998400000001</v>
      </c>
      <c r="H82" s="4">
        <v>201.06398359999997</v>
      </c>
      <c r="I82" s="4">
        <v>205.96798319999999</v>
      </c>
      <c r="J82" s="4">
        <v>210.87198280000001</v>
      </c>
      <c r="K82" s="4">
        <v>215.7759824</v>
      </c>
      <c r="L82" s="4">
        <v>220.679982</v>
      </c>
      <c r="M82" s="4">
        <v>225.58398159999999</v>
      </c>
      <c r="N82" s="4">
        <v>230.48798120000001</v>
      </c>
      <c r="O82" s="4">
        <v>235.39198080000003</v>
      </c>
      <c r="P82" s="4">
        <v>240.29598040000002</v>
      </c>
      <c r="Q82" s="4">
        <v>245.19998000000001</v>
      </c>
      <c r="R82" s="4">
        <v>250.10397959999997</v>
      </c>
      <c r="S82" s="4">
        <v>255.00797919999999</v>
      </c>
      <c r="T82" s="4">
        <v>259.91197879999999</v>
      </c>
      <c r="U82" s="4">
        <v>264.81597840000001</v>
      </c>
      <c r="V82" s="4">
        <v>269.71997799999997</v>
      </c>
      <c r="W82" s="4">
        <v>274.62397760000005</v>
      </c>
      <c r="X82" s="4">
        <v>279.52797720000001</v>
      </c>
      <c r="Y82" s="4">
        <v>284.43197680000003</v>
      </c>
      <c r="Z82" s="4">
        <v>289.33597639999999</v>
      </c>
    </row>
    <row r="84" spans="1:26" x14ac:dyDescent="0.25">
      <c r="B84" s="74" t="s">
        <v>7</v>
      </c>
      <c r="C84" s="74"/>
      <c r="D84" s="74"/>
      <c r="F84" s="74" t="s">
        <v>8</v>
      </c>
      <c r="G84" s="74"/>
      <c r="H84" s="74"/>
    </row>
    <row r="85" spans="1:26" x14ac:dyDescent="0.25">
      <c r="B85" s="74" t="s">
        <v>51</v>
      </c>
      <c r="C85" s="74"/>
      <c r="D85" s="74"/>
      <c r="F85" s="74" t="s">
        <v>51</v>
      </c>
      <c r="G85" s="74"/>
      <c r="H85" s="74"/>
      <c r="J85" s="73" t="s">
        <v>9</v>
      </c>
      <c r="K85" s="73"/>
      <c r="L85" s="73"/>
      <c r="M85" s="8">
        <v>1</v>
      </c>
      <c r="O85" s="74" t="s">
        <v>51</v>
      </c>
      <c r="P85" s="74"/>
      <c r="Q85" s="74"/>
    </row>
    <row r="86" spans="1:26" x14ac:dyDescent="0.25">
      <c r="B86" s="1">
        <v>10</v>
      </c>
      <c r="C86" s="35">
        <v>3.4499999999999998E-4</v>
      </c>
      <c r="D86" s="35">
        <v>1.3990000000000001E-3</v>
      </c>
      <c r="F86" s="1">
        <v>10</v>
      </c>
      <c r="G86" s="35">
        <v>2.6699999999999998E-4</v>
      </c>
      <c r="H86" s="35">
        <v>9.990000000000001E-4</v>
      </c>
      <c r="J86" s="73" t="s">
        <v>10</v>
      </c>
      <c r="K86" s="73"/>
      <c r="L86" s="73"/>
      <c r="M86" s="8">
        <v>0</v>
      </c>
      <c r="O86" s="1">
        <v>10</v>
      </c>
      <c r="P86" s="36">
        <f t="shared" ref="P86:Q93" si="11">$M$85*G86+$M$86*C86</f>
        <v>2.6699999999999998E-4</v>
      </c>
      <c r="Q86" s="36">
        <f t="shared" si="11"/>
        <v>9.990000000000001E-4</v>
      </c>
    </row>
    <row r="87" spans="1:26" x14ac:dyDescent="0.25">
      <c r="B87" s="1">
        <v>20</v>
      </c>
      <c r="C87" s="35">
        <v>3.0699999999999998E-4</v>
      </c>
      <c r="D87" s="35">
        <v>1.232E-3</v>
      </c>
      <c r="F87" s="1">
        <v>20</v>
      </c>
      <c r="G87" s="35">
        <v>2.42E-4</v>
      </c>
      <c r="H87" s="35">
        <v>8.9999999999999998E-4</v>
      </c>
      <c r="O87" s="1">
        <v>20</v>
      </c>
      <c r="P87" s="36">
        <f t="shared" si="11"/>
        <v>2.42E-4</v>
      </c>
      <c r="Q87" s="36">
        <f t="shared" si="11"/>
        <v>8.9999999999999998E-4</v>
      </c>
    </row>
    <row r="88" spans="1:26" x14ac:dyDescent="0.25">
      <c r="B88" s="1">
        <v>30</v>
      </c>
      <c r="C88" s="35">
        <v>2.7399999999999999E-4</v>
      </c>
      <c r="D88" s="35">
        <v>1.101E-3</v>
      </c>
      <c r="F88" s="1">
        <v>30</v>
      </c>
      <c r="G88" s="35">
        <v>2.22E-4</v>
      </c>
      <c r="H88" s="35">
        <v>8.25E-4</v>
      </c>
      <c r="J88" t="s">
        <v>87</v>
      </c>
      <c r="M88">
        <v>300</v>
      </c>
      <c r="O88" s="1">
        <v>30</v>
      </c>
      <c r="P88" s="36">
        <f t="shared" si="11"/>
        <v>2.22E-4</v>
      </c>
      <c r="Q88" s="36">
        <f t="shared" si="11"/>
        <v>8.25E-4</v>
      </c>
    </row>
    <row r="89" spans="1:26" x14ac:dyDescent="0.25">
      <c r="B89" s="1">
        <v>40</v>
      </c>
      <c r="C89" s="35">
        <v>2.4800000000000001E-4</v>
      </c>
      <c r="D89" s="35">
        <v>1.0059999999999999E-3</v>
      </c>
      <c r="F89" s="1">
        <v>40</v>
      </c>
      <c r="G89" s="35">
        <v>2.0599999999999999E-4</v>
      </c>
      <c r="H89" s="35">
        <v>7.7200000000000001E-4</v>
      </c>
      <c r="O89" s="1">
        <v>40</v>
      </c>
      <c r="P89" s="36">
        <f t="shared" si="11"/>
        <v>2.0599999999999999E-4</v>
      </c>
      <c r="Q89" s="36">
        <f t="shared" si="11"/>
        <v>7.7200000000000001E-4</v>
      </c>
    </row>
    <row r="90" spans="1:26" x14ac:dyDescent="0.25">
      <c r="B90" s="1">
        <v>50</v>
      </c>
      <c r="C90" s="35">
        <v>2.2800000000000001E-4</v>
      </c>
      <c r="D90" s="35">
        <v>9.4600000000000001E-4</v>
      </c>
      <c r="F90" s="1">
        <v>50</v>
      </c>
      <c r="G90" s="35">
        <v>1.95E-4</v>
      </c>
      <c r="H90" s="35">
        <v>7.4100000000000001E-4</v>
      </c>
      <c r="O90" s="1">
        <v>50</v>
      </c>
      <c r="P90" s="36">
        <f t="shared" si="11"/>
        <v>1.95E-4</v>
      </c>
      <c r="Q90" s="36">
        <f t="shared" si="11"/>
        <v>7.4100000000000001E-4</v>
      </c>
    </row>
    <row r="91" spans="1:26" x14ac:dyDescent="0.25">
      <c r="B91" s="1">
        <v>60</v>
      </c>
      <c r="C91" s="35">
        <v>2.14E-4</v>
      </c>
      <c r="D91" s="35">
        <v>9.2100000000000005E-4</v>
      </c>
      <c r="F91" s="1">
        <v>60</v>
      </c>
      <c r="G91" s="35">
        <v>1.8799999999999999E-4</v>
      </c>
      <c r="H91" s="35">
        <v>7.3200000000000001E-4</v>
      </c>
      <c r="O91" s="1">
        <v>60</v>
      </c>
      <c r="P91" s="36">
        <f t="shared" si="11"/>
        <v>1.8799999999999999E-4</v>
      </c>
      <c r="Q91" s="36">
        <f t="shared" si="11"/>
        <v>7.3200000000000001E-4</v>
      </c>
    </row>
    <row r="92" spans="1:26" x14ac:dyDescent="0.25">
      <c r="B92" s="1">
        <v>70</v>
      </c>
      <c r="C92" s="35">
        <v>2.0599999999999999E-4</v>
      </c>
      <c r="D92" s="35">
        <v>9.3300000000000002E-4</v>
      </c>
      <c r="F92" s="1">
        <v>70</v>
      </c>
      <c r="G92" s="35">
        <v>1.8599999999999999E-4</v>
      </c>
      <c r="H92" s="35">
        <v>7.4600000000000003E-4</v>
      </c>
      <c r="O92" s="1">
        <v>70</v>
      </c>
      <c r="P92" s="36">
        <f t="shared" si="11"/>
        <v>1.8599999999999999E-4</v>
      </c>
      <c r="Q92" s="36">
        <f t="shared" si="11"/>
        <v>7.4600000000000003E-4</v>
      </c>
    </row>
    <row r="93" spans="1:26" x14ac:dyDescent="0.25">
      <c r="B93" s="1">
        <v>80</v>
      </c>
      <c r="C93" s="35">
        <v>2.04E-4</v>
      </c>
      <c r="D93" s="35">
        <v>9.7999999999999997E-4</v>
      </c>
      <c r="F93" s="1">
        <v>80</v>
      </c>
      <c r="G93" s="35">
        <v>1.8799999999999999E-4</v>
      </c>
      <c r="H93" s="35">
        <v>7.8299999999999995E-4</v>
      </c>
      <c r="O93" s="1">
        <v>80</v>
      </c>
      <c r="P93" s="36">
        <f t="shared" si="11"/>
        <v>1.8799999999999999E-4</v>
      </c>
      <c r="Q93" s="36">
        <f t="shared" si="11"/>
        <v>7.8299999999999995E-4</v>
      </c>
    </row>
    <row r="94" spans="1:26" x14ac:dyDescent="0.25">
      <c r="B94" s="39">
        <v>90</v>
      </c>
      <c r="C94" s="35">
        <v>2.0799999999999999E-4</v>
      </c>
      <c r="D94" s="35">
        <v>1.0629999999999999E-3</v>
      </c>
      <c r="F94" s="39">
        <v>90</v>
      </c>
      <c r="G94" s="35">
        <v>1.95E-4</v>
      </c>
      <c r="H94" s="35">
        <v>8.4199999999999998E-4</v>
      </c>
      <c r="O94" s="1">
        <v>90</v>
      </c>
      <c r="P94" s="36">
        <f t="shared" ref="P94:P96" si="12">$M$85*G94+$M$86*C94</f>
        <v>1.95E-4</v>
      </c>
      <c r="Q94" s="36">
        <f t="shared" ref="Q94:Q96" si="13">$M$85*H94+$M$86*D94</f>
        <v>8.4199999999999998E-4</v>
      </c>
    </row>
    <row r="95" spans="1:26" x14ac:dyDescent="0.25">
      <c r="B95" s="39">
        <v>100</v>
      </c>
      <c r="C95" s="35">
        <v>2.1800000000000001E-4</v>
      </c>
      <c r="D95" s="35">
        <v>1.181E-3</v>
      </c>
      <c r="F95" s="39">
        <v>100</v>
      </c>
      <c r="G95" s="35">
        <v>2.0599999999999999E-4</v>
      </c>
      <c r="H95" s="35">
        <v>9.2299999999999999E-4</v>
      </c>
      <c r="O95" s="1">
        <v>100</v>
      </c>
      <c r="P95" s="36">
        <f t="shared" si="12"/>
        <v>2.0599999999999999E-4</v>
      </c>
      <c r="Q95" s="36">
        <f t="shared" si="13"/>
        <v>9.2299999999999999E-4</v>
      </c>
    </row>
    <row r="96" spans="1:26" x14ac:dyDescent="0.25">
      <c r="B96" s="39">
        <v>110</v>
      </c>
      <c r="C96" s="35">
        <v>2.3499999999999999E-4</v>
      </c>
      <c r="D96" s="35">
        <v>1.335E-3</v>
      </c>
      <c r="F96" s="39">
        <v>110</v>
      </c>
      <c r="G96" s="35">
        <v>2.22E-4</v>
      </c>
      <c r="H96" s="35">
        <v>1.0269999999999999E-3</v>
      </c>
      <c r="O96" s="1">
        <v>110</v>
      </c>
      <c r="P96" s="36">
        <f t="shared" si="12"/>
        <v>2.22E-4</v>
      </c>
      <c r="Q96" s="36">
        <f t="shared" si="13"/>
        <v>1.0269999999999999E-3</v>
      </c>
    </row>
  </sheetData>
  <mergeCells count="12">
    <mergeCell ref="O85:Q85"/>
    <mergeCell ref="J86:L86"/>
    <mergeCell ref="J85:L85"/>
    <mergeCell ref="B85:D85"/>
    <mergeCell ref="F85:H85"/>
    <mergeCell ref="B84:D84"/>
    <mergeCell ref="F84:H84"/>
    <mergeCell ref="B3:Z3"/>
    <mergeCell ref="B19:Z19"/>
    <mergeCell ref="B35:Z35"/>
    <mergeCell ref="B51:Z51"/>
    <mergeCell ref="B67:Z6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Wariant 1</vt:lpstr>
      <vt:lpstr>Praca eksploatacyjna</vt:lpstr>
      <vt:lpstr>czas przejazdu</vt:lpstr>
      <vt:lpstr>pas-godz</vt:lpstr>
      <vt:lpstr>exploatacja</vt:lpstr>
      <vt:lpstr>koszty czasu</vt:lpstr>
      <vt:lpstr>koszty wypadków</vt:lpstr>
      <vt:lpstr>Zanieczyszczenia powietrza</vt:lpstr>
      <vt:lpstr>zmiany klimatyczne</vt:lpstr>
      <vt:lpstr>koszty hałasu</vt:lpstr>
      <vt:lpstr>koszty użytkowników i środowisk</vt:lpstr>
      <vt:lpstr>AKK</vt:lpstr>
      <vt:lpstr>Koszty infrastruktury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 systemu Windows</dc:creator>
  <cp:lastModifiedBy>Użytkownik systemu Windows</cp:lastModifiedBy>
  <dcterms:created xsi:type="dcterms:W3CDTF">2017-11-29T10:14:48Z</dcterms:created>
  <dcterms:modified xsi:type="dcterms:W3CDTF">2019-07-18T16:42:18Z</dcterms:modified>
</cp:coreProperties>
</file>