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385" windowWidth="12000" windowHeight="1320" firstSheet="1" activeTab="4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maszyny" sheetId="6" r:id="rId6"/>
    <sheet name="Lokalizacje" sheetId="7" r:id="rId7"/>
    <sheet name="szkodowość" sheetId="8" r:id="rId8"/>
  </sheets>
  <definedNames>
    <definedName name="_xlfn.AGGREGATE" hidden="1">#NAME?</definedName>
    <definedName name="_xlnm.Print_Area" localSheetId="1">'budynki'!$A$1:$K$105</definedName>
    <definedName name="_xlnm.Print_Area" localSheetId="2">'elektronika '!$A$1:$F$402</definedName>
    <definedName name="_xlnm.Print_Area" localSheetId="0">'informacje ogólne'!$A$1:$E$19</definedName>
    <definedName name="_xlnm.Print_Area" localSheetId="6">'Lokalizacje'!$A$1:$C$11</definedName>
    <definedName name="_xlnm.Print_Area" localSheetId="5">'maszyny'!$A$1:$H$14</definedName>
    <definedName name="_xlnm.Print_Area" localSheetId="4">'pojazdy'!$A$1:$W$45</definedName>
    <definedName name="_xlnm.Print_Area" localSheetId="3">'środki trwałe'!$A$1:$D$20</definedName>
  </definedNames>
  <calcPr fullCalcOnLoad="1"/>
</workbook>
</file>

<file path=xl/sharedStrings.xml><?xml version="1.0" encoding="utf-8"?>
<sst xmlns="http://schemas.openxmlformats.org/spreadsheetml/2006/main" count="2431" uniqueCount="1056">
  <si>
    <t>Marka</t>
  </si>
  <si>
    <t>Typ, model</t>
  </si>
  <si>
    <t>Nr podw./ nadw.</t>
  </si>
  <si>
    <t>Nr rej.</t>
  </si>
  <si>
    <t>Rodzaj pojazdu zgodnie z dowodem rejestracyjnym lub innymi dokumentami</t>
  </si>
  <si>
    <t>Poj.</t>
  </si>
  <si>
    <t>Rok prod.</t>
  </si>
  <si>
    <t>Data I rejestracji</t>
  </si>
  <si>
    <t>Ilość miejsc</t>
  </si>
  <si>
    <t>Dopuszczalna masa całkowita</t>
  </si>
  <si>
    <t>Przebieg</t>
  </si>
  <si>
    <t>Okres ubezpieczenia OC i NW</t>
  </si>
  <si>
    <t>Okres ubezpieczenia AC i KR</t>
  </si>
  <si>
    <t>Od</t>
  </si>
  <si>
    <t>Do</t>
  </si>
  <si>
    <t>L.P.</t>
  </si>
  <si>
    <t>Nazwa maszyny (urządzenia)</t>
  </si>
  <si>
    <t>Numer seryjny</t>
  </si>
  <si>
    <t>Rok produkcji</t>
  </si>
  <si>
    <t>Producent</t>
  </si>
  <si>
    <t>Suma ubezpieczenia (wartość odtworzeniowa)</t>
  </si>
  <si>
    <t>Czy maszyna (urządzenie) jest eksploatowana pod ziemią? (TAK/NIE)</t>
  </si>
  <si>
    <t>Miejsce ubezpieczenia (adres)</t>
  </si>
  <si>
    <t>L.p.</t>
  </si>
  <si>
    <t>Nazwa jednostki</t>
  </si>
  <si>
    <t>NIP</t>
  </si>
  <si>
    <t>REGON</t>
  </si>
  <si>
    <t>lokalizacja (adres)</t>
  </si>
  <si>
    <t>Jednostka</t>
  </si>
  <si>
    <t>Razem</t>
  </si>
  <si>
    <t>Lp.</t>
  </si>
  <si>
    <t>Urządzenia i wyposażenie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</si>
  <si>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</si>
  <si>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</si>
  <si>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</si>
  <si>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</si>
  <si>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</si>
  <si>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 xml:space="preserve">zabezpieczenia
(znane zabiezpieczenia p-poż i przeciw kradzieżowe)                              </t>
  </si>
  <si>
    <t xml:space="preserve">Tabela nr 1 - Informacje ogólne </t>
  </si>
  <si>
    <t>Adres</t>
  </si>
  <si>
    <t>czy jest to budynkek zabytkowy, podlegający nadzorowi konserwatora zabytków?</t>
  </si>
  <si>
    <t>RAZEM:</t>
  </si>
  <si>
    <t xml:space="preserve">nazwa  </t>
  </si>
  <si>
    <t>rok produkcji</t>
  </si>
  <si>
    <t>wartość (początkowa) - księgowa brutto</t>
  </si>
  <si>
    <t>RAZEM</t>
  </si>
  <si>
    <t>Tabela nr 6 - Wykaz maszyn i urządzeń</t>
  </si>
  <si>
    <t>w tym: Zbiory bibioteczne</t>
  </si>
  <si>
    <t>WO</t>
  </si>
  <si>
    <t>WKB</t>
  </si>
  <si>
    <t>Lokalizacja (adres)</t>
  </si>
  <si>
    <t>Zabezpieczenia (znane zabezpieczenia p-poż i przeciw kradzieżowe)</t>
  </si>
  <si>
    <t>Tabela nr 2 - Wykaz budynków i budowli w Powiecie Kazimierskim</t>
  </si>
  <si>
    <t>Tabela nr 3 - Wykaz sprzętu elektronicznego w Powiecie Kazimierskim</t>
  </si>
  <si>
    <t>Tabela nr 4 - Wykaz środków trwałych i wyposażenia w Powiecie Kazimierskim</t>
  </si>
  <si>
    <t>Tabela nr 5  - Wykaz pojazdów Powiatu Kazimierskiego</t>
  </si>
  <si>
    <t>WYKAZ LOKALIZACJI, W KTÓRYCH PROWADZONA JEST DZIAŁALNOŚĆ ORAZ LOKALIZACJI, GDZIE ZNAJDUJE SIĘ MIENIE NALEŻĄCE DO JEDNOSTEK POWIATU KAZIMIERSKIEGO (nie wykazane w załączniku nr 1 - poniższy wykaz nie musi być pełnym wykazem lokalizacji)</t>
  </si>
  <si>
    <t>Starostwo Powiatowe</t>
  </si>
  <si>
    <t>Powiatowe Centrum Pomocy Rodzinie</t>
  </si>
  <si>
    <t>Dom Pomocy Społecznej w Bejscach</t>
  </si>
  <si>
    <t>Powiatowy Środowiskowy Dom Samopomocy</t>
  </si>
  <si>
    <t>Zespół Placówek Szkolno-Wychowawczo-Rewalidacyjnych</t>
  </si>
  <si>
    <t>Zespół Szkół Zawodowych w Skalbmierzu</t>
  </si>
  <si>
    <t>Powiatowy Zarząd Dróg</t>
  </si>
  <si>
    <t>Liceum Ogólnokształcące</t>
  </si>
  <si>
    <t>Zespół Szkół Rolniczych</t>
  </si>
  <si>
    <t>Zespół Szkół Zawodowych w Odonowie</t>
  </si>
  <si>
    <t>Poradnia Psychologiczno - Pedagogiczna</t>
  </si>
  <si>
    <t>Powiatowy Urząd Pracy</t>
  </si>
  <si>
    <t xml:space="preserve">RAZEM </t>
  </si>
  <si>
    <r>
      <t>Zielona Karta***</t>
    </r>
    <r>
      <rPr>
        <sz val="12"/>
        <rFont val="Arial"/>
        <family val="2"/>
      </rPr>
      <t xml:space="preserve"> (kraj)</t>
    </r>
  </si>
  <si>
    <t>1. Starostwo Powiatowe</t>
  </si>
  <si>
    <t>11. Zespół Szkół Zawodowych w Odonowie</t>
  </si>
  <si>
    <t>10. Zespół Szkół Rolniczych w Cudzynowicach</t>
  </si>
  <si>
    <t>8. Liceum Ogólnokształcące im. Marii Curie Skłodowskiej w Kazimierzy Wielkiej</t>
  </si>
  <si>
    <t>7. Powiatowy Zarząd Dróg</t>
  </si>
  <si>
    <t>6. Zespół Szkół Zawodowych w Skalbmierzu</t>
  </si>
  <si>
    <t xml:space="preserve">5. Zespół Placówek Szkolno - Wychowawczo - Rewalidacyjnych </t>
  </si>
  <si>
    <t>4. Powiatowy Środowiskowy Dom Samopomocy</t>
  </si>
  <si>
    <t>3. Dom Pomocy Społecznej w Bejscach</t>
  </si>
  <si>
    <t>12. Poradnia Psychologiczno - Pedagogiczna</t>
  </si>
  <si>
    <t>13. Powiatowy Urząd Pracy</t>
  </si>
  <si>
    <t>Zabezpieczenia przeciw kradzieżowe</t>
  </si>
  <si>
    <t>suma ubezpieczenia (wartość)</t>
  </si>
  <si>
    <t>rodzaj wartości (księgowa brutto/odtworzeniowa)</t>
  </si>
  <si>
    <t>Tabela nr 7 - Wykaz lokalizacji</t>
  </si>
  <si>
    <t>12. Poradnia Psychologiczno Pedagogiczna</t>
  </si>
  <si>
    <t>Ryzyka podlegające ubezpieczeniu w danym pojeździe</t>
  </si>
  <si>
    <t>OC</t>
  </si>
  <si>
    <t>NW</t>
  </si>
  <si>
    <t>AC/KR</t>
  </si>
  <si>
    <t>6. Zespół Szkół Zawodowych w Skalmbierzu</t>
  </si>
  <si>
    <t>Centrum Administracyjne Placówek-Opiekuńczo-Wychowawczych</t>
  </si>
  <si>
    <t>9. Centrum Administracyjne Placówek-Opiekuńczo-Wychowawczych</t>
  </si>
  <si>
    <t>nie</t>
  </si>
  <si>
    <t>ul. Kościuszki 12, 28-500 Kazimierza Wielka</t>
  </si>
  <si>
    <t>662-15-14-951</t>
  </si>
  <si>
    <t>291018550</t>
  </si>
  <si>
    <t>-</t>
  </si>
  <si>
    <t>Regionalna Placówka Opiekuńczo-Terapeutyczna</t>
  </si>
  <si>
    <t>ul. Partyzantów 1, 28-500 Kazimierza Wielka</t>
  </si>
  <si>
    <t>605-007-14-88</t>
  </si>
  <si>
    <t>Starostwo Powiatowe - przeprowadzona termomodernizacja</t>
  </si>
  <si>
    <t>budynek administracyjno-biurowy</t>
  </si>
  <si>
    <t>tak</t>
  </si>
  <si>
    <t>ok. 1975 r.</t>
  </si>
  <si>
    <t>budynek - przeprowadzona termomodernizacja</t>
  </si>
  <si>
    <t>lata 50-te</t>
  </si>
  <si>
    <t>ustępy/garaż</t>
  </si>
  <si>
    <t>pomieszczenia gospodarcze</t>
  </si>
  <si>
    <t xml:space="preserve">plac </t>
  </si>
  <si>
    <t>ogrodzenie</t>
  </si>
  <si>
    <t>budynek Bursy</t>
  </si>
  <si>
    <t>pomieszczenia mieszkalne i gospodarcze</t>
  </si>
  <si>
    <t>hydrant, gaśnice. alarm przeciwłamaniowy</t>
  </si>
  <si>
    <t>ul. T. Kościuszki 12  28-500 Kazimierza Wielka</t>
  </si>
  <si>
    <t>hydranty  x  4</t>
  </si>
  <si>
    <t xml:space="preserve">gaśnice 8 szt. ( śniegowe-6, groszkowe-2)  </t>
  </si>
  <si>
    <t xml:space="preserve">urządzenie alarmowe  </t>
  </si>
  <si>
    <t>kraty na oknach</t>
  </si>
  <si>
    <t xml:space="preserve">ul. Partyzantów 29 28-500 Kazimierza Wielka </t>
  </si>
  <si>
    <t>brak</t>
  </si>
  <si>
    <t>Sieć dedykowana kategorii 5E</t>
  </si>
  <si>
    <t>Zestaw komputerowy</t>
  </si>
  <si>
    <t xml:space="preserve">Switch ciasco srw 2024-K9-eu   </t>
  </si>
  <si>
    <t xml:space="preserve">FAX panasonic                             </t>
  </si>
  <si>
    <t>kontroler domeny rack HP DL380 g8 + Napęd LTO4+Firewall typ I</t>
  </si>
  <si>
    <t>Komputer w Geodezji</t>
  </si>
  <si>
    <t>komputer DELL</t>
  </si>
  <si>
    <t>Urządzenie wielofunkcyjne HP</t>
  </si>
  <si>
    <t>Monitor Samsung</t>
  </si>
  <si>
    <t>Kserokopiarka Sharp</t>
  </si>
  <si>
    <t>Drukarka</t>
  </si>
  <si>
    <t>SKANER A3</t>
  </si>
  <si>
    <t>URZADZENIE WIELOFUNKCYJNE A3</t>
  </si>
  <si>
    <t>STACJA ROBOCZA NTT</t>
  </si>
  <si>
    <t>ZASILACZ AWARYJNY</t>
  </si>
  <si>
    <t>SERWER HP</t>
  </si>
  <si>
    <t>UPS EMERSON</t>
  </si>
  <si>
    <t>URZADZENIE WIELOFUNKCYJNE - KSERO</t>
  </si>
  <si>
    <t>MACIERZ, DYSK</t>
  </si>
  <si>
    <t>SERWER DELL</t>
  </si>
  <si>
    <t>STACJA ROBOCZA Z SYSTEMEM OPERACYJNYM</t>
  </si>
  <si>
    <t>MONITOR 19"</t>
  </si>
  <si>
    <t>UPS DO STACJI ROBOCZEJ</t>
  </si>
  <si>
    <t>URZADZENIE NAS</t>
  </si>
  <si>
    <t>Wydział Geodezji:</t>
  </si>
  <si>
    <t>Obudowa Blade</t>
  </si>
  <si>
    <t>Serwer Blade (5 szt)</t>
  </si>
  <si>
    <t>Biblioteka taśmowa</t>
  </si>
  <si>
    <t>Macierz dyskowa</t>
  </si>
  <si>
    <t>Przełącznik KVM z monitorem</t>
  </si>
  <si>
    <t>Serwer zarządzający</t>
  </si>
  <si>
    <t>Szafa Rack (2 szt)</t>
  </si>
  <si>
    <t>UPS (2 szt)</t>
  </si>
  <si>
    <t>Stacja robocza</t>
  </si>
  <si>
    <t>Ploter</t>
  </si>
  <si>
    <t>Pomieszczenie serwerowni + klimatyzator</t>
  </si>
  <si>
    <t>Serwer do portalu geodety</t>
  </si>
  <si>
    <t>Serwer do komunikacji</t>
  </si>
  <si>
    <t>2. Powiatowe Centrum Pomocy Rodzinie</t>
  </si>
  <si>
    <t>Wiola</t>
  </si>
  <si>
    <t>SUCW2G30FB2002559</t>
  </si>
  <si>
    <t>przyczepa</t>
  </si>
  <si>
    <t>07.12.2011</t>
  </si>
  <si>
    <t>x</t>
  </si>
  <si>
    <t>Opel</t>
  </si>
  <si>
    <t>Vivaro-B</t>
  </si>
  <si>
    <t>W0LJ7D605GV663056</t>
  </si>
  <si>
    <t>osobowy</t>
  </si>
  <si>
    <t>10.11.2016</t>
  </si>
  <si>
    <t>W0L0AHM75B2100326</t>
  </si>
  <si>
    <t>26.04.2011</t>
  </si>
  <si>
    <t>2175 kg</t>
  </si>
  <si>
    <t>Walec Wibracyjny</t>
  </si>
  <si>
    <t>NTC</t>
  </si>
  <si>
    <t>605-00-09-408</t>
  </si>
  <si>
    <t>292879460</t>
  </si>
  <si>
    <t>28-512 Bejsce 230</t>
  </si>
  <si>
    <t>000301291</t>
  </si>
  <si>
    <t>Budynek główny</t>
  </si>
  <si>
    <t>pomieszczenia mieszkalne</t>
  </si>
  <si>
    <t>Portiernia</t>
  </si>
  <si>
    <t>Oczyszczalnia ścieków</t>
  </si>
  <si>
    <t>Przyłącze wodociągowe</t>
  </si>
  <si>
    <t>Garaż zadaszony</t>
  </si>
  <si>
    <t>Magazyn spożywczy</t>
  </si>
  <si>
    <t>Droga dojazdowa</t>
  </si>
  <si>
    <t>Droga dojazdowa do budynku wielofunkcyjnego</t>
  </si>
  <si>
    <t>Ogrodzenie posesji</t>
  </si>
  <si>
    <t>C330</t>
  </si>
  <si>
    <t>Ciągnik rolniczy</t>
  </si>
  <si>
    <t>PML/PML03</t>
  </si>
  <si>
    <t>SU9ML1PML15033006</t>
  </si>
  <si>
    <t>Przyczepa ciężarowa rolnicza</t>
  </si>
  <si>
    <t>22-08-1980</t>
  </si>
  <si>
    <t>29-12-2015</t>
  </si>
  <si>
    <t>2240 KG</t>
  </si>
  <si>
    <t>3540 KG</t>
  </si>
  <si>
    <t>ul. Kościuszki 12, 
28-500 Kazimierza Wielka</t>
  </si>
  <si>
    <t>ul. Partyzantów 29, 
28-500 Kazimierza Wielka</t>
  </si>
  <si>
    <t>292906620</t>
  </si>
  <si>
    <t xml:space="preserve">UL. PARTYZANTÓW 29, 28-500 KAZIMIERZA WIELKA </t>
  </si>
  <si>
    <t>Cudzynowice 175,  
28- 500 Kazimierza Wielka</t>
  </si>
  <si>
    <t xml:space="preserve">SZKOŁA </t>
  </si>
  <si>
    <t>DO CELÓW EDUKACYJNYCH</t>
  </si>
  <si>
    <t>TAK</t>
  </si>
  <si>
    <t>OGRODZENIE BETONOWE</t>
  </si>
  <si>
    <t>OGRODZENIE</t>
  </si>
  <si>
    <t xml:space="preserve">OGRODZENIE </t>
  </si>
  <si>
    <t>PLAC ZABAW</t>
  </si>
  <si>
    <t>ROZRYWKA DLA DZIECI</t>
  </si>
  <si>
    <t>PRZYŁĄCZE ENERGETYCZNE</t>
  </si>
  <si>
    <t>INSTALACJA GAZOWA</t>
  </si>
  <si>
    <t>NIE</t>
  </si>
  <si>
    <t>Cudzynowice 175</t>
  </si>
  <si>
    <t>JW.</t>
  </si>
  <si>
    <t>NOTEBOOK LENOVO</t>
  </si>
  <si>
    <t>ZCFC50A2085706509</t>
  </si>
  <si>
    <t>WDB9066571S614319</t>
  </si>
  <si>
    <t>SZ9100000BR1149</t>
  </si>
  <si>
    <t>W2</t>
  </si>
  <si>
    <t>Boro</t>
  </si>
  <si>
    <t>BR1</t>
  </si>
  <si>
    <t>Mercedes</t>
  </si>
  <si>
    <t>Sprinter</t>
  </si>
  <si>
    <t>Iveco</t>
  </si>
  <si>
    <t>Daily</t>
  </si>
  <si>
    <t>Ursus</t>
  </si>
  <si>
    <t>Marpol</t>
  </si>
  <si>
    <t>autobus</t>
  </si>
  <si>
    <t>04.12.2017</t>
  </si>
  <si>
    <t>29.03.2012</t>
  </si>
  <si>
    <t>21.04.2009</t>
  </si>
  <si>
    <t>ALARM, CENTRALNY ZAMEK, IMMOBILAIZER</t>
  </si>
  <si>
    <t>662-12-83-865</t>
  </si>
  <si>
    <t>000192028</t>
  </si>
  <si>
    <t>ul. Kanonijska 7, 28-530 Skalbmierz</t>
  </si>
  <si>
    <t>ul. Kanonijska 7, 
28-530 Skalbmierz</t>
  </si>
  <si>
    <t>Zespół Szkół Zawodowych</t>
  </si>
  <si>
    <t xml:space="preserve">Warsztaty Szkolne Zespołu Szkół Zawodowych </t>
  </si>
  <si>
    <t>Budynek byłego Internatu Zespołu Szkół Zawodowych</t>
  </si>
  <si>
    <t>Plac szkolny</t>
  </si>
  <si>
    <t>Szambo</t>
  </si>
  <si>
    <t>Ogrodzenie</t>
  </si>
  <si>
    <t>KL 1SF48TJ8B061218</t>
  </si>
  <si>
    <t xml:space="preserve">osobowy </t>
  </si>
  <si>
    <t>ciągnik rolniczy</t>
  </si>
  <si>
    <t>WOLOXCF6866028444</t>
  </si>
  <si>
    <t>ciężarowy</t>
  </si>
  <si>
    <t>Aveo</t>
  </si>
  <si>
    <t>Corsa-C</t>
  </si>
  <si>
    <t>POM Złocieniec</t>
  </si>
  <si>
    <t>1150m3</t>
  </si>
  <si>
    <t>11.10.2007</t>
  </si>
  <si>
    <t>2502m3</t>
  </si>
  <si>
    <t>26.02.1996</t>
  </si>
  <si>
    <t>2697m3</t>
  </si>
  <si>
    <t>17.12.1996</t>
  </si>
  <si>
    <t>1229m3</t>
  </si>
  <si>
    <t>27.12.2005</t>
  </si>
  <si>
    <t>17.09.1996</t>
  </si>
  <si>
    <t>1455 kg</t>
  </si>
  <si>
    <t>3300 kg</t>
  </si>
  <si>
    <t>2295 kg</t>
  </si>
  <si>
    <t>1430 kg</t>
  </si>
  <si>
    <t>6200 kg</t>
  </si>
  <si>
    <t>291151710</t>
  </si>
  <si>
    <t>662-15-87-281</t>
  </si>
  <si>
    <t>ul. Koszycka 29, 28-500 Kazimierza Wielka</t>
  </si>
  <si>
    <t>ul. Koszycka 29, 
28-500 Kazimierza Wielka</t>
  </si>
  <si>
    <t>Budynek administracyjny</t>
  </si>
  <si>
    <t>Wiata na maszyny</t>
  </si>
  <si>
    <t>wiata garażowa na maszyny i pojazdy</t>
  </si>
  <si>
    <t>Ogodzenie placu</t>
  </si>
  <si>
    <t>Utwardzenie placu</t>
  </si>
  <si>
    <t>ul. Koszycka 29 28-500 Kazimierza Wielka</t>
  </si>
  <si>
    <t>Ramię hydrauliczne wraz z głowicami do ciągnika rolniczego</t>
  </si>
  <si>
    <t>Kverneland</t>
  </si>
  <si>
    <t>Case 580 Super R</t>
  </si>
  <si>
    <t>N5GH03505</t>
  </si>
  <si>
    <t>Case</t>
  </si>
  <si>
    <t>Atlas-Terex 1305M</t>
  </si>
  <si>
    <t>145M301484</t>
  </si>
  <si>
    <t>Atlas</t>
  </si>
  <si>
    <t>Ford</t>
  </si>
  <si>
    <t>Fusion</t>
  </si>
  <si>
    <t>WFOUXXGAJU8L39472</t>
  </si>
  <si>
    <t>580 Super R</t>
  </si>
  <si>
    <t>wolnobieżny</t>
  </si>
  <si>
    <t>Sam</t>
  </si>
  <si>
    <t>00000000KI9-00606</t>
  </si>
  <si>
    <t>Rębak</t>
  </si>
  <si>
    <t>00000003010415791</t>
  </si>
  <si>
    <t>CH 25S</t>
  </si>
  <si>
    <t>przyczepa specjalna</t>
  </si>
  <si>
    <t>Pronar</t>
  </si>
  <si>
    <t>T 663/2</t>
  </si>
  <si>
    <t>SZB6632XXA1X01428</t>
  </si>
  <si>
    <t>Atlas-Terex</t>
  </si>
  <si>
    <t>1305M</t>
  </si>
  <si>
    <t xml:space="preserve">Zetor </t>
  </si>
  <si>
    <t>13.01.2009</t>
  </si>
  <si>
    <t>N/D</t>
  </si>
  <si>
    <t>16.06.1992</t>
  </si>
  <si>
    <t>12.04.2014</t>
  </si>
  <si>
    <t>17.12.2009</t>
  </si>
  <si>
    <t>Citroen</t>
  </si>
  <si>
    <t>C3 Picasso</t>
  </si>
  <si>
    <t>VF7SHHNZ6GT523349</t>
  </si>
  <si>
    <t>16.08.2016</t>
  </si>
  <si>
    <t>000733027</t>
  </si>
  <si>
    <t>ul. Partyzantów 3
28-500 Kazimierza Wielka</t>
  </si>
  <si>
    <t>Główny budynek szkoły</t>
  </si>
  <si>
    <t>pawilony biblioteki, pracowni PO, Sali j. angielskiegoi sala katechetyczna</t>
  </si>
  <si>
    <t>zespół boisk "ORLIK"</t>
  </si>
  <si>
    <t>GASNICE, HYDRANTY,MONITORING WIZYJNY,ALARMY</t>
  </si>
  <si>
    <t>Kazimierza Wielka ul. Partyzantów 3</t>
  </si>
  <si>
    <t>MONITORY WIZYJNE</t>
  </si>
  <si>
    <t>260751503</t>
  </si>
  <si>
    <t>ul. T. Kościuszki 15/1 
28-500 Kazimierza Wielka</t>
  </si>
  <si>
    <t>mieszkalny</t>
  </si>
  <si>
    <t>Budynek gospodarczy</t>
  </si>
  <si>
    <t>ogrodzenie siatkowe</t>
  </si>
  <si>
    <t>Ogrodzenie na słupkach</t>
  </si>
  <si>
    <t xml:space="preserve">ul. T. Kościuszki 15/1 28-500 Kazimierza Wielka </t>
  </si>
  <si>
    <t>j.w</t>
  </si>
  <si>
    <t>j.w.</t>
  </si>
  <si>
    <t>662-12-82-268</t>
  </si>
  <si>
    <t>000097531</t>
  </si>
  <si>
    <t>Cudzynowice 176, 
28-500 Kazimierza Wielka</t>
  </si>
  <si>
    <t>budynek adm-socjalny</t>
  </si>
  <si>
    <t>budynek szkoły stanowi całość z budynkiem  adm-socjalnym</t>
  </si>
  <si>
    <t>budynek szkoły</t>
  </si>
  <si>
    <t>budynek warsztatów</t>
  </si>
  <si>
    <t xml:space="preserve">sale lekcyjne </t>
  </si>
  <si>
    <t>budynek - gospodarczy - garaże</t>
  </si>
  <si>
    <t>budynek - ubikacje</t>
  </si>
  <si>
    <t>sala gimnastyczna</t>
  </si>
  <si>
    <t>osadnik Inhoffa</t>
  </si>
  <si>
    <t>droga dojazdowa</t>
  </si>
  <si>
    <t>chodnik</t>
  </si>
  <si>
    <t>plac utwardzony</t>
  </si>
  <si>
    <t>zbiornik ścieków</t>
  </si>
  <si>
    <t>przepompownia ścieków</t>
  </si>
  <si>
    <t>ogrodzenie szkoły</t>
  </si>
  <si>
    <t>ogrodzenie betonowe</t>
  </si>
  <si>
    <t>boisko sportowe</t>
  </si>
  <si>
    <t>sieć c.o.</t>
  </si>
  <si>
    <t>wodociąg zewnętrzny</t>
  </si>
  <si>
    <t>zewnętrzne linie elektryczne</t>
  </si>
  <si>
    <t xml:space="preserve">kanalizacja </t>
  </si>
  <si>
    <t>chlewnia</t>
  </si>
  <si>
    <t>obora</t>
  </si>
  <si>
    <t>budynek gospodarczy</t>
  </si>
  <si>
    <t>garaże</t>
  </si>
  <si>
    <t>silos</t>
  </si>
  <si>
    <t>szklarnia</t>
  </si>
  <si>
    <t>deszczownia</t>
  </si>
  <si>
    <t>drogi i place</t>
  </si>
  <si>
    <t>melioracje</t>
  </si>
  <si>
    <t>1978-1990</t>
  </si>
  <si>
    <t>gaśnica proszkowa - 2 szt., kraty na oknach</t>
  </si>
  <si>
    <t>Cudzynowice 176, 28-500 Kazimierza W.</t>
  </si>
  <si>
    <t>gaśnica proszkowa - 8 szt., halonowa - 2 szt.,hydranty, kraty na oknach, alarmy</t>
  </si>
  <si>
    <t>gaśnica proszkowa - 1 szt., hydrant</t>
  </si>
  <si>
    <t>Focus</t>
  </si>
  <si>
    <t>URSUS</t>
  </si>
  <si>
    <t>U3512</t>
  </si>
  <si>
    <t>11.II.2005</t>
  </si>
  <si>
    <t>17.IV.1996</t>
  </si>
  <si>
    <t>000333262</t>
  </si>
  <si>
    <t>662-15-23-542</t>
  </si>
  <si>
    <t>Odonów 54 
28-500 Kazimierza Wielka</t>
  </si>
  <si>
    <t>działalność edukacyjna</t>
  </si>
  <si>
    <t>gaśnice proszkowe ABC -12  hydranty -10,                                                                  kraty w oknach administracji, w piwnicach, pracowni komputerowych, alarm  w magazynie broni</t>
  </si>
  <si>
    <t>Odonów 54 28-500 Kazimierza Wielka</t>
  </si>
  <si>
    <t>605-003-63-51</t>
  </si>
  <si>
    <t>001014240</t>
  </si>
  <si>
    <t>662-13-35-616</t>
  </si>
  <si>
    <t>291148174</t>
  </si>
  <si>
    <t>ul. Partyzantów 1, 
28-500 Kazimierza Wielka</t>
  </si>
  <si>
    <t xml:space="preserve">Regionalna Placówka Opiekuńczo – Terapeutyczna </t>
  </si>
  <si>
    <t>gaśnice proszkowe – 8 szt, hydranty h-25 – 4 szt, czujniki (na terenie obiektu)</t>
  </si>
  <si>
    <t>14. Regionalna Placówka Opiekuńczo-Terapeutyczna</t>
  </si>
  <si>
    <t>ALARM, IMMOBILIZER</t>
  </si>
  <si>
    <t>instalacja solarna wolnostojaca obok DPS</t>
  </si>
  <si>
    <t>Budynek wielofunkcyjny</t>
  </si>
  <si>
    <t>lata 50-te XX wieku</t>
  </si>
  <si>
    <t>media odcięte, teren ogrodzony</t>
  </si>
  <si>
    <t>ul. Sienkiewicza 21, 28-500 Kazimierza Wielka</t>
  </si>
  <si>
    <t>SAMSUNG A520 GALAXY</t>
  </si>
  <si>
    <t>SAMSUNG GALAXY A5</t>
  </si>
  <si>
    <t>Wartość rynkowa sprzętu, sprzęt ujęty w księgach za "0zł"</t>
  </si>
  <si>
    <t>URZADZENIE WIELOFUNKCYJNE HP</t>
  </si>
  <si>
    <t>URZADZENIE WIELOFUNKCYJNE</t>
  </si>
  <si>
    <t>MONITOR DELL</t>
  </si>
  <si>
    <t>ZESTAW MIKROFONÓW BEZPRZEWODOWYCH</t>
  </si>
  <si>
    <t>NOTEBOOK ASUS</t>
  </si>
  <si>
    <t>DRUKARKA ETYKIET</t>
  </si>
  <si>
    <t>WAGA CHARDER</t>
  </si>
  <si>
    <t>STACJA DELL</t>
  </si>
  <si>
    <t>KOMPUTER DELL</t>
  </si>
  <si>
    <t>W0LJ7D604HV660649</t>
  </si>
  <si>
    <t>29.09.2017</t>
  </si>
  <si>
    <t>Scania</t>
  </si>
  <si>
    <t>VLUP6X40009130441</t>
  </si>
  <si>
    <t xml:space="preserve">Opel </t>
  </si>
  <si>
    <t>Vivaro Kombi Edytion 1,6</t>
  </si>
  <si>
    <t>WOLJ7E606HV656169</t>
  </si>
  <si>
    <t>20.03.2018</t>
  </si>
  <si>
    <t xml:space="preserve">Fiat </t>
  </si>
  <si>
    <t xml:space="preserve">Ducato </t>
  </si>
  <si>
    <t>ZFA25000002174351</t>
  </si>
  <si>
    <t>TELEWIZOR SONY LED</t>
  </si>
  <si>
    <t>SIŁOWNIA ZEWNĘTRZNA</t>
  </si>
  <si>
    <t>RADIOODTWARZACZ</t>
  </si>
  <si>
    <t>NISZCZARKA</t>
  </si>
  <si>
    <t>2016/2017</t>
  </si>
  <si>
    <t>Monitor LG</t>
  </si>
  <si>
    <t>Centrala Telefoniczna Slican PU-14</t>
  </si>
  <si>
    <t>Projektor Optoma EH 200 ST</t>
  </si>
  <si>
    <t>Projektor VIVITEK DH559ST</t>
  </si>
  <si>
    <t>Komputery</t>
  </si>
  <si>
    <t>Projektor Beamer/Sanyo</t>
  </si>
  <si>
    <t>Komputer LENOVO V520s</t>
  </si>
  <si>
    <t>Drukarka BROTHER MFC L2700 DW</t>
  </si>
  <si>
    <t xml:space="preserve">Notebook ASUS ZENBOOK </t>
  </si>
  <si>
    <t>Tablica interaktywna MYBOARD</t>
  </si>
  <si>
    <t>Drukarka HP LJM 12A</t>
  </si>
  <si>
    <t>Serwer Dell Power</t>
  </si>
  <si>
    <t>TelewizorUE, Fax-Panasonic</t>
  </si>
  <si>
    <t>OPEL</t>
  </si>
  <si>
    <t>SAMOCHÓD OSOBOWY</t>
  </si>
  <si>
    <t>260628613</t>
  </si>
  <si>
    <t>07.04.2008</t>
  </si>
  <si>
    <t>Tablica interaktywna</t>
  </si>
  <si>
    <t>Wizualizer 2x3 WZ2</t>
  </si>
  <si>
    <t>Zestaw komputerowy z oprogramowaniem</t>
  </si>
  <si>
    <t>Urządzenie wielofunkcyjne</t>
  </si>
  <si>
    <t>Zasilacz awaryjny</t>
  </si>
  <si>
    <t>Sieć logistyczna i elektryczna</t>
  </si>
  <si>
    <t>Switch</t>
  </si>
  <si>
    <t>Projektor BENQ</t>
  </si>
  <si>
    <t>Projektor Ricoch PJ X2240</t>
  </si>
  <si>
    <t>Notebook HP</t>
  </si>
  <si>
    <t>Telewizor Philips</t>
  </si>
  <si>
    <t>Urządzenie diagnostyczne</t>
  </si>
  <si>
    <t>Zasilacz szkolny 15C/2A DC LED</t>
  </si>
  <si>
    <t>Notebok HP 250</t>
  </si>
  <si>
    <t>Kserokopiarka BIZHUB 223</t>
  </si>
  <si>
    <t>Notebook Asus</t>
  </si>
  <si>
    <t>Drukarka OKI MC362DN</t>
  </si>
  <si>
    <t>EDU zestaw komputerowy</t>
  </si>
  <si>
    <t>Projektor VIVITEK</t>
  </si>
  <si>
    <t>Projektor BENQ MW529 DLP</t>
  </si>
  <si>
    <t>Laptop ASUS R558UQ-DM513D-8 157200U/8GB/256SSD/DVD/W10P/GT940MX</t>
  </si>
  <si>
    <t>Analizator spalin</t>
  </si>
  <si>
    <t>Zestaw monitoringu-rejestrator IP i dwie kamery</t>
  </si>
  <si>
    <t>Laptop Toshiba L75</t>
  </si>
  <si>
    <t>Telewizor LED 3204</t>
  </si>
  <si>
    <t>Drukarka HPPRO 6230</t>
  </si>
  <si>
    <t>Waga medyczna ze wzrostomierzem</t>
  </si>
  <si>
    <t xml:space="preserve"> Wykaz monitoringu wizyjnego - system kamer itp.</t>
  </si>
  <si>
    <t>Projektor Epson EH-TW490</t>
  </si>
  <si>
    <t>NOTEBOOK/LAPTOP TOSCHIBA C850</t>
  </si>
  <si>
    <t>Laptop Lenowo 6585 15,6'</t>
  </si>
  <si>
    <t>ACER P1385 w</t>
  </si>
  <si>
    <t>PJ-EPS-189 EPSON EB-W28</t>
  </si>
  <si>
    <t xml:space="preserve">Tablica OQ BOARD </t>
  </si>
  <si>
    <t>Projektor SANVO</t>
  </si>
  <si>
    <t>Notebook DELL</t>
  </si>
  <si>
    <t>ACER P1385W Projektor</t>
  </si>
  <si>
    <t>PJ-EPS-189 EPSON EB-W28 (HDM) Projektor</t>
  </si>
  <si>
    <t>WF0AXXWPDA4T45868</t>
  </si>
  <si>
    <t>06.02.2019</t>
  </si>
  <si>
    <t>IMMOBILIZER</t>
  </si>
  <si>
    <t>W0VZT6EG7K1028291</t>
  </si>
  <si>
    <t>TKA77PS</t>
  </si>
  <si>
    <t>11.03.2019</t>
  </si>
  <si>
    <t>FORD</t>
  </si>
  <si>
    <t>TRANSIT BUS M2 2.2 TDCi 155 KM TREND</t>
  </si>
  <si>
    <t>WF0HXXTTGHJM57758</t>
  </si>
  <si>
    <t>TKA50RH</t>
  </si>
  <si>
    <t>AUTOBUS</t>
  </si>
  <si>
    <t xml:space="preserve">FIAT  </t>
  </si>
  <si>
    <t>SZO6V43</t>
  </si>
  <si>
    <t>27.03.2015</t>
  </si>
  <si>
    <t>ZFA27000064359699</t>
  </si>
  <si>
    <t>SCUDO 120 kW</t>
  </si>
  <si>
    <t>605-00-14-740</t>
  </si>
  <si>
    <t>605-00-71-028</t>
  </si>
  <si>
    <t>662-14-73-620</t>
  </si>
  <si>
    <t>Liceum Ogólnokształcące im. Marii Curie-Skłodowskiej</t>
  </si>
  <si>
    <t>komputery poleasingowe z oprogramowaniem, 2 szt.</t>
  </si>
  <si>
    <t>INSIGNIA GRAND SPORT Elite Aut.125 kW Disel</t>
  </si>
  <si>
    <t>662-11-78-140</t>
  </si>
  <si>
    <t>POWIAT KAZIMIERSKI</t>
  </si>
  <si>
    <t>REGON: 291009455</t>
  </si>
  <si>
    <t>NIP: 605-00-13-491</t>
  </si>
  <si>
    <t>Latarnie oświetleniowe</t>
  </si>
  <si>
    <t xml:space="preserve">Zestaw komputerowy 15-7400/8CB/240 GB z monitorem Phillips </t>
  </si>
  <si>
    <t xml:space="preserve">Zestaw komputerowy Desktop V520(Tower)-5-7,4/1x8GB/  2S z monitorem Phillips </t>
  </si>
  <si>
    <t>Urządzenie wielofunkcyjne Brother DLP-J105 3 w 1</t>
  </si>
  <si>
    <t>Niszczarka</t>
  </si>
  <si>
    <t>Parownica</t>
  </si>
  <si>
    <t>Ekspres do kawy</t>
  </si>
  <si>
    <t>Karcher k-4 myjka</t>
  </si>
  <si>
    <t>AUTOALARM WOLUMERYCZNY</t>
  </si>
  <si>
    <t xml:space="preserve">  605-00-70-721</t>
  </si>
  <si>
    <t>SZKLARNIA</t>
  </si>
  <si>
    <t>SZAFA MROŹNICZA</t>
  </si>
  <si>
    <t>LODÓWKA NA PRÓBKI</t>
  </si>
  <si>
    <t>EKSPRES DO KAWY DELONGHI</t>
  </si>
  <si>
    <t>KUCHNIA MIKROFALOWA</t>
  </si>
  <si>
    <t>PRALKA</t>
  </si>
  <si>
    <t>ZMYWARKA AMICA</t>
  </si>
  <si>
    <t>PRALKO-SUSZARKA</t>
  </si>
  <si>
    <t>LODÓWKA AMICA</t>
  </si>
  <si>
    <t>TELEWIZOR PHILIPS</t>
  </si>
  <si>
    <t>SUSZARKA UNIWERSALNA</t>
  </si>
  <si>
    <t>TOSTER ELEKTROLUX</t>
  </si>
  <si>
    <t>GOFROWNICA</t>
  </si>
  <si>
    <t>ŻELAZKO BOSCH</t>
  </si>
  <si>
    <t>ROBOT KUCHENNY</t>
  </si>
  <si>
    <t>ODKURZACZ ELEKTROLUX</t>
  </si>
  <si>
    <t>MASZYNKA DO MIĘSA</t>
  </si>
  <si>
    <t>przeciwpożarowe: gaśnice proszkowe: 4-12 kg - 17 szt., 6 kg - 1 szt.; gaśnice śniegowe - 2 szt.; hydranty zewnętrzne i wewnętrzne; przeciwkradzieżowe: kraty w oknach (pracownia komputerowa, biblioteka, archiwum); alarm na fotokomórkę, dozór agencji ochrony-część doby.</t>
  </si>
  <si>
    <t xml:space="preserve">Wizualizer  </t>
  </si>
  <si>
    <t>Projektor BENQ MW 330 WXGA</t>
  </si>
  <si>
    <t>Ubezpieczony: EFL S.A. WE WROCŁAWIU I/O KRAKÓW, UL. KAMIEŃSKIEGO 51, 30-644 KRAKÓW, REGON 93098630800071</t>
  </si>
  <si>
    <t>P380 279 kW</t>
  </si>
  <si>
    <t>19.04.2013</t>
  </si>
  <si>
    <t>000S2B4J41LT01167</t>
  </si>
  <si>
    <t>TKA21LT</t>
  </si>
  <si>
    <t>Proxima POWER 95 4WD40; 66 kW</t>
  </si>
  <si>
    <t>5. Zespół Placówek Szkolno-Wychowawczo-Rewalidacyjnych</t>
  </si>
  <si>
    <t>1. Powiat Kazimierski</t>
  </si>
  <si>
    <t>Wyposażenie klasopracowni jęz./Lab.fonetycznego</t>
  </si>
  <si>
    <t>Komputer Lenovo M720 T</t>
  </si>
  <si>
    <t>Monitor AOC 21,5</t>
  </si>
  <si>
    <t>Ekran projekcyjny AVTEX TT-B</t>
  </si>
  <si>
    <t xml:space="preserve">Urządzenie wielofunk.LEXMARK </t>
  </si>
  <si>
    <t>Drukarka ECOSYS</t>
  </si>
  <si>
    <t>Projektor CASIO XJ-V2</t>
  </si>
  <si>
    <t>Laptop LENOVO V 310</t>
  </si>
  <si>
    <t>Laptop HP 250</t>
  </si>
  <si>
    <t>Notebok DELL INSP</t>
  </si>
  <si>
    <t>Tablet LENOVO TAB 4</t>
  </si>
  <si>
    <t xml:space="preserve">UŻYTKOWNIK - Zespół Szkół Rolniczych w Cudzynowicach   </t>
  </si>
  <si>
    <t>tablica interaktywna SBM680V</t>
  </si>
  <si>
    <t>Konica minolta Bizup 224e</t>
  </si>
  <si>
    <t>drukarka hpM254nw</t>
  </si>
  <si>
    <t>Komputer Laptop DeLL 3568 szt 4</t>
  </si>
  <si>
    <t>Komputer LENOVO v 520/i3/WIN10</t>
  </si>
  <si>
    <t>Serwer plików wraz z dyskiem WD Red</t>
  </si>
  <si>
    <t>Komputer LENOVO Think Centre M710/13/YGB</t>
  </si>
  <si>
    <t>Zestaw Komputerowe Optiplex 6 szt</t>
  </si>
  <si>
    <t xml:space="preserve">Wykaz sprzętu elektronicznego przenośnego </t>
  </si>
  <si>
    <t xml:space="preserve">Wykaz sprzętu elektronicznego stacjonarnego </t>
  </si>
  <si>
    <t>Wykaz sprzętu elektronicznego stacjonarnego</t>
  </si>
  <si>
    <t xml:space="preserve"> Wykaz monitoringu wizyjnego - system kamer itp. </t>
  </si>
  <si>
    <t>bieżnia elektryczna</t>
  </si>
  <si>
    <t>suszarka do prania</t>
  </si>
  <si>
    <t>switch cisco</t>
  </si>
  <si>
    <t>router microtic</t>
  </si>
  <si>
    <t>projektor</t>
  </si>
  <si>
    <t xml:space="preserve">ekspres </t>
  </si>
  <si>
    <t>dysk hdd wd 2t</t>
  </si>
  <si>
    <t>notebook ACER</t>
  </si>
  <si>
    <t>notebook HP</t>
  </si>
  <si>
    <t>laptop fujitsu ( 2 x 2337 zł )</t>
  </si>
  <si>
    <t>kamery rejestrujące ( 7 wewnątrz + 7 zewnątrz )</t>
  </si>
  <si>
    <t>TKA77CU</t>
  </si>
  <si>
    <t>Zafira 92 kW</t>
  </si>
  <si>
    <t>TKA50NH</t>
  </si>
  <si>
    <t>KJM7885</t>
  </si>
  <si>
    <t>TKA44EK</t>
  </si>
  <si>
    <t>TKA16PE</t>
  </si>
  <si>
    <t>KR6J665</t>
  </si>
  <si>
    <t>TKA11MJ</t>
  </si>
  <si>
    <t>TKAT059</t>
  </si>
  <si>
    <t>TKA85CP</t>
  </si>
  <si>
    <t>KEX4441</t>
  </si>
  <si>
    <t>TKAX660</t>
  </si>
  <si>
    <t>KJP3383</t>
  </si>
  <si>
    <t>TKA47AE</t>
  </si>
  <si>
    <t>KJN3311</t>
  </si>
  <si>
    <t>KJM7873</t>
  </si>
  <si>
    <t>TKAW066</t>
  </si>
  <si>
    <t>TKA44LX</t>
  </si>
  <si>
    <t>TKA42EP</t>
  </si>
  <si>
    <t>TKAE961</t>
  </si>
  <si>
    <t>TKA29FK</t>
  </si>
  <si>
    <t>TKAW344</t>
  </si>
  <si>
    <t>TKA77NY</t>
  </si>
  <si>
    <t>TKA39KP</t>
  </si>
  <si>
    <t>TKA65KT</t>
  </si>
  <si>
    <t>VIVARO 92 kW</t>
  </si>
  <si>
    <t>UŻYTKOWNIK - Regionalna Placówka Opiekuńczo-Terapeutyczna</t>
  </si>
  <si>
    <t>UŻYTKOWNIK - Dom Pomocy Społecznej w Bejscach</t>
  </si>
  <si>
    <t>Monitor DELL E 2016</t>
  </si>
  <si>
    <t>Komputer LENOVO ic5109/15</t>
  </si>
  <si>
    <t xml:space="preserve">Telewizor LCD 47 Philips </t>
  </si>
  <si>
    <t>Głośniki mediatech MT 3124</t>
  </si>
  <si>
    <t>Projektor Hitachi ED-A101</t>
  </si>
  <si>
    <t>Tablica Smartboard Interactive Whiteboard model SB 680</t>
  </si>
  <si>
    <t>Multimedialny zestaw projekcyjny ACER P1250</t>
  </si>
  <si>
    <t>EDU switch ZYXEL GS1920-24</t>
  </si>
  <si>
    <t>EDU serwer NTT Tytan 510s 101WINSVR STD CORE NL2019</t>
  </si>
  <si>
    <t>EDU Drukarka OKI C 332 DN</t>
  </si>
  <si>
    <t>Drukarka laserowa Brother MFC28690 CDN</t>
  </si>
  <si>
    <t>Drukarka laserowa Brother HL-L 2960 DN</t>
  </si>
  <si>
    <t>Kamera sportowa</t>
  </si>
  <si>
    <t>ROUTER TP-LINK VDSL 9980</t>
  </si>
  <si>
    <t>TP link TL -wdr4300 router</t>
  </si>
  <si>
    <t>Radiomagnetofon SAMSUNG RCD 390</t>
  </si>
  <si>
    <t>Notebook uniwersalny SAMSUNG APR 510-ts 08PL 380</t>
  </si>
  <si>
    <t>Radioodtwarzacz Philips A 2780</t>
  </si>
  <si>
    <t>Notebook DELL inspiron 5567/15</t>
  </si>
  <si>
    <t>Radiomagnetofon Sony ZSPS</t>
  </si>
  <si>
    <t>Notbook Lenovo 320-15isk</t>
  </si>
  <si>
    <t>Notbuk ASUS 1 B50A-AG174x</t>
  </si>
  <si>
    <t>Wizualizer AVER V50</t>
  </si>
  <si>
    <t>Komputer przenośny HP1WY 59EA OFFICE 2019PRODLPNL AE</t>
  </si>
  <si>
    <t>Radiomagnetofon Philips A2780</t>
  </si>
  <si>
    <t>UŻYTKOWNIK - Zespół Placówek Szkolno-Wychowawczo-Rewalidacyjnych</t>
  </si>
  <si>
    <t>12.11.2019</t>
  </si>
  <si>
    <t>MERCEDES-BENZ</t>
  </si>
  <si>
    <t>SPRINTER</t>
  </si>
  <si>
    <t>WDB9076571P170442</t>
  </si>
  <si>
    <t>TKA80SH</t>
  </si>
  <si>
    <t>NEPTUN</t>
  </si>
  <si>
    <t>REMORQUE 1</t>
  </si>
  <si>
    <t>SXE1P202DKS203488</t>
  </si>
  <si>
    <t>TKA36SE</t>
  </si>
  <si>
    <t>PRZYCZEPA LEKKA</t>
  </si>
  <si>
    <t>21.11.2019</t>
  </si>
  <si>
    <t>20.11.2020</t>
  </si>
  <si>
    <t>RENAULT</t>
  </si>
  <si>
    <t>KANGOO</t>
  </si>
  <si>
    <t>VF1KCTGEF38883260</t>
  </si>
  <si>
    <t>TKAW411</t>
  </si>
  <si>
    <t>OSOBOWY</t>
  </si>
  <si>
    <t>18.12.2007</t>
  </si>
  <si>
    <t>PKD</t>
  </si>
  <si>
    <t xml:space="preserve"> Rodzaj prowadzonej działalności (opisowo)</t>
  </si>
  <si>
    <t>Liczba pracowników</t>
  </si>
  <si>
    <t>Liczba uczniów/ wychowanków/ pensjonariuszy</t>
  </si>
  <si>
    <t xml:space="preserve">Czy w konstrukcji budynków występuje płyta warstwowa? </t>
  </si>
  <si>
    <t>Odległość lokalizacji od najbliższego zbiornika wodnego</t>
  </si>
  <si>
    <t>Czy od 1997 r. wystąpiło w jednostce ryzyko powodzi?</t>
  </si>
  <si>
    <t>8411Z</t>
  </si>
  <si>
    <t>Administracja</t>
  </si>
  <si>
    <t>500m</t>
  </si>
  <si>
    <t>8730Z</t>
  </si>
  <si>
    <t>Pomoc społeczna z zakwaterowaniem dla osób w podeszłym wieku i osób niepełnosprawnych</t>
  </si>
  <si>
    <t>20 m od stawu</t>
  </si>
  <si>
    <t>8899Z</t>
  </si>
  <si>
    <t>8790Z</t>
  </si>
  <si>
    <t>200m</t>
  </si>
  <si>
    <t>8560Z</t>
  </si>
  <si>
    <t>edukacja</t>
  </si>
  <si>
    <t>1km</t>
  </si>
  <si>
    <t>7022Z</t>
  </si>
  <si>
    <t>budynek warszatów szkolnych (pokrycie dachowe) - rodzaj wypełnienia: poliuretan</t>
  </si>
  <si>
    <t>Działalność wspomagająca edukację</t>
  </si>
  <si>
    <t>Placówka Opiekuńczo – Terapeutyczna</t>
  </si>
  <si>
    <t>Rodzaj materiałów budowlanych, z jakich wykonano budynek</t>
  </si>
  <si>
    <t>Przeprowadzone remonty i modernizacje</t>
  </si>
  <si>
    <r>
      <t xml:space="preserve">opis stanu technicznego budynku wg poniższych elementów budynku </t>
    </r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</si>
  <si>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</si>
  <si>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</si>
  <si>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</si>
  <si>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</si>
  <si>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</si>
  <si>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</si>
  <si>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</si>
  <si>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</si>
  <si>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instalacja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</si>
  <si>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</si>
  <si>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</si>
  <si>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</si>
  <si>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</si>
  <si>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500 m²</t>
  </si>
  <si>
    <t>989 m²</t>
  </si>
  <si>
    <t>2052 m²</t>
  </si>
  <si>
    <t>opieka całkowita dzieci i młodzieży</t>
  </si>
  <si>
    <t>Powiatowe Centrum Pomocy Rodzinie w Kazimierzy Wielkiej</t>
  </si>
  <si>
    <t xml:space="preserve">Niszczarka </t>
  </si>
  <si>
    <t>Komputer</t>
  </si>
  <si>
    <t>26.04.2021</t>
  </si>
  <si>
    <t>25.04.2024</t>
  </si>
  <si>
    <t>immobilizer , blokada kierownicy, alarm</t>
  </si>
  <si>
    <t>Budżet roczny</t>
  </si>
  <si>
    <t>8899Z                 8532C</t>
  </si>
  <si>
    <t>Realizacja zadań z zakresu ustawy o pomocy społecznej, pieczy zastępczej , przeciwdziałania przemocy w rodzinie, rehabilitacji zawodowej i społecznej osób niepełnosprawnych</t>
  </si>
  <si>
    <t>namioty 2 szt. (rozstawiane sezonowo na wolnym powietrzu)</t>
  </si>
  <si>
    <t>czy budynek jest przeznaczony do rozbiórki? (TAK/NIE)</t>
  </si>
  <si>
    <t>Gaśnice 9 szt. + 3 hydranty</t>
  </si>
  <si>
    <t>cegła wypalana na zaprawie wapiennej</t>
  </si>
  <si>
    <t>nad piwnicami kolebowe z cegły pełnej czerwonej na zaprawie wapiennej, nad parterem drewniane podwójne</t>
  </si>
  <si>
    <t>czterospadowy drewniany ustroju krokwiowo - płatowego</t>
  </si>
  <si>
    <t>Gaśnice 9 szt. + 2 hydranty</t>
  </si>
  <si>
    <t>murowane z cegły</t>
  </si>
  <si>
    <t>wielootworowe</t>
  </si>
  <si>
    <t>dwuspadowy drewniany</t>
  </si>
  <si>
    <t>Gaśnica 1 szt., drzwi metalowe</t>
  </si>
  <si>
    <t>z pustaka</t>
  </si>
  <si>
    <t>betonowy</t>
  </si>
  <si>
    <t>konstrukcja drewniana, pokrycie blacha</t>
  </si>
  <si>
    <t>Gaśnica 1 szt., kraty przed drzwiami metalowymi, kraty w oknach</t>
  </si>
  <si>
    <t>przeprowadzone w miarę potrzeb i możliwości finansowych wewnątrz budynku</t>
  </si>
  <si>
    <t>dostateczny</t>
  </si>
  <si>
    <t>dobry</t>
  </si>
  <si>
    <t>nie występuje</t>
  </si>
  <si>
    <t>wentylacyjna - nie występuje, kominowa - dobry</t>
  </si>
  <si>
    <t>2 100m2</t>
  </si>
  <si>
    <t>dobra</t>
  </si>
  <si>
    <t>662 m2</t>
  </si>
  <si>
    <t>remonty bieżące</t>
  </si>
  <si>
    <t>grawitacyjna kominowa - brak</t>
  </si>
  <si>
    <t>7,5 m2</t>
  </si>
  <si>
    <t>parter</t>
  </si>
  <si>
    <t>34 m2</t>
  </si>
  <si>
    <t>Kuchnia mikrofalowa z pokrywką</t>
  </si>
  <si>
    <t>Szafa chłodnicza ECP</t>
  </si>
  <si>
    <t>Gofrownica</t>
  </si>
  <si>
    <t>Udrażniacz do dróg oddechowych</t>
  </si>
  <si>
    <t>Zestaw monitoringu w tym 8 kamer (zainstalowane wewnątrz i na zewnątrz budynku)</t>
  </si>
  <si>
    <t>Przyrząd do cięcia glazury</t>
  </si>
  <si>
    <t>Kompresor 50 l</t>
  </si>
  <si>
    <t>11.01.2021</t>
  </si>
  <si>
    <t>10.01.2024</t>
  </si>
  <si>
    <t>20.03.2021</t>
  </si>
  <si>
    <t>19.03.2024</t>
  </si>
  <si>
    <t>Ubezpieczony</t>
  </si>
  <si>
    <t>Ryzyko</t>
  </si>
  <si>
    <t>Data Szkody</t>
  </si>
  <si>
    <t>Opis szkody</t>
  </si>
  <si>
    <t>Data decyzji</t>
  </si>
  <si>
    <t>Wypłata</t>
  </si>
  <si>
    <t>Powiatowy Zarząd Dróg w Kazimierzy Wielkiej</t>
  </si>
  <si>
    <t>OC dróg</t>
  </si>
  <si>
    <t>Mienie od ognia i innych zdarzeń</t>
  </si>
  <si>
    <t>Zalanie pracowni nr 22 wskutek nadmiernych opadów deszczu</t>
  </si>
  <si>
    <t>Uszkodzenie pojazdu na drodze o złym stanie technicznym -  Kierujący: Artur Garula, ul. Sikorskiego 9/23, 28-400 Pińczów</t>
  </si>
  <si>
    <t>Zespół Placówek Szkolno- Wychowawczo-Rewalidacyjnych</t>
  </si>
  <si>
    <t>Wybuch kotła gazowego CO.</t>
  </si>
  <si>
    <t>Liceum Ogólnokształcące Kazimierza Wielka</t>
  </si>
  <si>
    <t>Uszkodzenie gzymsu na budynku szkolnym wskutek bardzo silnego wiatru</t>
  </si>
  <si>
    <t>Zalanie pomieszczeń w budynku głównym szkoły oraz budynku po dawnym internacie wskutek długotrwałych i intensywnych opadów deszczu w dniach 20-24.05.2019r.</t>
  </si>
  <si>
    <t>Zalanie sal lekcyjnych oraz korytarza na pierwszym piętrze wskutek pęknięcia węża  wdy w łazience.</t>
  </si>
  <si>
    <t>Elektronika</t>
  </si>
  <si>
    <t>Uszkodzenie nośnika danych - dysku twardego zawierającego dane F-K podczas próby uruchomienia systemu komputerowego.</t>
  </si>
  <si>
    <t>Szyby</t>
  </si>
  <si>
    <t>Stłuczenie szyby w oknie budynku portierni przez gałąź</t>
  </si>
  <si>
    <t>zalanie wskutek długotrwałych i intensywnych opadów deszczu</t>
  </si>
  <si>
    <t xml:space="preserve">Pomoc społeczna bez zakwaterowania </t>
  </si>
  <si>
    <t>UL. PARTYZANTÓW 29, 28-500 KAZIMIERZA WIELKA - PARTER BUDYNKU BURSY MIĘDZYSZKOLNEJ</t>
  </si>
  <si>
    <t>GAŚNICA PROSZKOWA ABC - 2 SZT, GAŚNICA PIANOWA GASTRONOMICZNA - 1 SZT, HYDRANT WEWNĘTRZNY, URZĄDZENIE ALARMOWE</t>
  </si>
  <si>
    <t xml:space="preserve">STOŁÓWKA </t>
  </si>
  <si>
    <t>DO CELÓW ZYWIENIOWYCH</t>
  </si>
  <si>
    <t>PARKING</t>
  </si>
  <si>
    <t xml:space="preserve">WODOCIĄG ZEWNĘTRZNY </t>
  </si>
  <si>
    <t>DO CELÓW EDUKACUJNYCH</t>
  </si>
  <si>
    <t>DOZÓR PROWADZONY PRZEZ FIRME OCHRONIARSKĄ, HYDRANTY ( 7SZT) , GAŚNICE (30 SZT)</t>
  </si>
  <si>
    <t>bloczki gazobetonowe</t>
  </si>
  <si>
    <t>strop z prefabrykowabych żelbetonowych płyt kanałowych</t>
  </si>
  <si>
    <t>stropodach z płyt krytych płytą</t>
  </si>
  <si>
    <t>JW..</t>
  </si>
  <si>
    <t>NIE DOTYCZY</t>
  </si>
  <si>
    <t>1)LISTOPAD 2012R. REMONT WĘZŁA SANITARNEGO; 2) GRUDZIEŃ 2012R.- REMONT OGRODZENIA I SCHODÓW; 3) GRUDZIEŃ 2012R. REMONT I WYMIANA OKIEN, REMONT KANAŁÓW WENTYLACYJNYCH;4) KWIECIEŃ 2013R. REMONT ŁAZIENKI PO AWARII ; 5) MAJ 2013R. - REMONT INSTALACJI ELEKTRYCZNEJ; 6) CZERWIEC 2013R. - REMONT INSTALACJI I PRZEBUDOWA ŚCIAN; 7) LIPIEC 2013R. - REMONT INSTALACJI ELEKTRYCZNEJ (INTERNAT); 8) 2014R.-REMONT POKRYCIA DACHOWEGO, OCIEPLENIE ELEWACJI: 9) 2015R.- PRZEBUDOWA WĘZŁA SANITARNEGO (INTERNAT)</t>
  </si>
  <si>
    <t>bardzo dobry</t>
  </si>
  <si>
    <t>bardzo cobry</t>
  </si>
  <si>
    <t>1052 m 2</t>
  </si>
  <si>
    <t>) MARZEC 2012R. REMONT INSTALACJI ELEKTRYCZNEJ; 2) PAŹDZIERNIK 2012R. REMONT KANALIZACJI</t>
  </si>
  <si>
    <t>463 m 2</t>
  </si>
  <si>
    <t>NIE  DOTYCZY</t>
  </si>
  <si>
    <t>NIE DITYCZY</t>
  </si>
  <si>
    <t>BARDZO DOBRY</t>
  </si>
  <si>
    <t>18m2</t>
  </si>
  <si>
    <t>ZESTAW KOMPUTEROWY</t>
  </si>
  <si>
    <t>ZESTAW 10 SZT.KOMPUTERÓW (KOMP+MONITOR)</t>
  </si>
  <si>
    <t>KOMPUTER</t>
  </si>
  <si>
    <t>URZĄDZENIE WIELOFUNKCYJNE BROTHER</t>
  </si>
  <si>
    <t>KUCHNIA GORENJE</t>
  </si>
  <si>
    <t>Kamery 13szt</t>
  </si>
  <si>
    <t>sprzęt do monitoringu (dysk twardy, rejestrator, zasilacz)</t>
  </si>
  <si>
    <t>MONITOR</t>
  </si>
  <si>
    <t>DRUKARKA WIELOFUNKCYJNA BROTHER</t>
  </si>
  <si>
    <t>MONITOR ACER 24</t>
  </si>
  <si>
    <t>DRUKARKA LASEROWA HP PRO M15W</t>
  </si>
  <si>
    <t>PRALKA SAMSUNG</t>
  </si>
  <si>
    <t>WZMACNIACZ DO SPRZ. NAGŁAŚNIAJĄCEGO</t>
  </si>
  <si>
    <t>APARAT SONY</t>
  </si>
  <si>
    <t>BLENDER</t>
  </si>
  <si>
    <t>MASZYNA ŁUCZNIK</t>
  </si>
  <si>
    <t>SANDWICH Gorenje</t>
  </si>
  <si>
    <t>SOKOWIRÓWKA</t>
  </si>
  <si>
    <t>ŻELAZKO</t>
  </si>
  <si>
    <t xml:space="preserve">LAPTOP LENOVO 4 SZT </t>
  </si>
  <si>
    <t>WKRĘTARKA BOSCH</t>
  </si>
  <si>
    <t>SPAWARKA INWENTOROWA</t>
  </si>
  <si>
    <t>LAPTOP LENOVO</t>
  </si>
  <si>
    <t>ODTWARZACZ DVD</t>
  </si>
  <si>
    <t>MŁOT UDAROWY</t>
  </si>
  <si>
    <t>LAPTOP</t>
  </si>
  <si>
    <t>RADIOODTWARZACZ manta</t>
  </si>
  <si>
    <t>ZESTAW TABLICA Quomo+ projektor</t>
  </si>
  <si>
    <t>ROUTER ZYXEL</t>
  </si>
  <si>
    <t>LAPTOP HP+ MOLP+ OPROGRAM.</t>
  </si>
  <si>
    <t>LAPTOP LENOVO + OPROGRAMOWANIE</t>
  </si>
  <si>
    <t>LAPTOP HP+ KLAWIATURA+ OPROGRAMOWANIE 5szt.</t>
  </si>
  <si>
    <t>WYRZYNARKA AKUMULATOROWA</t>
  </si>
  <si>
    <t>SZLIFIERKA MIMIŚRODOWA</t>
  </si>
  <si>
    <t>WIERTARKO-WKRĘTARKA</t>
  </si>
  <si>
    <t>PRZECINARKA DO DREWNA</t>
  </si>
  <si>
    <t>UPS-URZĄDZENIE ANTYPRZEPIECIOWE</t>
  </si>
  <si>
    <t>MIKSER RĘCZNY ZELMER</t>
  </si>
  <si>
    <t>BLENDER GOETZE&amp;JENSEN</t>
  </si>
  <si>
    <t>SUSZARKA DO WŁOSÓW</t>
  </si>
  <si>
    <t>CZAJNIK ELEKTRYCZNY GOTZE&amp;JENSEN</t>
  </si>
  <si>
    <t xml:space="preserve">LAPTOP DELL </t>
  </si>
  <si>
    <t>NAGRZEWNICA ELEKTRYCZNA</t>
  </si>
  <si>
    <t xml:space="preserve">CZAJNIK </t>
  </si>
  <si>
    <t>TALEFON</t>
  </si>
  <si>
    <t>TELEFON PANASONIC</t>
  </si>
  <si>
    <t>GRZEJNIK KWARCOWY</t>
  </si>
  <si>
    <t>MIKSER Z MISĄ ZELMER</t>
  </si>
  <si>
    <t>RADIOODTWARZACZ BLAUPUNKT 3 SZT.</t>
  </si>
  <si>
    <t>Laptopy Lenovo ThinkPad T450 (14 szt. po 1 400 zł) - Projekt "Zdalna Szkoła"</t>
  </si>
  <si>
    <t>12.11.2020</t>
  </si>
  <si>
    <t>11.11.2023</t>
  </si>
  <si>
    <t>04.12.2020</t>
  </si>
  <si>
    <t>03.12.2023</t>
  </si>
  <si>
    <t>16.04.2021</t>
  </si>
  <si>
    <t>15.04.2024</t>
  </si>
  <si>
    <t>21.04.2021</t>
  </si>
  <si>
    <t>20.04.2024</t>
  </si>
  <si>
    <t>07.12.2020</t>
  </si>
  <si>
    <t>06.12.2023</t>
  </si>
  <si>
    <t>10.11.2020</t>
  </si>
  <si>
    <t>09.11.2023</t>
  </si>
  <si>
    <t>deszcz nawalny - zalanie dwóch pomieszczeń</t>
  </si>
  <si>
    <t>AC</t>
  </si>
  <si>
    <t xml:space="preserve">uszkodzenie pojazdu  </t>
  </si>
  <si>
    <t>Budynek szkoły: ściany murowane tradycyjne z cegły. Słupy z cegły pełnej palonej i klinkierowej.</t>
  </si>
  <si>
    <t>Stropy żelbetowe prefabrykowane, drobnowymiarowe DZ-3.</t>
  </si>
  <si>
    <t>Dach stanowi stropodach DZ-3 ocieplony, kryty papą asfaltową.</t>
  </si>
  <si>
    <t>Budynek warsztatów szkolnych: ściany murowane tradycyjne z cegły i bloczków PGS. Jednym z elementów konstrukcji budynku są słupy żelbetonowe.</t>
  </si>
  <si>
    <t>Stropy żelbetowe prefabrykowane, kanałowe "Żerań". W części warsztatowej od strony północnej budynku elementem nośnym są belki strunobetonowe, na któych oparte są płyty żelbetowe stropodachu.</t>
  </si>
  <si>
    <t>Dach stanowi stropodach  kryty papą asfaltową (o dużym spadku).</t>
  </si>
  <si>
    <t>Budynek byłego internatu: ściany murowane tradycyjne z cegły i bloczków PGS. Jednym z elementów konstrukcji budynku są słupy żelbetonowe.</t>
  </si>
  <si>
    <t>Stropy żelbetowe prefabrykowane "Żerań", a także w części stropy prefabrykowane drobnowymiarowe DZ-3.</t>
  </si>
  <si>
    <t>Dach stanowi stropodach kryty papą asfaltową.</t>
  </si>
  <si>
    <t>nie dotyczy</t>
  </si>
  <si>
    <t>1 907,70 m2</t>
  </si>
  <si>
    <t>1 460 m2</t>
  </si>
  <si>
    <t>2 241 m2</t>
  </si>
  <si>
    <t>Symulator opryskiwacza ISOBUS</t>
  </si>
  <si>
    <t>Pralka</t>
  </si>
  <si>
    <t>Laptopy Lenovo ThinkPad T450 (6 szt. po 1 400 zł) - Projekt "Zdalna Szkoła"</t>
  </si>
  <si>
    <t>Chevrolet (do nauki jazdy)</t>
  </si>
  <si>
    <t>Zetor (do nauki jazdy)</t>
  </si>
  <si>
    <t>11.10.2021</t>
  </si>
  <si>
    <t>10.10.2024</t>
  </si>
  <si>
    <t>12.09.2021</t>
  </si>
  <si>
    <t>11.09.2024</t>
  </si>
  <si>
    <t>19.09.2021</t>
  </si>
  <si>
    <t>18.09.2024</t>
  </si>
  <si>
    <t>27.12.2020</t>
  </si>
  <si>
    <t>26.12.2023</t>
  </si>
  <si>
    <t>Kierowanie w zakresie efektywności gospodarowania</t>
  </si>
  <si>
    <t>zabezpieczenie przeciwkradzieżowe, alar, monitoring wizijny</t>
  </si>
  <si>
    <t>cegła</t>
  </si>
  <si>
    <t>Żelbetowe</t>
  </si>
  <si>
    <t>Stropodach</t>
  </si>
  <si>
    <t xml:space="preserve">cegła </t>
  </si>
  <si>
    <t>więżba z drzewa pokrycie z balchy</t>
  </si>
  <si>
    <t>Wymiana pieca i części instalacji c.o. w 2019 r.</t>
  </si>
  <si>
    <t>Komputer FX43000</t>
  </si>
  <si>
    <t xml:space="preserve">monitor samsung </t>
  </si>
  <si>
    <t>jednostka centralna DEK</t>
  </si>
  <si>
    <t>blokada skrzyni biegów immobiliser</t>
  </si>
  <si>
    <t>immobiliser alarm fabryczny</t>
  </si>
  <si>
    <t>immobiliser fabryczny</t>
  </si>
  <si>
    <t>13.01.2021</t>
  </si>
  <si>
    <t>12.01.2024</t>
  </si>
  <si>
    <t>26.08.2021</t>
  </si>
  <si>
    <t>25.08.2024</t>
  </si>
  <si>
    <t>17.02.2021</t>
  </si>
  <si>
    <t>16.02.2024</t>
  </si>
  <si>
    <t>13.04.2021</t>
  </si>
  <si>
    <t>12.04.2024</t>
  </si>
  <si>
    <t>04.04.2021</t>
  </si>
  <si>
    <t>03.04.2024</t>
  </si>
  <si>
    <t>20.05.2021</t>
  </si>
  <si>
    <t>19.05.2024</t>
  </si>
  <si>
    <t>15.12.2020</t>
  </si>
  <si>
    <t>14.12.2023</t>
  </si>
  <si>
    <t>19.11.2023</t>
  </si>
  <si>
    <t>19.04.2021</t>
  </si>
  <si>
    <t>18.04.2024</t>
  </si>
  <si>
    <t>85.31.B</t>
  </si>
  <si>
    <t>Szkoła publiczna</t>
  </si>
  <si>
    <t>84.13.Z</t>
  </si>
  <si>
    <t>Edu Monitor Philips 243V70 JABF szt 17 podana kwota całościowa</t>
  </si>
  <si>
    <t>Edu stacja uczniowska +komputer nauczyciela LENOVO THINKCENTRE V520 10 NK szt.16 podana kwota całościowa</t>
  </si>
  <si>
    <t>Licencja MOLP MS OFFICE2019 PROLUS OLPNA AE szt. 16 podana kwota całościowa</t>
  </si>
  <si>
    <t>Multimedialny zestaw projekcyjny ACER P1250 szt.7 podana kwota całościowa</t>
  </si>
  <si>
    <t>Tablet 10" Samsung szt. 2 podana kwota całościowa</t>
  </si>
  <si>
    <t>Wizualizer AVER V50 szt 7 podana kwota całosciowa</t>
  </si>
  <si>
    <t>Laptopy Lenovo ThinkPad T450 (8 szt. po 1 400 zł) - Projekt "Zdalna Szkoła"</t>
  </si>
  <si>
    <t>Pozostałe doradztwo w zakresie działalności gospodarczej i zarządzania</t>
  </si>
  <si>
    <t>gaśnice,kraty</t>
  </si>
  <si>
    <t>pustak</t>
  </si>
  <si>
    <t>betonowe</t>
  </si>
  <si>
    <t>konstrukcja drewniana, kryty blachą</t>
  </si>
  <si>
    <t>blacha</t>
  </si>
  <si>
    <t>dostateczna</t>
  </si>
  <si>
    <t>14.09.2021</t>
  </si>
  <si>
    <t>13.09.2024</t>
  </si>
  <si>
    <t>8565Z</t>
  </si>
  <si>
    <t>działalność oswiatowa</t>
  </si>
  <si>
    <t>nie dot.</t>
  </si>
  <si>
    <t>żelbeton, bloczki betonowe, cegła kratówka K-1</t>
  </si>
  <si>
    <t>płyty żelbetonowe</t>
  </si>
  <si>
    <t>płyty żelbetonowe, papa asfaltowa</t>
  </si>
  <si>
    <t>cegła pełna sylikatowa, bloczki PGS</t>
  </si>
  <si>
    <t>płyty żelbetonowe, papa termozgrzewalna</t>
  </si>
  <si>
    <t>żelbeton, bloczki PGS</t>
  </si>
  <si>
    <t>płyta warstwowa</t>
  </si>
  <si>
    <t>cegła p.palona</t>
  </si>
  <si>
    <t>belki żelbetonowe</t>
  </si>
  <si>
    <t>płyty dachowe żelbetonowe, papa asfaltowa</t>
  </si>
  <si>
    <t>żelbeton</t>
  </si>
  <si>
    <t>beton, żelbeton</t>
  </si>
  <si>
    <t>belki żelbetonowe, blacha trapezowa ocynkowana</t>
  </si>
  <si>
    <t>bardzo dobra</t>
  </si>
  <si>
    <t>zły</t>
  </si>
  <si>
    <t xml:space="preserve">Urzadzenie wielofunkcyjne </t>
  </si>
  <si>
    <t xml:space="preserve">Zestaw bezprzewodowy </t>
  </si>
  <si>
    <t>10.02.2021</t>
  </si>
  <si>
    <t>09.02.2024</t>
  </si>
  <si>
    <t>31.05.2021</t>
  </si>
  <si>
    <t>30.05.2024</t>
  </si>
  <si>
    <t>11.03.2021</t>
  </si>
  <si>
    <t>10.03.2024</t>
  </si>
  <si>
    <t>stropy typu akermana wylewane</t>
  </si>
  <si>
    <t>stropodach pokryty papą termozgrzewalną</t>
  </si>
  <si>
    <t>w październiku 2014 r. zakończono termomodernizację budunku, wartość remontu 758 000,00 zł</t>
  </si>
  <si>
    <t>częśc główna - 2, część  dydaktyczna - 3, sala gimnastyczna -1</t>
  </si>
  <si>
    <t>85.32.A                 85.31.B           85.41.A</t>
  </si>
  <si>
    <t>edukacyjna</t>
  </si>
  <si>
    <t>komputer AMD RYZEN 5 2600 8GB SSD szt.2</t>
  </si>
  <si>
    <t>komputer AMD 7400K</t>
  </si>
  <si>
    <t>monitor LG 19M38 szt.2</t>
  </si>
  <si>
    <t>tablica interaktywna TACTEASY TE-86FT</t>
  </si>
  <si>
    <t>drukarka 3D Zortax M200 Plus</t>
  </si>
  <si>
    <t>projektor EPSON EB-530 3200AL/XGA</t>
  </si>
  <si>
    <t>laptop Lenowo V330/8 GB/1 TB/R17M-M1-70 2 GB/15,6 FHD - szt. 15</t>
  </si>
  <si>
    <t>notebook Dell Inspirion 3581</t>
  </si>
  <si>
    <t>w tym mienie będące w posiadaniu (użytkowane) na podstawie umów najmu, dzierżawy, użytkowania, leasingu lub umów pokrewnych</t>
  </si>
  <si>
    <t xml:space="preserve">Laptop HP </t>
  </si>
  <si>
    <t>8413Z</t>
  </si>
  <si>
    <t>GAŚNICE 2 SZT, HYDRANT 1 SZT, URZĄDZENIA ALARMOWE, ALARM</t>
  </si>
  <si>
    <t>Licencje</t>
  </si>
  <si>
    <t>switch 48 lite</t>
  </si>
  <si>
    <t>serwer plików</t>
  </si>
  <si>
    <t>Klimatyzator</t>
  </si>
  <si>
    <t>rotor elektryczny</t>
  </si>
  <si>
    <t>zmywarka kapturowa</t>
  </si>
  <si>
    <t>laptop fujitsu (3 x 2952 zł)</t>
  </si>
  <si>
    <t>dysk s sd samsung 500 gb</t>
  </si>
  <si>
    <t>dysk WD red ( 2 x 719,99 zł)</t>
  </si>
  <si>
    <t>aparat Combi ( 2 x 5832 zł)</t>
  </si>
  <si>
    <t>PUSTAK CEGŁA</t>
  </si>
  <si>
    <t>ŻELBETONOWE</t>
  </si>
  <si>
    <t>DREWNIANE POKRYCIE BLACHA</t>
  </si>
  <si>
    <t>12.2015</t>
  </si>
  <si>
    <t>DOBRY</t>
  </si>
  <si>
    <t>NIE WYSTĘPUJE</t>
  </si>
  <si>
    <t>18.12.2020</t>
  </si>
  <si>
    <t>17.12.2023</t>
  </si>
  <si>
    <t>29.09.2021</t>
  </si>
  <si>
    <t>28.09.2024</t>
  </si>
  <si>
    <t>21.11.2020</t>
  </si>
  <si>
    <t>20.11.2023</t>
  </si>
  <si>
    <t>06.02.2021</t>
  </si>
  <si>
    <t>05.02.2024</t>
  </si>
  <si>
    <t>Wydatki - 82 368 765 zł         Dochody 80 068 765 zł</t>
  </si>
  <si>
    <t>dyski i oprogramowanie do serwrowni</t>
  </si>
  <si>
    <t>Razedm sprzęt stacjonarny</t>
  </si>
  <si>
    <t>Razedm sprzęt przenośny</t>
  </si>
  <si>
    <t>Razedm monitoring</t>
  </si>
  <si>
    <t>Inwestycja Powiatu Kazimierskiego z MiG Kazimierza Wielka - w trakcie realizacji; planowany odbiór połowa 2021 roku - Uzdrowisko: 1. Budowa przy istniejącej pływalni,  odkrytego basenu siarkowego o wym. 10x18m i głębokości 1,3m;
2. Wykonanie preizolowanego  rurociągu przesyłającego  wodę termalno-siarkową z Cudzynowic do pływalni (3km);
3. Budowa kotłowni geotermalnej;
4. Wykonanie otworu chłonnego o  głębokości 750 m służącego do ponownego wpompowywania wody do pierwotnego  pokładu.</t>
  </si>
  <si>
    <t>uzdrowisko</t>
  </si>
  <si>
    <t>wartość inwestycji</t>
  </si>
  <si>
    <t>kolektory fotowoltaiczne</t>
  </si>
  <si>
    <t>w trakcie budowy</t>
  </si>
  <si>
    <t>planowany odbiór - połowa 2021 roku (okres ubezpieczenia od oddania obiektu do użytkowania - planowany od lipca 2021 roku)</t>
  </si>
  <si>
    <t>37 500,00 zł (w tym 500 zł radio)</t>
  </si>
  <si>
    <t>95 500,00 zł (w tym 600 zł radio)</t>
  </si>
  <si>
    <t xml:space="preserve"> 60 500,00 zł (w tym 1000 zł radio)</t>
  </si>
  <si>
    <t>WO* (wycena rzeczoznawcy)</t>
  </si>
  <si>
    <r>
      <t>A</t>
    </r>
    <r>
      <rPr>
        <sz val="9"/>
        <rFont val="Arial"/>
        <family val="2"/>
      </rPr>
      <t>LARM, CENTRALNY ZAMEK, IMMOBILAIZER</t>
    </r>
  </si>
  <si>
    <t>brak informacji</t>
  </si>
  <si>
    <t>zalanie</t>
  </si>
  <si>
    <t>OC komunikacyjne</t>
  </si>
  <si>
    <t>Powiat Kazimierski</t>
  </si>
  <si>
    <t>OC kom.</t>
  </si>
  <si>
    <t xml:space="preserve">Kazimierski Ośrodek Sportowy Sp. z o.o. </t>
  </si>
  <si>
    <t>ul. T. Kościuszki 13 28-500 Kazimierza Wielka</t>
  </si>
  <si>
    <t>662-17-36-373</t>
  </si>
  <si>
    <t>nauka pływania, pływanie rekreacyjne</t>
  </si>
  <si>
    <t>Hala widowiskowo - sportowa</t>
  </si>
  <si>
    <t>zajęcia sportowe, treningi</t>
  </si>
  <si>
    <t>monitoring, ochrona obiektu, podstawowe środki ochrony ppoż.</t>
  </si>
  <si>
    <t>monitoring, ochrona obiektu, podstawowe środki ochrony ppoż., alarm- sygnał alarmowy przekazywany do agencji ochrony</t>
  </si>
  <si>
    <t>pustak max ocieplone styropianem 10 cm</t>
  </si>
  <si>
    <t>żelbetowe</t>
  </si>
  <si>
    <t>układ szkieletowy, słupy żelbetowe, kratownice stalowe zabezpieczone antykorozyjnie, pokrycie- płyty dachowe</t>
  </si>
  <si>
    <t>murowane ceramiczne</t>
  </si>
  <si>
    <t>stropy elementów prefabrykowanych oraz częściowo wylewane na mokro</t>
  </si>
  <si>
    <t>konstrukcja drewniana klejona, pokrycie: blacha</t>
  </si>
  <si>
    <t>zbiornik retencyjny, zalew- ok 0,6 km</t>
  </si>
  <si>
    <t>Kryta pływalnia</t>
  </si>
  <si>
    <t>15. Kazimierski Ośrodek Sportowy Sp. z o.o.</t>
  </si>
  <si>
    <t>Zegar treningowy</t>
  </si>
  <si>
    <t xml:space="preserve">klimatyzator </t>
  </si>
  <si>
    <t>Zestaw komputerowy Dell</t>
  </si>
  <si>
    <t>Drukarka zebra</t>
  </si>
  <si>
    <t>tablica wyników sportowych</t>
  </si>
  <si>
    <t>dach hali sportowej</t>
  </si>
  <si>
    <t>MASZYNY BUDOWLANE/ DROGOWE</t>
  </si>
  <si>
    <t>Prowadzenie ośrodka sportowego w którym znajduje się kryta pływalnia – basen pływacki, basen szkoleniowo rekreacyjny, spa, zjeżdżalnia wodna, zajęcia nauki pływania dla dzieci, możliwość korzystania przez uczniów lokalnych szkół, rekreacja dla dzieci i dorosłych  pełnowymiarowa hala widowiskowo -  sportowa, siłownia, sala fitness</t>
  </si>
  <si>
    <t>Solary zainstalowane na terenie obok krytej pływalni - wliczone w wartość krytej pływalni</t>
  </si>
  <si>
    <t>ASS/ WARIANT</t>
  </si>
  <si>
    <t>x - VIP</t>
  </si>
  <si>
    <t>x -ROZSZERZONY</t>
  </si>
  <si>
    <r>
      <t xml:space="preserve">1. Starostwo Powiatowe;  </t>
    </r>
    <r>
      <rPr>
        <b/>
        <sz val="12"/>
        <color indexed="10"/>
        <rFont val="Arial"/>
        <family val="2"/>
      </rPr>
      <t>UWAGA: okres ubezpieczenia uzdrowiska po zakończeniu inwestycji - planowany odbiór inwestycji lipiec 2021r.</t>
    </r>
  </si>
  <si>
    <t>system wentylacji</t>
  </si>
  <si>
    <t>KOS Sp. z o.o.</t>
  </si>
  <si>
    <t>Komputery: 2 szt.x1412zł</t>
  </si>
  <si>
    <t>szacowana wartość inwestycji</t>
  </si>
  <si>
    <t xml:space="preserve"> gaśnice proszkowe - 10 szt., hydranty 4szt. , kraty w oknach, dozór pracowniczy całodobowy     </t>
  </si>
  <si>
    <t>14. Regionalna Placówko Opiekuńczo-Terapeutyczna</t>
  </si>
  <si>
    <r>
      <t xml:space="preserve">15. Kazimierski Ośrodek Sportowy Sp. z o.o. </t>
    </r>
    <r>
      <rPr>
        <b/>
        <sz val="12"/>
        <color indexed="10"/>
        <rFont val="Arial"/>
        <family val="2"/>
      </rPr>
      <t>UWAGA: okres ubezpieczenia krytej pływalni i solarów od 10.11.2020</t>
    </r>
  </si>
  <si>
    <t>Wartość pojazdu z wyposażeniem dodatkowym</t>
  </si>
  <si>
    <t>Budynki po straży - 3 sztuki</t>
  </si>
  <si>
    <t>na etapie sprzedaży</t>
  </si>
  <si>
    <t>kotłownia ( 2 piece CO po 500 KW każdy , pompy ciepła 2 razy 80KW i urządzenia peryferyjne )</t>
  </si>
  <si>
    <t>1975/2020</t>
  </si>
  <si>
    <t>Tabela nr 8. Wykaz szkód za okres 01.01.2016 do 15.09.2020</t>
  </si>
  <si>
    <r>
      <t xml:space="preserve">74 000,00 zł </t>
    </r>
    <r>
      <rPr>
        <sz val="10"/>
        <rFont val="Arial"/>
        <family val="2"/>
      </rPr>
      <t>(w tym najazdy dla wózka inwalidzkiego z uchwytami montażowymi)</t>
    </r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</si>
</sst>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  <numFmt numFmtId="178" formatCode="#,##0.00\ _z_ł"/>
    <numFmt numFmtId="179" formatCode="yyyy/mm/dd;@"/>
    <numFmt numFmtId="180" formatCode="#,##0.00_ ;\-#,##0.00\ "/>
    <numFmt numFmtId="181" formatCode="#,##0.00\ [$zł-415];[Red]\-#,##0.00\ [$zł-415]"/>
    <numFmt numFmtId="182" formatCode="dd/mm/yy"/>
    <numFmt numFmtId="183" formatCode="0.00_ ;[Red]\-0.00\ "/>
    <numFmt numFmtId="184" formatCode="00\-000"/>
    <numFmt numFmtId="185" formatCode="#,##0\ &quot;zł&quot;"/>
    <numFmt numFmtId="186" formatCode="\ #,##0.00&quot; zł &quot;;\-#,##0.00&quot; zł &quot;;&quot; -&quot;#&quot; zł &quot;;@\ "/>
    <numFmt numFmtId="187" formatCode="_-* #,##0.00&quot; zł&quot;_-;\-* #,##0.00&quot; zł&quot;_-;_-* \-??&quot; zł&quot;_-;_-@_-"/>
    <numFmt numFmtId="188" formatCode="#,##0.00&quot; zł &quot;;\-#,##0.00&quot; zł &quot;;&quot; -&quot;#&quot; zł &quot;;@\ "/>
    <numFmt numFmtId="189" formatCode="d/mm/yyyy"/>
    <numFmt numFmtId="190" formatCode="0_ ;\-0\ "/>
    <numFmt numFmtId="191" formatCode="#,##0.00\ [$zł-415];\-#,##0.00\ [$zł-415]"/>
    <numFmt numFmtId="192" formatCode="mmm/yyyy"/>
    <numFmt numFmtId="193" formatCode="yy/mm/dd;@"/>
    <numFmt numFmtId="194" formatCode="000\-000\-00\-00"/>
    <numFmt numFmtId="195" formatCode="#,###.00"/>
    <numFmt numFmtId="196" formatCode="#,##0_ ;\-#,##0\ "/>
    <numFmt numFmtId="197" formatCode="#,##0.00&quot; zł&quot;;\-#,##0.00&quot; zł&quot;"/>
    <numFmt numFmtId="198" formatCode="_-* #,##0.00\ _z_ł_-;\-* #,##0.00\ _z_ł_-;_-* \-??\ _z_ł_-;_-@_-"/>
    <numFmt numFmtId="199" formatCode="\ #,##0.00&quot; zł &quot;;\-#,##0.00&quot; zł &quot;;&quot; -&quot;#&quot; zł &quot;;\ @\ "/>
    <numFmt numFmtId="200" formatCode="#,##0.00&quot; zł&quot;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i/>
      <sz val="16"/>
      <color indexed="8"/>
      <name val="Arial1"/>
      <family val="0"/>
    </font>
    <font>
      <sz val="10"/>
      <color indexed="8"/>
      <name val="Arial CE"/>
      <family val="2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1"/>
      <family val="0"/>
    </font>
    <font>
      <sz val="12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44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>
      <alignment/>
      <protection/>
    </xf>
    <xf numFmtId="0" fontId="9" fillId="5" borderId="0" applyNumberFormat="0" applyBorder="0" applyAlignment="0" applyProtection="0"/>
    <xf numFmtId="0" fontId="44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>
      <alignment/>
      <protection/>
    </xf>
    <xf numFmtId="0" fontId="9" fillId="7" borderId="0" applyNumberFormat="0" applyBorder="0" applyAlignment="0" applyProtection="0"/>
    <xf numFmtId="0" fontId="44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>
      <alignment/>
      <protection/>
    </xf>
    <xf numFmtId="0" fontId="9" fillId="9" borderId="0" applyNumberFormat="0" applyBorder="0" applyAlignment="0" applyProtection="0"/>
    <xf numFmtId="0" fontId="44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>
      <alignment/>
      <protection/>
    </xf>
    <xf numFmtId="0" fontId="9" fillId="11" borderId="0" applyNumberFormat="0" applyBorder="0" applyAlignment="0" applyProtection="0"/>
    <xf numFmtId="0" fontId="4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>
      <alignment/>
      <protection/>
    </xf>
    <xf numFmtId="0" fontId="9" fillId="13" borderId="0" applyNumberFormat="0" applyBorder="0" applyAlignment="0" applyProtection="0"/>
    <xf numFmtId="0" fontId="44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>
      <alignment/>
      <protection/>
    </xf>
    <xf numFmtId="0" fontId="9" fillId="15" borderId="0" applyNumberFormat="0" applyBorder="0" applyAlignment="0" applyProtection="0"/>
    <xf numFmtId="0" fontId="4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>
      <alignment/>
      <protection/>
    </xf>
    <xf numFmtId="0" fontId="9" fillId="17" borderId="0" applyNumberFormat="0" applyBorder="0" applyAlignment="0" applyProtection="0"/>
    <xf numFmtId="0" fontId="44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>
      <alignment/>
      <protection/>
    </xf>
    <xf numFmtId="0" fontId="9" fillId="19" borderId="0" applyNumberFormat="0" applyBorder="0" applyAlignment="0" applyProtection="0"/>
    <xf numFmtId="0" fontId="44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>
      <alignment/>
      <protection/>
    </xf>
    <xf numFmtId="0" fontId="9" fillId="9" borderId="0" applyNumberFormat="0" applyBorder="0" applyAlignment="0" applyProtection="0"/>
    <xf numFmtId="0" fontId="44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>
      <alignment/>
      <protection/>
    </xf>
    <xf numFmtId="0" fontId="9" fillId="15" borderId="0" applyNumberFormat="0" applyBorder="0" applyAlignment="0" applyProtection="0"/>
    <xf numFmtId="0" fontId="44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>
      <alignment/>
      <protection/>
    </xf>
    <xf numFmtId="0" fontId="9" fillId="23" borderId="0" applyNumberFormat="0" applyBorder="0" applyAlignment="0" applyProtection="0"/>
    <xf numFmtId="0" fontId="4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>
      <alignment/>
      <protection/>
    </xf>
    <xf numFmtId="0" fontId="10" fillId="25" borderId="0" applyNumberFormat="0" applyBorder="0" applyAlignment="0" applyProtection="0"/>
    <xf numFmtId="0" fontId="45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>
      <alignment/>
      <protection/>
    </xf>
    <xf numFmtId="0" fontId="10" fillId="17" borderId="0" applyNumberFormat="0" applyBorder="0" applyAlignment="0" applyProtection="0"/>
    <xf numFmtId="0" fontId="45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>
      <alignment/>
      <protection/>
    </xf>
    <xf numFmtId="0" fontId="10" fillId="19" borderId="0" applyNumberFormat="0" applyBorder="0" applyAlignment="0" applyProtection="0"/>
    <xf numFmtId="0" fontId="4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>
      <alignment/>
      <protection/>
    </xf>
    <xf numFmtId="0" fontId="10" fillId="29" borderId="0" applyNumberFormat="0" applyBorder="0" applyAlignment="0" applyProtection="0"/>
    <xf numFmtId="0" fontId="45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>
      <alignment/>
      <protection/>
    </xf>
    <xf numFmtId="0" fontId="10" fillId="31" borderId="0" applyNumberFormat="0" applyBorder="0" applyAlignment="0" applyProtection="0"/>
    <xf numFmtId="0" fontId="4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>
      <alignment/>
      <protection/>
    </xf>
    <xf numFmtId="0" fontId="10" fillId="33" borderId="0" applyNumberFormat="0" applyBorder="0" applyAlignment="0" applyProtection="0"/>
    <xf numFmtId="0" fontId="45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>
      <alignment/>
      <protection/>
    </xf>
    <xf numFmtId="0" fontId="10" fillId="35" borderId="0" applyNumberFormat="0" applyBorder="0" applyAlignment="0" applyProtection="0"/>
    <xf numFmtId="0" fontId="45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>
      <alignment/>
      <protection/>
    </xf>
    <xf numFmtId="0" fontId="10" fillId="37" borderId="0" applyNumberFormat="0" applyBorder="0" applyAlignment="0" applyProtection="0"/>
    <xf numFmtId="0" fontId="45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>
      <alignment/>
      <protection/>
    </xf>
    <xf numFmtId="0" fontId="10" fillId="39" borderId="0" applyNumberFormat="0" applyBorder="0" applyAlignment="0" applyProtection="0"/>
    <xf numFmtId="0" fontId="45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>
      <alignment/>
      <protection/>
    </xf>
    <xf numFmtId="0" fontId="10" fillId="29" borderId="0" applyNumberFormat="0" applyBorder="0" applyAlignment="0" applyProtection="0"/>
    <xf numFmtId="0" fontId="45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>
      <alignment/>
      <protection/>
    </xf>
    <xf numFmtId="0" fontId="10" fillId="31" borderId="0" applyNumberFormat="0" applyBorder="0" applyAlignment="0" applyProtection="0"/>
    <xf numFmtId="0" fontId="45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>
      <alignment/>
      <protection/>
    </xf>
    <xf numFmtId="0" fontId="10" fillId="43" borderId="0" applyNumberFormat="0" applyBorder="0" applyAlignment="0" applyProtection="0"/>
    <xf numFmtId="0" fontId="46" fillId="44" borderId="1" applyNumberFormat="0" applyAlignment="0" applyProtection="0"/>
    <xf numFmtId="0" fontId="11" fillId="13" borderId="2" applyNumberFormat="0" applyAlignment="0" applyProtection="0"/>
    <xf numFmtId="0" fontId="11" fillId="13" borderId="2">
      <alignment/>
      <protection/>
    </xf>
    <xf numFmtId="0" fontId="11" fillId="13" borderId="2" applyNumberFormat="0" applyAlignment="0" applyProtection="0"/>
    <xf numFmtId="0" fontId="47" fillId="45" borderId="3" applyNumberFormat="0" applyAlignment="0" applyProtection="0"/>
    <xf numFmtId="0" fontId="12" fillId="46" borderId="4" applyNumberFormat="0" applyAlignment="0" applyProtection="0"/>
    <xf numFmtId="0" fontId="12" fillId="46" borderId="4">
      <alignment/>
      <protection/>
    </xf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13" fillId="7" borderId="0">
      <alignment/>
      <protection/>
    </xf>
    <xf numFmtId="0" fontId="13" fillId="7" borderId="0" applyNumberFormat="0" applyBorder="0" applyAlignment="0" applyProtection="0"/>
    <xf numFmtId="0" fontId="48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>
      <alignment/>
      <protection/>
    </xf>
    <xf numFmtId="0" fontId="14" fillId="0" borderId="6" applyNumberFormat="0" applyFill="0" applyAlignment="0" applyProtection="0"/>
    <xf numFmtId="0" fontId="50" fillId="48" borderId="7" applyNumberFormat="0" applyAlignment="0" applyProtection="0"/>
    <xf numFmtId="0" fontId="15" fillId="49" borderId="8" applyNumberFormat="0" applyAlignment="0" applyProtection="0"/>
    <xf numFmtId="0" fontId="15" fillId="49" borderId="8">
      <alignment/>
      <protection/>
    </xf>
    <xf numFmtId="0" fontId="15" fillId="49" borderId="8" applyNumberFormat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1">
      <alignment/>
      <protection/>
    </xf>
    <xf numFmtId="0" fontId="16" fillId="0" borderId="10" applyNumberFormat="0" applyFill="0" applyAlignment="0" applyProtection="0"/>
    <xf numFmtId="0" fontId="16" fillId="0" borderId="11" applyNumberFormat="0" applyFill="0" applyAlignment="0" applyProtection="0"/>
    <xf numFmtId="0" fontId="52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4">
      <alignment/>
      <protection/>
    </xf>
    <xf numFmtId="0" fontId="17" fillId="0" borderId="13" applyNumberFormat="0" applyFill="0" applyAlignment="0" applyProtection="0"/>
    <xf numFmtId="0" fontId="17" fillId="0" borderId="14" applyNumberFormat="0" applyFill="0" applyAlignment="0" applyProtection="0"/>
    <xf numFmtId="0" fontId="53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7">
      <alignment/>
      <protection/>
    </xf>
    <xf numFmtId="0" fontId="18" fillId="0" borderId="16" applyNumberFormat="0" applyFill="0" applyAlignment="0" applyProtection="0"/>
    <xf numFmtId="0" fontId="18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19" fillId="50" borderId="0">
      <alignment/>
      <protection/>
    </xf>
    <xf numFmtId="0" fontId="19" fillId="50" borderId="0" applyNumberFormat="0" applyBorder="0" applyAlignment="0" applyProtection="0"/>
    <xf numFmtId="0" fontId="54" fillId="5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6" fillId="45" borderId="1" applyNumberFormat="0" applyAlignment="0" applyProtection="0"/>
    <xf numFmtId="0" fontId="20" fillId="46" borderId="2" applyNumberFormat="0" applyAlignment="0" applyProtection="0"/>
    <xf numFmtId="0" fontId="20" fillId="46" borderId="2">
      <alignment/>
      <protection/>
    </xf>
    <xf numFmtId="0" fontId="20" fillId="46" borderId="2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181" fontId="30" fillId="0" borderId="0">
      <alignment/>
      <protection/>
    </xf>
    <xf numFmtId="0" fontId="57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19">
      <alignment/>
      <protection/>
    </xf>
    <xf numFmtId="0" fontId="21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0" fillId="52" borderId="20" applyNumberFormat="0" applyFont="0" applyAlignment="0" applyProtection="0"/>
    <xf numFmtId="0" fontId="0" fillId="53" borderId="21" applyNumberFormat="0" applyAlignment="0" applyProtection="0"/>
    <xf numFmtId="0" fontId="31" fillId="53" borderId="21">
      <alignment/>
      <protection/>
    </xf>
    <xf numFmtId="0" fontId="0" fillId="53" borderId="21" applyNumberFormat="0" applyAlignment="0" applyProtection="0"/>
    <xf numFmtId="0" fontId="0" fillId="53" borderId="2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187" fontId="0" fillId="0" borderId="0" applyFill="0" applyBorder="0" applyAlignment="0" applyProtection="0"/>
    <xf numFmtId="199" fontId="31" fillId="0" borderId="0">
      <alignment/>
      <protection/>
    </xf>
    <xf numFmtId="187" fontId="0" fillId="0" borderId="0" applyFill="0" applyBorder="0" applyAlignment="0" applyProtection="0"/>
    <xf numFmtId="187" fontId="0" fillId="0" borderId="0" applyFill="0" applyBorder="0" applyAlignment="0" applyProtection="0"/>
    <xf numFmtId="44" fontId="0" fillId="0" borderId="0" applyFont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44" fontId="0" fillId="0" borderId="0" applyFont="0" applyFill="0" applyBorder="0" applyAlignment="0" applyProtection="0"/>
    <xf numFmtId="187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5" borderId="0">
      <alignment/>
      <protection/>
    </xf>
    <xf numFmtId="0" fontId="25" fillId="5" borderId="0" applyNumberFormat="0" applyBorder="0" applyAlignment="0" applyProtection="0"/>
    <xf numFmtId="0" fontId="61" fillId="54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55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56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22" xfId="0" applyFont="1" applyFill="1" applyBorder="1" applyAlignment="1">
      <alignment horizontal="left" vertical="center" wrapText="1"/>
    </xf>
    <xf numFmtId="0" fontId="0" fillId="57" borderId="22" xfId="0" applyFont="1" applyFill="1" applyBorder="1" applyAlignment="1">
      <alignment horizontal="center" vertical="center"/>
    </xf>
    <xf numFmtId="0" fontId="0" fillId="57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26" fillId="58" borderId="22" xfId="0" applyNumberFormat="1" applyFont="1" applyFill="1" applyBorder="1" applyAlignment="1">
      <alignment horizontal="right" vertical="center"/>
    </xf>
    <xf numFmtId="4" fontId="5" fillId="58" borderId="22" xfId="0" applyNumberFormat="1" applyFont="1" applyFill="1" applyBorder="1" applyAlignment="1">
      <alignment horizontal="center" vertical="center" wrapText="1"/>
    </xf>
    <xf numFmtId="0" fontId="1" fillId="59" borderId="23" xfId="0" applyFont="1" applyFill="1" applyBorder="1" applyAlignment="1">
      <alignment horizontal="left" vertical="center"/>
    </xf>
    <xf numFmtId="0" fontId="1" fillId="59" borderId="24" xfId="0" applyFont="1" applyFill="1" applyBorder="1" applyAlignment="1">
      <alignment horizontal="center" vertical="center"/>
    </xf>
    <xf numFmtId="0" fontId="1" fillId="59" borderId="24" xfId="0" applyFont="1" applyFill="1" applyBorder="1" applyAlignment="1">
      <alignment horizontal="center" vertical="center" wrapText="1"/>
    </xf>
    <xf numFmtId="0" fontId="1" fillId="58" borderId="22" xfId="170" applyFont="1" applyFill="1" applyBorder="1" applyAlignment="1">
      <alignment horizontal="center" vertical="center" wrapText="1"/>
      <protection/>
    </xf>
    <xf numFmtId="0" fontId="1" fillId="58" borderId="25" xfId="0" applyFont="1" applyFill="1" applyBorder="1" applyAlignment="1">
      <alignment horizontal="center" vertical="center"/>
    </xf>
    <xf numFmtId="0" fontId="1" fillId="58" borderId="26" xfId="0" applyFont="1" applyFill="1" applyBorder="1" applyAlignment="1">
      <alignment horizontal="center" vertical="center"/>
    </xf>
    <xf numFmtId="176" fontId="1" fillId="58" borderId="26" xfId="0" applyNumberFormat="1" applyFont="1" applyFill="1" applyBorder="1" applyAlignment="1">
      <alignment horizontal="center" vertical="center" wrapText="1"/>
    </xf>
    <xf numFmtId="0" fontId="0" fillId="58" borderId="27" xfId="0" applyFont="1" applyFill="1" applyBorder="1" applyAlignment="1">
      <alignment horizontal="center"/>
    </xf>
    <xf numFmtId="0" fontId="1" fillId="58" borderId="28" xfId="0" applyFont="1" applyFill="1" applyBorder="1" applyAlignment="1">
      <alignment horizontal="center" vertical="center"/>
    </xf>
    <xf numFmtId="176" fontId="1" fillId="58" borderId="28" xfId="0" applyNumberFormat="1" applyFont="1" applyFill="1" applyBorder="1" applyAlignment="1">
      <alignment vertical="center"/>
    </xf>
    <xf numFmtId="0" fontId="1" fillId="58" borderId="22" xfId="164" applyFont="1" applyFill="1" applyBorder="1" applyAlignment="1">
      <alignment horizontal="center" vertical="center"/>
      <protection/>
    </xf>
    <xf numFmtId="0" fontId="1" fillId="58" borderId="22" xfId="164" applyNumberFormat="1" applyFont="1" applyFill="1" applyBorder="1" applyAlignment="1">
      <alignment horizontal="center" vertical="center" wrapText="1"/>
      <protection/>
    </xf>
    <xf numFmtId="187" fontId="1" fillId="58" borderId="22" xfId="164" applyNumberFormat="1" applyFont="1" applyFill="1" applyBorder="1" applyAlignment="1">
      <alignment horizontal="center" vertical="center" wrapText="1"/>
      <protection/>
    </xf>
    <xf numFmtId="176" fontId="26" fillId="58" borderId="22" xfId="207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60" borderId="22" xfId="0" applyFont="1" applyFill="1" applyBorder="1" applyAlignment="1">
      <alignment horizontal="center" vertical="center" wrapText="1"/>
    </xf>
    <xf numFmtId="0" fontId="1" fillId="60" borderId="2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57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57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" fillId="58" borderId="22" xfId="170" applyFont="1" applyFill="1" applyBorder="1" applyAlignment="1">
      <alignment horizontal="left" vertical="center" wrapText="1"/>
      <protection/>
    </xf>
    <xf numFmtId="8" fontId="1" fillId="0" borderId="0" xfId="207" applyNumberFormat="1" applyFont="1" applyAlignment="1">
      <alignment horizontal="right"/>
    </xf>
    <xf numFmtId="8" fontId="1" fillId="58" borderId="22" xfId="207" applyNumberFormat="1" applyFont="1" applyFill="1" applyBorder="1" applyAlignment="1">
      <alignment horizontal="center" vertical="center" wrapText="1"/>
    </xf>
    <xf numFmtId="8" fontId="1" fillId="60" borderId="22" xfId="207" applyNumberFormat="1" applyFont="1" applyFill="1" applyBorder="1" applyAlignment="1">
      <alignment horizontal="right" vertical="center" wrapText="1"/>
    </xf>
    <xf numFmtId="8" fontId="1" fillId="60" borderId="22" xfId="214" applyNumberFormat="1" applyFont="1" applyFill="1" applyBorder="1" applyAlignment="1">
      <alignment horizontal="right" vertical="center" wrapText="1"/>
    </xf>
    <xf numFmtId="8" fontId="1" fillId="58" borderId="26" xfId="0" applyNumberFormat="1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right" vertical="center" wrapText="1"/>
    </xf>
    <xf numFmtId="8" fontId="1" fillId="58" borderId="28" xfId="0" applyNumberFormat="1" applyFont="1" applyFill="1" applyBorder="1" applyAlignment="1">
      <alignment horizontal="right" vertical="center"/>
    </xf>
    <xf numFmtId="44" fontId="26" fillId="58" borderId="22" xfId="207" applyFont="1" applyFill="1" applyBorder="1" applyAlignment="1">
      <alignment horizontal="center" vertical="center" wrapText="1"/>
    </xf>
    <xf numFmtId="0" fontId="1" fillId="58" borderId="26" xfId="0" applyFont="1" applyFill="1" applyBorder="1" applyAlignment="1">
      <alignment horizontal="center" vertical="center" wrapText="1"/>
    </xf>
    <xf numFmtId="0" fontId="1" fillId="58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1" fillId="60" borderId="0" xfId="0" applyFont="1" applyFill="1" applyAlignment="1">
      <alignment horizontal="left" vertical="center"/>
    </xf>
    <xf numFmtId="0" fontId="1" fillId="60" borderId="0" xfId="0" applyFont="1" applyFill="1" applyAlignment="1">
      <alignment horizontal="center" vertical="center"/>
    </xf>
    <xf numFmtId="0" fontId="0" fillId="60" borderId="0" xfId="0" applyFont="1" applyFill="1" applyAlignment="1">
      <alignment horizontal="center" vertical="center"/>
    </xf>
    <xf numFmtId="0" fontId="62" fillId="57" borderId="0" xfId="0" applyFont="1" applyFill="1" applyBorder="1" applyAlignment="1">
      <alignment/>
    </xf>
    <xf numFmtId="0" fontId="1" fillId="58" borderId="22" xfId="0" applyFont="1" applyFill="1" applyBorder="1" applyAlignment="1">
      <alignment horizontal="left" vertical="center"/>
    </xf>
    <xf numFmtId="176" fontId="1" fillId="58" borderId="22" xfId="164" applyNumberFormat="1" applyFont="1" applyFill="1" applyBorder="1" applyAlignment="1">
      <alignment horizontal="center" vertical="center" wrapText="1"/>
      <protection/>
    </xf>
    <xf numFmtId="176" fontId="1" fillId="58" borderId="22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/>
    </xf>
    <xf numFmtId="176" fontId="26" fillId="60" borderId="22" xfId="0" applyNumberFormat="1" applyFont="1" applyFill="1" applyBorder="1" applyAlignment="1">
      <alignment horizontal="center"/>
    </xf>
    <xf numFmtId="0" fontId="26" fillId="58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1" fillId="58" borderId="22" xfId="0" applyFont="1" applyFill="1" applyBorder="1" applyAlignment="1">
      <alignment horizontal="center" vertical="center" wrapText="1"/>
    </xf>
    <xf numFmtId="189" fontId="1" fillId="57" borderId="22" xfId="0" applyNumberFormat="1" applyFont="1" applyFill="1" applyBorder="1" applyAlignment="1">
      <alignment horizontal="center" vertical="center" wrapText="1"/>
    </xf>
    <xf numFmtId="189" fontId="0" fillId="57" borderId="22" xfId="0" applyNumberFormat="1" applyFont="1" applyFill="1" applyBorder="1" applyAlignment="1">
      <alignment horizontal="center" vertical="center" wrapText="1"/>
    </xf>
    <xf numFmtId="0" fontId="0" fillId="56" borderId="0" xfId="0" applyFont="1" applyFill="1" applyBorder="1" applyAlignment="1">
      <alignment horizontal="center" vertical="center"/>
    </xf>
    <xf numFmtId="44" fontId="0" fillId="0" borderId="0" xfId="0" applyNumberFormat="1" applyFont="1" applyBorder="1" applyAlignment="1">
      <alignment vertical="center"/>
    </xf>
    <xf numFmtId="176" fontId="1" fillId="61" borderId="22" xfId="0" applyNumberFormat="1" applyFont="1" applyFill="1" applyBorder="1" applyAlignment="1">
      <alignment horizontal="center" vertical="center" wrapText="1"/>
    </xf>
    <xf numFmtId="176" fontId="0" fillId="57" borderId="22" xfId="0" applyNumberFormat="1" applyFont="1" applyFill="1" applyBorder="1" applyAlignment="1">
      <alignment horizontal="center" vertical="center" wrapText="1"/>
    </xf>
    <xf numFmtId="0" fontId="1" fillId="57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44" fontId="0" fillId="57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89" fontId="1" fillId="57" borderId="0" xfId="0" applyNumberFormat="1" applyFont="1" applyFill="1" applyBorder="1" applyAlignment="1">
      <alignment horizontal="center" vertical="center" wrapText="1"/>
    </xf>
    <xf numFmtId="189" fontId="63" fillId="57" borderId="0" xfId="0" applyNumberFormat="1" applyFont="1" applyFill="1" applyBorder="1" applyAlignment="1">
      <alignment horizontal="center" vertical="center" wrapText="1"/>
    </xf>
    <xf numFmtId="189" fontId="0" fillId="57" borderId="0" xfId="0" applyNumberFormat="1" applyFont="1" applyFill="1" applyBorder="1" applyAlignment="1">
      <alignment horizontal="center" vertical="center" wrapText="1"/>
    </xf>
    <xf numFmtId="0" fontId="0" fillId="57" borderId="0" xfId="0" applyNumberFormat="1" applyFont="1" applyFill="1" applyBorder="1" applyAlignment="1">
      <alignment horizontal="center" vertical="center" wrapText="1"/>
    </xf>
    <xf numFmtId="44" fontId="1" fillId="57" borderId="0" xfId="214" applyFont="1" applyFill="1" applyBorder="1" applyAlignment="1">
      <alignment horizontal="center" vertical="center" wrapText="1"/>
    </xf>
    <xf numFmtId="0" fontId="0" fillId="57" borderId="0" xfId="0" applyFont="1" applyFill="1" applyBorder="1" applyAlignment="1">
      <alignment horizontal="center" vertical="center"/>
    </xf>
    <xf numFmtId="0" fontId="1" fillId="57" borderId="0" xfId="0" applyFont="1" applyFill="1" applyBorder="1" applyAlignment="1">
      <alignment horizontal="center" vertical="center" wrapText="1"/>
    </xf>
    <xf numFmtId="0" fontId="0" fillId="57" borderId="0" xfId="0" applyFont="1" applyFill="1" applyAlignment="1">
      <alignment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/>
    </xf>
    <xf numFmtId="44" fontId="26" fillId="58" borderId="22" xfId="207" applyFont="1" applyFill="1" applyBorder="1" applyAlignment="1">
      <alignment vertical="center" wrapText="1"/>
    </xf>
    <xf numFmtId="0" fontId="5" fillId="58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8" fontId="0" fillId="0" borderId="0" xfId="207" applyNumberFormat="1" applyFont="1" applyFill="1" applyAlignment="1">
      <alignment horizontal="right"/>
    </xf>
    <xf numFmtId="0" fontId="0" fillId="60" borderId="30" xfId="0" applyFont="1" applyFill="1" applyBorder="1" applyAlignment="1">
      <alignment horizontal="center" vertical="center" wrapText="1"/>
    </xf>
    <xf numFmtId="0" fontId="1" fillId="60" borderId="30" xfId="0" applyFont="1" applyFill="1" applyBorder="1" applyAlignment="1">
      <alignment horizontal="left" vertical="center" wrapText="1"/>
    </xf>
    <xf numFmtId="8" fontId="1" fillId="60" borderId="30" xfId="207" applyNumberFormat="1" applyFont="1" applyFill="1" applyBorder="1" applyAlignment="1">
      <alignment horizontal="right" vertical="center" wrapText="1"/>
    </xf>
    <xf numFmtId="0" fontId="0" fillId="60" borderId="31" xfId="0" applyFont="1" applyFill="1" applyBorder="1" applyAlignment="1">
      <alignment horizontal="center" vertical="center" wrapText="1"/>
    </xf>
    <xf numFmtId="0" fontId="4" fillId="60" borderId="31" xfId="170" applyFont="1" applyFill="1" applyBorder="1" applyAlignment="1">
      <alignment horizontal="center" vertical="center" wrapText="1"/>
      <protection/>
    </xf>
    <xf numFmtId="176" fontId="0" fillId="0" borderId="0" xfId="0" applyNumberFormat="1" applyFont="1" applyAlignment="1">
      <alignment/>
    </xf>
    <xf numFmtId="8" fontId="0" fillId="0" borderId="0" xfId="0" applyNumberFormat="1" applyFont="1" applyAlignment="1">
      <alignment horizontal="right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4" fontId="64" fillId="0" borderId="0" xfId="0" applyNumberFormat="1" applyFont="1" applyFill="1" applyBorder="1" applyAlignment="1">
      <alignment/>
    </xf>
    <xf numFmtId="176" fontId="64" fillId="0" borderId="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 vertical="center"/>
    </xf>
    <xf numFmtId="2" fontId="64" fillId="0" borderId="0" xfId="0" applyNumberFormat="1" applyFont="1" applyFill="1" applyBorder="1" applyAlignment="1">
      <alignment horizontal="right" vertical="center" wrapText="1"/>
    </xf>
    <xf numFmtId="0" fontId="1" fillId="58" borderId="29" xfId="0" applyFont="1" applyFill="1" applyBorder="1" applyAlignment="1">
      <alignment horizontal="center" vertical="center" wrapText="1"/>
    </xf>
    <xf numFmtId="0" fontId="0" fillId="58" borderId="22" xfId="0" applyFont="1" applyFill="1" applyBorder="1" applyAlignment="1">
      <alignment horizontal="center" vertical="center"/>
    </xf>
    <xf numFmtId="0" fontId="0" fillId="14" borderId="0" xfId="0" applyFont="1" applyFill="1" applyBorder="1" applyAlignment="1">
      <alignment/>
    </xf>
    <xf numFmtId="0" fontId="0" fillId="14" borderId="0" xfId="0" applyFont="1" applyFill="1" applyAlignment="1">
      <alignment/>
    </xf>
    <xf numFmtId="0" fontId="0" fillId="14" borderId="22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/>
    </xf>
    <xf numFmtId="0" fontId="1" fillId="14" borderId="22" xfId="0" applyFont="1" applyFill="1" applyBorder="1" applyAlignment="1">
      <alignment horizontal="center" vertical="center" wrapText="1"/>
    </xf>
    <xf numFmtId="3" fontId="0" fillId="14" borderId="22" xfId="0" applyNumberFormat="1" applyFont="1" applyFill="1" applyBorder="1" applyAlignment="1">
      <alignment horizontal="center" vertical="center"/>
    </xf>
    <xf numFmtId="0" fontId="0" fillId="14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4" fillId="0" borderId="22" xfId="0" applyFont="1" applyBorder="1" applyAlignment="1">
      <alignment horizontal="center"/>
    </xf>
    <xf numFmtId="176" fontId="26" fillId="58" borderId="22" xfId="0" applyNumberFormat="1" applyFont="1" applyFill="1" applyBorder="1" applyAlignment="1">
      <alignment horizontal="center" vertical="center"/>
    </xf>
    <xf numFmtId="176" fontId="34" fillId="0" borderId="22" xfId="0" applyNumberFormat="1" applyFont="1" applyBorder="1" applyAlignment="1">
      <alignment horizontal="center" vertical="center"/>
    </xf>
    <xf numFmtId="0" fontId="0" fillId="57" borderId="22" xfId="0" applyFont="1" applyFill="1" applyBorder="1" applyAlignment="1">
      <alignment horizontal="left" vertical="center" wrapText="1"/>
    </xf>
    <xf numFmtId="0" fontId="0" fillId="57" borderId="22" xfId="174" applyFont="1" applyFill="1" applyBorder="1" applyAlignment="1">
      <alignment horizontal="left" vertical="center" wrapText="1"/>
      <protection/>
    </xf>
    <xf numFmtId="0" fontId="0" fillId="0" borderId="22" xfId="163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35" fillId="57" borderId="22" xfId="0" applyFont="1" applyFill="1" applyBorder="1" applyAlignment="1">
      <alignment horizontal="center" vertical="center" wrapText="1"/>
    </xf>
    <xf numFmtId="0" fontId="0" fillId="57" borderId="22" xfId="174" applyFont="1" applyFill="1" applyBorder="1" applyAlignment="1">
      <alignment horizontal="center" vertical="center" wrapText="1"/>
      <protection/>
    </xf>
    <xf numFmtId="0" fontId="0" fillId="57" borderId="22" xfId="173" applyFont="1" applyFill="1" applyBorder="1" applyAlignment="1">
      <alignment horizontal="left" vertical="center" wrapText="1"/>
      <protection/>
    </xf>
    <xf numFmtId="0" fontId="0" fillId="57" borderId="22" xfId="0" applyFont="1" applyFill="1" applyBorder="1" applyAlignment="1">
      <alignment vertical="center" wrapText="1"/>
    </xf>
    <xf numFmtId="0" fontId="0" fillId="57" borderId="22" xfId="173" applyFont="1" applyFill="1" applyBorder="1" applyAlignment="1">
      <alignment horizontal="center" vertical="center" wrapText="1"/>
      <protection/>
    </xf>
    <xf numFmtId="4" fontId="1" fillId="61" borderId="22" xfId="173" applyNumberFormat="1" applyFont="1" applyFill="1" applyBorder="1" applyAlignment="1">
      <alignment horizontal="center" vertical="center" wrapText="1"/>
      <protection/>
    </xf>
    <xf numFmtId="0" fontId="5" fillId="0" borderId="22" xfId="173" applyFont="1" applyFill="1" applyBorder="1" applyAlignment="1">
      <alignment horizontal="center" vertical="center" wrapText="1"/>
      <protection/>
    </xf>
    <xf numFmtId="0" fontId="0" fillId="58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163" applyFont="1" applyFill="1" applyBorder="1" applyAlignment="1">
      <alignment horizontal="left" vertical="center" wrapText="1"/>
      <protection/>
    </xf>
    <xf numFmtId="8" fontId="0" fillId="0" borderId="22" xfId="163" applyNumberFormat="1" applyFont="1" applyFill="1" applyBorder="1" applyAlignment="1">
      <alignment horizontal="right" vertical="center" wrapText="1"/>
      <protection/>
    </xf>
    <xf numFmtId="0" fontId="0" fillId="0" borderId="22" xfId="163" applyFont="1" applyBorder="1" applyAlignment="1">
      <alignment horizontal="left" vertical="center" wrapText="1"/>
      <protection/>
    </xf>
    <xf numFmtId="0" fontId="0" fillId="0" borderId="22" xfId="0" applyFont="1" applyBorder="1" applyAlignment="1">
      <alignment horizontal="left" vertical="center"/>
    </xf>
    <xf numFmtId="8" fontId="0" fillId="4" borderId="22" xfId="163" applyNumberFormat="1" applyFont="1" applyFill="1" applyBorder="1" applyAlignment="1">
      <alignment horizontal="right" vertical="center" wrapText="1"/>
      <protection/>
    </xf>
    <xf numFmtId="8" fontId="0" fillId="0" borderId="22" xfId="214" applyNumberFormat="1" applyFont="1" applyFill="1" applyBorder="1" applyAlignment="1">
      <alignment horizontal="right" vertical="center" wrapText="1"/>
    </xf>
    <xf numFmtId="0" fontId="0" fillId="57" borderId="32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right" vertical="center"/>
    </xf>
    <xf numFmtId="8" fontId="0" fillId="0" borderId="22" xfId="207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left" vertical="center" wrapText="1"/>
    </xf>
    <xf numFmtId="176" fontId="0" fillId="0" borderId="30" xfId="0" applyNumberFormat="1" applyFont="1" applyFill="1" applyBorder="1" applyAlignment="1">
      <alignment horizontal="right" vertical="center" wrapText="1"/>
    </xf>
    <xf numFmtId="8" fontId="0" fillId="0" borderId="30" xfId="207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76" fontId="1" fillId="0" borderId="0" xfId="0" applyNumberFormat="1" applyFont="1" applyBorder="1" applyAlignment="1">
      <alignment horizontal="center"/>
    </xf>
    <xf numFmtId="0" fontId="0" fillId="0" borderId="22" xfId="168" applyFont="1" applyFill="1" applyBorder="1" applyAlignment="1">
      <alignment horizontal="left" vertical="center" wrapText="1"/>
      <protection/>
    </xf>
    <xf numFmtId="186" fontId="0" fillId="0" borderId="22" xfId="164" applyNumberFormat="1" applyFont="1" applyFill="1" applyBorder="1" applyAlignment="1">
      <alignment horizontal="center" vertical="center" wrapText="1"/>
      <protection/>
    </xf>
    <xf numFmtId="0" fontId="0" fillId="0" borderId="22" xfId="168" applyNumberFormat="1" applyFont="1" applyBorder="1" applyAlignment="1">
      <alignment horizontal="center" vertical="center" wrapText="1"/>
      <protection/>
    </xf>
    <xf numFmtId="0" fontId="0" fillId="0" borderId="22" xfId="126" applyNumberFormat="1" applyFont="1" applyBorder="1" applyAlignment="1">
      <alignment horizontal="center" vertical="center" wrapText="1"/>
    </xf>
    <xf numFmtId="187" fontId="0" fillId="0" borderId="22" xfId="168" applyNumberFormat="1" applyFont="1" applyBorder="1" applyAlignment="1">
      <alignment horizontal="center" vertical="center" wrapText="1"/>
      <protection/>
    </xf>
    <xf numFmtId="176" fontId="0" fillId="56" borderId="22" xfId="20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8" fontId="0" fillId="0" borderId="22" xfId="0" applyNumberFormat="1" applyBorder="1" applyAlignment="1">
      <alignment horizontal="center" vertical="center" wrapText="1"/>
    </xf>
    <xf numFmtId="0" fontId="0" fillId="62" borderId="22" xfId="0" applyFill="1" applyBorder="1" applyAlignment="1">
      <alignment vertical="center" wrapText="1"/>
    </xf>
    <xf numFmtId="0" fontId="0" fillId="62" borderId="22" xfId="0" applyFill="1" applyBorder="1" applyAlignment="1">
      <alignment horizontal="center" vertical="center" wrapText="1"/>
    </xf>
    <xf numFmtId="14" fontId="0" fillId="0" borderId="22" xfId="0" applyNumberFormat="1" applyFont="1" applyBorder="1" applyAlignment="1" quotePrefix="1">
      <alignment horizontal="center" vertical="center" wrapText="1"/>
    </xf>
    <xf numFmtId="8" fontId="1" fillId="0" borderId="0" xfId="0" applyNumberFormat="1" applyFont="1" applyAlignment="1">
      <alignment horizontal="center"/>
    </xf>
    <xf numFmtId="176" fontId="62" fillId="0" borderId="0" xfId="0" applyNumberFormat="1" applyFont="1" applyFill="1" applyAlignment="1">
      <alignment/>
    </xf>
    <xf numFmtId="0" fontId="1" fillId="60" borderId="34" xfId="0" applyFont="1" applyFill="1" applyBorder="1" applyAlignment="1">
      <alignment horizontal="left" vertical="center" wrapText="1"/>
    </xf>
    <xf numFmtId="0" fontId="0" fillId="60" borderId="34" xfId="0" applyFont="1" applyFill="1" applyBorder="1" applyAlignment="1">
      <alignment horizontal="center" vertical="center" wrapText="1"/>
    </xf>
    <xf numFmtId="8" fontId="1" fillId="60" borderId="34" xfId="207" applyNumberFormat="1" applyFont="1" applyFill="1" applyBorder="1" applyAlignment="1">
      <alignment horizontal="right" vertical="center" wrapText="1"/>
    </xf>
    <xf numFmtId="2" fontId="62" fillId="0" borderId="0" xfId="0" applyNumberFormat="1" applyFont="1" applyFill="1" applyBorder="1" applyAlignment="1">
      <alignment horizontal="right" vertical="center" wrapText="1"/>
    </xf>
    <xf numFmtId="7" fontId="1" fillId="60" borderId="22" xfId="207" applyNumberFormat="1" applyFont="1" applyFill="1" applyBorder="1" applyAlignment="1">
      <alignment horizontal="right" vertical="center" wrapText="1"/>
    </xf>
    <xf numFmtId="8" fontId="1" fillId="60" borderId="22" xfId="207" applyNumberFormat="1" applyFont="1" applyFill="1" applyBorder="1" applyAlignment="1">
      <alignment horizontal="right" vertical="center"/>
    </xf>
    <xf numFmtId="8" fontId="0" fillId="0" borderId="0" xfId="0" applyNumberFormat="1" applyFont="1" applyFill="1" applyAlignment="1">
      <alignment/>
    </xf>
    <xf numFmtId="0" fontId="1" fillId="58" borderId="22" xfId="0" applyFont="1" applyFill="1" applyBorder="1" applyAlignment="1">
      <alignment horizontal="center" vertical="center" wrapText="1"/>
    </xf>
    <xf numFmtId="176" fontId="26" fillId="58" borderId="22" xfId="0" applyNumberFormat="1" applyFont="1" applyFill="1" applyBorder="1" applyAlignment="1">
      <alignment horizontal="center" vertical="center" wrapText="1"/>
    </xf>
    <xf numFmtId="0" fontId="1" fillId="58" borderId="22" xfId="0" applyFont="1" applyFill="1" applyBorder="1" applyAlignment="1">
      <alignment horizontal="center" vertical="center"/>
    </xf>
    <xf numFmtId="176" fontId="1" fillId="0" borderId="22" xfId="214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176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57" borderId="22" xfId="0" applyNumberFormat="1" applyFont="1" applyFill="1" applyBorder="1" applyAlignment="1">
      <alignment horizontal="center" vertical="center" wrapText="1"/>
    </xf>
    <xf numFmtId="0" fontId="1" fillId="57" borderId="22" xfId="0" applyFont="1" applyFill="1" applyBorder="1" applyAlignment="1">
      <alignment horizontal="center" vertical="center" wrapText="1"/>
    </xf>
    <xf numFmtId="0" fontId="36" fillId="57" borderId="22" xfId="0" applyFont="1" applyFill="1" applyBorder="1" applyAlignment="1">
      <alignment horizontal="center" vertical="center" wrapText="1"/>
    </xf>
    <xf numFmtId="0" fontId="1" fillId="57" borderId="0" xfId="0" applyFont="1" applyFill="1" applyBorder="1" applyAlignment="1">
      <alignment horizontal="left" vertical="center" wrapText="1"/>
    </xf>
    <xf numFmtId="176" fontId="0" fillId="57" borderId="22" xfId="207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6" fontId="0" fillId="0" borderId="22" xfId="207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1" fillId="57" borderId="22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 wrapText="1"/>
    </xf>
    <xf numFmtId="0" fontId="0" fillId="0" borderId="22" xfId="174" applyFont="1" applyFill="1" applyBorder="1" applyAlignment="1">
      <alignment horizontal="center" vertical="center" wrapText="1"/>
      <protection/>
    </xf>
    <xf numFmtId="0" fontId="1" fillId="58" borderId="22" xfId="174" applyFont="1" applyFill="1" applyBorder="1" applyAlignment="1">
      <alignment horizontal="center" vertical="center" wrapText="1"/>
      <protection/>
    </xf>
    <xf numFmtId="0" fontId="0" fillId="0" borderId="22" xfId="174" applyNumberFormat="1" applyFont="1" applyFill="1" applyBorder="1" applyAlignment="1">
      <alignment horizontal="center" vertical="center" wrapText="1"/>
      <protection/>
    </xf>
    <xf numFmtId="0" fontId="1" fillId="57" borderId="22" xfId="174" applyFont="1" applyFill="1" applyBorder="1" applyAlignment="1">
      <alignment horizontal="center" vertical="center" wrapText="1"/>
      <protection/>
    </xf>
    <xf numFmtId="0" fontId="0" fillId="57" borderId="22" xfId="0" applyFont="1" applyFill="1" applyBorder="1" applyAlignment="1">
      <alignment vertical="center"/>
    </xf>
    <xf numFmtId="0" fontId="1" fillId="0" borderId="22" xfId="174" applyFont="1" applyFill="1" applyBorder="1" applyAlignment="1">
      <alignment horizontal="center" vertical="center" wrapText="1"/>
      <protection/>
    </xf>
    <xf numFmtId="0" fontId="0" fillId="57" borderId="0" xfId="0" applyFont="1" applyFill="1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 wrapText="1"/>
    </xf>
    <xf numFmtId="0" fontId="0" fillId="56" borderId="32" xfId="0" applyFont="1" applyFill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56" borderId="22" xfId="0" applyNumberFormat="1" applyFont="1" applyFill="1" applyBorder="1" applyAlignment="1">
      <alignment horizontal="center" vertical="center" wrapText="1"/>
    </xf>
    <xf numFmtId="176" fontId="0" fillId="0" borderId="35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176" fontId="0" fillId="0" borderId="35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56" borderId="36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176" fontId="0" fillId="0" borderId="37" xfId="0" applyNumberFormat="1" applyFont="1" applyBorder="1" applyAlignment="1">
      <alignment horizontal="center" vertical="center"/>
    </xf>
    <xf numFmtId="4" fontId="37" fillId="0" borderId="22" xfId="0" applyNumberFormat="1" applyFont="1" applyFill="1" applyBorder="1" applyAlignment="1">
      <alignment horizontal="center" vertical="center" wrapText="1"/>
    </xf>
    <xf numFmtId="44" fontId="0" fillId="57" borderId="22" xfId="207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right" vertical="center" wrapText="1"/>
    </xf>
    <xf numFmtId="8" fontId="0" fillId="0" borderId="30" xfId="207" applyNumberFormat="1" applyFont="1" applyFill="1" applyBorder="1" applyAlignment="1">
      <alignment horizontal="right" vertical="center"/>
    </xf>
    <xf numFmtId="8" fontId="0" fillId="0" borderId="30" xfId="0" applyNumberFormat="1" applyFont="1" applyFill="1" applyBorder="1" applyAlignment="1">
      <alignment horizontal="right" vertical="center"/>
    </xf>
    <xf numFmtId="8" fontId="0" fillId="0" borderId="30" xfId="207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2" xfId="164" applyFont="1" applyFill="1" applyBorder="1" applyAlignment="1">
      <alignment horizontal="center" vertical="center" wrapText="1"/>
      <protection/>
    </xf>
    <xf numFmtId="176" fontId="0" fillId="57" borderId="22" xfId="214" applyNumberFormat="1" applyFont="1" applyFill="1" applyBorder="1" applyAlignment="1">
      <alignment horizontal="center" vertical="center"/>
    </xf>
    <xf numFmtId="186" fontId="0" fillId="63" borderId="22" xfId="177" applyNumberFormat="1" applyFont="1" applyFill="1" applyBorder="1" applyAlignment="1">
      <alignment horizontal="center" vertical="center" wrapText="1"/>
      <protection/>
    </xf>
    <xf numFmtId="0" fontId="0" fillId="0" borderId="22" xfId="209" applyNumberFormat="1" applyFont="1" applyFill="1" applyBorder="1" applyAlignment="1">
      <alignment horizontal="center" vertical="center"/>
    </xf>
    <xf numFmtId="186" fontId="0" fillId="0" borderId="22" xfId="164" applyNumberFormat="1" applyFont="1" applyFill="1" applyBorder="1" applyAlignment="1">
      <alignment horizontal="center" vertical="center"/>
      <protection/>
    </xf>
    <xf numFmtId="176" fontId="0" fillId="0" borderId="22" xfId="164" applyNumberFormat="1" applyFont="1" applyFill="1" applyBorder="1" applyAlignment="1">
      <alignment horizontal="center" vertical="center" wrapText="1"/>
      <protection/>
    </xf>
    <xf numFmtId="8" fontId="0" fillId="0" borderId="22" xfId="0" applyNumberFormat="1" applyFont="1" applyBorder="1" applyAlignment="1">
      <alignment/>
    </xf>
    <xf numFmtId="0" fontId="0" fillId="0" borderId="31" xfId="0" applyFont="1" applyFill="1" applyBorder="1" applyAlignment="1">
      <alignment horizontal="left" vertical="center" wrapText="1"/>
    </xf>
    <xf numFmtId="8" fontId="0" fillId="0" borderId="31" xfId="0" applyNumberFormat="1" applyFont="1" applyFill="1" applyBorder="1" applyAlignment="1">
      <alignment horizontal="right" vertical="center" wrapText="1"/>
    </xf>
    <xf numFmtId="8" fontId="0" fillId="0" borderId="22" xfId="0" applyNumberFormat="1" applyFont="1" applyFill="1" applyBorder="1" applyAlignment="1">
      <alignment horizontal="right" vertical="center" wrapText="1"/>
    </xf>
    <xf numFmtId="176" fontId="0" fillId="0" borderId="31" xfId="0" applyNumberFormat="1" applyFont="1" applyFill="1" applyBorder="1" applyAlignment="1">
      <alignment vertical="center" wrapText="1"/>
    </xf>
    <xf numFmtId="176" fontId="0" fillId="0" borderId="22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176" fontId="0" fillId="0" borderId="22" xfId="0" applyNumberFormat="1" applyFont="1" applyFill="1" applyBorder="1" applyAlignment="1">
      <alignment/>
    </xf>
    <xf numFmtId="0" fontId="0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/>
    </xf>
    <xf numFmtId="176" fontId="0" fillId="57" borderId="22" xfId="0" applyNumberFormat="1" applyFont="1" applyFill="1" applyBorder="1" applyAlignment="1">
      <alignment vertical="center" wrapText="1"/>
    </xf>
    <xf numFmtId="8" fontId="0" fillId="0" borderId="0" xfId="0" applyNumberFormat="1" applyFont="1" applyFill="1" applyBorder="1" applyAlignment="1">
      <alignment/>
    </xf>
    <xf numFmtId="0" fontId="0" fillId="0" borderId="38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176" fontId="0" fillId="0" borderId="38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/>
    </xf>
    <xf numFmtId="8" fontId="0" fillId="0" borderId="22" xfId="207" applyNumberFormat="1" applyFont="1" applyFill="1" applyBorder="1" applyAlignment="1">
      <alignment horizontal="right"/>
    </xf>
    <xf numFmtId="8" fontId="0" fillId="0" borderId="22" xfId="207" applyNumberFormat="1" applyFont="1" applyFill="1" applyBorder="1" applyAlignment="1">
      <alignment horizontal="right" vertical="center"/>
    </xf>
    <xf numFmtId="7" fontId="0" fillId="0" borderId="22" xfId="0" applyNumberFormat="1" applyFont="1" applyBorder="1" applyAlignment="1">
      <alignment/>
    </xf>
    <xf numFmtId="44" fontId="0" fillId="0" borderId="0" xfId="0" applyNumberFormat="1" applyFont="1" applyFill="1" applyAlignment="1">
      <alignment/>
    </xf>
    <xf numFmtId="0" fontId="0" fillId="0" borderId="24" xfId="0" applyFont="1" applyBorder="1" applyAlignment="1">
      <alignment vertical="center" wrapText="1"/>
    </xf>
    <xf numFmtId="176" fontId="0" fillId="0" borderId="24" xfId="0" applyNumberFormat="1" applyFont="1" applyBorder="1" applyAlignment="1">
      <alignment horizontal="right" vertical="center" wrapText="1"/>
    </xf>
    <xf numFmtId="0" fontId="0" fillId="0" borderId="30" xfId="0" applyFont="1" applyFill="1" applyBorder="1" applyAlignment="1">
      <alignment horizontal="center"/>
    </xf>
    <xf numFmtId="4" fontId="5" fillId="0" borderId="31" xfId="0" applyNumberFormat="1" applyFont="1" applyFill="1" applyBorder="1" applyAlignment="1">
      <alignment horizontal="center" vertical="center" wrapText="1"/>
    </xf>
    <xf numFmtId="8" fontId="0" fillId="0" borderId="22" xfId="0" applyNumberFormat="1" applyFill="1" applyBorder="1" applyAlignment="1">
      <alignment horizontal="center" vertical="center" wrapText="1"/>
    </xf>
    <xf numFmtId="0" fontId="0" fillId="64" borderId="22" xfId="0" applyFont="1" applyFill="1" applyBorder="1" applyAlignment="1">
      <alignment horizontal="center" vertical="center" wrapText="1"/>
    </xf>
    <xf numFmtId="14" fontId="0" fillId="64" borderId="22" xfId="0" applyNumberFormat="1" applyFont="1" applyFill="1" applyBorder="1" applyAlignment="1" quotePrefix="1">
      <alignment horizontal="center" vertical="center" wrapText="1"/>
    </xf>
    <xf numFmtId="14" fontId="64" fillId="64" borderId="22" xfId="0" applyNumberFormat="1" applyFont="1" applyFill="1" applyBorder="1" applyAlignment="1">
      <alignment horizontal="center" vertical="center" wrapText="1"/>
    </xf>
    <xf numFmtId="8" fontId="0" fillId="64" borderId="22" xfId="0" applyNumberFormat="1" applyFont="1" applyFill="1" applyBorder="1" applyAlignment="1">
      <alignment horizontal="center" vertical="center" wrapText="1"/>
    </xf>
    <xf numFmtId="0" fontId="0" fillId="64" borderId="22" xfId="0" applyFont="1" applyFill="1" applyBorder="1" applyAlignment="1">
      <alignment vertical="center" wrapText="1"/>
    </xf>
    <xf numFmtId="0" fontId="0" fillId="57" borderId="22" xfId="0" applyFont="1" applyFill="1" applyBorder="1" applyAlignment="1">
      <alignment horizontal="center" vertical="center" wrapText="1"/>
    </xf>
    <xf numFmtId="0" fontId="0" fillId="57" borderId="39" xfId="0" applyFont="1" applyFill="1" applyBorder="1" applyAlignment="1">
      <alignment horizontal="center" vertical="center"/>
    </xf>
    <xf numFmtId="0" fontId="0" fillId="57" borderId="22" xfId="163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58" borderId="40" xfId="0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0" fontId="0" fillId="57" borderId="22" xfId="0" applyFont="1" applyFill="1" applyBorder="1" applyAlignment="1">
      <alignment horizontal="center" vertical="center" wrapText="1"/>
    </xf>
    <xf numFmtId="176" fontId="1" fillId="61" borderId="22" xfId="0" applyNumberFormat="1" applyFont="1" applyFill="1" applyBorder="1" applyAlignment="1">
      <alignment horizontal="center" vertical="center" wrapText="1"/>
    </xf>
    <xf numFmtId="3" fontId="0" fillId="65" borderId="24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center" vertical="center" wrapText="1"/>
    </xf>
    <xf numFmtId="44" fontId="0" fillId="57" borderId="31" xfId="207" applyFont="1" applyFill="1" applyBorder="1" applyAlignment="1">
      <alignment horizontal="center" vertical="center" wrapText="1"/>
    </xf>
    <xf numFmtId="0" fontId="5" fillId="57" borderId="22" xfId="173" applyFont="1" applyFill="1" applyBorder="1" applyAlignment="1">
      <alignment horizontal="center" vertical="center" wrapText="1"/>
      <protection/>
    </xf>
    <xf numFmtId="0" fontId="64" fillId="57" borderId="0" xfId="0" applyFont="1" applyFill="1" applyBorder="1" applyAlignment="1">
      <alignment/>
    </xf>
    <xf numFmtId="0" fontId="64" fillId="57" borderId="22" xfId="173" applyFont="1" applyFill="1" applyBorder="1" applyAlignment="1">
      <alignment horizontal="center" vertical="center" wrapText="1"/>
      <protection/>
    </xf>
    <xf numFmtId="7" fontId="26" fillId="58" borderId="22" xfId="0" applyNumberFormat="1" applyFont="1" applyFill="1" applyBorder="1" applyAlignment="1">
      <alignment horizontal="center" vertical="center"/>
    </xf>
    <xf numFmtId="0" fontId="0" fillId="0" borderId="31" xfId="163" applyFont="1" applyFill="1" applyBorder="1" applyAlignment="1">
      <alignment horizontal="left" vertical="center" wrapText="1"/>
      <protection/>
    </xf>
    <xf numFmtId="8" fontId="0" fillId="0" borderId="0" xfId="0" applyNumberFormat="1" applyFont="1" applyFill="1" applyAlignment="1">
      <alignment/>
    </xf>
    <xf numFmtId="0" fontId="26" fillId="58" borderId="22" xfId="0" applyFont="1" applyFill="1" applyBorder="1" applyAlignment="1">
      <alignment horizontal="center" vertical="center" wrapText="1"/>
    </xf>
    <xf numFmtId="189" fontId="63" fillId="57" borderId="22" xfId="0" applyNumberFormat="1" applyFont="1" applyFill="1" applyBorder="1" applyAlignment="1">
      <alignment horizontal="center" vertical="center" wrapText="1"/>
    </xf>
    <xf numFmtId="0" fontId="63" fillId="57" borderId="22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57" borderId="22" xfId="0" applyFont="1" applyFill="1" applyBorder="1" applyAlignment="1">
      <alignment horizontal="center" vertical="center"/>
    </xf>
    <xf numFmtId="0" fontId="63" fillId="57" borderId="22" xfId="0" applyFont="1" applyFill="1" applyBorder="1" applyAlignment="1">
      <alignment vertical="center"/>
    </xf>
    <xf numFmtId="0" fontId="63" fillId="0" borderId="22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4" fontId="0" fillId="0" borderId="22" xfId="173" applyNumberFormat="1" applyFont="1" applyFill="1" applyBorder="1" applyAlignment="1">
      <alignment horizontal="center" vertical="center" wrapText="1"/>
      <protection/>
    </xf>
    <xf numFmtId="0" fontId="0" fillId="0" borderId="3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6" fillId="58" borderId="42" xfId="0" applyFont="1" applyFill="1" applyBorder="1" applyAlignment="1">
      <alignment horizontal="center" vertical="center" wrapText="1"/>
    </xf>
    <xf numFmtId="0" fontId="26" fillId="58" borderId="43" xfId="0" applyFont="1" applyFill="1" applyBorder="1" applyAlignment="1">
      <alignment horizontal="center" vertical="center" wrapText="1"/>
    </xf>
    <xf numFmtId="0" fontId="26" fillId="58" borderId="36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14" borderId="42" xfId="0" applyFont="1" applyFill="1" applyBorder="1" applyAlignment="1">
      <alignment horizontal="left" vertical="center" wrapText="1"/>
    </xf>
    <xf numFmtId="0" fontId="1" fillId="14" borderId="43" xfId="0" applyFont="1" applyFill="1" applyBorder="1" applyAlignment="1">
      <alignment horizontal="left" vertical="center" wrapText="1"/>
    </xf>
    <xf numFmtId="0" fontId="1" fillId="14" borderId="36" xfId="0" applyFont="1" applyFill="1" applyBorder="1" applyAlignment="1">
      <alignment horizontal="left" vertical="center" wrapText="1"/>
    </xf>
    <xf numFmtId="0" fontId="1" fillId="58" borderId="30" xfId="0" applyFont="1" applyFill="1" applyBorder="1" applyAlignment="1">
      <alignment horizontal="center" vertical="center" wrapText="1"/>
    </xf>
    <xf numFmtId="0" fontId="1" fillId="58" borderId="31" xfId="0" applyFont="1" applyFill="1" applyBorder="1" applyAlignment="1">
      <alignment horizontal="center" vertical="center" wrapText="1"/>
    </xf>
    <xf numFmtId="176" fontId="1" fillId="58" borderId="30" xfId="0" applyNumberFormat="1" applyFont="1" applyFill="1" applyBorder="1" applyAlignment="1">
      <alignment horizontal="center" vertical="center" wrapText="1"/>
    </xf>
    <xf numFmtId="176" fontId="1" fillId="58" borderId="31" xfId="0" applyNumberFormat="1" applyFont="1" applyFill="1" applyBorder="1" applyAlignment="1">
      <alignment horizontal="center" vertical="center" wrapText="1"/>
    </xf>
    <xf numFmtId="176" fontId="0" fillId="0" borderId="30" xfId="0" applyNumberFormat="1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center" vertical="center" wrapText="1"/>
    </xf>
    <xf numFmtId="0" fontId="1" fillId="58" borderId="42" xfId="0" applyFont="1" applyFill="1" applyBorder="1" applyAlignment="1">
      <alignment horizontal="center" vertical="center" wrapText="1"/>
    </xf>
    <xf numFmtId="0" fontId="1" fillId="58" borderId="43" xfId="0" applyFont="1" applyFill="1" applyBorder="1" applyAlignment="1">
      <alignment horizontal="center" vertical="center" wrapText="1"/>
    </xf>
    <xf numFmtId="0" fontId="1" fillId="58" borderId="36" xfId="0" applyFont="1" applyFill="1" applyBorder="1" applyAlignment="1">
      <alignment horizontal="center" vertical="center" wrapText="1"/>
    </xf>
    <xf numFmtId="44" fontId="0" fillId="57" borderId="30" xfId="207" applyFont="1" applyFill="1" applyBorder="1" applyAlignment="1">
      <alignment horizontal="center" vertical="center" wrapText="1"/>
    </xf>
    <xf numFmtId="44" fontId="0" fillId="57" borderId="31" xfId="207" applyFont="1" applyFill="1" applyBorder="1" applyAlignment="1">
      <alignment horizontal="center" vertical="center" wrapText="1"/>
    </xf>
    <xf numFmtId="0" fontId="26" fillId="57" borderId="0" xfId="0" applyFont="1" applyFill="1" applyBorder="1" applyAlignment="1">
      <alignment horizontal="center"/>
    </xf>
    <xf numFmtId="0" fontId="0" fillId="57" borderId="30" xfId="0" applyFont="1" applyFill="1" applyBorder="1" applyAlignment="1">
      <alignment horizontal="center" vertical="center" wrapText="1"/>
    </xf>
    <xf numFmtId="0" fontId="0" fillId="57" borderId="38" xfId="0" applyFont="1" applyFill="1" applyBorder="1" applyAlignment="1">
      <alignment horizontal="center" vertical="center" wrapText="1"/>
    </xf>
    <xf numFmtId="0" fontId="0" fillId="57" borderId="31" xfId="0" applyFont="1" applyFill="1" applyBorder="1" applyAlignment="1">
      <alignment horizontal="center" vertical="center" wrapText="1"/>
    </xf>
    <xf numFmtId="176" fontId="1" fillId="61" borderId="30" xfId="0" applyNumberFormat="1" applyFont="1" applyFill="1" applyBorder="1" applyAlignment="1">
      <alignment horizontal="center" vertical="center" wrapText="1"/>
    </xf>
    <xf numFmtId="176" fontId="1" fillId="61" borderId="31" xfId="0" applyNumberFormat="1" applyFont="1" applyFill="1" applyBorder="1" applyAlignment="1">
      <alignment horizontal="center" vertical="center" wrapText="1"/>
    </xf>
    <xf numFmtId="0" fontId="26" fillId="58" borderId="42" xfId="0" applyFont="1" applyFill="1" applyBorder="1" applyAlignment="1">
      <alignment horizontal="center" vertical="center"/>
    </xf>
    <xf numFmtId="0" fontId="26" fillId="58" borderId="43" xfId="0" applyFont="1" applyFill="1" applyBorder="1" applyAlignment="1">
      <alignment horizontal="center" vertical="center"/>
    </xf>
    <xf numFmtId="0" fontId="26" fillId="58" borderId="36" xfId="0" applyFont="1" applyFill="1" applyBorder="1" applyAlignment="1">
      <alignment horizontal="center" vertical="center"/>
    </xf>
    <xf numFmtId="4" fontId="37" fillId="0" borderId="30" xfId="0" applyNumberFormat="1" applyFont="1" applyFill="1" applyBorder="1" applyAlignment="1">
      <alignment horizontal="center" vertical="center" wrapText="1"/>
    </xf>
    <xf numFmtId="4" fontId="37" fillId="0" borderId="38" xfId="0" applyNumberFormat="1" applyFont="1" applyFill="1" applyBorder="1" applyAlignment="1">
      <alignment horizontal="center" vertical="center" wrapText="1"/>
    </xf>
    <xf numFmtId="4" fontId="37" fillId="0" borderId="3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4" fontId="63" fillId="0" borderId="0" xfId="207" applyFont="1" applyFill="1" applyBorder="1" applyAlignment="1" applyProtection="1">
      <alignment horizontal="center" vertical="center" wrapText="1"/>
      <protection/>
    </xf>
    <xf numFmtId="0" fontId="4" fillId="58" borderId="42" xfId="170" applyFont="1" applyFill="1" applyBorder="1" applyAlignment="1">
      <alignment horizontal="center" vertical="center" wrapText="1"/>
      <protection/>
    </xf>
    <xf numFmtId="0" fontId="4" fillId="58" borderId="43" xfId="170" applyFont="1" applyFill="1" applyBorder="1" applyAlignment="1">
      <alignment horizontal="center" vertical="center" wrapText="1"/>
      <protection/>
    </xf>
    <xf numFmtId="44" fontId="4" fillId="58" borderId="36" xfId="214" applyFont="1" applyFill="1" applyBorder="1" applyAlignment="1">
      <alignment horizontal="center" vertical="center" wrapText="1"/>
    </xf>
    <xf numFmtId="44" fontId="4" fillId="58" borderId="42" xfId="214" applyFont="1" applyFill="1" applyBorder="1" applyAlignment="1" quotePrefix="1">
      <alignment horizontal="center" vertical="center"/>
    </xf>
    <xf numFmtId="44" fontId="4" fillId="58" borderId="43" xfId="214" applyFont="1" applyFill="1" applyBorder="1" applyAlignment="1" quotePrefix="1">
      <alignment horizontal="center" vertical="center"/>
    </xf>
    <xf numFmtId="44" fontId="4" fillId="58" borderId="36" xfId="214" applyFont="1" applyFill="1" applyBorder="1" applyAlignment="1" quotePrefix="1">
      <alignment horizontal="center" vertical="center"/>
    </xf>
    <xf numFmtId="0" fontId="1" fillId="24" borderId="22" xfId="170" applyFont="1" applyFill="1" applyBorder="1" applyAlignment="1">
      <alignment vertical="center"/>
      <protection/>
    </xf>
    <xf numFmtId="0" fontId="65" fillId="0" borderId="0" xfId="0" applyFont="1" applyFill="1" applyBorder="1" applyAlignment="1">
      <alignment horizontal="center" vertical="center" wrapText="1"/>
    </xf>
    <xf numFmtId="0" fontId="4" fillId="58" borderId="36" xfId="170" applyFont="1" applyFill="1" applyBorder="1" applyAlignment="1">
      <alignment horizontal="center" vertical="center" wrapText="1"/>
      <protection/>
    </xf>
    <xf numFmtId="0" fontId="1" fillId="24" borderId="42" xfId="170" applyFont="1" applyFill="1" applyBorder="1" applyAlignment="1">
      <alignment vertical="center"/>
      <protection/>
    </xf>
    <xf numFmtId="0" fontId="1" fillId="24" borderId="43" xfId="170" applyFont="1" applyFill="1" applyBorder="1" applyAlignment="1">
      <alignment vertical="center"/>
      <protection/>
    </xf>
    <xf numFmtId="0" fontId="1" fillId="24" borderId="36" xfId="170" applyFont="1" applyFill="1" applyBorder="1" applyAlignment="1">
      <alignment vertical="center"/>
      <protection/>
    </xf>
    <xf numFmtId="0" fontId="8" fillId="0" borderId="4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66" borderId="42" xfId="0" applyFont="1" applyFill="1" applyBorder="1" applyAlignment="1">
      <alignment horizontal="left" vertical="center" wrapText="1"/>
    </xf>
    <xf numFmtId="0" fontId="1" fillId="66" borderId="43" xfId="0" applyFont="1" applyFill="1" applyBorder="1" applyAlignment="1">
      <alignment horizontal="left" vertical="center" wrapText="1"/>
    </xf>
    <xf numFmtId="0" fontId="1" fillId="66" borderId="36" xfId="0" applyFont="1" applyFill="1" applyBorder="1" applyAlignment="1">
      <alignment horizontal="left" vertical="center" wrapText="1"/>
    </xf>
    <xf numFmtId="0" fontId="1" fillId="60" borderId="22" xfId="0" applyFont="1" applyFill="1" applyBorder="1" applyAlignment="1">
      <alignment horizontal="center" vertical="center" wrapText="1"/>
    </xf>
    <xf numFmtId="0" fontId="0" fillId="57" borderId="39" xfId="0" applyFont="1" applyFill="1" applyBorder="1" applyAlignment="1">
      <alignment horizontal="center" vertical="center"/>
    </xf>
    <xf numFmtId="0" fontId="0" fillId="57" borderId="45" xfId="0" applyFont="1" applyFill="1" applyBorder="1" applyAlignment="1">
      <alignment horizontal="center" vertical="center"/>
    </xf>
    <xf numFmtId="0" fontId="26" fillId="58" borderId="2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left" vertical="center" wrapText="1"/>
    </xf>
    <xf numFmtId="189" fontId="1" fillId="57" borderId="44" xfId="0" applyNumberFormat="1" applyFont="1" applyFill="1" applyBorder="1" applyAlignment="1">
      <alignment horizontal="center" vertical="center" wrapText="1"/>
    </xf>
    <xf numFmtId="189" fontId="1" fillId="57" borderId="0" xfId="0" applyNumberFormat="1" applyFont="1" applyFill="1" applyBorder="1" applyAlignment="1">
      <alignment horizontal="center" vertical="center" wrapText="1"/>
    </xf>
    <xf numFmtId="0" fontId="1" fillId="56" borderId="44" xfId="0" applyFont="1" applyFill="1" applyBorder="1" applyAlignment="1">
      <alignment horizontal="left" vertical="center"/>
    </xf>
    <xf numFmtId="0" fontId="1" fillId="56" borderId="0" xfId="0" applyFont="1" applyFill="1" applyBorder="1" applyAlignment="1">
      <alignment horizontal="left" vertical="center"/>
    </xf>
    <xf numFmtId="176" fontId="26" fillId="58" borderId="22" xfId="0" applyNumberFormat="1" applyFont="1" applyFill="1" applyBorder="1" applyAlignment="1">
      <alignment horizontal="center" vertical="center" wrapText="1"/>
    </xf>
    <xf numFmtId="0" fontId="1" fillId="57" borderId="44" xfId="0" applyFont="1" applyFill="1" applyBorder="1" applyAlignment="1">
      <alignment horizontal="left" vertical="center" wrapText="1"/>
    </xf>
    <xf numFmtId="0" fontId="1" fillId="57" borderId="0" xfId="0" applyFont="1" applyFill="1" applyBorder="1" applyAlignment="1">
      <alignment horizontal="left" vertical="center" wrapText="1"/>
    </xf>
    <xf numFmtId="0" fontId="0" fillId="57" borderId="0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16" borderId="22" xfId="0" applyFont="1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  <xf numFmtId="0" fontId="0" fillId="24" borderId="22" xfId="0" applyFont="1" applyFill="1" applyBorder="1" applyAlignment="1">
      <alignment horizontal="left" vertical="center"/>
    </xf>
    <xf numFmtId="0" fontId="26" fillId="60" borderId="22" xfId="0" applyFont="1" applyFill="1" applyBorder="1" applyAlignment="1">
      <alignment horizontal="center"/>
    </xf>
    <xf numFmtId="0" fontId="1" fillId="58" borderId="22" xfId="0" applyFont="1" applyFill="1" applyBorder="1" applyAlignment="1">
      <alignment horizontal="center" vertical="center"/>
    </xf>
    <xf numFmtId="186" fontId="0" fillId="0" borderId="22" xfId="168" applyNumberFormat="1" applyFont="1" applyFill="1" applyBorder="1" applyAlignment="1">
      <alignment vertical="center" wrapText="1"/>
      <protection/>
    </xf>
    <xf numFmtId="0" fontId="26" fillId="0" borderId="0" xfId="0" applyFont="1" applyBorder="1" applyAlignment="1">
      <alignment horizontal="center" wrapText="1"/>
    </xf>
    <xf numFmtId="0" fontId="1" fillId="24" borderId="48" xfId="0" applyFont="1" applyFill="1" applyBorder="1" applyAlignment="1">
      <alignment horizontal="left" vertical="center"/>
    </xf>
    <xf numFmtId="0" fontId="1" fillId="24" borderId="49" xfId="0" applyFont="1" applyFill="1" applyBorder="1" applyAlignment="1">
      <alignment horizontal="left" vertical="center"/>
    </xf>
    <xf numFmtId="0" fontId="1" fillId="24" borderId="42" xfId="0" applyFont="1" applyFill="1" applyBorder="1" applyAlignment="1">
      <alignment horizontal="left" vertical="center"/>
    </xf>
    <xf numFmtId="0" fontId="1" fillId="24" borderId="43" xfId="0" applyFont="1" applyFill="1" applyBorder="1" applyAlignment="1">
      <alignment horizontal="left" vertical="center"/>
    </xf>
  </cellXfs>
  <cellStyles count="211">
    <cellStyle name="Normal" xfId="0"/>
    <cellStyle name="20% — akcent 1" xfId="15"/>
    <cellStyle name="20% - akcent 1 2" xfId="16"/>
    <cellStyle name="20% - akcent 1 2 2" xfId="17"/>
    <cellStyle name="20% - akcent 1 3" xfId="18"/>
    <cellStyle name="20% — akcent 2" xfId="19"/>
    <cellStyle name="20% - akcent 2 2" xfId="20"/>
    <cellStyle name="20% - akcent 2 2 2" xfId="21"/>
    <cellStyle name="20% - akcent 2 3" xfId="22"/>
    <cellStyle name="20% — akcent 3" xfId="23"/>
    <cellStyle name="20% - akcent 3 2" xfId="24"/>
    <cellStyle name="20% - akcent 3 2 2" xfId="25"/>
    <cellStyle name="20% - akcent 3 3" xfId="26"/>
    <cellStyle name="20% — akcent 4" xfId="27"/>
    <cellStyle name="20% - akcent 4 2" xfId="28"/>
    <cellStyle name="20% - akcent 4 2 2" xfId="29"/>
    <cellStyle name="20% - akcent 4 3" xfId="30"/>
    <cellStyle name="20% — akcent 5" xfId="31"/>
    <cellStyle name="20% - akcent 5 2" xfId="32"/>
    <cellStyle name="20% - akcent 5 2 2" xfId="33"/>
    <cellStyle name="20% - akcent 5 3" xfId="34"/>
    <cellStyle name="20% — akcent 6" xfId="35"/>
    <cellStyle name="20% - akcent 6 2" xfId="36"/>
    <cellStyle name="20% - akcent 6 2 2" xfId="37"/>
    <cellStyle name="20% - akcent 6 3" xfId="38"/>
    <cellStyle name="40% — akcent 1" xfId="39"/>
    <cellStyle name="40% - akcent 1 2" xfId="40"/>
    <cellStyle name="40% - akcent 1 2 2" xfId="41"/>
    <cellStyle name="40% - akcent 1 3" xfId="42"/>
    <cellStyle name="40% — akcent 2" xfId="43"/>
    <cellStyle name="40% - akcent 2 2" xfId="44"/>
    <cellStyle name="40% - akcent 2 2 2" xfId="45"/>
    <cellStyle name="40% - akcent 2 3" xfId="46"/>
    <cellStyle name="40% — akcent 3" xfId="47"/>
    <cellStyle name="40% - akcent 3 2" xfId="48"/>
    <cellStyle name="40% - akcent 3 2 2" xfId="49"/>
    <cellStyle name="40% - akcent 3 3" xfId="50"/>
    <cellStyle name="40% — akcent 4" xfId="51"/>
    <cellStyle name="40% - akcent 4 2" xfId="52"/>
    <cellStyle name="40% - akcent 4 2 2" xfId="53"/>
    <cellStyle name="40% - akcent 4 3" xfId="54"/>
    <cellStyle name="40% — akcent 5" xfId="55"/>
    <cellStyle name="40% - akcent 5 2" xfId="56"/>
    <cellStyle name="40% - akcent 5 2 2" xfId="57"/>
    <cellStyle name="40% - akcent 5 3" xfId="58"/>
    <cellStyle name="40% — akcent 6" xfId="59"/>
    <cellStyle name="40% - akcent 6 2" xfId="60"/>
    <cellStyle name="40% - akcent 6 2 2" xfId="61"/>
    <cellStyle name="40% - akcent 6 3" xfId="62"/>
    <cellStyle name="60% — akcent 1" xfId="63"/>
    <cellStyle name="60% - akcent 1 2" xfId="64"/>
    <cellStyle name="60% - akcent 1 2 2" xfId="65"/>
    <cellStyle name="60% - akcent 1 3" xfId="66"/>
    <cellStyle name="60% — akcent 2" xfId="67"/>
    <cellStyle name="60% - akcent 2 2" xfId="68"/>
    <cellStyle name="60% - akcent 2 2 2" xfId="69"/>
    <cellStyle name="60% - akcent 2 3" xfId="70"/>
    <cellStyle name="60% — akcent 3" xfId="71"/>
    <cellStyle name="60% - akcent 3 2" xfId="72"/>
    <cellStyle name="60% - akcent 3 2 2" xfId="73"/>
    <cellStyle name="60% - akcent 3 3" xfId="74"/>
    <cellStyle name="60% — akcent 4" xfId="75"/>
    <cellStyle name="60% - akcent 4 2" xfId="76"/>
    <cellStyle name="60% - akcent 4 2 2" xfId="77"/>
    <cellStyle name="60% - akcent 4 3" xfId="78"/>
    <cellStyle name="60% — akcent 5" xfId="79"/>
    <cellStyle name="60% - akcent 5 2" xfId="80"/>
    <cellStyle name="60% - akcent 5 2 2" xfId="81"/>
    <cellStyle name="60% - akcent 5 3" xfId="82"/>
    <cellStyle name="60% — akcent 6" xfId="83"/>
    <cellStyle name="60% - akcent 6 2" xfId="84"/>
    <cellStyle name="60% - akcent 6 2 2" xfId="85"/>
    <cellStyle name="60% - akcent 6 3" xfId="86"/>
    <cellStyle name="Akcent 1" xfId="87"/>
    <cellStyle name="Akcent 1 2" xfId="88"/>
    <cellStyle name="Akcent 1 2 2" xfId="89"/>
    <cellStyle name="Akcent 1 3" xfId="90"/>
    <cellStyle name="Akcent 2" xfId="91"/>
    <cellStyle name="Akcent 2 2" xfId="92"/>
    <cellStyle name="Akcent 2 2 2" xfId="93"/>
    <cellStyle name="Akcent 2 3" xfId="94"/>
    <cellStyle name="Akcent 3" xfId="95"/>
    <cellStyle name="Akcent 3 2" xfId="96"/>
    <cellStyle name="Akcent 3 2 2" xfId="97"/>
    <cellStyle name="Akcent 3 3" xfId="98"/>
    <cellStyle name="Akcent 4" xfId="99"/>
    <cellStyle name="Akcent 4 2" xfId="100"/>
    <cellStyle name="Akcent 4 2 2" xfId="101"/>
    <cellStyle name="Akcent 4 3" xfId="102"/>
    <cellStyle name="Akcent 5" xfId="103"/>
    <cellStyle name="Akcent 5 2" xfId="104"/>
    <cellStyle name="Akcent 5 2 2" xfId="105"/>
    <cellStyle name="Akcent 5 3" xfId="106"/>
    <cellStyle name="Akcent 6" xfId="107"/>
    <cellStyle name="Akcent 6 2" xfId="108"/>
    <cellStyle name="Akcent 6 2 2" xfId="109"/>
    <cellStyle name="Akcent 6 3" xfId="110"/>
    <cellStyle name="Dane wejściowe" xfId="111"/>
    <cellStyle name="Dane wejściowe 2" xfId="112"/>
    <cellStyle name="Dane wejściowe 2 2" xfId="113"/>
    <cellStyle name="Dane wejściowe 3" xfId="114"/>
    <cellStyle name="Dane wyjściowe" xfId="115"/>
    <cellStyle name="Dane wyjściowe 2" xfId="116"/>
    <cellStyle name="Dane wyjściowe 2 2" xfId="117"/>
    <cellStyle name="Dane wyjściowe 3" xfId="118"/>
    <cellStyle name="Dobre 2" xfId="119"/>
    <cellStyle name="Dobre 2 2" xfId="120"/>
    <cellStyle name="Dobre 3" xfId="121"/>
    <cellStyle name="Dobry" xfId="122"/>
    <cellStyle name="Comma" xfId="123"/>
    <cellStyle name="Comma [0]" xfId="124"/>
    <cellStyle name="Dziesiętny 2" xfId="125"/>
    <cellStyle name="Dziesiętny 2 2" xfId="126"/>
    <cellStyle name="Heading" xfId="127"/>
    <cellStyle name="Heading1" xfId="128"/>
    <cellStyle name="Hyperlink" xfId="129"/>
    <cellStyle name="Hiperłącze 2" xfId="130"/>
    <cellStyle name="Hiperłącze 3" xfId="131"/>
    <cellStyle name="Komórka połączona" xfId="132"/>
    <cellStyle name="Komórka połączona 2" xfId="133"/>
    <cellStyle name="Komórka połączona 2 2" xfId="134"/>
    <cellStyle name="Komórka połączona 3" xfId="135"/>
    <cellStyle name="Komórka zaznaczona" xfId="136"/>
    <cellStyle name="Komórka zaznaczona 2" xfId="137"/>
    <cellStyle name="Komórka zaznaczona 2 2" xfId="138"/>
    <cellStyle name="Komórka zaznaczona 3" xfId="139"/>
    <cellStyle name="Nagłówek 1" xfId="140"/>
    <cellStyle name="Nagłówek 1 2" xfId="141"/>
    <cellStyle name="Nagłówek 1 2 2" xfId="142"/>
    <cellStyle name="Nagłówek 1 3" xfId="143"/>
    <cellStyle name="Nagłówek 1 4" xfId="144"/>
    <cellStyle name="Nagłówek 2" xfId="145"/>
    <cellStyle name="Nagłówek 2 2" xfId="146"/>
    <cellStyle name="Nagłówek 2 2 2" xfId="147"/>
    <cellStyle name="Nagłówek 2 3" xfId="148"/>
    <cellStyle name="Nagłówek 2 4" xfId="149"/>
    <cellStyle name="Nagłówek 3" xfId="150"/>
    <cellStyle name="Nagłówek 3 2" xfId="151"/>
    <cellStyle name="Nagłówek 3 2 2" xfId="152"/>
    <cellStyle name="Nagłówek 3 3" xfId="153"/>
    <cellStyle name="Nagłówek 3 4" xfId="154"/>
    <cellStyle name="Nagłówek 4" xfId="155"/>
    <cellStyle name="Nagłówek 4 2" xfId="156"/>
    <cellStyle name="Nagłówek 4 2 2" xfId="157"/>
    <cellStyle name="Nagłówek 4 3" xfId="158"/>
    <cellStyle name="Neutralne 2" xfId="159"/>
    <cellStyle name="Neutralne 2 2" xfId="160"/>
    <cellStyle name="Neutralne 3" xfId="161"/>
    <cellStyle name="Neutralny" xfId="162"/>
    <cellStyle name="Normalny 10" xfId="163"/>
    <cellStyle name="Normalny 2" xfId="164"/>
    <cellStyle name="Normalny 2 2" xfId="165"/>
    <cellStyle name="Normalny 2 3" xfId="166"/>
    <cellStyle name="Normalny 2 4" xfId="167"/>
    <cellStyle name="Normalny 2 5" xfId="168"/>
    <cellStyle name="Normalny 2_Wykaz mienia 2012" xfId="169"/>
    <cellStyle name="Normalny 3" xfId="170"/>
    <cellStyle name="Normalny 4" xfId="171"/>
    <cellStyle name="Normalny 5" xfId="172"/>
    <cellStyle name="Normalny 6" xfId="173"/>
    <cellStyle name="Normalny 7" xfId="174"/>
    <cellStyle name="Normalny 8" xfId="175"/>
    <cellStyle name="Normalny 9" xfId="176"/>
    <cellStyle name="Normalny_pozostałe dane" xfId="177"/>
    <cellStyle name="Obliczenia" xfId="178"/>
    <cellStyle name="Obliczenia 2" xfId="179"/>
    <cellStyle name="Obliczenia 2 2" xfId="180"/>
    <cellStyle name="Obliczenia 3" xfId="181"/>
    <cellStyle name="Followed Hyperlink" xfId="182"/>
    <cellStyle name="Percent" xfId="183"/>
    <cellStyle name="Result" xfId="184"/>
    <cellStyle name="Result2" xfId="185"/>
    <cellStyle name="Suma" xfId="186"/>
    <cellStyle name="Suma 2" xfId="187"/>
    <cellStyle name="Suma 2 2" xfId="188"/>
    <cellStyle name="Suma 3" xfId="189"/>
    <cellStyle name="Tekst objaśnienia" xfId="190"/>
    <cellStyle name="Tekst objaśnienia 2" xfId="191"/>
    <cellStyle name="Tekst objaśnienia 2 2" xfId="192"/>
    <cellStyle name="Tekst objaśnienia 3" xfId="193"/>
    <cellStyle name="Tekst ostrzeżenia" xfId="194"/>
    <cellStyle name="Tekst ostrzeżenia 2" xfId="195"/>
    <cellStyle name="Tekst ostrzeżenia 2 2" xfId="196"/>
    <cellStyle name="Tekst ostrzeżenia 3" xfId="197"/>
    <cellStyle name="Tytuł" xfId="198"/>
    <cellStyle name="Tytuł 2" xfId="199"/>
    <cellStyle name="Tytuł 2 2" xfId="200"/>
    <cellStyle name="Tytuł 3" xfId="201"/>
    <cellStyle name="Uwaga" xfId="202"/>
    <cellStyle name="Uwaga 2" xfId="203"/>
    <cellStyle name="Uwaga 2 2" xfId="204"/>
    <cellStyle name="Uwaga 3" xfId="205"/>
    <cellStyle name="Uwaga 4" xfId="206"/>
    <cellStyle name="Currency" xfId="207"/>
    <cellStyle name="Currency [0]" xfId="208"/>
    <cellStyle name="Walutowy 2" xfId="209"/>
    <cellStyle name="Walutowy 2 2" xfId="210"/>
    <cellStyle name="Walutowy 2 2 2" xfId="211"/>
    <cellStyle name="Walutowy 2 3" xfId="212"/>
    <cellStyle name="Walutowy 2 4" xfId="213"/>
    <cellStyle name="Walutowy 3" xfId="214"/>
    <cellStyle name="Walutowy 3 2" xfId="215"/>
    <cellStyle name="Walutowy 4" xfId="216"/>
    <cellStyle name="Walutowy 5" xfId="217"/>
    <cellStyle name="Walutowy 5 2" xfId="218"/>
    <cellStyle name="Walutowy 6" xfId="219"/>
    <cellStyle name="Walutowy 7" xfId="220"/>
    <cellStyle name="Złe 2" xfId="221"/>
    <cellStyle name="Złe 2 2" xfId="222"/>
    <cellStyle name="Złe 3" xfId="223"/>
    <cellStyle name="Zły" xfId="22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SheetLayoutView="80" zoomScalePageLayoutView="0" workbookViewId="0" topLeftCell="A4">
      <selection activeCell="B19" sqref="B19"/>
    </sheetView>
  </sheetViews>
  <sheetFormatPr defaultColWidth="9.140625" defaultRowHeight="12.75"/>
  <cols>
    <col min="1" max="1" width="5.421875" style="16" customWidth="1"/>
    <col min="2" max="2" width="36.57421875" style="17" customWidth="1"/>
    <col min="3" max="3" width="25.421875" style="17" customWidth="1"/>
    <col min="4" max="4" width="17.140625" style="16" customWidth="1"/>
    <col min="5" max="5" width="17.421875" style="16" customWidth="1"/>
    <col min="6" max="6" width="15.57421875" style="16" customWidth="1"/>
    <col min="7" max="7" width="27.7109375" style="16" customWidth="1"/>
    <col min="8" max="8" width="16.00390625" style="16" customWidth="1"/>
    <col min="9" max="9" width="16.421875" style="16" customWidth="1"/>
    <col min="10" max="10" width="17.140625" style="16" customWidth="1"/>
    <col min="11" max="11" width="27.140625" style="16" customWidth="1"/>
    <col min="12" max="12" width="14.28125" style="16" customWidth="1"/>
    <col min="13" max="13" width="20.8515625" style="16" customWidth="1"/>
    <col min="14" max="16384" width="9.140625" style="16" customWidth="1"/>
  </cols>
  <sheetData>
    <row r="1" spans="1:3" s="15" customFormat="1" ht="12.75">
      <c r="A1" s="325" t="s">
        <v>38</v>
      </c>
      <c r="B1" s="325"/>
      <c r="C1" s="325"/>
    </row>
    <row r="2" spans="1:3" s="15" customFormat="1" ht="12.75">
      <c r="A2" s="59"/>
      <c r="B2" s="59"/>
      <c r="C2" s="59"/>
    </row>
    <row r="3" spans="1:5" s="15" customFormat="1" ht="12.75">
      <c r="A3" s="62"/>
      <c r="B3" s="62" t="s">
        <v>497</v>
      </c>
      <c r="C3" s="62" t="s">
        <v>498</v>
      </c>
      <c r="D3" s="63" t="s">
        <v>499</v>
      </c>
      <c r="E3" s="64"/>
    </row>
    <row r="4" ht="13.5" thickBot="1"/>
    <row r="5" spans="1:13" s="15" customFormat="1" ht="93.75" customHeight="1">
      <c r="A5" s="30" t="s">
        <v>23</v>
      </c>
      <c r="B5" s="57" t="s">
        <v>24</v>
      </c>
      <c r="C5" s="57" t="s">
        <v>39</v>
      </c>
      <c r="D5" s="31" t="s">
        <v>25</v>
      </c>
      <c r="E5" s="58" t="s">
        <v>26</v>
      </c>
      <c r="F5" s="293" t="s">
        <v>645</v>
      </c>
      <c r="G5" s="57" t="s">
        <v>646</v>
      </c>
      <c r="H5" s="57" t="s">
        <v>647</v>
      </c>
      <c r="I5" s="57" t="s">
        <v>648</v>
      </c>
      <c r="J5" s="57" t="s">
        <v>649</v>
      </c>
      <c r="K5" s="57" t="s">
        <v>650</v>
      </c>
      <c r="L5" s="57" t="s">
        <v>651</v>
      </c>
      <c r="M5" s="122" t="s">
        <v>694</v>
      </c>
    </row>
    <row r="6" spans="1:13" ht="24.75" customHeight="1">
      <c r="A6" s="217">
        <v>1</v>
      </c>
      <c r="B6" s="20" t="s">
        <v>57</v>
      </c>
      <c r="C6" s="218" t="s">
        <v>199</v>
      </c>
      <c r="D6" s="75" t="s">
        <v>96</v>
      </c>
      <c r="E6" s="219" t="s">
        <v>97</v>
      </c>
      <c r="F6" s="294" t="s">
        <v>652</v>
      </c>
      <c r="G6" s="75" t="s">
        <v>653</v>
      </c>
      <c r="H6" s="75">
        <v>44</v>
      </c>
      <c r="I6" s="75" t="s">
        <v>98</v>
      </c>
      <c r="J6" s="73" t="s">
        <v>98</v>
      </c>
      <c r="K6" s="73" t="s">
        <v>654</v>
      </c>
      <c r="L6" s="204" t="s">
        <v>94</v>
      </c>
      <c r="M6" s="220" t="s">
        <v>991</v>
      </c>
    </row>
    <row r="7" spans="1:13" s="223" customFormat="1" ht="89.25">
      <c r="A7" s="221">
        <v>2</v>
      </c>
      <c r="B7" s="20" t="s">
        <v>688</v>
      </c>
      <c r="C7" s="218" t="s">
        <v>199</v>
      </c>
      <c r="D7" s="288" t="s">
        <v>176</v>
      </c>
      <c r="E7" s="219" t="s">
        <v>177</v>
      </c>
      <c r="F7" s="294" t="s">
        <v>695</v>
      </c>
      <c r="G7" s="288" t="s">
        <v>696</v>
      </c>
      <c r="H7" s="75">
        <v>6</v>
      </c>
      <c r="I7" s="75" t="s">
        <v>98</v>
      </c>
      <c r="J7" s="204"/>
      <c r="K7" s="204"/>
      <c r="L7" s="204" t="s">
        <v>94</v>
      </c>
      <c r="M7" s="222">
        <v>350000</v>
      </c>
    </row>
    <row r="8" spans="1:13" s="223" customFormat="1" ht="51">
      <c r="A8" s="221">
        <v>3</v>
      </c>
      <c r="B8" s="20" t="s">
        <v>59</v>
      </c>
      <c r="C8" s="135" t="s">
        <v>178</v>
      </c>
      <c r="D8" s="288" t="s">
        <v>496</v>
      </c>
      <c r="E8" s="219" t="s">
        <v>179</v>
      </c>
      <c r="F8" s="294" t="s">
        <v>655</v>
      </c>
      <c r="G8" s="224" t="s">
        <v>656</v>
      </c>
      <c r="H8" s="75">
        <v>49</v>
      </c>
      <c r="I8" s="75">
        <v>75</v>
      </c>
      <c r="J8" s="73" t="s">
        <v>94</v>
      </c>
      <c r="K8" s="73" t="s">
        <v>657</v>
      </c>
      <c r="L8" s="73" t="s">
        <v>94</v>
      </c>
      <c r="M8" s="220"/>
    </row>
    <row r="9" spans="1:13" s="223" customFormat="1" ht="24.75" customHeight="1">
      <c r="A9" s="221">
        <v>4</v>
      </c>
      <c r="B9" s="20" t="s">
        <v>60</v>
      </c>
      <c r="C9" s="135" t="s">
        <v>200</v>
      </c>
      <c r="D9" s="288" t="s">
        <v>490</v>
      </c>
      <c r="E9" s="219" t="s">
        <v>201</v>
      </c>
      <c r="F9" s="294" t="s">
        <v>658</v>
      </c>
      <c r="G9" s="224" t="s">
        <v>758</v>
      </c>
      <c r="H9" s="75">
        <v>9</v>
      </c>
      <c r="I9" s="75">
        <v>31</v>
      </c>
      <c r="J9" s="204" t="s">
        <v>98</v>
      </c>
      <c r="K9" s="204" t="s">
        <v>98</v>
      </c>
      <c r="L9" s="204" t="s">
        <v>94</v>
      </c>
      <c r="M9" s="225">
        <v>629688</v>
      </c>
    </row>
    <row r="10" spans="1:13" s="223" customFormat="1" ht="24.75" customHeight="1">
      <c r="A10" s="226">
        <v>5</v>
      </c>
      <c r="B10" s="20" t="s">
        <v>61</v>
      </c>
      <c r="C10" s="135" t="s">
        <v>203</v>
      </c>
      <c r="D10" s="75" t="s">
        <v>509</v>
      </c>
      <c r="E10" s="219" t="s">
        <v>434</v>
      </c>
      <c r="F10" s="294" t="s">
        <v>659</v>
      </c>
      <c r="G10" s="224" t="s">
        <v>687</v>
      </c>
      <c r="H10" s="75">
        <v>82</v>
      </c>
      <c r="I10" s="75">
        <v>110</v>
      </c>
      <c r="J10" s="204" t="s">
        <v>94</v>
      </c>
      <c r="K10" s="204" t="s">
        <v>660</v>
      </c>
      <c r="L10" s="204" t="s">
        <v>94</v>
      </c>
      <c r="M10" s="227"/>
    </row>
    <row r="11" spans="1:13" s="223" customFormat="1" ht="24.75" customHeight="1">
      <c r="A11" s="221">
        <v>6</v>
      </c>
      <c r="B11" s="20" t="s">
        <v>62</v>
      </c>
      <c r="C11" s="135" t="s">
        <v>238</v>
      </c>
      <c r="D11" s="288" t="s">
        <v>235</v>
      </c>
      <c r="E11" s="219" t="s">
        <v>236</v>
      </c>
      <c r="F11" s="294" t="s">
        <v>661</v>
      </c>
      <c r="G11" s="288" t="s">
        <v>662</v>
      </c>
      <c r="H11" s="75">
        <v>31</v>
      </c>
      <c r="I11" s="75">
        <v>194</v>
      </c>
      <c r="J11" s="207" t="s">
        <v>98</v>
      </c>
      <c r="K11" s="204" t="s">
        <v>98</v>
      </c>
      <c r="L11" s="204" t="s">
        <v>98</v>
      </c>
      <c r="M11" s="227"/>
    </row>
    <row r="12" spans="1:13" s="223" customFormat="1" ht="24.75" customHeight="1">
      <c r="A12" s="226">
        <v>7</v>
      </c>
      <c r="B12" s="20" t="s">
        <v>63</v>
      </c>
      <c r="C12" s="20" t="s">
        <v>270</v>
      </c>
      <c r="D12" s="75" t="s">
        <v>268</v>
      </c>
      <c r="E12" s="219" t="s">
        <v>267</v>
      </c>
      <c r="F12" s="294" t="s">
        <v>906</v>
      </c>
      <c r="G12" s="75" t="s">
        <v>873</v>
      </c>
      <c r="H12" s="75">
        <v>17</v>
      </c>
      <c r="I12" s="75" t="s">
        <v>98</v>
      </c>
      <c r="J12" s="207" t="s">
        <v>98</v>
      </c>
      <c r="K12" s="204" t="s">
        <v>663</v>
      </c>
      <c r="L12" s="204" t="s">
        <v>98</v>
      </c>
      <c r="M12" s="225">
        <v>2400000</v>
      </c>
    </row>
    <row r="13" spans="1:13" s="223" customFormat="1" ht="24.75" customHeight="1">
      <c r="A13" s="226">
        <v>8</v>
      </c>
      <c r="B13" s="20" t="s">
        <v>493</v>
      </c>
      <c r="C13" s="135" t="s">
        <v>312</v>
      </c>
      <c r="D13" s="288" t="s">
        <v>492</v>
      </c>
      <c r="E13" s="219" t="s">
        <v>311</v>
      </c>
      <c r="F13" s="294" t="s">
        <v>904</v>
      </c>
      <c r="G13" s="288" t="s">
        <v>905</v>
      </c>
      <c r="H13" s="75">
        <v>30</v>
      </c>
      <c r="I13" s="75">
        <v>279</v>
      </c>
      <c r="J13" s="73" t="s">
        <v>94</v>
      </c>
      <c r="K13" s="73" t="s">
        <v>654</v>
      </c>
      <c r="L13" s="73" t="s">
        <v>94</v>
      </c>
      <c r="M13" s="220">
        <v>2624700</v>
      </c>
    </row>
    <row r="14" spans="1:13" s="223" customFormat="1" ht="38.25">
      <c r="A14" s="226">
        <v>9</v>
      </c>
      <c r="B14" s="20" t="s">
        <v>92</v>
      </c>
      <c r="C14" s="135" t="s">
        <v>320</v>
      </c>
      <c r="D14" s="288" t="s">
        <v>491</v>
      </c>
      <c r="E14" s="219" t="s">
        <v>319</v>
      </c>
      <c r="F14" s="294" t="s">
        <v>664</v>
      </c>
      <c r="G14" s="288" t="s">
        <v>914</v>
      </c>
      <c r="H14" s="75">
        <v>40</v>
      </c>
      <c r="I14" s="75">
        <v>56</v>
      </c>
      <c r="J14" s="204" t="s">
        <v>94</v>
      </c>
      <c r="K14" s="204" t="s">
        <v>98</v>
      </c>
      <c r="L14" s="204" t="s">
        <v>94</v>
      </c>
      <c r="M14" s="225">
        <v>3476500</v>
      </c>
    </row>
    <row r="15" spans="1:13" s="223" customFormat="1" ht="89.25">
      <c r="A15" s="221">
        <v>10</v>
      </c>
      <c r="B15" s="20" t="s">
        <v>65</v>
      </c>
      <c r="C15" s="135" t="s">
        <v>330</v>
      </c>
      <c r="D15" s="288" t="s">
        <v>328</v>
      </c>
      <c r="E15" s="219" t="s">
        <v>329</v>
      </c>
      <c r="F15" s="294" t="s">
        <v>923</v>
      </c>
      <c r="G15" s="224" t="s">
        <v>924</v>
      </c>
      <c r="H15" s="75">
        <v>51</v>
      </c>
      <c r="I15" s="288">
        <v>338</v>
      </c>
      <c r="J15" s="75" t="s">
        <v>665</v>
      </c>
      <c r="K15" s="204"/>
      <c r="L15" s="204" t="s">
        <v>94</v>
      </c>
      <c r="M15" s="227"/>
    </row>
    <row r="16" spans="1:13" ht="38.25">
      <c r="A16" s="221">
        <v>11</v>
      </c>
      <c r="B16" s="20" t="s">
        <v>66</v>
      </c>
      <c r="C16" s="135" t="s">
        <v>373</v>
      </c>
      <c r="D16" s="75" t="s">
        <v>372</v>
      </c>
      <c r="E16" s="219" t="s">
        <v>371</v>
      </c>
      <c r="F16" s="294" t="s">
        <v>953</v>
      </c>
      <c r="G16" s="224" t="s">
        <v>954</v>
      </c>
      <c r="H16" s="75">
        <v>27</v>
      </c>
      <c r="I16" s="75">
        <v>205</v>
      </c>
      <c r="J16" s="204" t="s">
        <v>94</v>
      </c>
      <c r="K16" s="204" t="s">
        <v>654</v>
      </c>
      <c r="L16" s="204" t="s">
        <v>94</v>
      </c>
      <c r="M16" s="227"/>
    </row>
    <row r="17" spans="1:13" s="223" customFormat="1" ht="24.75" customHeight="1">
      <c r="A17" s="221">
        <v>12</v>
      </c>
      <c r="B17" s="228" t="s">
        <v>67</v>
      </c>
      <c r="C17" s="229" t="s">
        <v>200</v>
      </c>
      <c r="D17" s="288" t="s">
        <v>377</v>
      </c>
      <c r="E17" s="219" t="s">
        <v>378</v>
      </c>
      <c r="F17" s="294" t="s">
        <v>661</v>
      </c>
      <c r="G17" s="288" t="s">
        <v>666</v>
      </c>
      <c r="H17" s="75">
        <v>10</v>
      </c>
      <c r="I17" s="75" t="s">
        <v>98</v>
      </c>
      <c r="J17" s="204" t="s">
        <v>98</v>
      </c>
      <c r="K17" s="204" t="s">
        <v>98</v>
      </c>
      <c r="L17" s="204" t="s">
        <v>94</v>
      </c>
      <c r="M17" s="227"/>
    </row>
    <row r="18" spans="1:13" ht="24.75" customHeight="1">
      <c r="A18" s="221">
        <v>13</v>
      </c>
      <c r="B18" s="228" t="s">
        <v>68</v>
      </c>
      <c r="C18" s="229" t="s">
        <v>200</v>
      </c>
      <c r="D18" s="288" t="s">
        <v>379</v>
      </c>
      <c r="E18" s="219" t="s">
        <v>380</v>
      </c>
      <c r="F18" s="294" t="s">
        <v>965</v>
      </c>
      <c r="G18" s="75" t="s">
        <v>873</v>
      </c>
      <c r="H18" s="75">
        <v>18</v>
      </c>
      <c r="I18" s="75" t="s">
        <v>98</v>
      </c>
      <c r="J18" s="73" t="s">
        <v>98</v>
      </c>
      <c r="K18" s="73" t="s">
        <v>98</v>
      </c>
      <c r="L18" s="73" t="s">
        <v>98</v>
      </c>
      <c r="M18" s="227"/>
    </row>
    <row r="19" spans="1:13" ht="24.75" customHeight="1">
      <c r="A19" s="221">
        <v>14</v>
      </c>
      <c r="B19" s="20" t="s">
        <v>99</v>
      </c>
      <c r="C19" s="218" t="s">
        <v>381</v>
      </c>
      <c r="D19" s="73" t="s">
        <v>101</v>
      </c>
      <c r="E19" s="297">
        <v>363398671</v>
      </c>
      <c r="F19" s="295" t="s">
        <v>659</v>
      </c>
      <c r="G19" s="72" t="s">
        <v>667</v>
      </c>
      <c r="H19" s="73">
        <v>24</v>
      </c>
      <c r="I19" s="73">
        <v>31</v>
      </c>
      <c r="J19" s="73" t="s">
        <v>94</v>
      </c>
      <c r="K19" s="73" t="s">
        <v>654</v>
      </c>
      <c r="L19" s="73" t="s">
        <v>94</v>
      </c>
      <c r="M19" s="222">
        <v>2500000</v>
      </c>
    </row>
    <row r="20" spans="1:13" ht="166.5" thickBot="1">
      <c r="A20" s="291">
        <v>15</v>
      </c>
      <c r="B20" s="230" t="s">
        <v>1012</v>
      </c>
      <c r="C20" s="230" t="s">
        <v>1013</v>
      </c>
      <c r="D20" s="231" t="s">
        <v>1014</v>
      </c>
      <c r="E20" s="232">
        <v>292828617</v>
      </c>
      <c r="F20" s="296">
        <v>9311</v>
      </c>
      <c r="G20" s="233" t="s">
        <v>1036</v>
      </c>
      <c r="H20" s="231">
        <v>26</v>
      </c>
      <c r="I20" s="231" t="s">
        <v>98</v>
      </c>
      <c r="J20" s="231" t="s">
        <v>1034</v>
      </c>
      <c r="K20" s="233" t="s">
        <v>1026</v>
      </c>
      <c r="L20" s="231" t="s">
        <v>94</v>
      </c>
      <c r="M20" s="234">
        <v>848334</v>
      </c>
    </row>
    <row r="21" ht="12.75">
      <c r="D21" s="292"/>
    </row>
  </sheetData>
  <sheetProtection/>
  <mergeCells count="1">
    <mergeCell ref="A1:C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2" manualBreakCount="2">
    <brk id="26" max="7" man="1"/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I117"/>
  <sheetViews>
    <sheetView zoomScale="70" zoomScaleNormal="70" zoomScaleSheetLayoutView="85" workbookViewId="0" topLeftCell="A1">
      <pane ySplit="4" topLeftCell="A5" activePane="bottomLeft" state="frozen"/>
      <selection pane="topLeft" activeCell="A4" sqref="A4"/>
      <selection pane="bottomLeft" activeCell="H114" sqref="H114"/>
    </sheetView>
  </sheetViews>
  <sheetFormatPr defaultColWidth="9.140625" defaultRowHeight="12.75"/>
  <cols>
    <col min="1" max="1" width="4.28125" style="1" customWidth="1"/>
    <col min="2" max="2" width="39.8515625" style="100" customWidth="1"/>
    <col min="3" max="3" width="23.00390625" style="101" customWidth="1"/>
    <col min="4" max="5" width="22.28125" style="69" customWidth="1"/>
    <col min="6" max="6" width="22.8515625" style="69" customWidth="1"/>
    <col min="7" max="7" width="14.00390625" style="101" customWidth="1"/>
    <col min="8" max="8" width="23.28125" style="87" customWidth="1"/>
    <col min="9" max="9" width="22.7109375" style="87" customWidth="1"/>
    <col min="10" max="10" width="37.57421875" style="43" customWidth="1"/>
    <col min="11" max="11" width="41.140625" style="16" customWidth="1"/>
    <col min="12" max="14" width="27.57421875" style="16" customWidth="1"/>
    <col min="15" max="15" width="40.57421875" style="16" customWidth="1"/>
    <col min="16" max="16" width="14.28125" style="16" customWidth="1"/>
    <col min="17" max="17" width="14.00390625" style="16" customWidth="1"/>
    <col min="18" max="18" width="16.140625" style="16" customWidth="1"/>
    <col min="19" max="20" width="12.8515625" style="16" customWidth="1"/>
    <col min="21" max="21" width="14.28125" style="16" customWidth="1"/>
    <col min="22" max="22" width="20.00390625" style="16" customWidth="1"/>
    <col min="23" max="23" width="14.28125" style="16" customWidth="1"/>
    <col min="24" max="24" width="15.28125" style="16" customWidth="1"/>
    <col min="25" max="25" width="14.28125" style="16" customWidth="1"/>
    <col min="26" max="38" width="9.140625" style="12" customWidth="1"/>
    <col min="39" max="70" width="9.140625" style="11" customWidth="1"/>
    <col min="71" max="157" width="9.140625" style="10" customWidth="1"/>
    <col min="158" max="16384" width="9.140625" style="8" customWidth="1"/>
  </cols>
  <sheetData>
    <row r="1" spans="1:7" ht="28.5" customHeight="1">
      <c r="A1" s="358" t="s">
        <v>52</v>
      </c>
      <c r="B1" s="359"/>
      <c r="C1" s="359"/>
      <c r="D1" s="359"/>
      <c r="E1" s="169"/>
      <c r="G1" s="5"/>
    </row>
    <row r="2" spans="1:7" ht="13.5" customHeight="1">
      <c r="A2" s="3"/>
      <c r="G2" s="5"/>
    </row>
    <row r="3" spans="1:157" s="9" customFormat="1" ht="45.75" customHeight="1">
      <c r="A3" s="335" t="s">
        <v>32</v>
      </c>
      <c r="B3" s="335" t="s">
        <v>33</v>
      </c>
      <c r="C3" s="335" t="s">
        <v>34</v>
      </c>
      <c r="D3" s="335" t="s">
        <v>35</v>
      </c>
      <c r="E3" s="335" t="s">
        <v>698</v>
      </c>
      <c r="F3" s="335" t="s">
        <v>40</v>
      </c>
      <c r="G3" s="335" t="s">
        <v>36</v>
      </c>
      <c r="H3" s="337" t="s">
        <v>83</v>
      </c>
      <c r="I3" s="337" t="s">
        <v>84</v>
      </c>
      <c r="J3" s="335" t="s">
        <v>37</v>
      </c>
      <c r="K3" s="335" t="s">
        <v>27</v>
      </c>
      <c r="L3" s="341" t="s">
        <v>668</v>
      </c>
      <c r="M3" s="342"/>
      <c r="N3" s="343"/>
      <c r="O3" s="335" t="s">
        <v>669</v>
      </c>
      <c r="P3" s="341" t="s">
        <v>670</v>
      </c>
      <c r="Q3" s="342"/>
      <c r="R3" s="342"/>
      <c r="S3" s="342"/>
      <c r="T3" s="342"/>
      <c r="U3" s="343"/>
      <c r="V3" s="335" t="s">
        <v>671</v>
      </c>
      <c r="W3" s="335" t="s">
        <v>672</v>
      </c>
      <c r="X3" s="335" t="s">
        <v>673</v>
      </c>
      <c r="Y3" s="335" t="s">
        <v>674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</row>
    <row r="4" spans="1:243" s="9" customFormat="1" ht="63.75" customHeight="1">
      <c r="A4" s="336"/>
      <c r="B4" s="336"/>
      <c r="C4" s="336"/>
      <c r="D4" s="336"/>
      <c r="E4" s="336"/>
      <c r="F4" s="336"/>
      <c r="G4" s="336"/>
      <c r="H4" s="338"/>
      <c r="I4" s="338"/>
      <c r="J4" s="336"/>
      <c r="K4" s="336"/>
      <c r="L4" s="188" t="s">
        <v>675</v>
      </c>
      <c r="M4" s="188" t="s">
        <v>676</v>
      </c>
      <c r="N4" s="188" t="s">
        <v>677</v>
      </c>
      <c r="O4" s="336"/>
      <c r="P4" s="188" t="s">
        <v>678</v>
      </c>
      <c r="Q4" s="188" t="s">
        <v>679</v>
      </c>
      <c r="R4" s="188" t="s">
        <v>680</v>
      </c>
      <c r="S4" s="188" t="s">
        <v>681</v>
      </c>
      <c r="T4" s="188" t="s">
        <v>682</v>
      </c>
      <c r="U4" s="188" t="s">
        <v>683</v>
      </c>
      <c r="V4" s="336"/>
      <c r="W4" s="336"/>
      <c r="X4" s="336"/>
      <c r="Y4" s="336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43" s="125" customFormat="1" ht="24.75" customHeight="1">
      <c r="A5" s="332" t="s">
        <v>1041</v>
      </c>
      <c r="B5" s="333"/>
      <c r="C5" s="333"/>
      <c r="D5" s="333"/>
      <c r="E5" s="333"/>
      <c r="F5" s="333"/>
      <c r="G5" s="333"/>
      <c r="H5" s="333"/>
      <c r="I5" s="333"/>
      <c r="J5" s="333"/>
      <c r="K5" s="334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</row>
    <row r="6" spans="1:243" s="116" customFormat="1" ht="25.5">
      <c r="A6" s="347">
        <v>1</v>
      </c>
      <c r="B6" s="135" t="s">
        <v>102</v>
      </c>
      <c r="C6" s="136" t="s">
        <v>103</v>
      </c>
      <c r="D6" s="22" t="s">
        <v>104</v>
      </c>
      <c r="E6" s="22"/>
      <c r="F6" s="22" t="s">
        <v>94</v>
      </c>
      <c r="G6" s="22" t="s">
        <v>105</v>
      </c>
      <c r="H6" s="82">
        <v>2500000</v>
      </c>
      <c r="I6" s="290" t="s">
        <v>49</v>
      </c>
      <c r="J6" s="138" t="s">
        <v>114</v>
      </c>
      <c r="K6" s="72" t="s">
        <v>115</v>
      </c>
      <c r="L6" s="75"/>
      <c r="M6" s="75"/>
      <c r="N6" s="75"/>
      <c r="O6" s="75"/>
      <c r="P6" s="22"/>
      <c r="Q6" s="22"/>
      <c r="R6" s="22"/>
      <c r="S6" s="22"/>
      <c r="T6" s="22"/>
      <c r="U6" s="22"/>
      <c r="V6" s="22" t="s">
        <v>684</v>
      </c>
      <c r="W6" s="22"/>
      <c r="X6" s="22"/>
      <c r="Y6" s="2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</row>
    <row r="7" spans="1:243" s="116" customFormat="1" ht="25.5">
      <c r="A7" s="349"/>
      <c r="B7" s="135" t="s">
        <v>999</v>
      </c>
      <c r="C7" s="136"/>
      <c r="D7" s="22"/>
      <c r="E7" s="22"/>
      <c r="F7" s="22"/>
      <c r="G7" s="22">
        <v>2020</v>
      </c>
      <c r="H7" s="209">
        <v>200000</v>
      </c>
      <c r="I7" s="290" t="s">
        <v>1045</v>
      </c>
      <c r="J7" s="138"/>
      <c r="K7" s="72"/>
      <c r="L7" s="75"/>
      <c r="M7" s="75"/>
      <c r="N7" s="75"/>
      <c r="O7" s="75"/>
      <c r="P7" s="22"/>
      <c r="Q7" s="22"/>
      <c r="R7" s="22"/>
      <c r="S7" s="22"/>
      <c r="T7" s="22"/>
      <c r="U7" s="22"/>
      <c r="V7" s="22"/>
      <c r="W7" s="22"/>
      <c r="X7" s="22"/>
      <c r="Y7" s="2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</row>
    <row r="8" spans="1:243" s="116" customFormat="1" ht="24.75" customHeight="1">
      <c r="A8" s="22">
        <v>2</v>
      </c>
      <c r="B8" s="135" t="s">
        <v>106</v>
      </c>
      <c r="C8" s="136" t="s">
        <v>103</v>
      </c>
      <c r="D8" s="22" t="s">
        <v>104</v>
      </c>
      <c r="E8" s="22"/>
      <c r="F8" s="22" t="s">
        <v>94</v>
      </c>
      <c r="G8" s="22" t="s">
        <v>107</v>
      </c>
      <c r="H8" s="82">
        <v>2200000</v>
      </c>
      <c r="I8" s="290" t="s">
        <v>49</v>
      </c>
      <c r="J8" s="138" t="s">
        <v>116</v>
      </c>
      <c r="K8" s="329" t="s">
        <v>100</v>
      </c>
      <c r="L8" s="75"/>
      <c r="M8" s="75"/>
      <c r="N8" s="75"/>
      <c r="O8" s="75"/>
      <c r="P8" s="22"/>
      <c r="Q8" s="22"/>
      <c r="R8" s="22"/>
      <c r="S8" s="22"/>
      <c r="T8" s="22"/>
      <c r="U8" s="22"/>
      <c r="V8" s="22" t="s">
        <v>685</v>
      </c>
      <c r="W8" s="22"/>
      <c r="X8" s="22"/>
      <c r="Y8" s="2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</row>
    <row r="9" spans="1:243" s="116" customFormat="1" ht="24.75" customHeight="1">
      <c r="A9" s="22">
        <v>3</v>
      </c>
      <c r="B9" s="135" t="s">
        <v>108</v>
      </c>
      <c r="C9" s="136" t="s">
        <v>109</v>
      </c>
      <c r="D9" s="22" t="s">
        <v>104</v>
      </c>
      <c r="E9" s="22"/>
      <c r="F9" s="22" t="s">
        <v>94</v>
      </c>
      <c r="G9" s="139"/>
      <c r="H9" s="82">
        <v>2710</v>
      </c>
      <c r="I9" s="82" t="s">
        <v>49</v>
      </c>
      <c r="J9" s="138" t="s">
        <v>117</v>
      </c>
      <c r="K9" s="330"/>
      <c r="L9" s="75"/>
      <c r="M9" s="75"/>
      <c r="N9" s="75"/>
      <c r="O9" s="75"/>
      <c r="P9" s="22"/>
      <c r="Q9" s="22"/>
      <c r="R9" s="22"/>
      <c r="S9" s="22"/>
      <c r="T9" s="22"/>
      <c r="U9" s="22"/>
      <c r="V9" s="22"/>
      <c r="W9" s="22"/>
      <c r="X9" s="22"/>
      <c r="Y9" s="2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</row>
    <row r="10" spans="1:243" s="116" customFormat="1" ht="24.75" customHeight="1">
      <c r="A10" s="22">
        <v>4</v>
      </c>
      <c r="B10" s="135" t="s">
        <v>110</v>
      </c>
      <c r="C10" s="140"/>
      <c r="D10" s="22" t="s">
        <v>104</v>
      </c>
      <c r="E10" s="22"/>
      <c r="F10" s="22" t="s">
        <v>94</v>
      </c>
      <c r="G10" s="139"/>
      <c r="H10" s="82">
        <v>3955</v>
      </c>
      <c r="I10" s="82" t="s">
        <v>49</v>
      </c>
      <c r="J10" s="138" t="s">
        <v>118</v>
      </c>
      <c r="K10" s="330"/>
      <c r="L10" s="75"/>
      <c r="M10" s="75"/>
      <c r="N10" s="75"/>
      <c r="O10" s="75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</row>
    <row r="11" spans="1:243" s="116" customFormat="1" ht="24.75" customHeight="1">
      <c r="A11" s="22">
        <v>5</v>
      </c>
      <c r="B11" s="135" t="s">
        <v>111</v>
      </c>
      <c r="C11" s="140"/>
      <c r="D11" s="22" t="s">
        <v>104</v>
      </c>
      <c r="E11" s="22"/>
      <c r="F11" s="22" t="s">
        <v>94</v>
      </c>
      <c r="G11" s="139"/>
      <c r="H11" s="82">
        <v>21095</v>
      </c>
      <c r="I11" s="82" t="s">
        <v>49</v>
      </c>
      <c r="J11" s="138" t="s">
        <v>119</v>
      </c>
      <c r="K11" s="331"/>
      <c r="L11" s="75"/>
      <c r="M11" s="75"/>
      <c r="N11" s="75"/>
      <c r="O11" s="7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</row>
    <row r="12" spans="1:38" s="115" customFormat="1" ht="38.25">
      <c r="A12" s="22">
        <v>6</v>
      </c>
      <c r="B12" s="141" t="s">
        <v>112</v>
      </c>
      <c r="C12" s="142" t="s">
        <v>113</v>
      </c>
      <c r="D12" s="143" t="s">
        <v>104</v>
      </c>
      <c r="E12" s="143"/>
      <c r="F12" s="22" t="s">
        <v>94</v>
      </c>
      <c r="G12" s="143">
        <v>1973</v>
      </c>
      <c r="H12" s="304">
        <v>5569000</v>
      </c>
      <c r="I12" s="144" t="s">
        <v>48</v>
      </c>
      <c r="J12" s="145" t="s">
        <v>1046</v>
      </c>
      <c r="K12" s="72" t="s">
        <v>120</v>
      </c>
      <c r="L12" s="75"/>
      <c r="M12" s="75"/>
      <c r="N12" s="75"/>
      <c r="O12" s="75"/>
      <c r="P12" s="22"/>
      <c r="Q12" s="22"/>
      <c r="R12" s="22"/>
      <c r="S12" s="22"/>
      <c r="T12" s="22"/>
      <c r="U12" s="22"/>
      <c r="V12" s="22" t="s">
        <v>686</v>
      </c>
      <c r="W12" s="22"/>
      <c r="X12" s="22"/>
      <c r="Y12" s="2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38" s="115" customFormat="1" ht="24.75" customHeight="1">
      <c r="A13" s="22">
        <v>7</v>
      </c>
      <c r="B13" s="141" t="s">
        <v>1050</v>
      </c>
      <c r="C13" s="142"/>
      <c r="D13" s="143" t="s">
        <v>94</v>
      </c>
      <c r="E13" s="143"/>
      <c r="F13" s="22" t="s">
        <v>94</v>
      </c>
      <c r="G13" s="143" t="s">
        <v>388</v>
      </c>
      <c r="H13" s="82">
        <v>497741.02</v>
      </c>
      <c r="I13" s="82" t="s">
        <v>49</v>
      </c>
      <c r="J13" s="145" t="s">
        <v>389</v>
      </c>
      <c r="K13" s="72" t="s">
        <v>390</v>
      </c>
      <c r="L13" s="75"/>
      <c r="M13" s="75"/>
      <c r="N13" s="75"/>
      <c r="O13" s="7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38" s="310" customFormat="1" ht="178.5">
      <c r="A14" s="303">
        <v>8</v>
      </c>
      <c r="B14" s="141" t="s">
        <v>996</v>
      </c>
      <c r="C14" s="142" t="s">
        <v>997</v>
      </c>
      <c r="D14" s="143" t="s">
        <v>1000</v>
      </c>
      <c r="E14" s="143"/>
      <c r="F14" s="303"/>
      <c r="G14" s="311" t="s">
        <v>1001</v>
      </c>
      <c r="H14" s="82">
        <v>18000000</v>
      </c>
      <c r="I14" s="82" t="s">
        <v>998</v>
      </c>
      <c r="J14" s="309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</row>
    <row r="15" spans="1:25" s="12" customFormat="1" ht="24.75" customHeight="1">
      <c r="A15" s="326" t="s">
        <v>45</v>
      </c>
      <c r="B15" s="327"/>
      <c r="C15" s="327"/>
      <c r="D15" s="327"/>
      <c r="E15" s="327"/>
      <c r="F15" s="327"/>
      <c r="G15" s="328"/>
      <c r="H15" s="189">
        <f>SUM(H6:H14)</f>
        <v>28994501.02</v>
      </c>
      <c r="I15" s="39"/>
      <c r="J15" s="25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23"/>
      <c r="W15" s="123"/>
      <c r="X15" s="123"/>
      <c r="Y15" s="123"/>
    </row>
    <row r="16" spans="1:157" s="124" customFormat="1" ht="24.75" customHeight="1">
      <c r="A16" s="332" t="s">
        <v>79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4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</row>
    <row r="17" spans="1:37" s="170" customFormat="1" ht="24.75" customHeight="1">
      <c r="A17" s="22">
        <v>1</v>
      </c>
      <c r="B17" s="135" t="s">
        <v>180</v>
      </c>
      <c r="C17" s="136" t="s">
        <v>181</v>
      </c>
      <c r="D17" s="22" t="s">
        <v>104</v>
      </c>
      <c r="E17" s="22" t="s">
        <v>94</v>
      </c>
      <c r="F17" s="22" t="s">
        <v>104</v>
      </c>
      <c r="G17" s="22">
        <v>1802</v>
      </c>
      <c r="H17" s="81">
        <v>12302460</v>
      </c>
      <c r="I17" s="144" t="s">
        <v>1005</v>
      </c>
      <c r="J17" s="138" t="s">
        <v>699</v>
      </c>
      <c r="K17" s="72" t="s">
        <v>178</v>
      </c>
      <c r="L17" s="75" t="s">
        <v>700</v>
      </c>
      <c r="M17" s="75" t="s">
        <v>701</v>
      </c>
      <c r="N17" s="75" t="s">
        <v>702</v>
      </c>
      <c r="O17" s="75" t="s">
        <v>712</v>
      </c>
      <c r="P17" s="22" t="s">
        <v>713</v>
      </c>
      <c r="Q17" s="22" t="s">
        <v>714</v>
      </c>
      <c r="R17" s="22" t="s">
        <v>714</v>
      </c>
      <c r="S17" s="22" t="s">
        <v>714</v>
      </c>
      <c r="T17" s="22" t="s">
        <v>715</v>
      </c>
      <c r="U17" s="22" t="s">
        <v>716</v>
      </c>
      <c r="V17" s="22" t="s">
        <v>717</v>
      </c>
      <c r="W17" s="22">
        <v>3</v>
      </c>
      <c r="X17" s="22" t="s">
        <v>104</v>
      </c>
      <c r="Y17" s="22" t="s">
        <v>94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s="170" customFormat="1" ht="24.75" customHeight="1">
      <c r="A18" s="22">
        <v>2</v>
      </c>
      <c r="B18" s="135" t="s">
        <v>386</v>
      </c>
      <c r="C18" s="136"/>
      <c r="D18" s="22"/>
      <c r="E18" s="22"/>
      <c r="F18" s="22"/>
      <c r="G18" s="22"/>
      <c r="H18" s="209">
        <v>53850</v>
      </c>
      <c r="I18" s="137" t="s">
        <v>49</v>
      </c>
      <c r="J18" s="138"/>
      <c r="K18" s="72" t="s">
        <v>178</v>
      </c>
      <c r="L18" s="75"/>
      <c r="M18" s="75"/>
      <c r="N18" s="75"/>
      <c r="O18" s="75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s="170" customFormat="1" ht="24.75" customHeight="1">
      <c r="A19" s="22">
        <v>3</v>
      </c>
      <c r="B19" s="135" t="s">
        <v>387</v>
      </c>
      <c r="C19" s="136" t="s">
        <v>113</v>
      </c>
      <c r="D19" s="22" t="s">
        <v>104</v>
      </c>
      <c r="E19" s="22" t="s">
        <v>94</v>
      </c>
      <c r="F19" s="22" t="s">
        <v>94</v>
      </c>
      <c r="G19" s="22">
        <v>1995</v>
      </c>
      <c r="H19" s="81">
        <v>2805000</v>
      </c>
      <c r="I19" s="144" t="s">
        <v>48</v>
      </c>
      <c r="J19" s="138" t="s">
        <v>703</v>
      </c>
      <c r="K19" s="72" t="s">
        <v>178</v>
      </c>
      <c r="L19" s="75" t="s">
        <v>704</v>
      </c>
      <c r="M19" s="75" t="s">
        <v>705</v>
      </c>
      <c r="N19" s="75" t="s">
        <v>706</v>
      </c>
      <c r="O19" s="75"/>
      <c r="P19" s="22" t="s">
        <v>714</v>
      </c>
      <c r="Q19" s="22" t="s">
        <v>718</v>
      </c>
      <c r="R19" s="22" t="s">
        <v>718</v>
      </c>
      <c r="S19" s="22" t="s">
        <v>718</v>
      </c>
      <c r="T19" s="22" t="s">
        <v>715</v>
      </c>
      <c r="U19" s="22" t="s">
        <v>718</v>
      </c>
      <c r="V19" s="22" t="s">
        <v>719</v>
      </c>
      <c r="W19" s="22">
        <v>3</v>
      </c>
      <c r="X19" s="22" t="s">
        <v>104</v>
      </c>
      <c r="Y19" s="22" t="s">
        <v>104</v>
      </c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70" s="171" customFormat="1" ht="24.75" customHeight="1">
      <c r="A20" s="22">
        <v>4</v>
      </c>
      <c r="B20" s="135" t="s">
        <v>182</v>
      </c>
      <c r="C20" s="136"/>
      <c r="D20" s="22" t="s">
        <v>104</v>
      </c>
      <c r="E20" s="22" t="s">
        <v>94</v>
      </c>
      <c r="F20" s="22" t="s">
        <v>94</v>
      </c>
      <c r="G20" s="22">
        <v>1995</v>
      </c>
      <c r="H20" s="81">
        <v>28000</v>
      </c>
      <c r="I20" s="144" t="s">
        <v>48</v>
      </c>
      <c r="J20" s="138" t="s">
        <v>707</v>
      </c>
      <c r="K20" s="72" t="s">
        <v>178</v>
      </c>
      <c r="L20" s="75" t="s">
        <v>708</v>
      </c>
      <c r="M20" s="75" t="s">
        <v>709</v>
      </c>
      <c r="N20" s="75" t="s">
        <v>710</v>
      </c>
      <c r="O20" s="75" t="s">
        <v>720</v>
      </c>
      <c r="P20" s="22" t="s">
        <v>714</v>
      </c>
      <c r="Q20" s="22" t="s">
        <v>718</v>
      </c>
      <c r="R20" s="22" t="s">
        <v>718</v>
      </c>
      <c r="S20" s="22" t="s">
        <v>718</v>
      </c>
      <c r="T20" s="22" t="s">
        <v>121</v>
      </c>
      <c r="U20" s="22" t="s">
        <v>721</v>
      </c>
      <c r="V20" s="22" t="s">
        <v>722</v>
      </c>
      <c r="W20" s="22" t="s">
        <v>723</v>
      </c>
      <c r="X20" s="22" t="s">
        <v>94</v>
      </c>
      <c r="Y20" s="22" t="s">
        <v>94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</row>
    <row r="21" spans="1:70" s="171" customFormat="1" ht="24.75" customHeight="1">
      <c r="A21" s="22">
        <v>5</v>
      </c>
      <c r="B21" s="135" t="s">
        <v>183</v>
      </c>
      <c r="C21" s="136"/>
      <c r="D21" s="22" t="s">
        <v>104</v>
      </c>
      <c r="E21" s="22"/>
      <c r="F21" s="22"/>
      <c r="G21" s="22">
        <v>1993</v>
      </c>
      <c r="H21" s="209">
        <v>128998.19</v>
      </c>
      <c r="I21" s="137" t="s">
        <v>49</v>
      </c>
      <c r="J21" s="138" t="s">
        <v>711</v>
      </c>
      <c r="K21" s="72" t="s">
        <v>178</v>
      </c>
      <c r="L21" s="75" t="s">
        <v>708</v>
      </c>
      <c r="M21" s="75" t="s">
        <v>121</v>
      </c>
      <c r="N21" s="75" t="s">
        <v>710</v>
      </c>
      <c r="O21" s="75" t="s">
        <v>720</v>
      </c>
      <c r="P21" s="22" t="s">
        <v>714</v>
      </c>
      <c r="Q21" s="22" t="s">
        <v>718</v>
      </c>
      <c r="R21" s="22" t="s">
        <v>718</v>
      </c>
      <c r="S21" s="22" t="s">
        <v>718</v>
      </c>
      <c r="T21" s="22" t="s">
        <v>121</v>
      </c>
      <c r="U21" s="22" t="s">
        <v>721</v>
      </c>
      <c r="V21" s="22" t="s">
        <v>724</v>
      </c>
      <c r="W21" s="22" t="s">
        <v>723</v>
      </c>
      <c r="X21" s="22" t="s">
        <v>94</v>
      </c>
      <c r="Y21" s="22" t="s">
        <v>94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</row>
    <row r="22" spans="1:70" s="171" customFormat="1" ht="24.75" customHeight="1">
      <c r="A22" s="22">
        <v>6</v>
      </c>
      <c r="B22" s="135" t="s">
        <v>184</v>
      </c>
      <c r="C22" s="136"/>
      <c r="D22" s="22"/>
      <c r="E22" s="22"/>
      <c r="F22" s="22"/>
      <c r="G22" s="22">
        <v>1997</v>
      </c>
      <c r="H22" s="209">
        <v>25000</v>
      </c>
      <c r="I22" s="137" t="s">
        <v>49</v>
      </c>
      <c r="J22" s="138"/>
      <c r="K22" s="72" t="s">
        <v>178</v>
      </c>
      <c r="L22" s="75"/>
      <c r="M22" s="75"/>
      <c r="N22" s="7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</row>
    <row r="23" spans="1:70" s="171" customFormat="1" ht="24.75" customHeight="1">
      <c r="A23" s="22">
        <v>7</v>
      </c>
      <c r="B23" s="135" t="s">
        <v>185</v>
      </c>
      <c r="C23" s="136"/>
      <c r="D23" s="22"/>
      <c r="E23" s="22"/>
      <c r="F23" s="22"/>
      <c r="G23" s="22">
        <v>1986</v>
      </c>
      <c r="H23" s="209">
        <v>6323.77</v>
      </c>
      <c r="I23" s="137" t="s">
        <v>49</v>
      </c>
      <c r="J23" s="138"/>
      <c r="K23" s="72" t="s">
        <v>178</v>
      </c>
      <c r="L23" s="75"/>
      <c r="M23" s="75"/>
      <c r="N23" s="75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</row>
    <row r="24" spans="1:70" s="171" customFormat="1" ht="24.75" customHeight="1">
      <c r="A24" s="22">
        <v>8</v>
      </c>
      <c r="B24" s="135" t="s">
        <v>186</v>
      </c>
      <c r="C24" s="136"/>
      <c r="D24" s="22"/>
      <c r="E24" s="22"/>
      <c r="F24" s="22"/>
      <c r="G24" s="22">
        <v>1982</v>
      </c>
      <c r="H24" s="209">
        <v>2473.43</v>
      </c>
      <c r="I24" s="137" t="s">
        <v>49</v>
      </c>
      <c r="J24" s="138"/>
      <c r="K24" s="72" t="s">
        <v>178</v>
      </c>
      <c r="L24" s="75"/>
      <c r="M24" s="75"/>
      <c r="N24" s="75"/>
      <c r="O24" s="75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</row>
    <row r="25" spans="1:70" s="171" customFormat="1" ht="24.75" customHeight="1">
      <c r="A25" s="22">
        <v>9</v>
      </c>
      <c r="B25" s="135" t="s">
        <v>187</v>
      </c>
      <c r="C25" s="136"/>
      <c r="D25" s="22"/>
      <c r="E25" s="22"/>
      <c r="F25" s="22"/>
      <c r="G25" s="22">
        <v>1967</v>
      </c>
      <c r="H25" s="209">
        <v>10920.95</v>
      </c>
      <c r="I25" s="137" t="s">
        <v>49</v>
      </c>
      <c r="J25" s="138"/>
      <c r="K25" s="72" t="s">
        <v>178</v>
      </c>
      <c r="L25" s="75"/>
      <c r="M25" s="75"/>
      <c r="N25" s="75"/>
      <c r="O25" s="75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</row>
    <row r="26" spans="1:70" s="171" customFormat="1" ht="24.75" customHeight="1">
      <c r="A26" s="22">
        <v>10</v>
      </c>
      <c r="B26" s="135" t="s">
        <v>188</v>
      </c>
      <c r="C26" s="136"/>
      <c r="D26" s="22"/>
      <c r="E26" s="22"/>
      <c r="F26" s="22"/>
      <c r="G26" s="22">
        <v>1996</v>
      </c>
      <c r="H26" s="209">
        <v>134332.89</v>
      </c>
      <c r="I26" s="137" t="s">
        <v>49</v>
      </c>
      <c r="J26" s="138"/>
      <c r="K26" s="72" t="s">
        <v>178</v>
      </c>
      <c r="L26" s="75"/>
      <c r="M26" s="75"/>
      <c r="N26" s="75"/>
      <c r="O26" s="75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</row>
    <row r="27" spans="1:70" s="171" customFormat="1" ht="24.75" customHeight="1">
      <c r="A27" s="22">
        <v>11</v>
      </c>
      <c r="B27" s="135" t="s">
        <v>500</v>
      </c>
      <c r="C27" s="136"/>
      <c r="D27" s="22"/>
      <c r="E27" s="22"/>
      <c r="F27" s="22"/>
      <c r="G27" s="22">
        <v>1991</v>
      </c>
      <c r="H27" s="209">
        <v>5365.73</v>
      </c>
      <c r="I27" s="137" t="s">
        <v>49</v>
      </c>
      <c r="J27" s="138"/>
      <c r="K27" s="72" t="s">
        <v>178</v>
      </c>
      <c r="L27" s="75"/>
      <c r="M27" s="75"/>
      <c r="N27" s="75"/>
      <c r="O27" s="75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</row>
    <row r="28" spans="1:70" s="171" customFormat="1" ht="24.75" customHeight="1">
      <c r="A28" s="22">
        <v>12</v>
      </c>
      <c r="B28" s="135" t="s">
        <v>500</v>
      </c>
      <c r="C28" s="136"/>
      <c r="D28" s="22"/>
      <c r="E28" s="22"/>
      <c r="F28" s="22"/>
      <c r="G28" s="22">
        <v>1996</v>
      </c>
      <c r="H28" s="209">
        <v>4954.07</v>
      </c>
      <c r="I28" s="137" t="s">
        <v>49</v>
      </c>
      <c r="J28" s="138"/>
      <c r="K28" s="72" t="s">
        <v>178</v>
      </c>
      <c r="L28" s="75"/>
      <c r="M28" s="75"/>
      <c r="N28" s="75"/>
      <c r="O28" s="75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</row>
    <row r="29" spans="1:70" s="171" customFormat="1" ht="24.75" customHeight="1">
      <c r="A29" s="22">
        <v>13</v>
      </c>
      <c r="B29" s="135" t="s">
        <v>189</v>
      </c>
      <c r="C29" s="136"/>
      <c r="D29" s="22"/>
      <c r="E29" s="22"/>
      <c r="F29" s="22"/>
      <c r="G29" s="22">
        <v>1997</v>
      </c>
      <c r="H29" s="209">
        <v>40408.12</v>
      </c>
      <c r="I29" s="137" t="s">
        <v>49</v>
      </c>
      <c r="J29" s="138"/>
      <c r="K29" s="72" t="s">
        <v>178</v>
      </c>
      <c r="L29" s="75"/>
      <c r="M29" s="75"/>
      <c r="N29" s="7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</row>
    <row r="30" spans="1:70" s="2" customFormat="1" ht="24.75" customHeight="1">
      <c r="A30" s="326" t="s">
        <v>69</v>
      </c>
      <c r="B30" s="327"/>
      <c r="C30" s="327"/>
      <c r="D30" s="327"/>
      <c r="E30" s="327"/>
      <c r="F30" s="327"/>
      <c r="G30" s="328"/>
      <c r="H30" s="39">
        <f>SUM(H17:H29)</f>
        <v>15548087.149999999</v>
      </c>
      <c r="I30" s="98"/>
      <c r="J30" s="25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3"/>
      <c r="W30" s="123"/>
      <c r="X30" s="123"/>
      <c r="Y30" s="123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157" s="125" customFormat="1" ht="24.75" customHeight="1">
      <c r="A31" s="332" t="s">
        <v>77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4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</row>
    <row r="32" spans="1:70" s="171" customFormat="1" ht="204">
      <c r="A32" s="22">
        <v>1</v>
      </c>
      <c r="B32" s="135" t="s">
        <v>204</v>
      </c>
      <c r="C32" s="136" t="s">
        <v>205</v>
      </c>
      <c r="D32" s="22" t="s">
        <v>206</v>
      </c>
      <c r="E32" s="22" t="s">
        <v>214</v>
      </c>
      <c r="F32" s="22" t="s">
        <v>214</v>
      </c>
      <c r="G32" s="22">
        <v>1965</v>
      </c>
      <c r="H32" s="81">
        <v>1959000</v>
      </c>
      <c r="I32" s="144" t="s">
        <v>48</v>
      </c>
      <c r="J32" s="138" t="s">
        <v>766</v>
      </c>
      <c r="K32" s="72" t="s">
        <v>215</v>
      </c>
      <c r="L32" s="75" t="s">
        <v>767</v>
      </c>
      <c r="M32" s="75" t="s">
        <v>768</v>
      </c>
      <c r="N32" s="75" t="s">
        <v>769</v>
      </c>
      <c r="O32" s="75" t="s">
        <v>772</v>
      </c>
      <c r="P32" s="22" t="s">
        <v>773</v>
      </c>
      <c r="Q32" s="22" t="s">
        <v>774</v>
      </c>
      <c r="R32" s="22" t="s">
        <v>773</v>
      </c>
      <c r="S32" s="22" t="s">
        <v>773</v>
      </c>
      <c r="T32" s="22" t="s">
        <v>773</v>
      </c>
      <c r="U32" s="22" t="s">
        <v>773</v>
      </c>
      <c r="V32" s="22" t="s">
        <v>775</v>
      </c>
      <c r="W32" s="22">
        <v>2</v>
      </c>
      <c r="X32" s="22" t="s">
        <v>104</v>
      </c>
      <c r="Y32" s="22" t="s">
        <v>94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</row>
    <row r="33" spans="1:70" s="171" customFormat="1" ht="24.75" customHeight="1">
      <c r="A33" s="22">
        <v>2</v>
      </c>
      <c r="B33" s="135" t="s">
        <v>761</v>
      </c>
      <c r="C33" s="136" t="s">
        <v>762</v>
      </c>
      <c r="D33" s="22" t="s">
        <v>206</v>
      </c>
      <c r="E33" s="22" t="s">
        <v>214</v>
      </c>
      <c r="F33" s="22" t="s">
        <v>214</v>
      </c>
      <c r="G33" s="22">
        <v>1990</v>
      </c>
      <c r="H33" s="81">
        <v>1311000</v>
      </c>
      <c r="I33" s="144" t="s">
        <v>48</v>
      </c>
      <c r="J33" s="138" t="s">
        <v>770</v>
      </c>
      <c r="K33" s="72" t="s">
        <v>215</v>
      </c>
      <c r="L33" s="75" t="s">
        <v>770</v>
      </c>
      <c r="M33" s="75" t="s">
        <v>216</v>
      </c>
      <c r="N33" s="75" t="s">
        <v>216</v>
      </c>
      <c r="O33" s="75" t="s">
        <v>776</v>
      </c>
      <c r="P33" s="22" t="s">
        <v>773</v>
      </c>
      <c r="Q33" s="22" t="s">
        <v>774</v>
      </c>
      <c r="R33" s="22" t="s">
        <v>773</v>
      </c>
      <c r="S33" s="22" t="s">
        <v>773</v>
      </c>
      <c r="T33" s="22" t="s">
        <v>773</v>
      </c>
      <c r="U33" s="22" t="s">
        <v>773</v>
      </c>
      <c r="V33" s="22" t="s">
        <v>777</v>
      </c>
      <c r="W33" s="22">
        <v>1</v>
      </c>
      <c r="X33" s="22" t="s">
        <v>104</v>
      </c>
      <c r="Y33" s="22" t="s">
        <v>94</v>
      </c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</row>
    <row r="34" spans="1:70" s="171" customFormat="1" ht="24.75" customHeight="1">
      <c r="A34" s="22">
        <v>3</v>
      </c>
      <c r="B34" s="135" t="s">
        <v>207</v>
      </c>
      <c r="C34" s="136" t="s">
        <v>208</v>
      </c>
      <c r="D34" s="22" t="s">
        <v>206</v>
      </c>
      <c r="E34" s="22" t="s">
        <v>214</v>
      </c>
      <c r="F34" s="22" t="s">
        <v>214</v>
      </c>
      <c r="G34" s="22"/>
      <c r="H34" s="209">
        <v>18319</v>
      </c>
      <c r="I34" s="137" t="s">
        <v>49</v>
      </c>
      <c r="J34" s="138" t="s">
        <v>770</v>
      </c>
      <c r="K34" s="72" t="s">
        <v>215</v>
      </c>
      <c r="L34" s="75" t="s">
        <v>771</v>
      </c>
      <c r="M34" s="75" t="s">
        <v>771</v>
      </c>
      <c r="N34" s="75" t="s">
        <v>771</v>
      </c>
      <c r="O34" s="75"/>
      <c r="P34" s="22" t="s">
        <v>771</v>
      </c>
      <c r="Q34" s="22" t="s">
        <v>778</v>
      </c>
      <c r="R34" s="22" t="s">
        <v>771</v>
      </c>
      <c r="S34" s="22" t="s">
        <v>771</v>
      </c>
      <c r="T34" s="22" t="s">
        <v>771</v>
      </c>
      <c r="U34" s="22" t="s">
        <v>771</v>
      </c>
      <c r="V34" s="22"/>
      <c r="W34" s="22" t="s">
        <v>771</v>
      </c>
      <c r="X34" s="22" t="s">
        <v>779</v>
      </c>
      <c r="Y34" s="22" t="s">
        <v>771</v>
      </c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</row>
    <row r="35" spans="1:70" s="171" customFormat="1" ht="24.75" customHeight="1">
      <c r="A35" s="22">
        <v>4</v>
      </c>
      <c r="B35" s="135" t="s">
        <v>209</v>
      </c>
      <c r="C35" s="136" t="s">
        <v>208</v>
      </c>
      <c r="D35" s="22" t="s">
        <v>206</v>
      </c>
      <c r="E35" s="22" t="s">
        <v>214</v>
      </c>
      <c r="F35" s="22" t="s">
        <v>214</v>
      </c>
      <c r="G35" s="22"/>
      <c r="H35" s="209">
        <v>41228.74</v>
      </c>
      <c r="I35" s="137" t="s">
        <v>49</v>
      </c>
      <c r="J35" s="138" t="s">
        <v>770</v>
      </c>
      <c r="K35" s="72" t="s">
        <v>215</v>
      </c>
      <c r="L35" s="75" t="s">
        <v>771</v>
      </c>
      <c r="M35" s="75" t="s">
        <v>771</v>
      </c>
      <c r="N35" s="75" t="s">
        <v>771</v>
      </c>
      <c r="O35" s="75"/>
      <c r="P35" s="22" t="s">
        <v>771</v>
      </c>
      <c r="Q35" s="22" t="s">
        <v>778</v>
      </c>
      <c r="R35" s="22" t="s">
        <v>771</v>
      </c>
      <c r="S35" s="22" t="s">
        <v>771</v>
      </c>
      <c r="T35" s="22" t="s">
        <v>771</v>
      </c>
      <c r="U35" s="22" t="s">
        <v>771</v>
      </c>
      <c r="V35" s="22"/>
      <c r="W35" s="22" t="s">
        <v>771</v>
      </c>
      <c r="X35" s="22" t="s">
        <v>779</v>
      </c>
      <c r="Y35" s="22" t="s">
        <v>771</v>
      </c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</row>
    <row r="36" spans="1:70" s="171" customFormat="1" ht="24.75" customHeight="1">
      <c r="A36" s="22">
        <v>5</v>
      </c>
      <c r="B36" s="135" t="s">
        <v>763</v>
      </c>
      <c r="C36" s="136" t="s">
        <v>763</v>
      </c>
      <c r="D36" s="22" t="s">
        <v>206</v>
      </c>
      <c r="E36" s="22" t="s">
        <v>214</v>
      </c>
      <c r="F36" s="22" t="s">
        <v>214</v>
      </c>
      <c r="G36" s="22"/>
      <c r="H36" s="209">
        <v>99980.33</v>
      </c>
      <c r="I36" s="137" t="s">
        <v>49</v>
      </c>
      <c r="J36" s="138" t="s">
        <v>770</v>
      </c>
      <c r="K36" s="72" t="s">
        <v>215</v>
      </c>
      <c r="L36" s="75" t="s">
        <v>771</v>
      </c>
      <c r="M36" s="75" t="s">
        <v>771</v>
      </c>
      <c r="N36" s="75" t="s">
        <v>771</v>
      </c>
      <c r="O36" s="75"/>
      <c r="P36" s="22" t="s">
        <v>771</v>
      </c>
      <c r="Q36" s="22" t="s">
        <v>778</v>
      </c>
      <c r="R36" s="22" t="s">
        <v>771</v>
      </c>
      <c r="S36" s="22" t="s">
        <v>771</v>
      </c>
      <c r="T36" s="22" t="s">
        <v>771</v>
      </c>
      <c r="U36" s="22" t="s">
        <v>771</v>
      </c>
      <c r="V36" s="22"/>
      <c r="W36" s="22" t="s">
        <v>771</v>
      </c>
      <c r="X36" s="22" t="s">
        <v>779</v>
      </c>
      <c r="Y36" s="22" t="s">
        <v>771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</row>
    <row r="37" spans="1:70" s="171" customFormat="1" ht="24.75" customHeight="1">
      <c r="A37" s="22">
        <v>6</v>
      </c>
      <c r="B37" s="135" t="s">
        <v>210</v>
      </c>
      <c r="C37" s="136" t="s">
        <v>211</v>
      </c>
      <c r="D37" s="22" t="s">
        <v>206</v>
      </c>
      <c r="E37" s="22" t="s">
        <v>214</v>
      </c>
      <c r="F37" s="22" t="s">
        <v>214</v>
      </c>
      <c r="G37" s="22"/>
      <c r="H37" s="209">
        <v>110000</v>
      </c>
      <c r="I37" s="137" t="s">
        <v>49</v>
      </c>
      <c r="J37" s="138" t="s">
        <v>770</v>
      </c>
      <c r="K37" s="72" t="s">
        <v>215</v>
      </c>
      <c r="L37" s="75" t="s">
        <v>771</v>
      </c>
      <c r="M37" s="75" t="s">
        <v>771</v>
      </c>
      <c r="N37" s="75" t="s">
        <v>771</v>
      </c>
      <c r="O37" s="75"/>
      <c r="P37" s="22" t="s">
        <v>771</v>
      </c>
      <c r="Q37" s="22" t="s">
        <v>778</v>
      </c>
      <c r="R37" s="22" t="s">
        <v>771</v>
      </c>
      <c r="S37" s="22" t="s">
        <v>771</v>
      </c>
      <c r="T37" s="22" t="s">
        <v>771</v>
      </c>
      <c r="U37" s="22" t="s">
        <v>771</v>
      </c>
      <c r="V37" s="22"/>
      <c r="W37" s="22" t="s">
        <v>771</v>
      </c>
      <c r="X37" s="22" t="s">
        <v>779</v>
      </c>
      <c r="Y37" s="22" t="s">
        <v>771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</row>
    <row r="38" spans="1:37" s="170" customFormat="1" ht="24.75" customHeight="1">
      <c r="A38" s="22">
        <v>7</v>
      </c>
      <c r="B38" s="147" t="s">
        <v>415</v>
      </c>
      <c r="C38" s="147" t="s">
        <v>211</v>
      </c>
      <c r="D38" s="75" t="s">
        <v>206</v>
      </c>
      <c r="E38" s="75" t="s">
        <v>214</v>
      </c>
      <c r="F38" s="75" t="s">
        <v>214</v>
      </c>
      <c r="G38" s="22"/>
      <c r="H38" s="209">
        <v>27855</v>
      </c>
      <c r="I38" s="137" t="s">
        <v>49</v>
      </c>
      <c r="J38" s="138" t="s">
        <v>770</v>
      </c>
      <c r="K38" s="72" t="s">
        <v>215</v>
      </c>
      <c r="L38" s="75" t="s">
        <v>771</v>
      </c>
      <c r="M38" s="75" t="s">
        <v>771</v>
      </c>
      <c r="N38" s="75" t="s">
        <v>771</v>
      </c>
      <c r="O38" s="75"/>
      <c r="P38" s="22" t="s">
        <v>771</v>
      </c>
      <c r="Q38" s="22" t="s">
        <v>778</v>
      </c>
      <c r="R38" s="22" t="s">
        <v>771</v>
      </c>
      <c r="S38" s="22" t="s">
        <v>771</v>
      </c>
      <c r="T38" s="22" t="s">
        <v>771</v>
      </c>
      <c r="U38" s="22" t="s">
        <v>771</v>
      </c>
      <c r="V38" s="22"/>
      <c r="W38" s="22" t="s">
        <v>771</v>
      </c>
      <c r="X38" s="22" t="s">
        <v>779</v>
      </c>
      <c r="Y38" s="22" t="s">
        <v>771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70" s="171" customFormat="1" ht="24.75" customHeight="1">
      <c r="A39" s="22">
        <v>8</v>
      </c>
      <c r="B39" s="135" t="s">
        <v>212</v>
      </c>
      <c r="C39" s="136"/>
      <c r="D39" s="22" t="s">
        <v>206</v>
      </c>
      <c r="E39" s="22" t="s">
        <v>214</v>
      </c>
      <c r="F39" s="22" t="s">
        <v>214</v>
      </c>
      <c r="G39" s="22"/>
      <c r="H39" s="209">
        <v>8905.2</v>
      </c>
      <c r="I39" s="137" t="s">
        <v>49</v>
      </c>
      <c r="J39" s="138" t="s">
        <v>770</v>
      </c>
      <c r="K39" s="72" t="s">
        <v>215</v>
      </c>
      <c r="L39" s="75" t="s">
        <v>771</v>
      </c>
      <c r="M39" s="75" t="s">
        <v>771</v>
      </c>
      <c r="N39" s="75" t="s">
        <v>771</v>
      </c>
      <c r="O39" s="75"/>
      <c r="P39" s="22" t="s">
        <v>771</v>
      </c>
      <c r="Q39" s="22" t="s">
        <v>780</v>
      </c>
      <c r="R39" s="22" t="s">
        <v>771</v>
      </c>
      <c r="S39" s="22" t="s">
        <v>771</v>
      </c>
      <c r="T39" s="22" t="s">
        <v>771</v>
      </c>
      <c r="U39" s="22" t="s">
        <v>771</v>
      </c>
      <c r="V39" s="22"/>
      <c r="W39" s="22" t="s">
        <v>771</v>
      </c>
      <c r="X39" s="22" t="s">
        <v>779</v>
      </c>
      <c r="Y39" s="22" t="s">
        <v>771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</row>
    <row r="40" spans="1:70" s="171" customFormat="1" ht="24.75" customHeight="1">
      <c r="A40" s="22">
        <v>9</v>
      </c>
      <c r="B40" s="135" t="s">
        <v>764</v>
      </c>
      <c r="C40" s="136"/>
      <c r="D40" s="22" t="s">
        <v>206</v>
      </c>
      <c r="E40" s="22" t="s">
        <v>214</v>
      </c>
      <c r="F40" s="22" t="s">
        <v>214</v>
      </c>
      <c r="G40" s="22"/>
      <c r="H40" s="209">
        <v>17557.24</v>
      </c>
      <c r="I40" s="137" t="s">
        <v>49</v>
      </c>
      <c r="J40" s="138" t="s">
        <v>770</v>
      </c>
      <c r="K40" s="72" t="s">
        <v>215</v>
      </c>
      <c r="L40" s="75" t="s">
        <v>771</v>
      </c>
      <c r="M40" s="75" t="s">
        <v>771</v>
      </c>
      <c r="N40" s="75" t="s">
        <v>771</v>
      </c>
      <c r="O40" s="75"/>
      <c r="P40" s="22" t="s">
        <v>771</v>
      </c>
      <c r="Q40" s="22" t="s">
        <v>778</v>
      </c>
      <c r="R40" s="22" t="s">
        <v>780</v>
      </c>
      <c r="S40" s="22" t="s">
        <v>771</v>
      </c>
      <c r="T40" s="22" t="s">
        <v>771</v>
      </c>
      <c r="U40" s="22" t="s">
        <v>771</v>
      </c>
      <c r="V40" s="22"/>
      <c r="W40" s="22" t="s">
        <v>771</v>
      </c>
      <c r="X40" s="22" t="s">
        <v>779</v>
      </c>
      <c r="Y40" s="22" t="s">
        <v>771</v>
      </c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</row>
    <row r="41" spans="1:70" s="171" customFormat="1" ht="24.75" customHeight="1">
      <c r="A41" s="22">
        <v>10</v>
      </c>
      <c r="B41" s="135" t="s">
        <v>213</v>
      </c>
      <c r="C41" s="136"/>
      <c r="D41" s="22" t="s">
        <v>206</v>
      </c>
      <c r="E41" s="22" t="s">
        <v>214</v>
      </c>
      <c r="F41" s="22" t="s">
        <v>214</v>
      </c>
      <c r="G41" s="22"/>
      <c r="H41" s="209">
        <v>56067.41</v>
      </c>
      <c r="I41" s="137" t="s">
        <v>49</v>
      </c>
      <c r="J41" s="138" t="s">
        <v>770</v>
      </c>
      <c r="K41" s="72" t="s">
        <v>215</v>
      </c>
      <c r="L41" s="75" t="s">
        <v>771</v>
      </c>
      <c r="M41" s="75" t="s">
        <v>771</v>
      </c>
      <c r="N41" s="75" t="s">
        <v>771</v>
      </c>
      <c r="O41" s="75"/>
      <c r="P41" s="22" t="s">
        <v>771</v>
      </c>
      <c r="Q41" s="22" t="s">
        <v>778</v>
      </c>
      <c r="R41" s="22" t="s">
        <v>771</v>
      </c>
      <c r="S41" s="22" t="s">
        <v>771</v>
      </c>
      <c r="T41" s="22" t="s">
        <v>773</v>
      </c>
      <c r="U41" s="22" t="s">
        <v>771</v>
      </c>
      <c r="V41" s="22"/>
      <c r="W41" s="22" t="s">
        <v>771</v>
      </c>
      <c r="X41" s="22" t="s">
        <v>779</v>
      </c>
      <c r="Y41" s="22" t="s">
        <v>771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</row>
    <row r="42" spans="1:37" s="170" customFormat="1" ht="24.75" customHeight="1">
      <c r="A42" s="22">
        <v>11</v>
      </c>
      <c r="B42" s="147" t="s">
        <v>510</v>
      </c>
      <c r="C42" s="147" t="s">
        <v>765</v>
      </c>
      <c r="D42" s="75" t="s">
        <v>206</v>
      </c>
      <c r="E42" s="75" t="s">
        <v>214</v>
      </c>
      <c r="F42" s="75" t="s">
        <v>214</v>
      </c>
      <c r="G42" s="22"/>
      <c r="H42" s="209">
        <v>2900</v>
      </c>
      <c r="I42" s="137" t="s">
        <v>49</v>
      </c>
      <c r="J42" s="138" t="s">
        <v>770</v>
      </c>
      <c r="K42" s="72" t="s">
        <v>215</v>
      </c>
      <c r="L42" s="75" t="s">
        <v>771</v>
      </c>
      <c r="M42" s="75" t="s">
        <v>771</v>
      </c>
      <c r="N42" s="75" t="s">
        <v>771</v>
      </c>
      <c r="O42" s="75"/>
      <c r="P42" s="75" t="s">
        <v>771</v>
      </c>
      <c r="Q42" s="75" t="s">
        <v>778</v>
      </c>
      <c r="R42" s="75" t="s">
        <v>771</v>
      </c>
      <c r="S42" s="75" t="s">
        <v>771</v>
      </c>
      <c r="T42" s="75" t="s">
        <v>771</v>
      </c>
      <c r="U42" s="75" t="s">
        <v>771</v>
      </c>
      <c r="V42" s="75" t="s">
        <v>781</v>
      </c>
      <c r="W42" s="75" t="s">
        <v>771</v>
      </c>
      <c r="X42" s="75" t="s">
        <v>779</v>
      </c>
      <c r="Y42" s="75" t="s">
        <v>771</v>
      </c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70" s="2" customFormat="1" ht="24.75" customHeight="1">
      <c r="A43" s="326" t="s">
        <v>45</v>
      </c>
      <c r="B43" s="327"/>
      <c r="C43" s="327"/>
      <c r="D43" s="327"/>
      <c r="E43" s="327"/>
      <c r="F43" s="327"/>
      <c r="G43" s="328"/>
      <c r="H43" s="39">
        <f>SUM(H32:H42)</f>
        <v>3652812.920000001</v>
      </c>
      <c r="I43" s="56"/>
      <c r="J43" s="25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23"/>
      <c r="W43" s="123"/>
      <c r="X43" s="123"/>
      <c r="Y43" s="123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157" s="125" customFormat="1" ht="24.75" customHeight="1">
      <c r="A44" s="332" t="s">
        <v>76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4"/>
      <c r="L44" s="128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</row>
    <row r="45" spans="1:70" s="171" customFormat="1" ht="51">
      <c r="A45" s="22">
        <v>1</v>
      </c>
      <c r="B45" s="135" t="s">
        <v>239</v>
      </c>
      <c r="C45" s="136"/>
      <c r="D45" s="22" t="s">
        <v>206</v>
      </c>
      <c r="E45" s="22" t="s">
        <v>214</v>
      </c>
      <c r="F45" s="22" t="s">
        <v>214</v>
      </c>
      <c r="G45" s="22">
        <v>1968</v>
      </c>
      <c r="H45" s="81">
        <v>3553000</v>
      </c>
      <c r="I45" s="144" t="s">
        <v>48</v>
      </c>
      <c r="J45" s="355" t="s">
        <v>527</v>
      </c>
      <c r="K45" s="347" t="s">
        <v>237</v>
      </c>
      <c r="L45" s="201" t="s">
        <v>847</v>
      </c>
      <c r="M45" s="75" t="s">
        <v>848</v>
      </c>
      <c r="N45" s="75" t="s">
        <v>849</v>
      </c>
      <c r="O45" s="22"/>
      <c r="P45" s="75" t="s">
        <v>714</v>
      </c>
      <c r="Q45" s="75" t="s">
        <v>713</v>
      </c>
      <c r="R45" s="75" t="s">
        <v>713</v>
      </c>
      <c r="S45" s="22" t="s">
        <v>714</v>
      </c>
      <c r="T45" s="22" t="s">
        <v>856</v>
      </c>
      <c r="U45" s="22" t="s">
        <v>714</v>
      </c>
      <c r="V45" s="22" t="s">
        <v>857</v>
      </c>
      <c r="W45" s="22">
        <v>2</v>
      </c>
      <c r="X45" s="22" t="s">
        <v>214</v>
      </c>
      <c r="Y45" s="22" t="s">
        <v>214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</row>
    <row r="46" spans="1:70" s="171" customFormat="1" ht="114.75">
      <c r="A46" s="22">
        <v>2</v>
      </c>
      <c r="B46" s="135" t="s">
        <v>240</v>
      </c>
      <c r="C46" s="136"/>
      <c r="D46" s="22" t="s">
        <v>206</v>
      </c>
      <c r="E46" s="22" t="s">
        <v>214</v>
      </c>
      <c r="F46" s="22" t="s">
        <v>214</v>
      </c>
      <c r="G46" s="22">
        <v>1971</v>
      </c>
      <c r="H46" s="81">
        <v>3762000</v>
      </c>
      <c r="I46" s="144" t="s">
        <v>48</v>
      </c>
      <c r="J46" s="356"/>
      <c r="K46" s="348"/>
      <c r="L46" s="201" t="s">
        <v>850</v>
      </c>
      <c r="M46" s="75" t="s">
        <v>851</v>
      </c>
      <c r="N46" s="75" t="s">
        <v>852</v>
      </c>
      <c r="O46" s="22"/>
      <c r="P46" s="75" t="s">
        <v>714</v>
      </c>
      <c r="Q46" s="75" t="s">
        <v>713</v>
      </c>
      <c r="R46" s="75" t="s">
        <v>713</v>
      </c>
      <c r="S46" s="22" t="s">
        <v>714</v>
      </c>
      <c r="T46" s="22" t="s">
        <v>856</v>
      </c>
      <c r="U46" s="22" t="s">
        <v>714</v>
      </c>
      <c r="V46" s="22" t="s">
        <v>858</v>
      </c>
      <c r="W46" s="22">
        <v>0</v>
      </c>
      <c r="X46" s="22" t="s">
        <v>214</v>
      </c>
      <c r="Y46" s="22" t="s">
        <v>214</v>
      </c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</row>
    <row r="47" spans="1:70" s="171" customFormat="1" ht="63.75">
      <c r="A47" s="22">
        <v>3</v>
      </c>
      <c r="B47" s="135" t="s">
        <v>241</v>
      </c>
      <c r="C47" s="140" t="s">
        <v>1051</v>
      </c>
      <c r="D47" s="22" t="s">
        <v>206</v>
      </c>
      <c r="E47" s="22" t="s">
        <v>214</v>
      </c>
      <c r="F47" s="22" t="s">
        <v>214</v>
      </c>
      <c r="G47" s="22">
        <v>1969</v>
      </c>
      <c r="H47" s="209">
        <v>490246</v>
      </c>
      <c r="I47" s="323" t="s">
        <v>49</v>
      </c>
      <c r="J47" s="357"/>
      <c r="K47" s="348"/>
      <c r="L47" s="22" t="s">
        <v>853</v>
      </c>
      <c r="M47" s="22" t="s">
        <v>854</v>
      </c>
      <c r="N47" s="22" t="s">
        <v>855</v>
      </c>
      <c r="O47" s="22"/>
      <c r="P47" s="22" t="s">
        <v>713</v>
      </c>
      <c r="Q47" s="22" t="s">
        <v>713</v>
      </c>
      <c r="R47" s="22" t="s">
        <v>713</v>
      </c>
      <c r="S47" s="22" t="s">
        <v>713</v>
      </c>
      <c r="T47" s="22" t="s">
        <v>856</v>
      </c>
      <c r="U47" s="22" t="s">
        <v>714</v>
      </c>
      <c r="V47" s="21" t="s">
        <v>859</v>
      </c>
      <c r="W47" s="21">
        <v>2</v>
      </c>
      <c r="X47" s="21" t="s">
        <v>214</v>
      </c>
      <c r="Y47" s="21" t="s">
        <v>214</v>
      </c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</row>
    <row r="48" spans="1:70" s="171" customFormat="1" ht="24.75" customHeight="1">
      <c r="A48" s="22">
        <v>4</v>
      </c>
      <c r="B48" s="135" t="s">
        <v>242</v>
      </c>
      <c r="C48" s="136"/>
      <c r="D48" s="22"/>
      <c r="E48" s="22"/>
      <c r="F48" s="22"/>
      <c r="G48" s="22">
        <v>1968</v>
      </c>
      <c r="H48" s="209">
        <v>72543</v>
      </c>
      <c r="I48" s="236" t="s">
        <v>49</v>
      </c>
      <c r="J48" s="235"/>
      <c r="K48" s="348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1"/>
      <c r="W48" s="21"/>
      <c r="X48" s="21"/>
      <c r="Y48" s="21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</row>
    <row r="49" spans="1:70" s="171" customFormat="1" ht="24.75" customHeight="1">
      <c r="A49" s="22">
        <v>5</v>
      </c>
      <c r="B49" s="135" t="s">
        <v>243</v>
      </c>
      <c r="C49" s="136"/>
      <c r="D49" s="22"/>
      <c r="E49" s="22"/>
      <c r="F49" s="22"/>
      <c r="G49" s="22">
        <v>1968</v>
      </c>
      <c r="H49" s="209">
        <v>7552</v>
      </c>
      <c r="I49" s="236" t="s">
        <v>49</v>
      </c>
      <c r="J49" s="235"/>
      <c r="K49" s="348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1"/>
      <c r="W49" s="21"/>
      <c r="X49" s="21"/>
      <c r="Y49" s="21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</row>
    <row r="50" spans="1:70" s="171" customFormat="1" ht="24.75" customHeight="1">
      <c r="A50" s="22">
        <v>6</v>
      </c>
      <c r="B50" s="135" t="s">
        <v>244</v>
      </c>
      <c r="C50" s="136"/>
      <c r="D50" s="22"/>
      <c r="E50" s="22"/>
      <c r="F50" s="22"/>
      <c r="G50" s="22">
        <v>1972</v>
      </c>
      <c r="H50" s="209">
        <v>11270</v>
      </c>
      <c r="I50" s="236" t="s">
        <v>49</v>
      </c>
      <c r="J50" s="235"/>
      <c r="K50" s="349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</row>
    <row r="51" spans="1:70" s="2" customFormat="1" ht="24.75" customHeight="1">
      <c r="A51" s="326" t="s">
        <v>45</v>
      </c>
      <c r="B51" s="327"/>
      <c r="C51" s="327"/>
      <c r="D51" s="327"/>
      <c r="E51" s="327"/>
      <c r="F51" s="327"/>
      <c r="G51" s="328"/>
      <c r="H51" s="39">
        <f>SUM(H45:H50)</f>
        <v>7896611</v>
      </c>
      <c r="I51" s="56"/>
      <c r="J51" s="25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23"/>
      <c r="W51" s="123"/>
      <c r="X51" s="123"/>
      <c r="Y51" s="123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157" s="125" customFormat="1" ht="24.75" customHeight="1">
      <c r="A52" s="332" t="s">
        <v>75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4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</row>
    <row r="53" spans="1:70" s="171" customFormat="1" ht="24.75" customHeight="1">
      <c r="A53" s="75">
        <v>1</v>
      </c>
      <c r="B53" s="135" t="s">
        <v>271</v>
      </c>
      <c r="C53" s="136" t="s">
        <v>103</v>
      </c>
      <c r="D53" s="22" t="s">
        <v>104</v>
      </c>
      <c r="E53" s="22" t="s">
        <v>94</v>
      </c>
      <c r="F53" s="22" t="s">
        <v>94</v>
      </c>
      <c r="G53" s="22">
        <v>1960</v>
      </c>
      <c r="H53" s="81">
        <v>937000</v>
      </c>
      <c r="I53" s="144" t="s">
        <v>48</v>
      </c>
      <c r="J53" s="138" t="s">
        <v>874</v>
      </c>
      <c r="K53" s="72" t="s">
        <v>276</v>
      </c>
      <c r="L53" s="75" t="s">
        <v>875</v>
      </c>
      <c r="M53" s="75" t="s">
        <v>876</v>
      </c>
      <c r="N53" s="75" t="s">
        <v>877</v>
      </c>
      <c r="O53" s="75" t="s">
        <v>880</v>
      </c>
      <c r="P53" s="22" t="s">
        <v>713</v>
      </c>
      <c r="Q53" s="22" t="s">
        <v>714</v>
      </c>
      <c r="R53" s="22" t="s">
        <v>714</v>
      </c>
      <c r="S53" s="22" t="s">
        <v>714</v>
      </c>
      <c r="T53" s="22" t="s">
        <v>856</v>
      </c>
      <c r="U53" s="22" t="s">
        <v>714</v>
      </c>
      <c r="V53" s="22">
        <v>193</v>
      </c>
      <c r="W53" s="22">
        <v>2</v>
      </c>
      <c r="X53" s="22" t="s">
        <v>104</v>
      </c>
      <c r="Y53" s="22" t="s">
        <v>94</v>
      </c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</row>
    <row r="54" spans="1:70" s="171" customFormat="1" ht="24.75" customHeight="1">
      <c r="A54" s="22">
        <v>2</v>
      </c>
      <c r="B54" s="135" t="s">
        <v>272</v>
      </c>
      <c r="C54" s="136" t="s">
        <v>273</v>
      </c>
      <c r="D54" s="22" t="s">
        <v>104</v>
      </c>
      <c r="E54" s="22" t="s">
        <v>94</v>
      </c>
      <c r="F54" s="22" t="s">
        <v>94</v>
      </c>
      <c r="G54" s="22">
        <v>1965</v>
      </c>
      <c r="H54" s="81">
        <v>202000</v>
      </c>
      <c r="I54" s="144" t="s">
        <v>48</v>
      </c>
      <c r="J54" s="138" t="s">
        <v>874</v>
      </c>
      <c r="K54" s="72" t="s">
        <v>276</v>
      </c>
      <c r="L54" s="75" t="s">
        <v>878</v>
      </c>
      <c r="M54" s="75"/>
      <c r="N54" s="75" t="s">
        <v>879</v>
      </c>
      <c r="O54" s="75"/>
      <c r="P54" s="22" t="s">
        <v>713</v>
      </c>
      <c r="Q54" s="22" t="s">
        <v>713</v>
      </c>
      <c r="R54" s="22" t="s">
        <v>713</v>
      </c>
      <c r="S54" s="22" t="s">
        <v>713</v>
      </c>
      <c r="T54" s="22" t="s">
        <v>856</v>
      </c>
      <c r="U54" s="22" t="s">
        <v>856</v>
      </c>
      <c r="V54" s="22">
        <v>187</v>
      </c>
      <c r="W54" s="22"/>
      <c r="X54" s="22" t="s">
        <v>94</v>
      </c>
      <c r="Y54" s="22" t="s">
        <v>94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</row>
    <row r="55" spans="1:70" s="171" customFormat="1" ht="24.75" customHeight="1">
      <c r="A55" s="75">
        <v>3</v>
      </c>
      <c r="B55" s="135" t="s">
        <v>274</v>
      </c>
      <c r="C55" s="136"/>
      <c r="D55" s="22"/>
      <c r="E55" s="22"/>
      <c r="F55" s="22"/>
      <c r="G55" s="22">
        <v>1965</v>
      </c>
      <c r="H55" s="209">
        <v>7052.29</v>
      </c>
      <c r="I55" s="137" t="s">
        <v>49</v>
      </c>
      <c r="J55" s="138"/>
      <c r="K55" s="72" t="s">
        <v>276</v>
      </c>
      <c r="L55" s="75"/>
      <c r="M55" s="75"/>
      <c r="N55" s="75"/>
      <c r="O55" s="75"/>
      <c r="P55" s="22"/>
      <c r="Q55" s="22"/>
      <c r="R55" s="22"/>
      <c r="S55" s="22"/>
      <c r="T55" s="22"/>
      <c r="U55" s="22"/>
      <c r="V55" s="22"/>
      <c r="W55" s="22">
        <v>1</v>
      </c>
      <c r="X55" s="22"/>
      <c r="Y55" s="2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</row>
    <row r="56" spans="1:70" s="171" customFormat="1" ht="24.75" customHeight="1">
      <c r="A56" s="75">
        <v>4</v>
      </c>
      <c r="B56" s="135" t="s">
        <v>275</v>
      </c>
      <c r="C56" s="136"/>
      <c r="D56" s="22"/>
      <c r="E56" s="22"/>
      <c r="F56" s="22"/>
      <c r="G56" s="22">
        <v>1965</v>
      </c>
      <c r="H56" s="209">
        <v>74534.31</v>
      </c>
      <c r="I56" s="137" t="s">
        <v>49</v>
      </c>
      <c r="J56" s="138"/>
      <c r="K56" s="72" t="s">
        <v>276</v>
      </c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</row>
    <row r="57" spans="1:70" s="2" customFormat="1" ht="24.75" customHeight="1">
      <c r="A57" s="326" t="s">
        <v>45</v>
      </c>
      <c r="B57" s="327"/>
      <c r="C57" s="327"/>
      <c r="D57" s="327"/>
      <c r="E57" s="327"/>
      <c r="F57" s="327"/>
      <c r="G57" s="328"/>
      <c r="H57" s="189">
        <f>SUM(H53:H56)</f>
        <v>1220586.6</v>
      </c>
      <c r="I57" s="39"/>
      <c r="J57" s="25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23"/>
      <c r="W57" s="123"/>
      <c r="X57" s="123"/>
      <c r="Y57" s="123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157" s="125" customFormat="1" ht="24.75" customHeight="1">
      <c r="A58" s="332" t="s">
        <v>74</v>
      </c>
      <c r="B58" s="333"/>
      <c r="C58" s="333"/>
      <c r="D58" s="333"/>
      <c r="E58" s="333"/>
      <c r="F58" s="333"/>
      <c r="G58" s="333"/>
      <c r="H58" s="333"/>
      <c r="I58" s="333"/>
      <c r="J58" s="333"/>
      <c r="K58" s="334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</row>
    <row r="59" spans="1:70" s="171" customFormat="1" ht="24.75" customHeight="1">
      <c r="A59" s="75">
        <v>1</v>
      </c>
      <c r="B59" s="135" t="s">
        <v>313</v>
      </c>
      <c r="C59" s="136"/>
      <c r="D59" s="22" t="s">
        <v>206</v>
      </c>
      <c r="E59" s="22" t="s">
        <v>214</v>
      </c>
      <c r="F59" s="22" t="s">
        <v>214</v>
      </c>
      <c r="G59" s="22">
        <v>1963</v>
      </c>
      <c r="H59" s="81">
        <v>7636000</v>
      </c>
      <c r="I59" s="144" t="s">
        <v>48</v>
      </c>
      <c r="J59" s="138" t="s">
        <v>316</v>
      </c>
      <c r="K59" s="72" t="s">
        <v>317</v>
      </c>
      <c r="L59" s="75"/>
      <c r="M59" s="75"/>
      <c r="N59" s="75"/>
      <c r="O59" s="75"/>
      <c r="P59" s="22"/>
      <c r="Q59" s="22"/>
      <c r="R59" s="22"/>
      <c r="S59" s="22"/>
      <c r="T59" s="22"/>
      <c r="U59" s="22"/>
      <c r="V59" s="303">
        <v>4100</v>
      </c>
      <c r="W59" s="22"/>
      <c r="X59" s="22"/>
      <c r="Y59" s="2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</row>
    <row r="60" spans="1:70" s="171" customFormat="1" ht="24.75" customHeight="1">
      <c r="A60" s="75">
        <v>2</v>
      </c>
      <c r="B60" s="135" t="s">
        <v>314</v>
      </c>
      <c r="C60" s="136"/>
      <c r="D60" s="22" t="s">
        <v>206</v>
      </c>
      <c r="E60" s="22" t="s">
        <v>214</v>
      </c>
      <c r="F60" s="22" t="s">
        <v>214</v>
      </c>
      <c r="G60" s="22">
        <v>1986</v>
      </c>
      <c r="H60" s="81">
        <v>1080000</v>
      </c>
      <c r="I60" s="144" t="s">
        <v>48</v>
      </c>
      <c r="J60" s="138" t="s">
        <v>316</v>
      </c>
      <c r="K60" s="72" t="s">
        <v>317</v>
      </c>
      <c r="L60" s="75"/>
      <c r="M60" s="75"/>
      <c r="N60" s="75"/>
      <c r="O60" s="75"/>
      <c r="P60" s="22"/>
      <c r="Q60" s="22"/>
      <c r="R60" s="22"/>
      <c r="S60" s="22"/>
      <c r="T60" s="22"/>
      <c r="U60" s="22"/>
      <c r="V60" s="305">
        <v>580</v>
      </c>
      <c r="W60" s="22"/>
      <c r="X60" s="22"/>
      <c r="Y60" s="2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</row>
    <row r="61" spans="1:70" s="171" customFormat="1" ht="24.75" customHeight="1">
      <c r="A61" s="75">
        <v>3</v>
      </c>
      <c r="B61" s="135" t="s">
        <v>315</v>
      </c>
      <c r="C61" s="136"/>
      <c r="D61" s="22" t="s">
        <v>206</v>
      </c>
      <c r="E61" s="22" t="s">
        <v>214</v>
      </c>
      <c r="F61" s="22" t="s">
        <v>214</v>
      </c>
      <c r="G61" s="22">
        <v>2011</v>
      </c>
      <c r="H61" s="209">
        <v>1087000</v>
      </c>
      <c r="I61" s="137" t="s">
        <v>49</v>
      </c>
      <c r="J61" s="138" t="s">
        <v>318</v>
      </c>
      <c r="K61" s="72" t="s">
        <v>317</v>
      </c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</row>
    <row r="62" spans="1:70" s="2" customFormat="1" ht="24.75" customHeight="1">
      <c r="A62" s="326" t="s">
        <v>45</v>
      </c>
      <c r="B62" s="327"/>
      <c r="C62" s="327"/>
      <c r="D62" s="327"/>
      <c r="E62" s="327"/>
      <c r="F62" s="327"/>
      <c r="G62" s="328"/>
      <c r="H62" s="189">
        <f>SUM(H59:H61)</f>
        <v>9803000</v>
      </c>
      <c r="I62" s="39"/>
      <c r="J62" s="25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23"/>
      <c r="W62" s="123"/>
      <c r="X62" s="123"/>
      <c r="Y62" s="123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157" s="125" customFormat="1" ht="24.75" customHeight="1">
      <c r="A63" s="332" t="s">
        <v>93</v>
      </c>
      <c r="B63" s="333"/>
      <c r="C63" s="333"/>
      <c r="D63" s="333"/>
      <c r="E63" s="333"/>
      <c r="F63" s="333"/>
      <c r="G63" s="333"/>
      <c r="H63" s="333"/>
      <c r="I63" s="333"/>
      <c r="J63" s="333"/>
      <c r="K63" s="334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</row>
    <row r="64" spans="1:70" s="171" customFormat="1" ht="24.75" customHeight="1">
      <c r="A64" s="75">
        <v>1</v>
      </c>
      <c r="B64" s="135" t="s">
        <v>180</v>
      </c>
      <c r="C64" s="136" t="s">
        <v>321</v>
      </c>
      <c r="D64" s="22" t="s">
        <v>104</v>
      </c>
      <c r="E64" s="22" t="s">
        <v>94</v>
      </c>
      <c r="F64" s="22" t="s">
        <v>94</v>
      </c>
      <c r="G64" s="22">
        <v>1973</v>
      </c>
      <c r="H64" s="81">
        <v>3545000</v>
      </c>
      <c r="I64" s="144" t="s">
        <v>48</v>
      </c>
      <c r="J64" s="138" t="s">
        <v>915</v>
      </c>
      <c r="K64" s="72" t="s">
        <v>325</v>
      </c>
      <c r="L64" s="75" t="s">
        <v>916</v>
      </c>
      <c r="M64" s="75" t="s">
        <v>917</v>
      </c>
      <c r="N64" s="75" t="s">
        <v>918</v>
      </c>
      <c r="O64" s="75"/>
      <c r="P64" s="22" t="s">
        <v>718</v>
      </c>
      <c r="Q64" s="22" t="s">
        <v>718</v>
      </c>
      <c r="R64" s="22" t="s">
        <v>718</v>
      </c>
      <c r="S64" s="22" t="s">
        <v>718</v>
      </c>
      <c r="T64" s="22" t="s">
        <v>856</v>
      </c>
      <c r="U64" s="22" t="s">
        <v>718</v>
      </c>
      <c r="V64" s="303">
        <v>1306.1</v>
      </c>
      <c r="W64" s="22">
        <v>3</v>
      </c>
      <c r="X64" s="22" t="s">
        <v>104</v>
      </c>
      <c r="Y64" s="22" t="s">
        <v>94</v>
      </c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</row>
    <row r="65" spans="1:70" s="171" customFormat="1" ht="24.75" customHeight="1">
      <c r="A65" s="75">
        <v>2</v>
      </c>
      <c r="B65" s="135" t="s">
        <v>322</v>
      </c>
      <c r="C65" s="136"/>
      <c r="D65" s="22" t="s">
        <v>104</v>
      </c>
      <c r="E65" s="22" t="s">
        <v>94</v>
      </c>
      <c r="F65" s="22" t="s">
        <v>94</v>
      </c>
      <c r="G65" s="22">
        <v>1985</v>
      </c>
      <c r="H65" s="81">
        <v>330000</v>
      </c>
      <c r="I65" s="144" t="s">
        <v>48</v>
      </c>
      <c r="J65" s="138"/>
      <c r="K65" s="72" t="s">
        <v>326</v>
      </c>
      <c r="L65" s="75" t="s">
        <v>916</v>
      </c>
      <c r="M65" s="75" t="s">
        <v>917</v>
      </c>
      <c r="N65" s="75" t="s">
        <v>919</v>
      </c>
      <c r="O65" s="75"/>
      <c r="P65" s="22" t="s">
        <v>718</v>
      </c>
      <c r="Q65" s="22" t="s">
        <v>718</v>
      </c>
      <c r="R65" s="22" t="s">
        <v>920</v>
      </c>
      <c r="S65" s="22" t="s">
        <v>920</v>
      </c>
      <c r="T65" s="22" t="s">
        <v>856</v>
      </c>
      <c r="U65" s="22" t="s">
        <v>920</v>
      </c>
      <c r="V65" s="303">
        <v>218.5</v>
      </c>
      <c r="W65" s="22">
        <v>1</v>
      </c>
      <c r="X65" s="22" t="s">
        <v>94</v>
      </c>
      <c r="Y65" s="22" t="s">
        <v>94</v>
      </c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</row>
    <row r="66" spans="1:70" s="171" customFormat="1" ht="24.75" customHeight="1">
      <c r="A66" s="75">
        <v>3</v>
      </c>
      <c r="B66" s="135" t="s">
        <v>323</v>
      </c>
      <c r="C66" s="136"/>
      <c r="D66" s="22"/>
      <c r="E66" s="22"/>
      <c r="F66" s="22"/>
      <c r="G66" s="22">
        <v>1973</v>
      </c>
      <c r="H66" s="209">
        <v>10733</v>
      </c>
      <c r="I66" s="137" t="s">
        <v>49</v>
      </c>
      <c r="J66" s="138"/>
      <c r="K66" s="72" t="s">
        <v>327</v>
      </c>
      <c r="L66" s="75"/>
      <c r="M66" s="75"/>
      <c r="N66" s="75"/>
      <c r="O66" s="75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</row>
    <row r="67" spans="1:70" s="171" customFormat="1" ht="24.75" customHeight="1">
      <c r="A67" s="75">
        <v>4</v>
      </c>
      <c r="B67" s="135" t="s">
        <v>324</v>
      </c>
      <c r="C67" s="136"/>
      <c r="D67" s="22"/>
      <c r="E67" s="22"/>
      <c r="F67" s="22"/>
      <c r="G67" s="22">
        <v>1973</v>
      </c>
      <c r="H67" s="209">
        <v>6557</v>
      </c>
      <c r="I67" s="137" t="s">
        <v>49</v>
      </c>
      <c r="J67" s="138"/>
      <c r="K67" s="72" t="s">
        <v>326</v>
      </c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</row>
    <row r="68" spans="1:25" s="12" customFormat="1" ht="24.75" customHeight="1">
      <c r="A68" s="326" t="s">
        <v>45</v>
      </c>
      <c r="B68" s="327"/>
      <c r="C68" s="327"/>
      <c r="D68" s="327"/>
      <c r="E68" s="327"/>
      <c r="F68" s="327"/>
      <c r="G68" s="328"/>
      <c r="H68" s="189">
        <f>SUM(H64:H67)</f>
        <v>3892290</v>
      </c>
      <c r="I68" s="56"/>
      <c r="J68" s="25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23"/>
      <c r="W68" s="123"/>
      <c r="X68" s="123"/>
      <c r="Y68" s="123"/>
    </row>
    <row r="69" spans="1:157" s="124" customFormat="1" ht="24.75" customHeight="1">
      <c r="A69" s="332" t="s">
        <v>73</v>
      </c>
      <c r="B69" s="333"/>
      <c r="C69" s="333"/>
      <c r="D69" s="333"/>
      <c r="E69" s="333"/>
      <c r="F69" s="333"/>
      <c r="G69" s="333"/>
      <c r="H69" s="333"/>
      <c r="I69" s="333"/>
      <c r="J69" s="333"/>
      <c r="K69" s="334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</row>
    <row r="70" spans="1:157" s="65" customFormat="1" ht="38.25">
      <c r="A70" s="72">
        <v>1</v>
      </c>
      <c r="B70" s="324" t="s">
        <v>1052</v>
      </c>
      <c r="C70" s="324"/>
      <c r="D70" s="306" t="s">
        <v>206</v>
      </c>
      <c r="E70" s="306" t="s">
        <v>214</v>
      </c>
      <c r="F70" s="72" t="s">
        <v>214</v>
      </c>
      <c r="G70" s="306" t="s">
        <v>1053</v>
      </c>
      <c r="H70" s="304">
        <v>500000</v>
      </c>
      <c r="I70" s="144" t="s">
        <v>48</v>
      </c>
      <c r="J70" s="138" t="s">
        <v>362</v>
      </c>
      <c r="K70" s="360" t="s">
        <v>363</v>
      </c>
      <c r="L70" s="75" t="s">
        <v>926</v>
      </c>
      <c r="M70" s="75" t="s">
        <v>927</v>
      </c>
      <c r="N70" s="75" t="s">
        <v>928</v>
      </c>
      <c r="O70" s="75"/>
      <c r="P70" s="22" t="s">
        <v>713</v>
      </c>
      <c r="Q70" s="22" t="s">
        <v>939</v>
      </c>
      <c r="R70" s="22" t="s">
        <v>939</v>
      </c>
      <c r="S70" s="22" t="s">
        <v>939</v>
      </c>
      <c r="T70" s="22" t="s">
        <v>856</v>
      </c>
      <c r="U70" s="22" t="s">
        <v>714</v>
      </c>
      <c r="V70" s="22">
        <v>358</v>
      </c>
      <c r="W70" s="22">
        <v>1</v>
      </c>
      <c r="X70" s="22" t="s">
        <v>214</v>
      </c>
      <c r="Y70" s="22" t="s">
        <v>214</v>
      </c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</row>
    <row r="71" spans="1:157" s="65" customFormat="1" ht="24.75" customHeight="1">
      <c r="A71" s="72">
        <v>2</v>
      </c>
      <c r="B71" s="192" t="s">
        <v>331</v>
      </c>
      <c r="C71" s="329" t="s">
        <v>332</v>
      </c>
      <c r="D71" s="72" t="s">
        <v>206</v>
      </c>
      <c r="E71" s="72" t="s">
        <v>214</v>
      </c>
      <c r="F71" s="72" t="s">
        <v>214</v>
      </c>
      <c r="G71" s="72">
        <v>1990</v>
      </c>
      <c r="H71" s="350">
        <v>5325000</v>
      </c>
      <c r="I71" s="350" t="s">
        <v>48</v>
      </c>
      <c r="J71" s="138" t="s">
        <v>364</v>
      </c>
      <c r="K71" s="361"/>
      <c r="L71" s="75" t="s">
        <v>929</v>
      </c>
      <c r="M71" s="75" t="s">
        <v>927</v>
      </c>
      <c r="N71" s="75" t="s">
        <v>930</v>
      </c>
      <c r="O71" s="75"/>
      <c r="P71" s="22" t="s">
        <v>939</v>
      </c>
      <c r="Q71" s="22" t="s">
        <v>718</v>
      </c>
      <c r="R71" s="22" t="s">
        <v>718</v>
      </c>
      <c r="S71" s="22" t="s">
        <v>939</v>
      </c>
      <c r="T71" s="22" t="s">
        <v>856</v>
      </c>
      <c r="U71" s="22" t="s">
        <v>714</v>
      </c>
      <c r="V71" s="22"/>
      <c r="W71" s="22">
        <v>1</v>
      </c>
      <c r="X71" s="22" t="s">
        <v>214</v>
      </c>
      <c r="Y71" s="22" t="s">
        <v>214</v>
      </c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0"/>
      <c r="EX71" s="170"/>
      <c r="EY71" s="170"/>
      <c r="EZ71" s="170"/>
      <c r="FA71" s="170"/>
    </row>
    <row r="72" spans="1:157" s="65" customFormat="1" ht="24.75" customHeight="1">
      <c r="A72" s="72">
        <v>3</v>
      </c>
      <c r="B72" s="192" t="s">
        <v>333</v>
      </c>
      <c r="C72" s="331"/>
      <c r="D72" s="72" t="s">
        <v>206</v>
      </c>
      <c r="E72" s="72" t="s">
        <v>214</v>
      </c>
      <c r="F72" s="72" t="s">
        <v>214</v>
      </c>
      <c r="G72" s="72">
        <v>1989</v>
      </c>
      <c r="H72" s="351"/>
      <c r="I72" s="351"/>
      <c r="J72" s="138"/>
      <c r="K72" s="361"/>
      <c r="L72" s="75" t="s">
        <v>929</v>
      </c>
      <c r="M72" s="75" t="s">
        <v>927</v>
      </c>
      <c r="N72" s="75" t="s">
        <v>930</v>
      </c>
      <c r="O72" s="75"/>
      <c r="P72" s="22" t="s">
        <v>939</v>
      </c>
      <c r="Q72" s="22" t="s">
        <v>718</v>
      </c>
      <c r="R72" s="22" t="s">
        <v>718</v>
      </c>
      <c r="S72" s="22" t="s">
        <v>939</v>
      </c>
      <c r="T72" s="22" t="s">
        <v>856</v>
      </c>
      <c r="U72" s="22" t="s">
        <v>714</v>
      </c>
      <c r="V72" s="22">
        <v>2859</v>
      </c>
      <c r="W72" s="22">
        <v>3</v>
      </c>
      <c r="X72" s="22" t="s">
        <v>214</v>
      </c>
      <c r="Y72" s="22" t="s">
        <v>214</v>
      </c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</row>
    <row r="73" spans="1:157" s="65" customFormat="1" ht="24.75" customHeight="1">
      <c r="A73" s="72">
        <v>4</v>
      </c>
      <c r="B73" s="192" t="s">
        <v>334</v>
      </c>
      <c r="C73" s="192" t="s">
        <v>335</v>
      </c>
      <c r="D73" s="72" t="s">
        <v>206</v>
      </c>
      <c r="E73" s="72" t="s">
        <v>214</v>
      </c>
      <c r="F73" s="72" t="s">
        <v>214</v>
      </c>
      <c r="G73" s="72">
        <v>1976</v>
      </c>
      <c r="H73" s="304">
        <v>1732000</v>
      </c>
      <c r="I73" s="144" t="s">
        <v>48</v>
      </c>
      <c r="J73" s="138"/>
      <c r="K73" s="361"/>
      <c r="L73" s="75" t="s">
        <v>931</v>
      </c>
      <c r="M73" s="75" t="s">
        <v>927</v>
      </c>
      <c r="N73" s="75" t="s">
        <v>932</v>
      </c>
      <c r="O73" s="75"/>
      <c r="P73" s="22" t="s">
        <v>939</v>
      </c>
      <c r="Q73" s="22" t="s">
        <v>939</v>
      </c>
      <c r="R73" s="22" t="s">
        <v>939</v>
      </c>
      <c r="S73" s="22" t="s">
        <v>939</v>
      </c>
      <c r="T73" s="22" t="s">
        <v>856</v>
      </c>
      <c r="U73" s="22" t="s">
        <v>939</v>
      </c>
      <c r="V73" s="22">
        <v>672.13</v>
      </c>
      <c r="W73" s="22">
        <v>1</v>
      </c>
      <c r="X73" s="22" t="s">
        <v>214</v>
      </c>
      <c r="Y73" s="22" t="s">
        <v>214</v>
      </c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</row>
    <row r="74" spans="1:157" s="65" customFormat="1" ht="24.75" customHeight="1">
      <c r="A74" s="72">
        <v>5</v>
      </c>
      <c r="B74" s="192" t="s">
        <v>336</v>
      </c>
      <c r="C74" s="192"/>
      <c r="D74" s="72" t="s">
        <v>206</v>
      </c>
      <c r="E74" s="72" t="s">
        <v>214</v>
      </c>
      <c r="F74" s="72" t="s">
        <v>214</v>
      </c>
      <c r="G74" s="72">
        <v>1989</v>
      </c>
      <c r="H74" s="304">
        <v>287000</v>
      </c>
      <c r="I74" s="144" t="s">
        <v>48</v>
      </c>
      <c r="J74" s="138"/>
      <c r="K74" s="361"/>
      <c r="L74" s="75" t="s">
        <v>933</v>
      </c>
      <c r="M74" s="75" t="s">
        <v>934</v>
      </c>
      <c r="N74" s="75" t="s">
        <v>935</v>
      </c>
      <c r="O74" s="75"/>
      <c r="P74" s="22" t="s">
        <v>714</v>
      </c>
      <c r="Q74" s="22" t="s">
        <v>718</v>
      </c>
      <c r="R74" s="22" t="s">
        <v>856</v>
      </c>
      <c r="S74" s="22" t="s">
        <v>718</v>
      </c>
      <c r="T74" s="22" t="s">
        <v>856</v>
      </c>
      <c r="U74" s="22" t="s">
        <v>856</v>
      </c>
      <c r="V74" s="22">
        <v>155</v>
      </c>
      <c r="W74" s="22">
        <v>1</v>
      </c>
      <c r="X74" s="22" t="s">
        <v>214</v>
      </c>
      <c r="Y74" s="22" t="s">
        <v>214</v>
      </c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</row>
    <row r="75" spans="1:157" s="65" customFormat="1" ht="24.75" customHeight="1">
      <c r="A75" s="72">
        <v>6</v>
      </c>
      <c r="B75" s="192" t="s">
        <v>337</v>
      </c>
      <c r="C75" s="192"/>
      <c r="D75" s="72" t="s">
        <v>214</v>
      </c>
      <c r="E75" s="72" t="s">
        <v>206</v>
      </c>
      <c r="F75" s="72" t="s">
        <v>214</v>
      </c>
      <c r="G75" s="72">
        <v>1976</v>
      </c>
      <c r="H75" s="209">
        <v>2982</v>
      </c>
      <c r="I75" s="209" t="s">
        <v>49</v>
      </c>
      <c r="J75" s="138" t="s">
        <v>365</v>
      </c>
      <c r="K75" s="361"/>
      <c r="L75" s="75" t="s">
        <v>875</v>
      </c>
      <c r="M75" s="75" t="s">
        <v>936</v>
      </c>
      <c r="N75" s="75" t="s">
        <v>927</v>
      </c>
      <c r="O75" s="75"/>
      <c r="P75" s="22" t="s">
        <v>940</v>
      </c>
      <c r="Q75" s="22" t="s">
        <v>856</v>
      </c>
      <c r="R75" s="22" t="s">
        <v>856</v>
      </c>
      <c r="S75" s="22" t="s">
        <v>940</v>
      </c>
      <c r="T75" s="22" t="s">
        <v>856</v>
      </c>
      <c r="U75" s="22" t="s">
        <v>856</v>
      </c>
      <c r="V75" s="22"/>
      <c r="W75" s="22"/>
      <c r="X75" s="22"/>
      <c r="Y75" s="2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</row>
    <row r="76" spans="1:157" s="65" customFormat="1" ht="24.75" customHeight="1">
      <c r="A76" s="72">
        <v>7</v>
      </c>
      <c r="B76" s="192" t="s">
        <v>338</v>
      </c>
      <c r="C76" s="192"/>
      <c r="D76" s="72" t="s">
        <v>206</v>
      </c>
      <c r="E76" s="72" t="s">
        <v>214</v>
      </c>
      <c r="F76" s="72" t="s">
        <v>214</v>
      </c>
      <c r="G76" s="72">
        <v>1989</v>
      </c>
      <c r="H76" s="304">
        <v>3545000</v>
      </c>
      <c r="I76" s="144" t="s">
        <v>48</v>
      </c>
      <c r="J76" s="241"/>
      <c r="K76" s="361"/>
      <c r="L76" s="75" t="s">
        <v>937</v>
      </c>
      <c r="M76" s="75" t="s">
        <v>927</v>
      </c>
      <c r="N76" s="75" t="s">
        <v>938</v>
      </c>
      <c r="O76" s="75"/>
      <c r="P76" s="22" t="s">
        <v>939</v>
      </c>
      <c r="Q76" s="22" t="s">
        <v>718</v>
      </c>
      <c r="R76" s="22" t="s">
        <v>718</v>
      </c>
      <c r="S76" s="22" t="s">
        <v>939</v>
      </c>
      <c r="T76" s="22" t="s">
        <v>856</v>
      </c>
      <c r="U76" s="22" t="s">
        <v>714</v>
      </c>
      <c r="V76" s="22">
        <v>1216</v>
      </c>
      <c r="W76" s="22">
        <v>1</v>
      </c>
      <c r="X76" s="22" t="s">
        <v>214</v>
      </c>
      <c r="Y76" s="22" t="s">
        <v>214</v>
      </c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0"/>
      <c r="EX76" s="170"/>
      <c r="EY76" s="170"/>
      <c r="EZ76" s="170"/>
      <c r="FA76" s="170"/>
    </row>
    <row r="77" spans="1:157" s="65" customFormat="1" ht="24.75" customHeight="1">
      <c r="A77" s="72">
        <v>8</v>
      </c>
      <c r="B77" s="192" t="s">
        <v>339</v>
      </c>
      <c r="C77" s="192"/>
      <c r="D77" s="72" t="s">
        <v>214</v>
      </c>
      <c r="E77" s="72" t="s">
        <v>925</v>
      </c>
      <c r="F77" s="72" t="s">
        <v>214</v>
      </c>
      <c r="G77" s="72">
        <v>1978</v>
      </c>
      <c r="H77" s="209">
        <v>27172</v>
      </c>
      <c r="I77" s="236" t="s">
        <v>49</v>
      </c>
      <c r="J77" s="241"/>
      <c r="K77" s="361"/>
      <c r="L77" s="75" t="s">
        <v>856</v>
      </c>
      <c r="M77" s="75" t="s">
        <v>856</v>
      </c>
      <c r="N77" s="75" t="s">
        <v>856</v>
      </c>
      <c r="O77" s="75"/>
      <c r="P77" s="22" t="s">
        <v>856</v>
      </c>
      <c r="Q77" s="22" t="s">
        <v>856</v>
      </c>
      <c r="R77" s="22" t="s">
        <v>856</v>
      </c>
      <c r="S77" s="22" t="s">
        <v>856</v>
      </c>
      <c r="T77" s="22" t="s">
        <v>856</v>
      </c>
      <c r="U77" s="22" t="s">
        <v>856</v>
      </c>
      <c r="V77" s="22" t="s">
        <v>856</v>
      </c>
      <c r="W77" s="22" t="s">
        <v>856</v>
      </c>
      <c r="X77" s="22" t="s">
        <v>856</v>
      </c>
      <c r="Y77" s="22" t="s">
        <v>856</v>
      </c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</row>
    <row r="78" spans="1:157" s="65" customFormat="1" ht="24.75" customHeight="1">
      <c r="A78" s="72">
        <v>9</v>
      </c>
      <c r="B78" s="192" t="s">
        <v>340</v>
      </c>
      <c r="C78" s="192"/>
      <c r="D78" s="72" t="s">
        <v>206</v>
      </c>
      <c r="E78" s="72" t="s">
        <v>925</v>
      </c>
      <c r="F78" s="72" t="s">
        <v>214</v>
      </c>
      <c r="G78" s="72">
        <v>1972</v>
      </c>
      <c r="H78" s="209">
        <v>24528</v>
      </c>
      <c r="I78" s="236" t="s">
        <v>49</v>
      </c>
      <c r="J78" s="241"/>
      <c r="K78" s="361"/>
      <c r="L78" s="75" t="s">
        <v>856</v>
      </c>
      <c r="M78" s="75" t="s">
        <v>856</v>
      </c>
      <c r="N78" s="75" t="s">
        <v>856</v>
      </c>
      <c r="O78" s="75"/>
      <c r="P78" s="22" t="s">
        <v>856</v>
      </c>
      <c r="Q78" s="22" t="s">
        <v>856</v>
      </c>
      <c r="R78" s="22" t="s">
        <v>856</v>
      </c>
      <c r="S78" s="22" t="s">
        <v>856</v>
      </c>
      <c r="T78" s="22" t="s">
        <v>856</v>
      </c>
      <c r="U78" s="22" t="s">
        <v>856</v>
      </c>
      <c r="V78" s="22" t="s">
        <v>856</v>
      </c>
      <c r="W78" s="22" t="s">
        <v>856</v>
      </c>
      <c r="X78" s="22" t="s">
        <v>856</v>
      </c>
      <c r="Y78" s="22" t="s">
        <v>856</v>
      </c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170"/>
      <c r="EX78" s="170"/>
      <c r="EY78" s="170"/>
      <c r="EZ78" s="170"/>
      <c r="FA78" s="170"/>
    </row>
    <row r="79" spans="1:157" s="65" customFormat="1" ht="24.75" customHeight="1">
      <c r="A79" s="72">
        <v>10</v>
      </c>
      <c r="B79" s="192" t="s">
        <v>341</v>
      </c>
      <c r="C79" s="192"/>
      <c r="D79" s="72" t="s">
        <v>206</v>
      </c>
      <c r="E79" s="72" t="s">
        <v>925</v>
      </c>
      <c r="F79" s="72" t="s">
        <v>214</v>
      </c>
      <c r="G79" s="72">
        <v>1990</v>
      </c>
      <c r="H79" s="209">
        <v>7752</v>
      </c>
      <c r="I79" s="236" t="s">
        <v>49</v>
      </c>
      <c r="J79" s="241"/>
      <c r="K79" s="361"/>
      <c r="L79" s="75" t="s">
        <v>856</v>
      </c>
      <c r="M79" s="75" t="s">
        <v>856</v>
      </c>
      <c r="N79" s="75" t="s">
        <v>856</v>
      </c>
      <c r="O79" s="75"/>
      <c r="P79" s="22" t="s">
        <v>856</v>
      </c>
      <c r="Q79" s="22" t="s">
        <v>856</v>
      </c>
      <c r="R79" s="22" t="s">
        <v>856</v>
      </c>
      <c r="S79" s="22" t="s">
        <v>856</v>
      </c>
      <c r="T79" s="22" t="s">
        <v>856</v>
      </c>
      <c r="U79" s="22" t="s">
        <v>856</v>
      </c>
      <c r="V79" s="22" t="s">
        <v>856</v>
      </c>
      <c r="W79" s="22" t="s">
        <v>856</v>
      </c>
      <c r="X79" s="22" t="s">
        <v>856</v>
      </c>
      <c r="Y79" s="22" t="s">
        <v>856</v>
      </c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</row>
    <row r="80" spans="1:157" s="65" customFormat="1" ht="24.75" customHeight="1">
      <c r="A80" s="72">
        <v>11</v>
      </c>
      <c r="B80" s="192" t="s">
        <v>342</v>
      </c>
      <c r="C80" s="192"/>
      <c r="D80" s="72" t="s">
        <v>206</v>
      </c>
      <c r="E80" s="72" t="s">
        <v>925</v>
      </c>
      <c r="F80" s="72" t="s">
        <v>214</v>
      </c>
      <c r="G80" s="72">
        <v>1978</v>
      </c>
      <c r="H80" s="209">
        <v>24668</v>
      </c>
      <c r="I80" s="236" t="s">
        <v>49</v>
      </c>
      <c r="J80" s="241"/>
      <c r="K80" s="361"/>
      <c r="L80" s="75" t="s">
        <v>856</v>
      </c>
      <c r="M80" s="75" t="s">
        <v>856</v>
      </c>
      <c r="N80" s="75" t="s">
        <v>856</v>
      </c>
      <c r="O80" s="75"/>
      <c r="P80" s="22" t="s">
        <v>856</v>
      </c>
      <c r="Q80" s="22" t="s">
        <v>856</v>
      </c>
      <c r="R80" s="22" t="s">
        <v>856</v>
      </c>
      <c r="S80" s="22" t="s">
        <v>856</v>
      </c>
      <c r="T80" s="22" t="s">
        <v>856</v>
      </c>
      <c r="U80" s="22" t="s">
        <v>856</v>
      </c>
      <c r="V80" s="22" t="s">
        <v>856</v>
      </c>
      <c r="W80" s="22" t="s">
        <v>856</v>
      </c>
      <c r="X80" s="22" t="s">
        <v>856</v>
      </c>
      <c r="Y80" s="22" t="s">
        <v>856</v>
      </c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</row>
    <row r="81" spans="1:157" s="65" customFormat="1" ht="24.75" customHeight="1">
      <c r="A81" s="72">
        <v>12</v>
      </c>
      <c r="B81" s="192" t="s">
        <v>343</v>
      </c>
      <c r="C81" s="192"/>
      <c r="D81" s="72" t="s">
        <v>214</v>
      </c>
      <c r="E81" s="72" t="s">
        <v>925</v>
      </c>
      <c r="F81" s="72" t="s">
        <v>214</v>
      </c>
      <c r="G81" s="72">
        <v>1978</v>
      </c>
      <c r="H81" s="209">
        <v>12093</v>
      </c>
      <c r="I81" s="236" t="s">
        <v>49</v>
      </c>
      <c r="J81" s="241"/>
      <c r="K81" s="361"/>
      <c r="L81" s="75" t="s">
        <v>856</v>
      </c>
      <c r="M81" s="75" t="s">
        <v>856</v>
      </c>
      <c r="N81" s="75" t="s">
        <v>856</v>
      </c>
      <c r="O81" s="75"/>
      <c r="P81" s="22" t="s">
        <v>856</v>
      </c>
      <c r="Q81" s="22" t="s">
        <v>856</v>
      </c>
      <c r="R81" s="22" t="s">
        <v>856</v>
      </c>
      <c r="S81" s="22" t="s">
        <v>856</v>
      </c>
      <c r="T81" s="22" t="s">
        <v>856</v>
      </c>
      <c r="U81" s="22" t="s">
        <v>856</v>
      </c>
      <c r="V81" s="22" t="s">
        <v>856</v>
      </c>
      <c r="W81" s="22" t="s">
        <v>856</v>
      </c>
      <c r="X81" s="22" t="s">
        <v>856</v>
      </c>
      <c r="Y81" s="22" t="s">
        <v>856</v>
      </c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</row>
    <row r="82" spans="1:157" s="65" customFormat="1" ht="24.75" customHeight="1">
      <c r="A82" s="72">
        <v>13</v>
      </c>
      <c r="B82" s="192" t="s">
        <v>344</v>
      </c>
      <c r="C82" s="192"/>
      <c r="D82" s="72" t="s">
        <v>206</v>
      </c>
      <c r="E82" s="72" t="s">
        <v>925</v>
      </c>
      <c r="F82" s="72" t="s">
        <v>214</v>
      </c>
      <c r="G82" s="72">
        <v>1978</v>
      </c>
      <c r="H82" s="209">
        <v>19354</v>
      </c>
      <c r="I82" s="236" t="s">
        <v>49</v>
      </c>
      <c r="J82" s="241"/>
      <c r="K82" s="361"/>
      <c r="L82" s="75" t="s">
        <v>856</v>
      </c>
      <c r="M82" s="75" t="s">
        <v>856</v>
      </c>
      <c r="N82" s="75" t="s">
        <v>856</v>
      </c>
      <c r="O82" s="75"/>
      <c r="P82" s="22" t="s">
        <v>856</v>
      </c>
      <c r="Q82" s="22" t="s">
        <v>856</v>
      </c>
      <c r="R82" s="22" t="s">
        <v>856</v>
      </c>
      <c r="S82" s="22" t="s">
        <v>856</v>
      </c>
      <c r="T82" s="22" t="s">
        <v>856</v>
      </c>
      <c r="U82" s="22" t="s">
        <v>856</v>
      </c>
      <c r="V82" s="22" t="s">
        <v>856</v>
      </c>
      <c r="W82" s="22" t="s">
        <v>856</v>
      </c>
      <c r="X82" s="22" t="s">
        <v>856</v>
      </c>
      <c r="Y82" s="22" t="s">
        <v>856</v>
      </c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</row>
    <row r="83" spans="1:157" s="65" customFormat="1" ht="24.75" customHeight="1">
      <c r="A83" s="72">
        <v>14</v>
      </c>
      <c r="B83" s="192" t="s">
        <v>345</v>
      </c>
      <c r="C83" s="192"/>
      <c r="D83" s="72" t="s">
        <v>206</v>
      </c>
      <c r="E83" s="72" t="s">
        <v>925</v>
      </c>
      <c r="F83" s="72" t="s">
        <v>214</v>
      </c>
      <c r="G83" s="72" t="s">
        <v>361</v>
      </c>
      <c r="H83" s="209">
        <v>4357</v>
      </c>
      <c r="I83" s="236" t="s">
        <v>49</v>
      </c>
      <c r="J83" s="241"/>
      <c r="K83" s="361"/>
      <c r="L83" s="75" t="s">
        <v>856</v>
      </c>
      <c r="M83" s="75" t="s">
        <v>856</v>
      </c>
      <c r="N83" s="75" t="s">
        <v>856</v>
      </c>
      <c r="O83" s="75"/>
      <c r="P83" s="22" t="s">
        <v>856</v>
      </c>
      <c r="Q83" s="22" t="s">
        <v>856</v>
      </c>
      <c r="R83" s="22" t="s">
        <v>856</v>
      </c>
      <c r="S83" s="22" t="s">
        <v>856</v>
      </c>
      <c r="T83" s="22" t="s">
        <v>856</v>
      </c>
      <c r="U83" s="22" t="s">
        <v>856</v>
      </c>
      <c r="V83" s="22" t="s">
        <v>856</v>
      </c>
      <c r="W83" s="22" t="s">
        <v>856</v>
      </c>
      <c r="X83" s="22" t="s">
        <v>856</v>
      </c>
      <c r="Y83" s="22" t="s">
        <v>856</v>
      </c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0"/>
      <c r="DS83" s="170"/>
      <c r="DT83" s="170"/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0"/>
      <c r="EF83" s="170"/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0"/>
      <c r="ES83" s="170"/>
      <c r="ET83" s="170"/>
      <c r="EU83" s="170"/>
      <c r="EV83" s="170"/>
      <c r="EW83" s="170"/>
      <c r="EX83" s="170"/>
      <c r="EY83" s="170"/>
      <c r="EZ83" s="170"/>
      <c r="FA83" s="170"/>
    </row>
    <row r="84" spans="1:157" s="65" customFormat="1" ht="24.75" customHeight="1">
      <c r="A84" s="72">
        <v>15</v>
      </c>
      <c r="B84" s="192" t="s">
        <v>346</v>
      </c>
      <c r="C84" s="192"/>
      <c r="D84" s="72" t="s">
        <v>206</v>
      </c>
      <c r="E84" s="72" t="s">
        <v>925</v>
      </c>
      <c r="F84" s="72" t="s">
        <v>214</v>
      </c>
      <c r="G84" s="72">
        <v>1987</v>
      </c>
      <c r="H84" s="209">
        <v>18319</v>
      </c>
      <c r="I84" s="236" t="s">
        <v>49</v>
      </c>
      <c r="J84" s="241"/>
      <c r="K84" s="361"/>
      <c r="L84" s="75" t="s">
        <v>856</v>
      </c>
      <c r="M84" s="75" t="s">
        <v>856</v>
      </c>
      <c r="N84" s="75" t="s">
        <v>856</v>
      </c>
      <c r="O84" s="75"/>
      <c r="P84" s="22" t="s">
        <v>856</v>
      </c>
      <c r="Q84" s="22" t="s">
        <v>856</v>
      </c>
      <c r="R84" s="22" t="s">
        <v>856</v>
      </c>
      <c r="S84" s="22" t="s">
        <v>856</v>
      </c>
      <c r="T84" s="22" t="s">
        <v>856</v>
      </c>
      <c r="U84" s="22" t="s">
        <v>856</v>
      </c>
      <c r="V84" s="22" t="s">
        <v>856</v>
      </c>
      <c r="W84" s="22" t="s">
        <v>856</v>
      </c>
      <c r="X84" s="22" t="s">
        <v>856</v>
      </c>
      <c r="Y84" s="22" t="s">
        <v>856</v>
      </c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0"/>
      <c r="DS84" s="170"/>
      <c r="DT84" s="170"/>
      <c r="DU84" s="170"/>
      <c r="DV84" s="170"/>
      <c r="DW84" s="170"/>
      <c r="DX84" s="170"/>
      <c r="DY84" s="170"/>
      <c r="DZ84" s="170"/>
      <c r="EA84" s="170"/>
      <c r="EB84" s="170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  <c r="EN84" s="170"/>
      <c r="EO84" s="170"/>
      <c r="EP84" s="170"/>
      <c r="EQ84" s="170"/>
      <c r="ER84" s="170"/>
      <c r="ES84" s="170"/>
      <c r="ET84" s="170"/>
      <c r="EU84" s="170"/>
      <c r="EV84" s="170"/>
      <c r="EW84" s="170"/>
      <c r="EX84" s="170"/>
      <c r="EY84" s="170"/>
      <c r="EZ84" s="170"/>
      <c r="FA84" s="170"/>
    </row>
    <row r="85" spans="1:157" s="65" customFormat="1" ht="24.75" customHeight="1">
      <c r="A85" s="72">
        <v>16</v>
      </c>
      <c r="B85" s="192" t="s">
        <v>347</v>
      </c>
      <c r="C85" s="192"/>
      <c r="D85" s="72" t="s">
        <v>206</v>
      </c>
      <c r="E85" s="72" t="s">
        <v>925</v>
      </c>
      <c r="F85" s="72" t="s">
        <v>214</v>
      </c>
      <c r="G85" s="72">
        <v>1989</v>
      </c>
      <c r="H85" s="209">
        <v>72681</v>
      </c>
      <c r="I85" s="236" t="s">
        <v>49</v>
      </c>
      <c r="J85" s="241"/>
      <c r="K85" s="361"/>
      <c r="L85" s="75" t="s">
        <v>856</v>
      </c>
      <c r="M85" s="75" t="s">
        <v>856</v>
      </c>
      <c r="N85" s="75" t="s">
        <v>856</v>
      </c>
      <c r="O85" s="75"/>
      <c r="P85" s="22" t="s">
        <v>856</v>
      </c>
      <c r="Q85" s="22" t="s">
        <v>856</v>
      </c>
      <c r="R85" s="22" t="s">
        <v>856</v>
      </c>
      <c r="S85" s="22" t="s">
        <v>856</v>
      </c>
      <c r="T85" s="22" t="s">
        <v>856</v>
      </c>
      <c r="U85" s="22" t="s">
        <v>856</v>
      </c>
      <c r="V85" s="22">
        <v>7000</v>
      </c>
      <c r="W85" s="22" t="s">
        <v>856</v>
      </c>
      <c r="X85" s="22" t="s">
        <v>856</v>
      </c>
      <c r="Y85" s="22" t="s">
        <v>856</v>
      </c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0"/>
      <c r="DI85" s="170"/>
      <c r="DJ85" s="170"/>
      <c r="DK85" s="170"/>
      <c r="DL85" s="170"/>
      <c r="DM85" s="170"/>
      <c r="DN85" s="170"/>
      <c r="DO85" s="170"/>
      <c r="DP85" s="170"/>
      <c r="DQ85" s="170"/>
      <c r="DR85" s="170"/>
      <c r="DS85" s="170"/>
      <c r="DT85" s="170"/>
      <c r="DU85" s="170"/>
      <c r="DV85" s="170"/>
      <c r="DW85" s="170"/>
      <c r="DX85" s="170"/>
      <c r="DY85" s="170"/>
      <c r="DZ85" s="170"/>
      <c r="EA85" s="170"/>
      <c r="EB85" s="170"/>
      <c r="EC85" s="170"/>
      <c r="ED85" s="170"/>
      <c r="EE85" s="170"/>
      <c r="EF85" s="170"/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0"/>
      <c r="EX85" s="170"/>
      <c r="EY85" s="170"/>
      <c r="EZ85" s="170"/>
      <c r="FA85" s="170"/>
    </row>
    <row r="86" spans="1:157" s="65" customFormat="1" ht="24.75" customHeight="1">
      <c r="A86" s="72">
        <v>17</v>
      </c>
      <c r="B86" s="192" t="s">
        <v>348</v>
      </c>
      <c r="C86" s="192"/>
      <c r="D86" s="72" t="s">
        <v>206</v>
      </c>
      <c r="E86" s="72" t="s">
        <v>925</v>
      </c>
      <c r="F86" s="72" t="s">
        <v>214</v>
      </c>
      <c r="G86" s="72">
        <v>1990</v>
      </c>
      <c r="H86" s="209">
        <v>816</v>
      </c>
      <c r="I86" s="236" t="s">
        <v>49</v>
      </c>
      <c r="J86" s="241"/>
      <c r="K86" s="361"/>
      <c r="L86" s="75" t="s">
        <v>856</v>
      </c>
      <c r="M86" s="75" t="s">
        <v>856</v>
      </c>
      <c r="N86" s="75" t="s">
        <v>856</v>
      </c>
      <c r="O86" s="75"/>
      <c r="P86" s="22" t="s">
        <v>856</v>
      </c>
      <c r="Q86" s="22" t="s">
        <v>856</v>
      </c>
      <c r="R86" s="22" t="s">
        <v>856</v>
      </c>
      <c r="S86" s="22" t="s">
        <v>856</v>
      </c>
      <c r="T86" s="22" t="s">
        <v>856</v>
      </c>
      <c r="U86" s="22" t="s">
        <v>856</v>
      </c>
      <c r="V86" s="22" t="s">
        <v>856</v>
      </c>
      <c r="W86" s="22" t="s">
        <v>856</v>
      </c>
      <c r="X86" s="22" t="s">
        <v>856</v>
      </c>
      <c r="Y86" s="22" t="s">
        <v>856</v>
      </c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0"/>
      <c r="EH86" s="170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0"/>
      <c r="EX86" s="170"/>
      <c r="EY86" s="170"/>
      <c r="EZ86" s="170"/>
      <c r="FA86" s="170"/>
    </row>
    <row r="87" spans="1:157" s="65" customFormat="1" ht="24.75" customHeight="1">
      <c r="A87" s="72">
        <v>18</v>
      </c>
      <c r="B87" s="192" t="s">
        <v>349</v>
      </c>
      <c r="C87" s="192"/>
      <c r="D87" s="72" t="s">
        <v>206</v>
      </c>
      <c r="E87" s="72" t="s">
        <v>925</v>
      </c>
      <c r="F87" s="72" t="s">
        <v>214</v>
      </c>
      <c r="G87" s="72">
        <v>1976</v>
      </c>
      <c r="H87" s="209">
        <v>5741</v>
      </c>
      <c r="I87" s="236" t="s">
        <v>49</v>
      </c>
      <c r="J87" s="241"/>
      <c r="K87" s="361"/>
      <c r="L87" s="75" t="s">
        <v>856</v>
      </c>
      <c r="M87" s="75" t="s">
        <v>856</v>
      </c>
      <c r="N87" s="75" t="s">
        <v>856</v>
      </c>
      <c r="O87" s="75"/>
      <c r="P87" s="22" t="s">
        <v>856</v>
      </c>
      <c r="Q87" s="22" t="s">
        <v>856</v>
      </c>
      <c r="R87" s="22" t="s">
        <v>856</v>
      </c>
      <c r="S87" s="22" t="s">
        <v>856</v>
      </c>
      <c r="T87" s="22" t="s">
        <v>856</v>
      </c>
      <c r="U87" s="22" t="s">
        <v>856</v>
      </c>
      <c r="V87" s="22" t="s">
        <v>856</v>
      </c>
      <c r="W87" s="22" t="s">
        <v>856</v>
      </c>
      <c r="X87" s="22" t="s">
        <v>856</v>
      </c>
      <c r="Y87" s="22" t="s">
        <v>856</v>
      </c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</row>
    <row r="88" spans="1:157" s="65" customFormat="1" ht="24.75" customHeight="1">
      <c r="A88" s="72">
        <v>19</v>
      </c>
      <c r="B88" s="192" t="s">
        <v>350</v>
      </c>
      <c r="C88" s="192"/>
      <c r="D88" s="72" t="s">
        <v>206</v>
      </c>
      <c r="E88" s="72" t="s">
        <v>925</v>
      </c>
      <c r="F88" s="72" t="s">
        <v>214</v>
      </c>
      <c r="G88" s="72">
        <v>1989</v>
      </c>
      <c r="H88" s="209">
        <v>1563</v>
      </c>
      <c r="I88" s="236" t="s">
        <v>49</v>
      </c>
      <c r="J88" s="241"/>
      <c r="K88" s="361"/>
      <c r="L88" s="75" t="s">
        <v>856</v>
      </c>
      <c r="M88" s="75" t="s">
        <v>856</v>
      </c>
      <c r="N88" s="75" t="s">
        <v>856</v>
      </c>
      <c r="O88" s="75"/>
      <c r="P88" s="22" t="s">
        <v>856</v>
      </c>
      <c r="Q88" s="22" t="s">
        <v>856</v>
      </c>
      <c r="R88" s="22" t="s">
        <v>856</v>
      </c>
      <c r="S88" s="22" t="s">
        <v>856</v>
      </c>
      <c r="T88" s="22" t="s">
        <v>856</v>
      </c>
      <c r="U88" s="22" t="s">
        <v>856</v>
      </c>
      <c r="V88" s="22" t="s">
        <v>856</v>
      </c>
      <c r="W88" s="22" t="s">
        <v>856</v>
      </c>
      <c r="X88" s="22" t="s">
        <v>856</v>
      </c>
      <c r="Y88" s="22" t="s">
        <v>856</v>
      </c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</row>
    <row r="89" spans="1:157" s="65" customFormat="1" ht="24.75" customHeight="1">
      <c r="A89" s="72">
        <v>20</v>
      </c>
      <c r="B89" s="192" t="s">
        <v>351</v>
      </c>
      <c r="C89" s="192"/>
      <c r="D89" s="72" t="s">
        <v>206</v>
      </c>
      <c r="E89" s="72" t="s">
        <v>925</v>
      </c>
      <c r="F89" s="72" t="s">
        <v>214</v>
      </c>
      <c r="G89" s="72">
        <v>1978</v>
      </c>
      <c r="H89" s="209">
        <v>43811</v>
      </c>
      <c r="I89" s="236" t="s">
        <v>49</v>
      </c>
      <c r="J89" s="241"/>
      <c r="K89" s="361"/>
      <c r="L89" s="75" t="s">
        <v>856</v>
      </c>
      <c r="M89" s="75" t="s">
        <v>856</v>
      </c>
      <c r="N89" s="75" t="s">
        <v>856</v>
      </c>
      <c r="O89" s="75"/>
      <c r="P89" s="22" t="s">
        <v>856</v>
      </c>
      <c r="Q89" s="22" t="s">
        <v>856</v>
      </c>
      <c r="R89" s="22" t="s">
        <v>856</v>
      </c>
      <c r="S89" s="22" t="s">
        <v>856</v>
      </c>
      <c r="T89" s="22" t="s">
        <v>856</v>
      </c>
      <c r="U89" s="22" t="s">
        <v>856</v>
      </c>
      <c r="V89" s="22" t="s">
        <v>856</v>
      </c>
      <c r="W89" s="22" t="s">
        <v>856</v>
      </c>
      <c r="X89" s="22" t="s">
        <v>856</v>
      </c>
      <c r="Y89" s="22" t="s">
        <v>856</v>
      </c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</row>
    <row r="90" spans="1:157" s="65" customFormat="1" ht="24.75" customHeight="1">
      <c r="A90" s="72">
        <v>21</v>
      </c>
      <c r="B90" s="192" t="s">
        <v>352</v>
      </c>
      <c r="C90" s="192"/>
      <c r="D90" s="72" t="s">
        <v>214</v>
      </c>
      <c r="E90" s="72" t="s">
        <v>214</v>
      </c>
      <c r="F90" s="72" t="s">
        <v>214</v>
      </c>
      <c r="G90" s="72">
        <v>1976</v>
      </c>
      <c r="H90" s="209">
        <v>72243</v>
      </c>
      <c r="I90" s="236" t="s">
        <v>49</v>
      </c>
      <c r="J90" s="241"/>
      <c r="K90" s="361"/>
      <c r="L90" s="75" t="s">
        <v>856</v>
      </c>
      <c r="M90" s="75" t="s">
        <v>856</v>
      </c>
      <c r="N90" s="75" t="s">
        <v>856</v>
      </c>
      <c r="O90" s="75"/>
      <c r="P90" s="22" t="s">
        <v>856</v>
      </c>
      <c r="Q90" s="22" t="s">
        <v>856</v>
      </c>
      <c r="R90" s="22" t="s">
        <v>856</v>
      </c>
      <c r="S90" s="22" t="s">
        <v>856</v>
      </c>
      <c r="T90" s="22" t="s">
        <v>856</v>
      </c>
      <c r="U90" s="22" t="s">
        <v>856</v>
      </c>
      <c r="V90" s="22" t="s">
        <v>856</v>
      </c>
      <c r="W90" s="22" t="s">
        <v>856</v>
      </c>
      <c r="X90" s="22" t="s">
        <v>856</v>
      </c>
      <c r="Y90" s="22" t="s">
        <v>856</v>
      </c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0"/>
      <c r="EX90" s="170"/>
      <c r="EY90" s="170"/>
      <c r="EZ90" s="170"/>
      <c r="FA90" s="170"/>
    </row>
    <row r="91" spans="1:157" s="65" customFormat="1" ht="24.75" customHeight="1">
      <c r="A91" s="72">
        <v>22</v>
      </c>
      <c r="B91" s="192" t="s">
        <v>353</v>
      </c>
      <c r="C91" s="192"/>
      <c r="D91" s="72" t="s">
        <v>214</v>
      </c>
      <c r="E91" s="72" t="s">
        <v>214</v>
      </c>
      <c r="F91" s="72" t="s">
        <v>214</v>
      </c>
      <c r="G91" s="72">
        <v>1976</v>
      </c>
      <c r="H91" s="209">
        <v>38508</v>
      </c>
      <c r="I91" s="236" t="s">
        <v>49</v>
      </c>
      <c r="J91" s="241"/>
      <c r="K91" s="361"/>
      <c r="L91" s="75" t="s">
        <v>856</v>
      </c>
      <c r="M91" s="75" t="s">
        <v>856</v>
      </c>
      <c r="N91" s="75" t="s">
        <v>856</v>
      </c>
      <c r="O91" s="75"/>
      <c r="P91" s="22" t="s">
        <v>856</v>
      </c>
      <c r="Q91" s="22" t="s">
        <v>856</v>
      </c>
      <c r="R91" s="22" t="s">
        <v>856</v>
      </c>
      <c r="S91" s="22" t="s">
        <v>856</v>
      </c>
      <c r="T91" s="22" t="s">
        <v>856</v>
      </c>
      <c r="U91" s="22" t="s">
        <v>856</v>
      </c>
      <c r="V91" s="22" t="s">
        <v>856</v>
      </c>
      <c r="W91" s="22" t="s">
        <v>856</v>
      </c>
      <c r="X91" s="22" t="s">
        <v>856</v>
      </c>
      <c r="Y91" s="22" t="s">
        <v>856</v>
      </c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</row>
    <row r="92" spans="1:157" s="65" customFormat="1" ht="24.75" customHeight="1">
      <c r="A92" s="72">
        <v>23</v>
      </c>
      <c r="B92" s="192" t="s">
        <v>354</v>
      </c>
      <c r="C92" s="192"/>
      <c r="D92" s="72" t="s">
        <v>214</v>
      </c>
      <c r="E92" s="72" t="s">
        <v>214</v>
      </c>
      <c r="F92" s="72" t="s">
        <v>214</v>
      </c>
      <c r="G92" s="72">
        <v>1982</v>
      </c>
      <c r="H92" s="209">
        <v>5175.9</v>
      </c>
      <c r="I92" s="236" t="s">
        <v>49</v>
      </c>
      <c r="J92" s="241"/>
      <c r="K92" s="361"/>
      <c r="L92" s="75" t="s">
        <v>856</v>
      </c>
      <c r="M92" s="75" t="s">
        <v>856</v>
      </c>
      <c r="N92" s="75" t="s">
        <v>856</v>
      </c>
      <c r="O92" s="75"/>
      <c r="P92" s="22" t="s">
        <v>856</v>
      </c>
      <c r="Q92" s="22" t="s">
        <v>856</v>
      </c>
      <c r="R92" s="22" t="s">
        <v>856</v>
      </c>
      <c r="S92" s="22" t="s">
        <v>856</v>
      </c>
      <c r="T92" s="22" t="s">
        <v>856</v>
      </c>
      <c r="U92" s="22" t="s">
        <v>856</v>
      </c>
      <c r="V92" s="22" t="s">
        <v>856</v>
      </c>
      <c r="W92" s="22" t="s">
        <v>856</v>
      </c>
      <c r="X92" s="22" t="s">
        <v>856</v>
      </c>
      <c r="Y92" s="22" t="s">
        <v>856</v>
      </c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</row>
    <row r="93" spans="1:157" s="65" customFormat="1" ht="24.75" customHeight="1">
      <c r="A93" s="72">
        <v>24</v>
      </c>
      <c r="B93" s="192" t="s">
        <v>355</v>
      </c>
      <c r="C93" s="192"/>
      <c r="D93" s="72" t="s">
        <v>214</v>
      </c>
      <c r="E93" s="72" t="s">
        <v>214</v>
      </c>
      <c r="F93" s="72" t="s">
        <v>214</v>
      </c>
      <c r="G93" s="72">
        <v>1983</v>
      </c>
      <c r="H93" s="209">
        <v>26396.4</v>
      </c>
      <c r="I93" s="236" t="s">
        <v>49</v>
      </c>
      <c r="J93" s="241"/>
      <c r="K93" s="361"/>
      <c r="L93" s="75" t="s">
        <v>856</v>
      </c>
      <c r="M93" s="75" t="s">
        <v>856</v>
      </c>
      <c r="N93" s="75" t="s">
        <v>856</v>
      </c>
      <c r="O93" s="75"/>
      <c r="P93" s="22" t="s">
        <v>856</v>
      </c>
      <c r="Q93" s="22" t="s">
        <v>856</v>
      </c>
      <c r="R93" s="22" t="s">
        <v>856</v>
      </c>
      <c r="S93" s="22" t="s">
        <v>856</v>
      </c>
      <c r="T93" s="22" t="s">
        <v>856</v>
      </c>
      <c r="U93" s="22" t="s">
        <v>856</v>
      </c>
      <c r="V93" s="22" t="s">
        <v>856</v>
      </c>
      <c r="W93" s="22" t="s">
        <v>856</v>
      </c>
      <c r="X93" s="22" t="s">
        <v>856</v>
      </c>
      <c r="Y93" s="22" t="s">
        <v>856</v>
      </c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/>
      <c r="CU93" s="170"/>
      <c r="CV93" s="170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70"/>
      <c r="DH93" s="170"/>
      <c r="DI93" s="170"/>
      <c r="DJ93" s="170"/>
      <c r="DK93" s="170"/>
      <c r="DL93" s="170"/>
      <c r="DM93" s="170"/>
      <c r="DN93" s="170"/>
      <c r="DO93" s="170"/>
      <c r="DP93" s="170"/>
      <c r="DQ93" s="170"/>
      <c r="DR93" s="170"/>
      <c r="DS93" s="170"/>
      <c r="DT93" s="170"/>
      <c r="DU93" s="170"/>
      <c r="DV93" s="170"/>
      <c r="DW93" s="170"/>
      <c r="DX93" s="170"/>
      <c r="DY93" s="170"/>
      <c r="DZ93" s="170"/>
      <c r="EA93" s="170"/>
      <c r="EB93" s="170"/>
      <c r="EC93" s="170"/>
      <c r="ED93" s="170"/>
      <c r="EE93" s="170"/>
      <c r="EF93" s="170"/>
      <c r="EG93" s="170"/>
      <c r="EH93" s="170"/>
      <c r="EI93" s="170"/>
      <c r="EJ93" s="170"/>
      <c r="EK93" s="170"/>
      <c r="EL93" s="170"/>
      <c r="EM93" s="170"/>
      <c r="EN93" s="170"/>
      <c r="EO93" s="170"/>
      <c r="EP93" s="170"/>
      <c r="EQ93" s="170"/>
      <c r="ER93" s="170"/>
      <c r="ES93" s="170"/>
      <c r="ET93" s="170"/>
      <c r="EU93" s="170"/>
      <c r="EV93" s="170"/>
      <c r="EW93" s="170"/>
      <c r="EX93" s="170"/>
      <c r="EY93" s="170"/>
      <c r="EZ93" s="170"/>
      <c r="FA93" s="170"/>
    </row>
    <row r="94" spans="1:70" s="171" customFormat="1" ht="24.75" customHeight="1">
      <c r="A94" s="72">
        <v>25</v>
      </c>
      <c r="B94" s="192" t="s">
        <v>356</v>
      </c>
      <c r="C94" s="192"/>
      <c r="D94" s="72" t="s">
        <v>214</v>
      </c>
      <c r="E94" s="72" t="s">
        <v>925</v>
      </c>
      <c r="F94" s="72" t="s">
        <v>214</v>
      </c>
      <c r="G94" s="72">
        <v>1975</v>
      </c>
      <c r="H94" s="209">
        <v>3520.5</v>
      </c>
      <c r="I94" s="236" t="s">
        <v>49</v>
      </c>
      <c r="J94" s="241"/>
      <c r="K94" s="361"/>
      <c r="L94" s="75" t="s">
        <v>856</v>
      </c>
      <c r="M94" s="75" t="s">
        <v>856</v>
      </c>
      <c r="N94" s="75" t="s">
        <v>856</v>
      </c>
      <c r="O94" s="75"/>
      <c r="P94" s="22" t="s">
        <v>856</v>
      </c>
      <c r="Q94" s="22" t="s">
        <v>856</v>
      </c>
      <c r="R94" s="22" t="s">
        <v>856</v>
      </c>
      <c r="S94" s="22" t="s">
        <v>856</v>
      </c>
      <c r="T94" s="22" t="s">
        <v>856</v>
      </c>
      <c r="U94" s="22" t="s">
        <v>856</v>
      </c>
      <c r="V94" s="22" t="s">
        <v>856</v>
      </c>
      <c r="W94" s="22" t="s">
        <v>856</v>
      </c>
      <c r="X94" s="22" t="s">
        <v>856</v>
      </c>
      <c r="Y94" s="22" t="s">
        <v>856</v>
      </c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</row>
    <row r="95" spans="1:70" s="171" customFormat="1" ht="24.75" customHeight="1">
      <c r="A95" s="72">
        <v>26</v>
      </c>
      <c r="B95" s="192" t="s">
        <v>357</v>
      </c>
      <c r="C95" s="192"/>
      <c r="D95" s="72" t="s">
        <v>214</v>
      </c>
      <c r="E95" s="72" t="s">
        <v>214</v>
      </c>
      <c r="F95" s="72" t="s">
        <v>214</v>
      </c>
      <c r="G95" s="72">
        <v>1982</v>
      </c>
      <c r="H95" s="209">
        <v>57912</v>
      </c>
      <c r="I95" s="236" t="s">
        <v>49</v>
      </c>
      <c r="J95" s="241"/>
      <c r="K95" s="361"/>
      <c r="L95" s="75" t="s">
        <v>856</v>
      </c>
      <c r="M95" s="75" t="s">
        <v>856</v>
      </c>
      <c r="N95" s="75" t="s">
        <v>856</v>
      </c>
      <c r="O95" s="75"/>
      <c r="P95" s="22" t="s">
        <v>856</v>
      </c>
      <c r="Q95" s="22" t="s">
        <v>856</v>
      </c>
      <c r="R95" s="22" t="s">
        <v>856</v>
      </c>
      <c r="S95" s="22" t="s">
        <v>856</v>
      </c>
      <c r="T95" s="22" t="s">
        <v>856</v>
      </c>
      <c r="U95" s="22" t="s">
        <v>856</v>
      </c>
      <c r="V95" s="22" t="s">
        <v>856</v>
      </c>
      <c r="W95" s="22" t="s">
        <v>856</v>
      </c>
      <c r="X95" s="22" t="s">
        <v>856</v>
      </c>
      <c r="Y95" s="22" t="s">
        <v>856</v>
      </c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</row>
    <row r="96" spans="1:70" s="171" customFormat="1" ht="24.75" customHeight="1">
      <c r="A96" s="72">
        <v>27</v>
      </c>
      <c r="B96" s="192" t="s">
        <v>358</v>
      </c>
      <c r="C96" s="192"/>
      <c r="D96" s="72" t="s">
        <v>214</v>
      </c>
      <c r="E96" s="72" t="s">
        <v>925</v>
      </c>
      <c r="F96" s="72" t="s">
        <v>214</v>
      </c>
      <c r="G96" s="72">
        <v>1984</v>
      </c>
      <c r="H96" s="209">
        <v>181613</v>
      </c>
      <c r="I96" s="236" t="s">
        <v>49</v>
      </c>
      <c r="J96" s="241"/>
      <c r="K96" s="361"/>
      <c r="L96" s="75" t="s">
        <v>856</v>
      </c>
      <c r="M96" s="75" t="s">
        <v>856</v>
      </c>
      <c r="N96" s="75" t="s">
        <v>856</v>
      </c>
      <c r="O96" s="75"/>
      <c r="P96" s="22" t="s">
        <v>856</v>
      </c>
      <c r="Q96" s="22" t="s">
        <v>856</v>
      </c>
      <c r="R96" s="22" t="s">
        <v>856</v>
      </c>
      <c r="S96" s="22" t="s">
        <v>856</v>
      </c>
      <c r="T96" s="22" t="s">
        <v>856</v>
      </c>
      <c r="U96" s="22" t="s">
        <v>856</v>
      </c>
      <c r="V96" s="22" t="s">
        <v>856</v>
      </c>
      <c r="W96" s="22" t="s">
        <v>856</v>
      </c>
      <c r="X96" s="22" t="s">
        <v>856</v>
      </c>
      <c r="Y96" s="22" t="s">
        <v>856</v>
      </c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</row>
    <row r="97" spans="1:70" s="171" customFormat="1" ht="24.75" customHeight="1">
      <c r="A97" s="72">
        <v>28</v>
      </c>
      <c r="B97" s="192" t="s">
        <v>359</v>
      </c>
      <c r="C97" s="192"/>
      <c r="D97" s="72" t="s">
        <v>206</v>
      </c>
      <c r="E97" s="72" t="s">
        <v>925</v>
      </c>
      <c r="F97" s="72" t="s">
        <v>214</v>
      </c>
      <c r="G97" s="72">
        <v>1978</v>
      </c>
      <c r="H97" s="209">
        <v>175427</v>
      </c>
      <c r="I97" s="236" t="s">
        <v>49</v>
      </c>
      <c r="J97" s="241"/>
      <c r="K97" s="361"/>
      <c r="L97" s="75" t="s">
        <v>856</v>
      </c>
      <c r="M97" s="75" t="s">
        <v>856</v>
      </c>
      <c r="N97" s="75" t="s">
        <v>856</v>
      </c>
      <c r="O97" s="75"/>
      <c r="P97" s="22" t="s">
        <v>856</v>
      </c>
      <c r="Q97" s="22" t="s">
        <v>856</v>
      </c>
      <c r="R97" s="22" t="s">
        <v>856</v>
      </c>
      <c r="S97" s="22" t="s">
        <v>856</v>
      </c>
      <c r="T97" s="22" t="s">
        <v>856</v>
      </c>
      <c r="U97" s="22" t="s">
        <v>856</v>
      </c>
      <c r="V97" s="22" t="s">
        <v>856</v>
      </c>
      <c r="W97" s="22" t="s">
        <v>856</v>
      </c>
      <c r="X97" s="22" t="s">
        <v>856</v>
      </c>
      <c r="Y97" s="22" t="s">
        <v>856</v>
      </c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</row>
    <row r="98" spans="1:70" s="171" customFormat="1" ht="24.75" customHeight="1">
      <c r="A98" s="72">
        <v>29</v>
      </c>
      <c r="B98" s="192" t="s">
        <v>360</v>
      </c>
      <c r="C98" s="192"/>
      <c r="D98" s="72" t="s">
        <v>206</v>
      </c>
      <c r="E98" s="72" t="s">
        <v>925</v>
      </c>
      <c r="F98" s="72" t="s">
        <v>214</v>
      </c>
      <c r="G98" s="72">
        <v>1971</v>
      </c>
      <c r="H98" s="209">
        <v>42380</v>
      </c>
      <c r="I98" s="236" t="s">
        <v>49</v>
      </c>
      <c r="J98" s="241"/>
      <c r="K98" s="362"/>
      <c r="L98" s="75" t="s">
        <v>856</v>
      </c>
      <c r="M98" s="75" t="s">
        <v>856</v>
      </c>
      <c r="N98" s="75" t="s">
        <v>856</v>
      </c>
      <c r="O98" s="75"/>
      <c r="P98" s="22" t="s">
        <v>856</v>
      </c>
      <c r="Q98" s="22" t="s">
        <v>856</v>
      </c>
      <c r="R98" s="22" t="s">
        <v>856</v>
      </c>
      <c r="S98" s="22" t="s">
        <v>856</v>
      </c>
      <c r="T98" s="22" t="s">
        <v>856</v>
      </c>
      <c r="U98" s="22" t="s">
        <v>856</v>
      </c>
      <c r="V98" s="22" t="s">
        <v>856</v>
      </c>
      <c r="W98" s="22" t="s">
        <v>856</v>
      </c>
      <c r="X98" s="22" t="s">
        <v>856</v>
      </c>
      <c r="Y98" s="22" t="s">
        <v>856</v>
      </c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</row>
    <row r="99" spans="1:70" s="2" customFormat="1" ht="24.75" customHeight="1">
      <c r="A99" s="326" t="s">
        <v>45</v>
      </c>
      <c r="B99" s="327"/>
      <c r="C99" s="327"/>
      <c r="D99" s="327"/>
      <c r="E99" s="327"/>
      <c r="F99" s="327"/>
      <c r="G99" s="328"/>
      <c r="H99" s="189">
        <f>SUM(H70:H98)</f>
        <v>12258012.8</v>
      </c>
      <c r="I99" s="56"/>
      <c r="J99" s="25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23"/>
      <c r="W99" s="123"/>
      <c r="X99" s="123"/>
      <c r="Y99" s="123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</row>
    <row r="100" spans="1:157" s="125" customFormat="1" ht="24.75" customHeight="1">
      <c r="A100" s="332" t="s">
        <v>72</v>
      </c>
      <c r="B100" s="333"/>
      <c r="C100" s="333"/>
      <c r="D100" s="333"/>
      <c r="E100" s="333"/>
      <c r="F100" s="333"/>
      <c r="G100" s="333"/>
      <c r="H100" s="333"/>
      <c r="I100" s="333"/>
      <c r="J100" s="333"/>
      <c r="K100" s="334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</row>
    <row r="101" spans="1:70" s="171" customFormat="1" ht="76.5">
      <c r="A101" s="75">
        <v>1</v>
      </c>
      <c r="B101" s="135" t="s">
        <v>66</v>
      </c>
      <c r="C101" s="136" t="s">
        <v>374</v>
      </c>
      <c r="D101" s="22" t="s">
        <v>104</v>
      </c>
      <c r="E101" s="22" t="s">
        <v>94</v>
      </c>
      <c r="F101" s="22" t="s">
        <v>94</v>
      </c>
      <c r="G101" s="22">
        <v>1963</v>
      </c>
      <c r="H101" s="81">
        <v>6333000</v>
      </c>
      <c r="I101" s="144" t="s">
        <v>48</v>
      </c>
      <c r="J101" s="138" t="s">
        <v>375</v>
      </c>
      <c r="K101" s="72" t="s">
        <v>376</v>
      </c>
      <c r="L101" s="75" t="s">
        <v>875</v>
      </c>
      <c r="M101" s="75" t="s">
        <v>949</v>
      </c>
      <c r="N101" s="75" t="s">
        <v>950</v>
      </c>
      <c r="O101" s="75" t="s">
        <v>951</v>
      </c>
      <c r="P101" s="75" t="s">
        <v>714</v>
      </c>
      <c r="Q101" s="75" t="s">
        <v>713</v>
      </c>
      <c r="R101" s="75" t="s">
        <v>714</v>
      </c>
      <c r="S101" s="75" t="s">
        <v>773</v>
      </c>
      <c r="T101" s="75" t="s">
        <v>856</v>
      </c>
      <c r="U101" s="75" t="s">
        <v>714</v>
      </c>
      <c r="V101" s="75">
        <v>3400</v>
      </c>
      <c r="W101" s="75" t="s">
        <v>952</v>
      </c>
      <c r="X101" s="75" t="s">
        <v>104</v>
      </c>
      <c r="Y101" s="75" t="s">
        <v>94</v>
      </c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</row>
    <row r="102" spans="1:157" s="4" customFormat="1" ht="24.75" customHeight="1">
      <c r="A102" s="352" t="s">
        <v>41</v>
      </c>
      <c r="B102" s="353"/>
      <c r="C102" s="353"/>
      <c r="D102" s="353"/>
      <c r="E102" s="353"/>
      <c r="F102" s="353"/>
      <c r="G102" s="354"/>
      <c r="H102" s="312">
        <f>SUM(H101)</f>
        <v>6333000</v>
      </c>
      <c r="I102" s="24"/>
      <c r="J102" s="99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</row>
    <row r="103" spans="1:157" s="125" customFormat="1" ht="24.75" customHeight="1">
      <c r="A103" s="332" t="s">
        <v>1047</v>
      </c>
      <c r="B103" s="333"/>
      <c r="C103" s="333"/>
      <c r="D103" s="333"/>
      <c r="E103" s="333"/>
      <c r="F103" s="333"/>
      <c r="G103" s="333"/>
      <c r="H103" s="333"/>
      <c r="I103" s="333"/>
      <c r="J103" s="333"/>
      <c r="K103" s="334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9"/>
      <c r="W103" s="126"/>
      <c r="X103" s="130"/>
      <c r="Y103" s="130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</row>
    <row r="104" spans="1:70" s="171" customFormat="1" ht="24.75" customHeight="1">
      <c r="A104" s="75">
        <v>1</v>
      </c>
      <c r="B104" s="135" t="s">
        <v>382</v>
      </c>
      <c r="C104" s="136" t="s">
        <v>321</v>
      </c>
      <c r="D104" s="22" t="s">
        <v>104</v>
      </c>
      <c r="E104" s="22"/>
      <c r="F104" s="22" t="s">
        <v>94</v>
      </c>
      <c r="G104" s="22">
        <v>1959</v>
      </c>
      <c r="H104" s="209">
        <v>2652617.96</v>
      </c>
      <c r="I104" s="236" t="s">
        <v>49</v>
      </c>
      <c r="J104" s="138" t="s">
        <v>383</v>
      </c>
      <c r="K104" s="72" t="s">
        <v>100</v>
      </c>
      <c r="L104" s="75" t="s">
        <v>977</v>
      </c>
      <c r="M104" s="75" t="s">
        <v>978</v>
      </c>
      <c r="N104" s="75" t="s">
        <v>979</v>
      </c>
      <c r="O104" s="75" t="s">
        <v>980</v>
      </c>
      <c r="P104" s="75" t="s">
        <v>981</v>
      </c>
      <c r="Q104" s="75" t="s">
        <v>780</v>
      </c>
      <c r="R104" s="75" t="s">
        <v>780</v>
      </c>
      <c r="S104" s="75" t="s">
        <v>780</v>
      </c>
      <c r="T104" s="75" t="s">
        <v>982</v>
      </c>
      <c r="U104" s="75" t="s">
        <v>780</v>
      </c>
      <c r="V104" s="242">
        <v>970</v>
      </c>
      <c r="W104" s="75">
        <v>4</v>
      </c>
      <c r="X104" s="204" t="s">
        <v>206</v>
      </c>
      <c r="Y104" s="204" t="s">
        <v>206</v>
      </c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</row>
    <row r="105" spans="1:157" s="4" customFormat="1" ht="24.75" customHeight="1">
      <c r="A105" s="352" t="s">
        <v>41</v>
      </c>
      <c r="B105" s="353"/>
      <c r="C105" s="353"/>
      <c r="D105" s="353"/>
      <c r="E105" s="353"/>
      <c r="F105" s="353"/>
      <c r="G105" s="354"/>
      <c r="H105" s="133">
        <f>SUM(H104)</f>
        <v>2652617.96</v>
      </c>
      <c r="I105" s="24"/>
      <c r="J105" s="99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</row>
    <row r="106" spans="1:157" s="125" customFormat="1" ht="24.75" customHeight="1">
      <c r="A106" s="332" t="s">
        <v>1048</v>
      </c>
      <c r="B106" s="333"/>
      <c r="C106" s="333"/>
      <c r="D106" s="333"/>
      <c r="E106" s="333"/>
      <c r="F106" s="333"/>
      <c r="G106" s="333"/>
      <c r="H106" s="333"/>
      <c r="I106" s="333"/>
      <c r="J106" s="333"/>
      <c r="K106" s="334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9"/>
      <c r="W106" s="126"/>
      <c r="X106" s="130"/>
      <c r="Y106" s="130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</row>
    <row r="107" spans="1:157" s="301" customFormat="1" ht="51">
      <c r="A107" s="329">
        <v>1</v>
      </c>
      <c r="B107" s="218" t="s">
        <v>1027</v>
      </c>
      <c r="C107" s="329" t="s">
        <v>1015</v>
      </c>
      <c r="D107" s="339" t="s">
        <v>104</v>
      </c>
      <c r="E107" s="339" t="s">
        <v>94</v>
      </c>
      <c r="F107" s="339" t="s">
        <v>94</v>
      </c>
      <c r="G107" s="72">
        <v>2006</v>
      </c>
      <c r="H107" s="339">
        <v>8070767.61</v>
      </c>
      <c r="I107" s="344" t="s">
        <v>49</v>
      </c>
      <c r="J107" s="302" t="s">
        <v>1018</v>
      </c>
      <c r="K107" s="72" t="s">
        <v>1013</v>
      </c>
      <c r="L107" s="72" t="s">
        <v>1020</v>
      </c>
      <c r="M107" s="72" t="s">
        <v>1021</v>
      </c>
      <c r="N107" s="72" t="s">
        <v>1022</v>
      </c>
      <c r="O107" s="192"/>
      <c r="P107" s="72" t="s">
        <v>773</v>
      </c>
      <c r="Q107" s="72" t="s">
        <v>773</v>
      </c>
      <c r="R107" s="72" t="s">
        <v>714</v>
      </c>
      <c r="S107" s="72" t="s">
        <v>714</v>
      </c>
      <c r="T107" s="72" t="s">
        <v>121</v>
      </c>
      <c r="U107" s="72" t="s">
        <v>714</v>
      </c>
      <c r="V107" s="72">
        <v>2342.5</v>
      </c>
      <c r="W107" s="72">
        <v>2</v>
      </c>
      <c r="X107" s="72" t="s">
        <v>94</v>
      </c>
      <c r="Y107" s="72" t="s">
        <v>94</v>
      </c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299"/>
      <c r="AV107" s="299"/>
      <c r="AW107" s="299"/>
      <c r="AX107" s="299"/>
      <c r="AY107" s="299"/>
      <c r="AZ107" s="299"/>
      <c r="BA107" s="299"/>
      <c r="BB107" s="299"/>
      <c r="BC107" s="299"/>
      <c r="BD107" s="299"/>
      <c r="BE107" s="299"/>
      <c r="BF107" s="299"/>
      <c r="BG107" s="299"/>
      <c r="BH107" s="299"/>
      <c r="BI107" s="299"/>
      <c r="BJ107" s="299"/>
      <c r="BK107" s="299"/>
      <c r="BL107" s="299"/>
      <c r="BM107" s="299"/>
      <c r="BN107" s="299"/>
      <c r="BO107" s="299"/>
      <c r="BP107" s="299"/>
      <c r="BQ107" s="299"/>
      <c r="BR107" s="299"/>
      <c r="BS107" s="300"/>
      <c r="BT107" s="300"/>
      <c r="BU107" s="300"/>
      <c r="BV107" s="300"/>
      <c r="BW107" s="300"/>
      <c r="BX107" s="300"/>
      <c r="BY107" s="300"/>
      <c r="BZ107" s="300"/>
      <c r="CA107" s="300"/>
      <c r="CB107" s="300"/>
      <c r="CC107" s="300"/>
      <c r="CD107" s="300"/>
      <c r="CE107" s="300"/>
      <c r="CF107" s="300"/>
      <c r="CG107" s="300"/>
      <c r="CH107" s="300"/>
      <c r="CI107" s="300"/>
      <c r="CJ107" s="300"/>
      <c r="CK107" s="300"/>
      <c r="CL107" s="300"/>
      <c r="CM107" s="300"/>
      <c r="CN107" s="300"/>
      <c r="CO107" s="300"/>
      <c r="CP107" s="300"/>
      <c r="CQ107" s="300"/>
      <c r="CR107" s="300"/>
      <c r="CS107" s="300"/>
      <c r="CT107" s="300"/>
      <c r="CU107" s="300"/>
      <c r="CV107" s="300"/>
      <c r="CW107" s="300"/>
      <c r="CX107" s="300"/>
      <c r="CY107" s="300"/>
      <c r="CZ107" s="300"/>
      <c r="DA107" s="300"/>
      <c r="DB107" s="300"/>
      <c r="DC107" s="300"/>
      <c r="DD107" s="300"/>
      <c r="DE107" s="300"/>
      <c r="DF107" s="300"/>
      <c r="DG107" s="300"/>
      <c r="DH107" s="300"/>
      <c r="DI107" s="300"/>
      <c r="DJ107" s="300"/>
      <c r="DK107" s="300"/>
      <c r="DL107" s="300"/>
      <c r="DM107" s="300"/>
      <c r="DN107" s="300"/>
      <c r="DO107" s="300"/>
      <c r="DP107" s="300"/>
      <c r="DQ107" s="300"/>
      <c r="DR107" s="300"/>
      <c r="DS107" s="300"/>
      <c r="DT107" s="300"/>
      <c r="DU107" s="300"/>
      <c r="DV107" s="300"/>
      <c r="DW107" s="300"/>
      <c r="DX107" s="300"/>
      <c r="DY107" s="300"/>
      <c r="DZ107" s="300"/>
      <c r="EA107" s="300"/>
      <c r="EB107" s="300"/>
      <c r="EC107" s="300"/>
      <c r="ED107" s="300"/>
      <c r="EE107" s="300"/>
      <c r="EF107" s="300"/>
      <c r="EG107" s="300"/>
      <c r="EH107" s="300"/>
      <c r="EI107" s="300"/>
      <c r="EJ107" s="300"/>
      <c r="EK107" s="300"/>
      <c r="EL107" s="300"/>
      <c r="EM107" s="300"/>
      <c r="EN107" s="300"/>
      <c r="EO107" s="300"/>
      <c r="EP107" s="300"/>
      <c r="EQ107" s="300"/>
      <c r="ER107" s="300"/>
      <c r="ES107" s="300"/>
      <c r="ET107" s="300"/>
      <c r="EU107" s="300"/>
      <c r="EV107" s="300"/>
      <c r="EW107" s="300"/>
      <c r="EX107" s="300"/>
      <c r="EY107" s="300"/>
      <c r="EZ107" s="300"/>
      <c r="FA107" s="300"/>
    </row>
    <row r="108" spans="1:157" s="301" customFormat="1" ht="25.5">
      <c r="A108" s="330"/>
      <c r="B108" s="218" t="s">
        <v>1037</v>
      </c>
      <c r="C108" s="331"/>
      <c r="D108" s="340"/>
      <c r="E108" s="340"/>
      <c r="F108" s="340"/>
      <c r="G108" s="72"/>
      <c r="H108" s="340"/>
      <c r="I108" s="345"/>
      <c r="J108" s="40"/>
      <c r="K108" s="72" t="s">
        <v>1013</v>
      </c>
      <c r="L108" s="72"/>
      <c r="M108" s="72"/>
      <c r="N108" s="72"/>
      <c r="O108" s="19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299"/>
      <c r="AU108" s="299"/>
      <c r="AV108" s="299"/>
      <c r="AW108" s="299"/>
      <c r="AX108" s="299"/>
      <c r="AY108" s="299"/>
      <c r="AZ108" s="299"/>
      <c r="BA108" s="299"/>
      <c r="BB108" s="299"/>
      <c r="BC108" s="299"/>
      <c r="BD108" s="299"/>
      <c r="BE108" s="299"/>
      <c r="BF108" s="299"/>
      <c r="BG108" s="299"/>
      <c r="BH108" s="299"/>
      <c r="BI108" s="299"/>
      <c r="BJ108" s="299"/>
      <c r="BK108" s="299"/>
      <c r="BL108" s="299"/>
      <c r="BM108" s="299"/>
      <c r="BN108" s="299"/>
      <c r="BO108" s="299"/>
      <c r="BP108" s="299"/>
      <c r="BQ108" s="299"/>
      <c r="BR108" s="299"/>
      <c r="BS108" s="300"/>
      <c r="BT108" s="300"/>
      <c r="BU108" s="300"/>
      <c r="BV108" s="300"/>
      <c r="BW108" s="300"/>
      <c r="BX108" s="300"/>
      <c r="BY108" s="300"/>
      <c r="BZ108" s="300"/>
      <c r="CA108" s="300"/>
      <c r="CB108" s="300"/>
      <c r="CC108" s="300"/>
      <c r="CD108" s="300"/>
      <c r="CE108" s="300"/>
      <c r="CF108" s="300"/>
      <c r="CG108" s="300"/>
      <c r="CH108" s="300"/>
      <c r="CI108" s="300"/>
      <c r="CJ108" s="300"/>
      <c r="CK108" s="300"/>
      <c r="CL108" s="300"/>
      <c r="CM108" s="300"/>
      <c r="CN108" s="300"/>
      <c r="CO108" s="300"/>
      <c r="CP108" s="300"/>
      <c r="CQ108" s="300"/>
      <c r="CR108" s="300"/>
      <c r="CS108" s="300"/>
      <c r="CT108" s="300"/>
      <c r="CU108" s="300"/>
      <c r="CV108" s="300"/>
      <c r="CW108" s="300"/>
      <c r="CX108" s="300"/>
      <c r="CY108" s="300"/>
      <c r="CZ108" s="300"/>
      <c r="DA108" s="300"/>
      <c r="DB108" s="300"/>
      <c r="DC108" s="300"/>
      <c r="DD108" s="300"/>
      <c r="DE108" s="300"/>
      <c r="DF108" s="300"/>
      <c r="DG108" s="300"/>
      <c r="DH108" s="300"/>
      <c r="DI108" s="300"/>
      <c r="DJ108" s="300"/>
      <c r="DK108" s="300"/>
      <c r="DL108" s="300"/>
      <c r="DM108" s="300"/>
      <c r="DN108" s="300"/>
      <c r="DO108" s="300"/>
      <c r="DP108" s="300"/>
      <c r="DQ108" s="300"/>
      <c r="DR108" s="300"/>
      <c r="DS108" s="300"/>
      <c r="DT108" s="300"/>
      <c r="DU108" s="300"/>
      <c r="DV108" s="300"/>
      <c r="DW108" s="300"/>
      <c r="DX108" s="300"/>
      <c r="DY108" s="300"/>
      <c r="DZ108" s="300"/>
      <c r="EA108" s="300"/>
      <c r="EB108" s="300"/>
      <c r="EC108" s="300"/>
      <c r="ED108" s="300"/>
      <c r="EE108" s="300"/>
      <c r="EF108" s="300"/>
      <c r="EG108" s="300"/>
      <c r="EH108" s="300"/>
      <c r="EI108" s="300"/>
      <c r="EJ108" s="300"/>
      <c r="EK108" s="300"/>
      <c r="EL108" s="300"/>
      <c r="EM108" s="300"/>
      <c r="EN108" s="300"/>
      <c r="EO108" s="300"/>
      <c r="EP108" s="300"/>
      <c r="EQ108" s="300"/>
      <c r="ER108" s="300"/>
      <c r="ES108" s="300"/>
      <c r="ET108" s="300"/>
      <c r="EU108" s="300"/>
      <c r="EV108" s="300"/>
      <c r="EW108" s="300"/>
      <c r="EX108" s="300"/>
      <c r="EY108" s="300"/>
      <c r="EZ108" s="300"/>
      <c r="FA108" s="300"/>
    </row>
    <row r="109" spans="1:157" s="301" customFormat="1" ht="12.75">
      <c r="A109" s="331"/>
      <c r="B109" s="218" t="s">
        <v>1042</v>
      </c>
      <c r="C109" s="306"/>
      <c r="D109" s="307"/>
      <c r="E109" s="307"/>
      <c r="F109" s="307"/>
      <c r="G109" s="72">
        <v>2020</v>
      </c>
      <c r="H109" s="307">
        <v>239500</v>
      </c>
      <c r="I109" s="308" t="s">
        <v>49</v>
      </c>
      <c r="J109" s="40"/>
      <c r="K109" s="72"/>
      <c r="L109" s="72"/>
      <c r="M109" s="72"/>
      <c r="N109" s="72"/>
      <c r="O109" s="19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299"/>
      <c r="AU109" s="299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299"/>
      <c r="BG109" s="299"/>
      <c r="BH109" s="299"/>
      <c r="BI109" s="299"/>
      <c r="BJ109" s="299"/>
      <c r="BK109" s="299"/>
      <c r="BL109" s="299"/>
      <c r="BM109" s="299"/>
      <c r="BN109" s="299"/>
      <c r="BO109" s="299"/>
      <c r="BP109" s="299"/>
      <c r="BQ109" s="299"/>
      <c r="BR109" s="299"/>
      <c r="BS109" s="300"/>
      <c r="BT109" s="300"/>
      <c r="BU109" s="300"/>
      <c r="BV109" s="300"/>
      <c r="BW109" s="300"/>
      <c r="BX109" s="300"/>
      <c r="BY109" s="300"/>
      <c r="BZ109" s="300"/>
      <c r="CA109" s="300"/>
      <c r="CB109" s="300"/>
      <c r="CC109" s="300"/>
      <c r="CD109" s="300"/>
      <c r="CE109" s="300"/>
      <c r="CF109" s="300"/>
      <c r="CG109" s="300"/>
      <c r="CH109" s="300"/>
      <c r="CI109" s="300"/>
      <c r="CJ109" s="300"/>
      <c r="CK109" s="300"/>
      <c r="CL109" s="300"/>
      <c r="CM109" s="300"/>
      <c r="CN109" s="300"/>
      <c r="CO109" s="300"/>
      <c r="CP109" s="300"/>
      <c r="CQ109" s="300"/>
      <c r="CR109" s="300"/>
      <c r="CS109" s="300"/>
      <c r="CT109" s="300"/>
      <c r="CU109" s="300"/>
      <c r="CV109" s="300"/>
      <c r="CW109" s="300"/>
      <c r="CX109" s="300"/>
      <c r="CY109" s="300"/>
      <c r="CZ109" s="300"/>
      <c r="DA109" s="300"/>
      <c r="DB109" s="300"/>
      <c r="DC109" s="300"/>
      <c r="DD109" s="300"/>
      <c r="DE109" s="300"/>
      <c r="DF109" s="300"/>
      <c r="DG109" s="300"/>
      <c r="DH109" s="300"/>
      <c r="DI109" s="300"/>
      <c r="DJ109" s="300"/>
      <c r="DK109" s="300"/>
      <c r="DL109" s="300"/>
      <c r="DM109" s="300"/>
      <c r="DN109" s="300"/>
      <c r="DO109" s="300"/>
      <c r="DP109" s="300"/>
      <c r="DQ109" s="300"/>
      <c r="DR109" s="300"/>
      <c r="DS109" s="300"/>
      <c r="DT109" s="300"/>
      <c r="DU109" s="300"/>
      <c r="DV109" s="300"/>
      <c r="DW109" s="300"/>
      <c r="DX109" s="300"/>
      <c r="DY109" s="300"/>
      <c r="DZ109" s="300"/>
      <c r="EA109" s="300"/>
      <c r="EB109" s="300"/>
      <c r="EC109" s="300"/>
      <c r="ED109" s="300"/>
      <c r="EE109" s="300"/>
      <c r="EF109" s="300"/>
      <c r="EG109" s="300"/>
      <c r="EH109" s="300"/>
      <c r="EI109" s="300"/>
      <c r="EJ109" s="300"/>
      <c r="EK109" s="300"/>
      <c r="EL109" s="300"/>
      <c r="EM109" s="300"/>
      <c r="EN109" s="300"/>
      <c r="EO109" s="300"/>
      <c r="EP109" s="300"/>
      <c r="EQ109" s="300"/>
      <c r="ER109" s="300"/>
      <c r="ES109" s="300"/>
      <c r="ET109" s="300"/>
      <c r="EU109" s="300"/>
      <c r="EV109" s="300"/>
      <c r="EW109" s="300"/>
      <c r="EX109" s="300"/>
      <c r="EY109" s="300"/>
      <c r="EZ109" s="300"/>
      <c r="FA109" s="300"/>
    </row>
    <row r="110" spans="1:157" s="301" customFormat="1" ht="51">
      <c r="A110" s="72">
        <v>2</v>
      </c>
      <c r="B110" s="218" t="s">
        <v>1016</v>
      </c>
      <c r="C110" s="72" t="s">
        <v>1017</v>
      </c>
      <c r="D110" s="298" t="s">
        <v>104</v>
      </c>
      <c r="E110" s="298" t="s">
        <v>94</v>
      </c>
      <c r="F110" s="298" t="s">
        <v>94</v>
      </c>
      <c r="G110" s="72">
        <v>2003</v>
      </c>
      <c r="H110" s="298">
        <v>5494282.07</v>
      </c>
      <c r="I110" s="236" t="s">
        <v>49</v>
      </c>
      <c r="J110" s="40" t="s">
        <v>1019</v>
      </c>
      <c r="K110" s="72" t="s">
        <v>1013</v>
      </c>
      <c r="L110" s="72" t="s">
        <v>1023</v>
      </c>
      <c r="M110" s="72" t="s">
        <v>1024</v>
      </c>
      <c r="N110" s="72" t="s">
        <v>1025</v>
      </c>
      <c r="O110" s="192"/>
      <c r="P110" s="72" t="s">
        <v>714</v>
      </c>
      <c r="Q110" s="72" t="s">
        <v>714</v>
      </c>
      <c r="R110" s="72" t="s">
        <v>714</v>
      </c>
      <c r="S110" s="72" t="s">
        <v>714</v>
      </c>
      <c r="T110" s="72" t="s">
        <v>121</v>
      </c>
      <c r="U110" s="72" t="s">
        <v>714</v>
      </c>
      <c r="V110" s="72">
        <v>2363.26</v>
      </c>
      <c r="W110" s="72">
        <v>2</v>
      </c>
      <c r="X110" s="72" t="s">
        <v>104</v>
      </c>
      <c r="Y110" s="72" t="s">
        <v>104</v>
      </c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299"/>
      <c r="AW110" s="299"/>
      <c r="AX110" s="299"/>
      <c r="AY110" s="299"/>
      <c r="AZ110" s="299"/>
      <c r="BA110" s="299"/>
      <c r="BB110" s="299"/>
      <c r="BC110" s="299"/>
      <c r="BD110" s="299"/>
      <c r="BE110" s="299"/>
      <c r="BF110" s="299"/>
      <c r="BG110" s="299"/>
      <c r="BH110" s="299"/>
      <c r="BI110" s="299"/>
      <c r="BJ110" s="299"/>
      <c r="BK110" s="299"/>
      <c r="BL110" s="299"/>
      <c r="BM110" s="299"/>
      <c r="BN110" s="299"/>
      <c r="BO110" s="299"/>
      <c r="BP110" s="299"/>
      <c r="BQ110" s="299"/>
      <c r="BR110" s="299"/>
      <c r="BS110" s="300"/>
      <c r="BT110" s="300"/>
      <c r="BU110" s="300"/>
      <c r="BV110" s="300"/>
      <c r="BW110" s="300"/>
      <c r="BX110" s="300"/>
      <c r="BY110" s="300"/>
      <c r="BZ110" s="300"/>
      <c r="CA110" s="300"/>
      <c r="CB110" s="300"/>
      <c r="CC110" s="300"/>
      <c r="CD110" s="300"/>
      <c r="CE110" s="300"/>
      <c r="CF110" s="300"/>
      <c r="CG110" s="300"/>
      <c r="CH110" s="300"/>
      <c r="CI110" s="300"/>
      <c r="CJ110" s="300"/>
      <c r="CK110" s="300"/>
      <c r="CL110" s="300"/>
      <c r="CM110" s="300"/>
      <c r="CN110" s="300"/>
      <c r="CO110" s="300"/>
      <c r="CP110" s="300"/>
      <c r="CQ110" s="300"/>
      <c r="CR110" s="300"/>
      <c r="CS110" s="300"/>
      <c r="CT110" s="300"/>
      <c r="CU110" s="300"/>
      <c r="CV110" s="300"/>
      <c r="CW110" s="300"/>
      <c r="CX110" s="300"/>
      <c r="CY110" s="300"/>
      <c r="CZ110" s="300"/>
      <c r="DA110" s="300"/>
      <c r="DB110" s="300"/>
      <c r="DC110" s="300"/>
      <c r="DD110" s="300"/>
      <c r="DE110" s="300"/>
      <c r="DF110" s="300"/>
      <c r="DG110" s="300"/>
      <c r="DH110" s="300"/>
      <c r="DI110" s="300"/>
      <c r="DJ110" s="300"/>
      <c r="DK110" s="300"/>
      <c r="DL110" s="300"/>
      <c r="DM110" s="300"/>
      <c r="DN110" s="300"/>
      <c r="DO110" s="300"/>
      <c r="DP110" s="300"/>
      <c r="DQ110" s="300"/>
      <c r="DR110" s="300"/>
      <c r="DS110" s="300"/>
      <c r="DT110" s="300"/>
      <c r="DU110" s="300"/>
      <c r="DV110" s="300"/>
      <c r="DW110" s="300"/>
      <c r="DX110" s="300"/>
      <c r="DY110" s="300"/>
      <c r="DZ110" s="300"/>
      <c r="EA110" s="300"/>
      <c r="EB110" s="300"/>
      <c r="EC110" s="300"/>
      <c r="ED110" s="300"/>
      <c r="EE110" s="300"/>
      <c r="EF110" s="300"/>
      <c r="EG110" s="300"/>
      <c r="EH110" s="300"/>
      <c r="EI110" s="300"/>
      <c r="EJ110" s="300"/>
      <c r="EK110" s="300"/>
      <c r="EL110" s="300"/>
      <c r="EM110" s="300"/>
      <c r="EN110" s="300"/>
      <c r="EO110" s="300"/>
      <c r="EP110" s="300"/>
      <c r="EQ110" s="300"/>
      <c r="ER110" s="300"/>
      <c r="ES110" s="300"/>
      <c r="ET110" s="300"/>
      <c r="EU110" s="300"/>
      <c r="EV110" s="300"/>
      <c r="EW110" s="300"/>
      <c r="EX110" s="300"/>
      <c r="EY110" s="300"/>
      <c r="EZ110" s="300"/>
      <c r="FA110" s="300"/>
    </row>
    <row r="111" spans="1:157" s="4" customFormat="1" ht="24.75" customHeight="1">
      <c r="A111" s="352" t="s">
        <v>41</v>
      </c>
      <c r="B111" s="353"/>
      <c r="C111" s="353"/>
      <c r="D111" s="353"/>
      <c r="E111" s="353"/>
      <c r="F111" s="353"/>
      <c r="G111" s="354"/>
      <c r="H111" s="133">
        <f>SUM(H107:H110)</f>
        <v>13804549.68</v>
      </c>
      <c r="I111" s="24"/>
      <c r="J111" s="99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</row>
    <row r="112" spans="2:157" s="1" customFormat="1" ht="12.75">
      <c r="B112" s="100"/>
      <c r="C112" s="101"/>
      <c r="D112" s="69"/>
      <c r="E112" s="69"/>
      <c r="F112" s="69"/>
      <c r="G112" s="101"/>
      <c r="H112" s="87"/>
      <c r="I112" s="87"/>
      <c r="J112" s="43"/>
      <c r="K112" s="16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</row>
    <row r="113" spans="2:157" s="1" customFormat="1" ht="15.75">
      <c r="B113" s="100"/>
      <c r="C113" s="101"/>
      <c r="D113" s="69"/>
      <c r="E113" s="69"/>
      <c r="F113" s="69"/>
      <c r="G113" s="101"/>
      <c r="H113" s="346"/>
      <c r="I113" s="346"/>
      <c r="J113" s="44"/>
      <c r="K113" s="16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</row>
    <row r="114" spans="2:157" s="1" customFormat="1" ht="18">
      <c r="B114" s="100"/>
      <c r="C114" s="101"/>
      <c r="D114" s="69"/>
      <c r="E114" s="69"/>
      <c r="F114" s="69"/>
      <c r="G114" s="132" t="s">
        <v>45</v>
      </c>
      <c r="H114" s="134">
        <f>SUM(H15,H30,H43,H51,H57,H62,H68,H99,H102,H105,H111)</f>
        <v>106056069.13</v>
      </c>
      <c r="I114" s="87"/>
      <c r="J114" s="43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</row>
    <row r="115" spans="2:157" s="1" customFormat="1" ht="12.75">
      <c r="B115" s="100"/>
      <c r="C115" s="101"/>
      <c r="D115" s="69"/>
      <c r="E115" s="69"/>
      <c r="F115" s="69"/>
      <c r="G115" s="101"/>
      <c r="H115" s="87"/>
      <c r="I115" s="87"/>
      <c r="J115" s="43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</row>
    <row r="116" spans="2:157" s="1" customFormat="1" ht="12.75">
      <c r="B116" s="100"/>
      <c r="C116" s="101"/>
      <c r="D116" s="69"/>
      <c r="E116" s="69"/>
      <c r="F116" s="69"/>
      <c r="G116" s="101"/>
      <c r="H116" s="87"/>
      <c r="I116" s="87"/>
      <c r="J116" s="43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</row>
    <row r="117" spans="2:157" s="1" customFormat="1" ht="12.75">
      <c r="B117" s="100"/>
      <c r="C117" s="101"/>
      <c r="D117" s="69"/>
      <c r="E117" s="69"/>
      <c r="F117" s="69"/>
      <c r="G117" s="101"/>
      <c r="H117" s="87"/>
      <c r="I117" s="87"/>
      <c r="J117" s="43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</row>
  </sheetData>
  <sheetProtection/>
  <mergeCells count="57">
    <mergeCell ref="A1:D1"/>
    <mergeCell ref="A103:K103"/>
    <mergeCell ref="A105:G105"/>
    <mergeCell ref="A100:K100"/>
    <mergeCell ref="A99:G99"/>
    <mergeCell ref="A63:K63"/>
    <mergeCell ref="K70:K98"/>
    <mergeCell ref="C71:C72"/>
    <mergeCell ref="I71:I72"/>
    <mergeCell ref="A69:K69"/>
    <mergeCell ref="W3:W4"/>
    <mergeCell ref="K3:K4"/>
    <mergeCell ref="A44:K44"/>
    <mergeCell ref="A52:K52"/>
    <mergeCell ref="J45:J47"/>
    <mergeCell ref="A30:G30"/>
    <mergeCell ref="A6:A7"/>
    <mergeCell ref="A43:G43"/>
    <mergeCell ref="A51:G51"/>
    <mergeCell ref="A16:K16"/>
    <mergeCell ref="A111:G111"/>
    <mergeCell ref="A3:A4"/>
    <mergeCell ref="G3:G4"/>
    <mergeCell ref="B3:B4"/>
    <mergeCell ref="C3:C4"/>
    <mergeCell ref="V3:V4"/>
    <mergeCell ref="A68:G68"/>
    <mergeCell ref="A62:G62"/>
    <mergeCell ref="A57:G57"/>
    <mergeCell ref="A58:K58"/>
    <mergeCell ref="H107:H108"/>
    <mergeCell ref="X3:X4"/>
    <mergeCell ref="E3:E4"/>
    <mergeCell ref="H113:I113"/>
    <mergeCell ref="K45:K50"/>
    <mergeCell ref="A31:K31"/>
    <mergeCell ref="J3:J4"/>
    <mergeCell ref="H71:H72"/>
    <mergeCell ref="A102:G102"/>
    <mergeCell ref="A106:K106"/>
    <mergeCell ref="C107:C108"/>
    <mergeCell ref="D107:D108"/>
    <mergeCell ref="E107:E108"/>
    <mergeCell ref="F107:F108"/>
    <mergeCell ref="A107:A109"/>
    <mergeCell ref="Y3:Y4"/>
    <mergeCell ref="L3:N3"/>
    <mergeCell ref="O3:O4"/>
    <mergeCell ref="P3:U3"/>
    <mergeCell ref="I107:I108"/>
    <mergeCell ref="A15:G15"/>
    <mergeCell ref="K8:K11"/>
    <mergeCell ref="A5:K5"/>
    <mergeCell ref="F3:F4"/>
    <mergeCell ref="H3:H4"/>
    <mergeCell ref="D3:D4"/>
    <mergeCell ref="I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  <headerFooter alignWithMargins="0">
    <oddFooter>&amp;CStrona &amp;P z &amp;N</oddFooter>
  </headerFooter>
  <rowBreaks count="1" manualBreakCount="1">
    <brk id="57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22"/>
  <sheetViews>
    <sheetView zoomScale="110" zoomScaleNormal="110" zoomScaleSheetLayoutView="84" zoomScalePageLayoutView="0" workbookViewId="0" topLeftCell="A401">
      <selection activeCell="D413" sqref="D413"/>
    </sheetView>
  </sheetViews>
  <sheetFormatPr defaultColWidth="9.140625" defaultRowHeight="12.75"/>
  <cols>
    <col min="1" max="1" width="5.00390625" style="104" customWidth="1"/>
    <col min="2" max="2" width="47.8515625" style="105" customWidth="1"/>
    <col min="3" max="3" width="17.00390625" style="106" customWidth="1"/>
    <col min="4" max="4" width="22.7109375" style="107" bestFit="1" customWidth="1"/>
    <col min="5" max="5" width="13.8515625" style="2" bestFit="1" customWidth="1"/>
    <col min="6" max="6" width="18.8515625" style="10" customWidth="1"/>
    <col min="7" max="16384" width="9.140625" style="10" customWidth="1"/>
  </cols>
  <sheetData>
    <row r="1" spans="1:4" ht="12.75">
      <c r="A1" s="358" t="s">
        <v>53</v>
      </c>
      <c r="B1" s="359"/>
      <c r="C1" s="359"/>
      <c r="D1" s="49"/>
    </row>
    <row r="3" spans="1:4" ht="25.5">
      <c r="A3" s="29" t="s">
        <v>32</v>
      </c>
      <c r="B3" s="48" t="s">
        <v>42</v>
      </c>
      <c r="C3" s="29" t="s">
        <v>43</v>
      </c>
      <c r="D3" s="50" t="s">
        <v>44</v>
      </c>
    </row>
    <row r="4" spans="1:4" s="2" customFormat="1" ht="12.75">
      <c r="A4" s="373" t="s">
        <v>71</v>
      </c>
      <c r="B4" s="374"/>
      <c r="C4" s="374"/>
      <c r="D4" s="375"/>
    </row>
    <row r="5" spans="1:4" s="2" customFormat="1" ht="12.75">
      <c r="A5" s="367" t="s">
        <v>559</v>
      </c>
      <c r="B5" s="368"/>
      <c r="C5" s="368"/>
      <c r="D5" s="369"/>
    </row>
    <row r="6" spans="1:4" s="116" customFormat="1" ht="12.75">
      <c r="A6" s="75">
        <v>1</v>
      </c>
      <c r="B6" s="148" t="s">
        <v>122</v>
      </c>
      <c r="C6" s="137">
        <v>2012</v>
      </c>
      <c r="D6" s="149">
        <v>34682.97</v>
      </c>
    </row>
    <row r="7" spans="1:4" s="116" customFormat="1" ht="12.75">
      <c r="A7" s="75">
        <v>2</v>
      </c>
      <c r="B7" s="148" t="s">
        <v>124</v>
      </c>
      <c r="C7" s="137">
        <v>2013</v>
      </c>
      <c r="D7" s="149">
        <v>1900</v>
      </c>
    </row>
    <row r="8" spans="1:4" s="116" customFormat="1" ht="12.75">
      <c r="A8" s="75">
        <v>3</v>
      </c>
      <c r="B8" s="148" t="s">
        <v>125</v>
      </c>
      <c r="C8" s="137">
        <v>2013</v>
      </c>
      <c r="D8" s="149">
        <v>599</v>
      </c>
    </row>
    <row r="9" spans="1:4" s="116" customFormat="1" ht="25.5">
      <c r="A9" s="75">
        <v>4</v>
      </c>
      <c r="B9" s="148" t="s">
        <v>126</v>
      </c>
      <c r="C9" s="137">
        <v>2013</v>
      </c>
      <c r="D9" s="149">
        <v>65328.99</v>
      </c>
    </row>
    <row r="10" spans="1:4" s="116" customFormat="1" ht="12.75">
      <c r="A10" s="75">
        <v>5</v>
      </c>
      <c r="B10" s="148" t="s">
        <v>127</v>
      </c>
      <c r="C10" s="137">
        <v>2014</v>
      </c>
      <c r="D10" s="149">
        <v>2310</v>
      </c>
    </row>
    <row r="11" spans="1:4" s="116" customFormat="1" ht="12.75">
      <c r="A11" s="75">
        <v>6</v>
      </c>
      <c r="B11" s="150" t="s">
        <v>128</v>
      </c>
      <c r="C11" s="137">
        <v>2015</v>
      </c>
      <c r="D11" s="149">
        <v>1870</v>
      </c>
    </row>
    <row r="12" spans="1:4" s="116" customFormat="1" ht="12.75">
      <c r="A12" s="75">
        <v>7</v>
      </c>
      <c r="B12" s="150" t="s">
        <v>129</v>
      </c>
      <c r="C12" s="137">
        <v>2015</v>
      </c>
      <c r="D12" s="149">
        <v>2806</v>
      </c>
    </row>
    <row r="13" spans="1:4" s="116" customFormat="1" ht="12.75">
      <c r="A13" s="75">
        <v>8</v>
      </c>
      <c r="B13" s="150" t="s">
        <v>130</v>
      </c>
      <c r="C13" s="137">
        <v>2015</v>
      </c>
      <c r="D13" s="149">
        <v>370</v>
      </c>
    </row>
    <row r="14" spans="1:4" s="116" customFormat="1" ht="12.75">
      <c r="A14" s="75">
        <v>9</v>
      </c>
      <c r="B14" s="150" t="s">
        <v>131</v>
      </c>
      <c r="C14" s="137">
        <v>2015</v>
      </c>
      <c r="D14" s="149">
        <v>2952</v>
      </c>
    </row>
    <row r="15" spans="1:4" s="116" customFormat="1" ht="12.75">
      <c r="A15" s="75">
        <v>10</v>
      </c>
      <c r="B15" s="150" t="s">
        <v>132</v>
      </c>
      <c r="C15" s="137">
        <v>2015</v>
      </c>
      <c r="D15" s="149">
        <v>998</v>
      </c>
    </row>
    <row r="16" spans="1:4" s="116" customFormat="1" ht="12.75">
      <c r="A16" s="75">
        <v>11</v>
      </c>
      <c r="B16" s="151" t="s">
        <v>133</v>
      </c>
      <c r="C16" s="137">
        <v>2015</v>
      </c>
      <c r="D16" s="149">
        <v>3357.9</v>
      </c>
    </row>
    <row r="17" spans="1:4" s="116" customFormat="1" ht="12.75">
      <c r="A17" s="75">
        <v>12</v>
      </c>
      <c r="B17" s="151" t="s">
        <v>134</v>
      </c>
      <c r="C17" s="137">
        <v>2015</v>
      </c>
      <c r="D17" s="149">
        <v>7452.57</v>
      </c>
    </row>
    <row r="18" spans="1:254" s="115" customFormat="1" ht="14.25">
      <c r="A18" s="75">
        <v>13</v>
      </c>
      <c r="B18" s="151" t="s">
        <v>135</v>
      </c>
      <c r="C18" s="137">
        <v>2015</v>
      </c>
      <c r="D18" s="149">
        <v>4831.44</v>
      </c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1"/>
      <c r="BS18" s="371"/>
      <c r="BT18" s="371"/>
      <c r="BU18" s="371"/>
      <c r="BV18" s="371"/>
      <c r="BW18" s="371"/>
      <c r="BX18" s="371"/>
      <c r="BY18" s="371"/>
      <c r="BZ18" s="371"/>
      <c r="CA18" s="371"/>
      <c r="CB18" s="371"/>
      <c r="CC18" s="371"/>
      <c r="CD18" s="371"/>
      <c r="CE18" s="371"/>
      <c r="CF18" s="371"/>
      <c r="CG18" s="371"/>
      <c r="CH18" s="371"/>
      <c r="CI18" s="371"/>
      <c r="CJ18" s="371"/>
      <c r="CK18" s="371"/>
      <c r="CL18" s="371"/>
      <c r="CM18" s="371"/>
      <c r="CN18" s="371"/>
      <c r="CO18" s="371"/>
      <c r="CP18" s="371"/>
      <c r="CQ18" s="371"/>
      <c r="CR18" s="371"/>
      <c r="CS18" s="371"/>
      <c r="CT18" s="371"/>
      <c r="CU18" s="371"/>
      <c r="CV18" s="371"/>
      <c r="CW18" s="371"/>
      <c r="CX18" s="371"/>
      <c r="CY18" s="371"/>
      <c r="CZ18" s="371"/>
      <c r="DA18" s="371"/>
      <c r="DB18" s="371"/>
      <c r="DC18" s="371"/>
      <c r="DD18" s="371"/>
      <c r="DE18" s="371"/>
      <c r="DF18" s="371"/>
      <c r="DG18" s="371"/>
      <c r="DH18" s="371"/>
      <c r="DI18" s="371"/>
      <c r="DJ18" s="371"/>
      <c r="DK18" s="371"/>
      <c r="DL18" s="371"/>
      <c r="DM18" s="371"/>
      <c r="DN18" s="371"/>
      <c r="DO18" s="371"/>
      <c r="DP18" s="371"/>
      <c r="DQ18" s="371"/>
      <c r="DR18" s="371"/>
      <c r="DS18" s="371"/>
      <c r="DT18" s="371"/>
      <c r="DU18" s="371"/>
      <c r="DV18" s="371"/>
      <c r="DW18" s="371"/>
      <c r="DX18" s="371"/>
      <c r="DY18" s="371"/>
      <c r="DZ18" s="371"/>
      <c r="EA18" s="371"/>
      <c r="EB18" s="371"/>
      <c r="EC18" s="371"/>
      <c r="ED18" s="371"/>
      <c r="EE18" s="371"/>
      <c r="EF18" s="371"/>
      <c r="EG18" s="371"/>
      <c r="EH18" s="371"/>
      <c r="EI18" s="371"/>
      <c r="EJ18" s="371"/>
      <c r="EK18" s="371"/>
      <c r="EL18" s="371"/>
      <c r="EM18" s="371"/>
      <c r="EN18" s="371"/>
      <c r="EO18" s="371"/>
      <c r="EP18" s="371"/>
      <c r="EQ18" s="371"/>
      <c r="ER18" s="371"/>
      <c r="ES18" s="371"/>
      <c r="ET18" s="371"/>
      <c r="EU18" s="371"/>
      <c r="EV18" s="371"/>
      <c r="EW18" s="371"/>
      <c r="EX18" s="371"/>
      <c r="EY18" s="371"/>
      <c r="EZ18" s="371"/>
      <c r="FA18" s="371"/>
      <c r="FB18" s="371"/>
      <c r="FC18" s="371"/>
      <c r="FD18" s="371"/>
      <c r="FE18" s="371"/>
      <c r="FF18" s="371"/>
      <c r="FG18" s="371"/>
      <c r="FH18" s="371"/>
      <c r="FI18" s="371"/>
      <c r="FJ18" s="371"/>
      <c r="FK18" s="371"/>
      <c r="FL18" s="371"/>
      <c r="FM18" s="371"/>
      <c r="FN18" s="371"/>
      <c r="FO18" s="371"/>
      <c r="FP18" s="371"/>
      <c r="FQ18" s="371"/>
      <c r="FR18" s="371"/>
      <c r="FS18" s="371"/>
      <c r="FT18" s="371"/>
      <c r="FU18" s="371"/>
      <c r="FV18" s="371"/>
      <c r="FW18" s="371"/>
      <c r="FX18" s="371"/>
      <c r="FY18" s="371"/>
      <c r="FZ18" s="371"/>
      <c r="GA18" s="371"/>
      <c r="GB18" s="371"/>
      <c r="GC18" s="371"/>
      <c r="GD18" s="371"/>
      <c r="GE18" s="371"/>
      <c r="GF18" s="371"/>
      <c r="GG18" s="371"/>
      <c r="GH18" s="371"/>
      <c r="GI18" s="371"/>
      <c r="GJ18" s="371"/>
      <c r="GK18" s="371"/>
      <c r="GL18" s="371"/>
      <c r="GM18" s="371"/>
      <c r="GN18" s="371"/>
      <c r="GO18" s="371"/>
      <c r="GP18" s="371"/>
      <c r="GQ18" s="371"/>
      <c r="GR18" s="371"/>
      <c r="GS18" s="371"/>
      <c r="GT18" s="371"/>
      <c r="GU18" s="371"/>
      <c r="GV18" s="371"/>
      <c r="GW18" s="371"/>
      <c r="GX18" s="371"/>
      <c r="GY18" s="371"/>
      <c r="GZ18" s="371"/>
      <c r="HA18" s="371"/>
      <c r="HB18" s="371"/>
      <c r="HC18" s="371"/>
      <c r="HD18" s="371"/>
      <c r="HE18" s="371"/>
      <c r="HF18" s="371"/>
      <c r="HG18" s="371"/>
      <c r="HH18" s="371"/>
      <c r="HI18" s="371"/>
      <c r="HJ18" s="371"/>
      <c r="HK18" s="371"/>
      <c r="HL18" s="371"/>
      <c r="HM18" s="371"/>
      <c r="HN18" s="371"/>
      <c r="HO18" s="371"/>
      <c r="HP18" s="371"/>
      <c r="HQ18" s="371"/>
      <c r="HR18" s="371"/>
      <c r="HS18" s="371"/>
      <c r="HT18" s="371"/>
      <c r="HU18" s="371"/>
      <c r="HV18" s="371"/>
      <c r="HW18" s="371"/>
      <c r="HX18" s="371"/>
      <c r="HY18" s="371"/>
      <c r="HZ18" s="371"/>
      <c r="IA18" s="371"/>
      <c r="IB18" s="371"/>
      <c r="IC18" s="371"/>
      <c r="ID18" s="371"/>
      <c r="IE18" s="371"/>
      <c r="IF18" s="371"/>
      <c r="IG18" s="371"/>
      <c r="IH18" s="371"/>
      <c r="II18" s="371"/>
      <c r="IJ18" s="371"/>
      <c r="IK18" s="371"/>
      <c r="IL18" s="371"/>
      <c r="IM18" s="371"/>
      <c r="IN18" s="371"/>
      <c r="IO18" s="371"/>
      <c r="IP18" s="371"/>
      <c r="IQ18" s="371"/>
      <c r="IR18" s="371"/>
      <c r="IS18" s="371"/>
      <c r="IT18" s="371"/>
    </row>
    <row r="19" spans="1:254" s="115" customFormat="1" ht="12.75">
      <c r="A19" s="75">
        <v>14</v>
      </c>
      <c r="B19" s="151" t="s">
        <v>135</v>
      </c>
      <c r="C19" s="137">
        <v>2015</v>
      </c>
      <c r="D19" s="149">
        <v>4831.44</v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3"/>
      <c r="BG19" s="363"/>
      <c r="BH19" s="363"/>
      <c r="BI19" s="363"/>
      <c r="BJ19" s="363"/>
      <c r="BK19" s="363"/>
      <c r="BL19" s="363"/>
      <c r="BM19" s="363"/>
      <c r="BN19" s="363"/>
      <c r="BO19" s="363"/>
      <c r="BP19" s="363"/>
      <c r="BQ19" s="363"/>
      <c r="BR19" s="363"/>
      <c r="BS19" s="363"/>
      <c r="BT19" s="363"/>
      <c r="BU19" s="363"/>
      <c r="BV19" s="363"/>
      <c r="BW19" s="363"/>
      <c r="BX19" s="363"/>
      <c r="BY19" s="363"/>
      <c r="BZ19" s="363"/>
      <c r="CA19" s="363"/>
      <c r="CB19" s="363"/>
      <c r="CC19" s="363"/>
      <c r="CD19" s="363"/>
      <c r="CE19" s="363"/>
      <c r="CF19" s="363"/>
      <c r="CG19" s="363"/>
      <c r="CH19" s="363"/>
      <c r="CI19" s="363"/>
      <c r="CJ19" s="363"/>
      <c r="CK19" s="363"/>
      <c r="CL19" s="363"/>
      <c r="CM19" s="363"/>
      <c r="CN19" s="363"/>
      <c r="CO19" s="363"/>
      <c r="CP19" s="363"/>
      <c r="CQ19" s="363"/>
      <c r="CR19" s="363"/>
      <c r="CS19" s="363"/>
      <c r="CT19" s="363"/>
      <c r="CU19" s="363"/>
      <c r="CV19" s="363"/>
      <c r="CW19" s="363"/>
      <c r="CX19" s="363"/>
      <c r="CY19" s="363"/>
      <c r="CZ19" s="363"/>
      <c r="DA19" s="363"/>
      <c r="DB19" s="363"/>
      <c r="DC19" s="363"/>
      <c r="DD19" s="363"/>
      <c r="DE19" s="363"/>
      <c r="DF19" s="363"/>
      <c r="DG19" s="363"/>
      <c r="DH19" s="363"/>
      <c r="DI19" s="363"/>
      <c r="DJ19" s="363"/>
      <c r="DK19" s="363"/>
      <c r="DL19" s="363"/>
      <c r="DM19" s="363"/>
      <c r="DN19" s="363"/>
      <c r="DO19" s="363"/>
      <c r="DP19" s="363"/>
      <c r="DQ19" s="363"/>
      <c r="DR19" s="363"/>
      <c r="DS19" s="363"/>
      <c r="DT19" s="363"/>
      <c r="DU19" s="363"/>
      <c r="DV19" s="363"/>
      <c r="DW19" s="363"/>
      <c r="DX19" s="363"/>
      <c r="DY19" s="363"/>
      <c r="DZ19" s="363"/>
      <c r="EA19" s="363"/>
      <c r="EB19" s="363"/>
      <c r="EC19" s="363"/>
      <c r="ED19" s="363"/>
      <c r="EE19" s="363"/>
      <c r="EF19" s="363"/>
      <c r="EG19" s="363"/>
      <c r="EH19" s="363"/>
      <c r="EI19" s="363"/>
      <c r="EJ19" s="363"/>
      <c r="EK19" s="363"/>
      <c r="EL19" s="363"/>
      <c r="EM19" s="363"/>
      <c r="EN19" s="363"/>
      <c r="EO19" s="363"/>
      <c r="EP19" s="363"/>
      <c r="EQ19" s="363"/>
      <c r="ER19" s="363"/>
      <c r="ES19" s="363"/>
      <c r="ET19" s="363"/>
      <c r="EU19" s="363"/>
      <c r="EV19" s="363"/>
      <c r="EW19" s="363"/>
      <c r="EX19" s="363"/>
      <c r="EY19" s="363"/>
      <c r="EZ19" s="363"/>
      <c r="FA19" s="363"/>
      <c r="FB19" s="363"/>
      <c r="FC19" s="363"/>
      <c r="FD19" s="363"/>
      <c r="FE19" s="363"/>
      <c r="FF19" s="363"/>
      <c r="FG19" s="363"/>
      <c r="FH19" s="363"/>
      <c r="FI19" s="363"/>
      <c r="FJ19" s="363"/>
      <c r="FK19" s="363"/>
      <c r="FL19" s="363"/>
      <c r="FM19" s="363"/>
      <c r="FN19" s="363"/>
      <c r="FO19" s="363"/>
      <c r="FP19" s="363"/>
      <c r="FQ19" s="363"/>
      <c r="FR19" s="363"/>
      <c r="FS19" s="363"/>
      <c r="FT19" s="363"/>
      <c r="FU19" s="363"/>
      <c r="FV19" s="363"/>
      <c r="FW19" s="363"/>
      <c r="FX19" s="363"/>
      <c r="FY19" s="363"/>
      <c r="FZ19" s="363"/>
      <c r="GA19" s="363"/>
      <c r="GB19" s="363"/>
      <c r="GC19" s="363"/>
      <c r="GD19" s="363"/>
      <c r="GE19" s="363"/>
      <c r="GF19" s="363"/>
      <c r="GG19" s="363"/>
      <c r="GH19" s="363"/>
      <c r="GI19" s="363"/>
      <c r="GJ19" s="363"/>
      <c r="GK19" s="363"/>
      <c r="GL19" s="363"/>
      <c r="GM19" s="363"/>
      <c r="GN19" s="363"/>
      <c r="GO19" s="363"/>
      <c r="GP19" s="363"/>
      <c r="GQ19" s="363"/>
      <c r="GR19" s="363"/>
      <c r="GS19" s="363"/>
      <c r="GT19" s="363"/>
      <c r="GU19" s="363"/>
      <c r="GV19" s="363"/>
      <c r="GW19" s="363"/>
      <c r="GX19" s="363"/>
      <c r="GY19" s="363"/>
      <c r="GZ19" s="363"/>
      <c r="HA19" s="363"/>
      <c r="HB19" s="363"/>
      <c r="HC19" s="363"/>
      <c r="HD19" s="363"/>
      <c r="HE19" s="363"/>
      <c r="HF19" s="363"/>
      <c r="HG19" s="363"/>
      <c r="HH19" s="363"/>
      <c r="HI19" s="363"/>
      <c r="HJ19" s="363"/>
      <c r="HK19" s="363"/>
      <c r="HL19" s="363"/>
      <c r="HM19" s="363"/>
      <c r="HN19" s="363"/>
      <c r="HO19" s="363"/>
      <c r="HP19" s="363"/>
      <c r="HQ19" s="363"/>
      <c r="HR19" s="363"/>
      <c r="HS19" s="363"/>
      <c r="HT19" s="363"/>
      <c r="HU19" s="363"/>
      <c r="HV19" s="363"/>
      <c r="HW19" s="363"/>
      <c r="HX19" s="363"/>
      <c r="HY19" s="363"/>
      <c r="HZ19" s="363"/>
      <c r="IA19" s="363"/>
      <c r="IB19" s="363"/>
      <c r="IC19" s="363"/>
      <c r="ID19" s="363"/>
      <c r="IE19" s="363"/>
      <c r="IF19" s="363"/>
      <c r="IG19" s="363"/>
      <c r="IH19" s="363"/>
      <c r="II19" s="363"/>
      <c r="IJ19" s="363"/>
      <c r="IK19" s="363"/>
      <c r="IL19" s="363"/>
      <c r="IM19" s="363"/>
      <c r="IN19" s="363"/>
      <c r="IO19" s="363"/>
      <c r="IP19" s="363"/>
      <c r="IQ19" s="363"/>
      <c r="IR19" s="363"/>
      <c r="IS19" s="363"/>
      <c r="IT19" s="363"/>
    </row>
    <row r="20" spans="1:4" s="116" customFormat="1" ht="12.75">
      <c r="A20" s="75">
        <v>15</v>
      </c>
      <c r="B20" s="151" t="s">
        <v>135</v>
      </c>
      <c r="C20" s="137">
        <v>2015</v>
      </c>
      <c r="D20" s="149">
        <v>4831.44</v>
      </c>
    </row>
    <row r="21" spans="1:4" s="116" customFormat="1" ht="12.75">
      <c r="A21" s="75">
        <v>16</v>
      </c>
      <c r="B21" s="151" t="s">
        <v>135</v>
      </c>
      <c r="C21" s="137">
        <v>2015</v>
      </c>
      <c r="D21" s="149">
        <v>4831.44</v>
      </c>
    </row>
    <row r="22" spans="1:4" s="120" customFormat="1" ht="12.75">
      <c r="A22" s="75">
        <v>17</v>
      </c>
      <c r="B22" s="151" t="s">
        <v>135</v>
      </c>
      <c r="C22" s="137">
        <v>2015</v>
      </c>
      <c r="D22" s="149">
        <v>4831.44</v>
      </c>
    </row>
    <row r="23" spans="1:4" s="120" customFormat="1" ht="12.75">
      <c r="A23" s="75">
        <v>18</v>
      </c>
      <c r="B23" s="151" t="s">
        <v>135</v>
      </c>
      <c r="C23" s="137">
        <v>2015</v>
      </c>
      <c r="D23" s="149">
        <v>4831.44</v>
      </c>
    </row>
    <row r="24" spans="1:4" s="116" customFormat="1" ht="12.75">
      <c r="A24" s="75">
        <v>19</v>
      </c>
      <c r="B24" s="151" t="s">
        <v>135</v>
      </c>
      <c r="C24" s="137">
        <v>2015</v>
      </c>
      <c r="D24" s="149">
        <v>4831.44</v>
      </c>
    </row>
    <row r="25" spans="1:4" s="116" customFormat="1" ht="12.75">
      <c r="A25" s="75">
        <v>20</v>
      </c>
      <c r="B25" s="151" t="s">
        <v>136</v>
      </c>
      <c r="C25" s="137">
        <v>2015</v>
      </c>
      <c r="D25" s="149">
        <v>710.94</v>
      </c>
    </row>
    <row r="26" spans="1:4" s="116" customFormat="1" ht="12.75">
      <c r="A26" s="75">
        <v>21</v>
      </c>
      <c r="B26" s="151" t="s">
        <v>136</v>
      </c>
      <c r="C26" s="137">
        <v>2015</v>
      </c>
      <c r="D26" s="149">
        <v>710.94</v>
      </c>
    </row>
    <row r="27" spans="1:4" s="116" customFormat="1" ht="12.75">
      <c r="A27" s="75">
        <v>22</v>
      </c>
      <c r="B27" s="151" t="s">
        <v>136</v>
      </c>
      <c r="C27" s="137">
        <v>2015</v>
      </c>
      <c r="D27" s="149">
        <v>710.94</v>
      </c>
    </row>
    <row r="28" spans="1:4" s="116" customFormat="1" ht="12.75">
      <c r="A28" s="75">
        <v>23</v>
      </c>
      <c r="B28" s="151" t="s">
        <v>136</v>
      </c>
      <c r="C28" s="137">
        <v>2015</v>
      </c>
      <c r="D28" s="149">
        <v>710.94</v>
      </c>
    </row>
    <row r="29" spans="1:4" s="116" customFormat="1" ht="12.75">
      <c r="A29" s="75">
        <v>24</v>
      </c>
      <c r="B29" s="151" t="s">
        <v>136</v>
      </c>
      <c r="C29" s="137">
        <v>2015</v>
      </c>
      <c r="D29" s="149">
        <v>710.94</v>
      </c>
    </row>
    <row r="30" spans="1:4" s="116" customFormat="1" ht="12.75">
      <c r="A30" s="75">
        <v>25</v>
      </c>
      <c r="B30" s="151" t="s">
        <v>136</v>
      </c>
      <c r="C30" s="137">
        <v>2015</v>
      </c>
      <c r="D30" s="149">
        <v>710.94</v>
      </c>
    </row>
    <row r="31" spans="1:4" s="116" customFormat="1" ht="12.75">
      <c r="A31" s="75">
        <v>26</v>
      </c>
      <c r="B31" s="151" t="s">
        <v>136</v>
      </c>
      <c r="C31" s="137">
        <v>2015</v>
      </c>
      <c r="D31" s="149">
        <v>710.94</v>
      </c>
    </row>
    <row r="32" spans="1:4" s="116" customFormat="1" ht="12.75">
      <c r="A32" s="75">
        <v>27</v>
      </c>
      <c r="B32" s="151" t="s">
        <v>137</v>
      </c>
      <c r="C32" s="137">
        <v>2015</v>
      </c>
      <c r="D32" s="149">
        <v>13710.81</v>
      </c>
    </row>
    <row r="33" spans="1:4" s="116" customFormat="1" ht="12.75">
      <c r="A33" s="75">
        <v>28</v>
      </c>
      <c r="B33" s="151" t="s">
        <v>138</v>
      </c>
      <c r="C33" s="137">
        <v>2015</v>
      </c>
      <c r="D33" s="149">
        <v>2394.81</v>
      </c>
    </row>
    <row r="34" spans="1:4" s="116" customFormat="1" ht="12.75">
      <c r="A34" s="75">
        <v>29</v>
      </c>
      <c r="B34" s="151" t="s">
        <v>139</v>
      </c>
      <c r="C34" s="137">
        <v>2015</v>
      </c>
      <c r="D34" s="149">
        <v>5535</v>
      </c>
    </row>
    <row r="35" spans="1:4" s="116" customFormat="1" ht="12.75">
      <c r="A35" s="75">
        <v>30</v>
      </c>
      <c r="B35" s="151" t="s">
        <v>140</v>
      </c>
      <c r="C35" s="137">
        <v>2015</v>
      </c>
      <c r="D35" s="149">
        <v>28999.71</v>
      </c>
    </row>
    <row r="36" spans="1:4" s="116" customFormat="1" ht="12.75">
      <c r="A36" s="75">
        <v>31</v>
      </c>
      <c r="B36" s="151" t="s">
        <v>141</v>
      </c>
      <c r="C36" s="137">
        <v>2015</v>
      </c>
      <c r="D36" s="149">
        <v>19335.6</v>
      </c>
    </row>
    <row r="37" spans="1:4" s="116" customFormat="1" ht="12.75">
      <c r="A37" s="75">
        <v>32</v>
      </c>
      <c r="B37" s="151" t="s">
        <v>142</v>
      </c>
      <c r="C37" s="137">
        <v>2015</v>
      </c>
      <c r="D37" s="149">
        <v>2425.56</v>
      </c>
    </row>
    <row r="38" spans="1:4" s="116" customFormat="1" ht="12.75">
      <c r="A38" s="75">
        <v>33</v>
      </c>
      <c r="B38" s="151" t="s">
        <v>142</v>
      </c>
      <c r="C38" s="137">
        <v>2015</v>
      </c>
      <c r="D38" s="149">
        <v>2425.56</v>
      </c>
    </row>
    <row r="39" spans="1:4" s="116" customFormat="1" ht="12.75">
      <c r="A39" s="75">
        <v>34</v>
      </c>
      <c r="B39" s="151" t="s">
        <v>142</v>
      </c>
      <c r="C39" s="137">
        <v>2015</v>
      </c>
      <c r="D39" s="149">
        <v>2425.56</v>
      </c>
    </row>
    <row r="40" spans="1:4" s="116" customFormat="1" ht="12.75">
      <c r="A40" s="75">
        <v>35</v>
      </c>
      <c r="B40" s="151" t="s">
        <v>142</v>
      </c>
      <c r="C40" s="137">
        <v>2015</v>
      </c>
      <c r="D40" s="149">
        <v>2425.56</v>
      </c>
    </row>
    <row r="41" spans="1:4" s="116" customFormat="1" ht="12.75">
      <c r="A41" s="75">
        <v>36</v>
      </c>
      <c r="B41" s="151" t="s">
        <v>143</v>
      </c>
      <c r="C41" s="137">
        <v>2015</v>
      </c>
      <c r="D41" s="149">
        <v>394.83</v>
      </c>
    </row>
    <row r="42" spans="1:4" s="116" customFormat="1" ht="12.75">
      <c r="A42" s="75">
        <v>37</v>
      </c>
      <c r="B42" s="151" t="s">
        <v>144</v>
      </c>
      <c r="C42" s="137">
        <v>2015</v>
      </c>
      <c r="D42" s="149">
        <v>163.59</v>
      </c>
    </row>
    <row r="43" spans="1:4" s="116" customFormat="1" ht="12.75">
      <c r="A43" s="75">
        <v>38</v>
      </c>
      <c r="B43" s="151" t="s">
        <v>144</v>
      </c>
      <c r="C43" s="137">
        <v>2015</v>
      </c>
      <c r="D43" s="149">
        <v>163.59</v>
      </c>
    </row>
    <row r="44" spans="1:4" s="116" customFormat="1" ht="12.75">
      <c r="A44" s="75">
        <v>39</v>
      </c>
      <c r="B44" s="151" t="s">
        <v>144</v>
      </c>
      <c r="C44" s="137">
        <v>2015</v>
      </c>
      <c r="D44" s="149">
        <v>163.59</v>
      </c>
    </row>
    <row r="45" spans="1:4" s="116" customFormat="1" ht="12.75">
      <c r="A45" s="75">
        <v>40</v>
      </c>
      <c r="B45" s="151" t="s">
        <v>144</v>
      </c>
      <c r="C45" s="137">
        <v>2015</v>
      </c>
      <c r="D45" s="149">
        <v>163.59</v>
      </c>
    </row>
    <row r="46" spans="1:4" s="116" customFormat="1" ht="12.75">
      <c r="A46" s="75">
        <v>41</v>
      </c>
      <c r="B46" s="151" t="s">
        <v>145</v>
      </c>
      <c r="C46" s="137">
        <v>2015</v>
      </c>
      <c r="D46" s="149">
        <v>7597.71</v>
      </c>
    </row>
    <row r="47" spans="1:4" s="116" customFormat="1" ht="12.75">
      <c r="A47" s="75">
        <v>42</v>
      </c>
      <c r="B47" s="151" t="s">
        <v>145</v>
      </c>
      <c r="C47" s="137">
        <v>2015</v>
      </c>
      <c r="D47" s="149">
        <v>7597.71</v>
      </c>
    </row>
    <row r="48" spans="1:4" s="116" customFormat="1" ht="12.75">
      <c r="A48" s="75">
        <v>43</v>
      </c>
      <c r="B48" s="151" t="s">
        <v>142</v>
      </c>
      <c r="C48" s="137">
        <v>2015</v>
      </c>
      <c r="D48" s="149">
        <v>2425.56</v>
      </c>
    </row>
    <row r="49" spans="1:4" s="116" customFormat="1" ht="12.75">
      <c r="A49" s="75">
        <v>44</v>
      </c>
      <c r="B49" s="151" t="s">
        <v>394</v>
      </c>
      <c r="C49" s="137">
        <v>2016</v>
      </c>
      <c r="D49" s="149">
        <v>459</v>
      </c>
    </row>
    <row r="50" spans="1:4" s="116" customFormat="1" ht="12.75">
      <c r="A50" s="75">
        <v>45</v>
      </c>
      <c r="B50" s="151" t="s">
        <v>395</v>
      </c>
      <c r="C50" s="137">
        <v>2016</v>
      </c>
      <c r="D50" s="149">
        <v>459</v>
      </c>
    </row>
    <row r="51" spans="1:4" s="116" customFormat="1" ht="12.75">
      <c r="A51" s="75">
        <v>46</v>
      </c>
      <c r="B51" s="151" t="s">
        <v>396</v>
      </c>
      <c r="C51" s="137">
        <v>2016</v>
      </c>
      <c r="D51" s="149">
        <v>514</v>
      </c>
    </row>
    <row r="52" spans="1:4" s="116" customFormat="1" ht="12.75">
      <c r="A52" s="75">
        <v>47</v>
      </c>
      <c r="B52" s="151" t="s">
        <v>396</v>
      </c>
      <c r="C52" s="137">
        <v>2016</v>
      </c>
      <c r="D52" s="149">
        <v>514</v>
      </c>
    </row>
    <row r="53" spans="1:4" s="116" customFormat="1" ht="12.75">
      <c r="A53" s="75">
        <v>48</v>
      </c>
      <c r="B53" s="151" t="s">
        <v>400</v>
      </c>
      <c r="C53" s="137">
        <v>2016</v>
      </c>
      <c r="D53" s="149">
        <v>1460</v>
      </c>
    </row>
    <row r="54" spans="1:4" s="116" customFormat="1" ht="12.75">
      <c r="A54" s="75">
        <v>49</v>
      </c>
      <c r="B54" s="151" t="s">
        <v>401</v>
      </c>
      <c r="C54" s="137">
        <v>2016</v>
      </c>
      <c r="D54" s="149">
        <v>1490</v>
      </c>
    </row>
    <row r="55" spans="1:4" s="116" customFormat="1" ht="12.75">
      <c r="A55" s="75">
        <v>50</v>
      </c>
      <c r="B55" s="151" t="s">
        <v>402</v>
      </c>
      <c r="C55" s="137">
        <v>2016</v>
      </c>
      <c r="D55" s="149">
        <v>2340</v>
      </c>
    </row>
    <row r="56" spans="1:4" s="116" customFormat="1" ht="12.75">
      <c r="A56" s="75">
        <v>51</v>
      </c>
      <c r="B56" s="151" t="s">
        <v>494</v>
      </c>
      <c r="C56" s="137"/>
      <c r="D56" s="149">
        <v>4000</v>
      </c>
    </row>
    <row r="57" spans="1:4" s="116" customFormat="1" ht="12.75">
      <c r="A57" s="75">
        <v>52</v>
      </c>
      <c r="B57" s="151" t="s">
        <v>992</v>
      </c>
      <c r="C57" s="137"/>
      <c r="D57" s="149">
        <v>28000</v>
      </c>
    </row>
    <row r="58" spans="1:4" s="6" customFormat="1" ht="12.75" customHeight="1">
      <c r="A58" s="41"/>
      <c r="B58" s="42" t="s">
        <v>29</v>
      </c>
      <c r="C58" s="41"/>
      <c r="D58" s="51">
        <f>SUM(D6:D57)</f>
        <v>301008.42999999993</v>
      </c>
    </row>
    <row r="59" spans="1:5" s="7" customFormat="1" ht="12.75" customHeight="1">
      <c r="A59" s="364" t="s">
        <v>558</v>
      </c>
      <c r="B59" s="365"/>
      <c r="C59" s="365"/>
      <c r="D59" s="372"/>
      <c r="E59" s="2"/>
    </row>
    <row r="60" spans="1:9" s="7" customFormat="1" ht="12.75">
      <c r="A60" s="75">
        <v>1</v>
      </c>
      <c r="B60" s="148" t="s">
        <v>391</v>
      </c>
      <c r="C60" s="137">
        <v>2016</v>
      </c>
      <c r="D60" s="152">
        <v>1500</v>
      </c>
      <c r="E60" s="376" t="s">
        <v>393</v>
      </c>
      <c r="F60" s="377"/>
      <c r="G60" s="47"/>
      <c r="H60" s="47"/>
      <c r="I60" s="47"/>
    </row>
    <row r="61" spans="1:9" s="7" customFormat="1" ht="12.75">
      <c r="A61" s="75">
        <v>2</v>
      </c>
      <c r="B61" s="148" t="s">
        <v>392</v>
      </c>
      <c r="C61" s="137">
        <v>2016</v>
      </c>
      <c r="D61" s="152">
        <v>1500</v>
      </c>
      <c r="E61" s="376"/>
      <c r="F61" s="377"/>
      <c r="G61" s="47"/>
      <c r="H61" s="47"/>
      <c r="I61" s="47"/>
    </row>
    <row r="62" spans="1:9" s="7" customFormat="1" ht="12.75">
      <c r="A62" s="75">
        <v>3</v>
      </c>
      <c r="B62" s="148" t="s">
        <v>397</v>
      </c>
      <c r="C62" s="137">
        <v>2016</v>
      </c>
      <c r="D62" s="149">
        <v>639</v>
      </c>
      <c r="E62" s="103"/>
      <c r="F62" s="45"/>
      <c r="G62" s="47"/>
      <c r="H62" s="47"/>
      <c r="I62" s="47"/>
    </row>
    <row r="63" spans="1:9" s="7" customFormat="1" ht="12.75">
      <c r="A63" s="75">
        <v>4</v>
      </c>
      <c r="B63" s="148" t="s">
        <v>398</v>
      </c>
      <c r="C63" s="137">
        <v>2016</v>
      </c>
      <c r="D63" s="149">
        <v>787</v>
      </c>
      <c r="E63" s="103"/>
      <c r="F63" s="45"/>
      <c r="G63" s="47"/>
      <c r="H63" s="47"/>
      <c r="I63" s="47"/>
    </row>
    <row r="64" spans="1:9" s="7" customFormat="1" ht="12.75">
      <c r="A64" s="75">
        <v>5</v>
      </c>
      <c r="B64" s="148" t="s">
        <v>399</v>
      </c>
      <c r="C64" s="137">
        <v>2016</v>
      </c>
      <c r="D64" s="149">
        <v>1353</v>
      </c>
      <c r="E64" s="103"/>
      <c r="F64" s="45"/>
      <c r="G64" s="47"/>
      <c r="H64" s="47"/>
      <c r="I64" s="47"/>
    </row>
    <row r="65" spans="1:9" s="7" customFormat="1" ht="12.75">
      <c r="A65" s="75">
        <v>6</v>
      </c>
      <c r="B65" s="148" t="s">
        <v>217</v>
      </c>
      <c r="C65" s="137">
        <v>2016</v>
      </c>
      <c r="D65" s="149">
        <v>2280</v>
      </c>
      <c r="E65" s="103"/>
      <c r="F65" s="45"/>
      <c r="G65" s="47"/>
      <c r="H65" s="47"/>
      <c r="I65" s="47"/>
    </row>
    <row r="66" spans="1:5" s="7" customFormat="1" ht="12.75">
      <c r="A66" s="41"/>
      <c r="B66" s="42" t="s">
        <v>29</v>
      </c>
      <c r="C66" s="41"/>
      <c r="D66" s="51">
        <f>SUM(D60:D65)</f>
        <v>8059</v>
      </c>
      <c r="E66" s="2"/>
    </row>
    <row r="67" spans="1:5" s="7" customFormat="1" ht="12.75" customHeight="1">
      <c r="A67" s="378" t="s">
        <v>146</v>
      </c>
      <c r="B67" s="379"/>
      <c r="C67" s="379"/>
      <c r="D67" s="380"/>
      <c r="E67" s="2"/>
    </row>
    <row r="68" spans="1:4" s="2" customFormat="1" ht="12.75" customHeight="1">
      <c r="A68" s="75">
        <v>1</v>
      </c>
      <c r="B68" s="20" t="s">
        <v>157</v>
      </c>
      <c r="C68" s="75">
        <v>2012</v>
      </c>
      <c r="D68" s="153">
        <v>22200</v>
      </c>
    </row>
    <row r="69" spans="1:5" s="7" customFormat="1" ht="12.75">
      <c r="A69" s="75">
        <v>2</v>
      </c>
      <c r="B69" s="20" t="s">
        <v>147</v>
      </c>
      <c r="C69" s="75">
        <v>2013</v>
      </c>
      <c r="D69" s="153">
        <v>80000</v>
      </c>
      <c r="E69" s="2"/>
    </row>
    <row r="70" spans="1:5" s="7" customFormat="1" ht="12.75">
      <c r="A70" s="75">
        <v>3</v>
      </c>
      <c r="B70" s="20" t="s">
        <v>148</v>
      </c>
      <c r="C70" s="75">
        <v>2013</v>
      </c>
      <c r="D70" s="153">
        <v>300000</v>
      </c>
      <c r="E70" s="2"/>
    </row>
    <row r="71" spans="1:5" s="7" customFormat="1" ht="12.75">
      <c r="A71" s="75">
        <v>4</v>
      </c>
      <c r="B71" s="20" t="s">
        <v>149</v>
      </c>
      <c r="C71" s="75">
        <v>2013</v>
      </c>
      <c r="D71" s="153">
        <v>40000</v>
      </c>
      <c r="E71" s="2"/>
    </row>
    <row r="72" spans="1:5" s="7" customFormat="1" ht="12.75">
      <c r="A72" s="75">
        <v>5</v>
      </c>
      <c r="B72" s="20" t="s">
        <v>150</v>
      </c>
      <c r="C72" s="75">
        <v>2013</v>
      </c>
      <c r="D72" s="153">
        <v>60000</v>
      </c>
      <c r="E72" s="2"/>
    </row>
    <row r="73" spans="1:5" s="7" customFormat="1" ht="12.75">
      <c r="A73" s="75">
        <v>6</v>
      </c>
      <c r="B73" s="20" t="s">
        <v>151</v>
      </c>
      <c r="C73" s="75">
        <v>2013</v>
      </c>
      <c r="D73" s="153">
        <v>10000</v>
      </c>
      <c r="E73" s="2"/>
    </row>
    <row r="74" spans="1:4" s="2" customFormat="1" ht="12.75" customHeight="1">
      <c r="A74" s="75">
        <v>7</v>
      </c>
      <c r="B74" s="20" t="s">
        <v>152</v>
      </c>
      <c r="C74" s="75">
        <v>2013</v>
      </c>
      <c r="D74" s="153">
        <v>25000</v>
      </c>
    </row>
    <row r="75" spans="1:4" s="2" customFormat="1" ht="12.75" customHeight="1">
      <c r="A75" s="75">
        <v>8</v>
      </c>
      <c r="B75" s="20" t="s">
        <v>153</v>
      </c>
      <c r="C75" s="75">
        <v>2013</v>
      </c>
      <c r="D75" s="153">
        <v>10000</v>
      </c>
    </row>
    <row r="76" spans="1:4" s="2" customFormat="1" ht="12.75" customHeight="1">
      <c r="A76" s="75">
        <v>9</v>
      </c>
      <c r="B76" s="20" t="s">
        <v>154</v>
      </c>
      <c r="C76" s="75">
        <v>2013</v>
      </c>
      <c r="D76" s="153">
        <v>12000</v>
      </c>
    </row>
    <row r="77" spans="1:4" s="2" customFormat="1" ht="12.75" customHeight="1">
      <c r="A77" s="75">
        <v>10</v>
      </c>
      <c r="B77" s="20" t="s">
        <v>155</v>
      </c>
      <c r="C77" s="75">
        <v>2013</v>
      </c>
      <c r="D77" s="153">
        <v>7500</v>
      </c>
    </row>
    <row r="78" spans="1:4" s="2" customFormat="1" ht="12.75" customHeight="1">
      <c r="A78" s="75">
        <v>11</v>
      </c>
      <c r="B78" s="20" t="s">
        <v>132</v>
      </c>
      <c r="C78" s="75">
        <v>2013</v>
      </c>
      <c r="D78" s="153">
        <v>16000</v>
      </c>
    </row>
    <row r="79" spans="1:4" s="2" customFormat="1" ht="12.75" customHeight="1">
      <c r="A79" s="75">
        <v>12</v>
      </c>
      <c r="B79" s="20" t="s">
        <v>156</v>
      </c>
      <c r="C79" s="75">
        <v>2013</v>
      </c>
      <c r="D79" s="153">
        <v>25000</v>
      </c>
    </row>
    <row r="80" spans="1:4" s="2" customFormat="1" ht="12.75" customHeight="1">
      <c r="A80" s="75">
        <v>13</v>
      </c>
      <c r="B80" s="20" t="s">
        <v>158</v>
      </c>
      <c r="C80" s="75">
        <v>2014</v>
      </c>
      <c r="D80" s="153">
        <v>19335.6</v>
      </c>
    </row>
    <row r="81" spans="1:4" s="2" customFormat="1" ht="12.75" customHeight="1">
      <c r="A81" s="75">
        <v>14</v>
      </c>
      <c r="B81" s="20" t="s">
        <v>159</v>
      </c>
      <c r="C81" s="75">
        <v>2014</v>
      </c>
      <c r="D81" s="153">
        <v>7000</v>
      </c>
    </row>
    <row r="82" spans="1:4" s="2" customFormat="1" ht="12.75" customHeight="1">
      <c r="A82" s="41"/>
      <c r="B82" s="42" t="s">
        <v>29</v>
      </c>
      <c r="C82" s="41"/>
      <c r="D82" s="51">
        <f>SUM(D68:D81)</f>
        <v>634035.6</v>
      </c>
    </row>
    <row r="83" spans="1:4" s="2" customFormat="1" ht="12.75" customHeight="1">
      <c r="A83" s="370" t="s">
        <v>160</v>
      </c>
      <c r="B83" s="370"/>
      <c r="C83" s="370"/>
      <c r="D83" s="370"/>
    </row>
    <row r="84" spans="1:4" s="2" customFormat="1" ht="12.75" customHeight="1">
      <c r="A84" s="367" t="s">
        <v>559</v>
      </c>
      <c r="B84" s="368"/>
      <c r="C84" s="368"/>
      <c r="D84" s="369"/>
    </row>
    <row r="85" spans="1:4" s="116" customFormat="1" ht="12.75" customHeight="1">
      <c r="A85" s="75">
        <v>1</v>
      </c>
      <c r="B85" s="313" t="s">
        <v>1044</v>
      </c>
      <c r="C85" s="137">
        <v>2018</v>
      </c>
      <c r="D85" s="149">
        <v>2824</v>
      </c>
    </row>
    <row r="86" spans="1:4" s="2" customFormat="1" ht="12.75" customHeight="1">
      <c r="A86" s="75">
        <v>2</v>
      </c>
      <c r="B86" s="148" t="s">
        <v>689</v>
      </c>
      <c r="C86" s="137">
        <v>2019</v>
      </c>
      <c r="D86" s="149">
        <v>959.4</v>
      </c>
    </row>
    <row r="87" spans="1:4" s="2" customFormat="1" ht="12.75" customHeight="1">
      <c r="A87" s="75">
        <v>3</v>
      </c>
      <c r="B87" s="148" t="s">
        <v>690</v>
      </c>
      <c r="C87" s="137">
        <v>2020</v>
      </c>
      <c r="D87" s="149">
        <v>1300</v>
      </c>
    </row>
    <row r="88" spans="1:4" s="2" customFormat="1" ht="12.75" customHeight="1">
      <c r="A88" s="75">
        <v>4</v>
      </c>
      <c r="B88" s="148" t="s">
        <v>690</v>
      </c>
      <c r="C88" s="137">
        <v>2020</v>
      </c>
      <c r="D88" s="255">
        <v>1300</v>
      </c>
    </row>
    <row r="89" spans="1:4" s="2" customFormat="1" ht="12.75" customHeight="1">
      <c r="A89" s="41"/>
      <c r="B89" s="42" t="s">
        <v>29</v>
      </c>
      <c r="C89" s="41"/>
      <c r="D89" s="52">
        <f>SUM(D85:D88)</f>
        <v>6383.4</v>
      </c>
    </row>
    <row r="90" spans="1:4" s="2" customFormat="1" ht="12.75" customHeight="1">
      <c r="A90" s="370" t="s">
        <v>79</v>
      </c>
      <c r="B90" s="370"/>
      <c r="C90" s="370"/>
      <c r="D90" s="370"/>
    </row>
    <row r="91" spans="1:4" s="2" customFormat="1" ht="12.75" customHeight="1">
      <c r="A91" s="367" t="s">
        <v>559</v>
      </c>
      <c r="B91" s="368"/>
      <c r="C91" s="368"/>
      <c r="D91" s="369"/>
    </row>
    <row r="92" spans="1:4" s="2" customFormat="1" ht="12.75" customHeight="1">
      <c r="A92" s="239">
        <v>1</v>
      </c>
      <c r="B92" s="148" t="s">
        <v>460</v>
      </c>
      <c r="C92" s="137">
        <v>2017</v>
      </c>
      <c r="D92" s="149">
        <v>699</v>
      </c>
    </row>
    <row r="93" spans="1:4" s="2" customFormat="1" ht="12.75" customHeight="1">
      <c r="A93" s="239">
        <v>2</v>
      </c>
      <c r="B93" s="148" t="s">
        <v>461</v>
      </c>
      <c r="C93" s="137">
        <v>2017</v>
      </c>
      <c r="D93" s="149">
        <v>170</v>
      </c>
    </row>
    <row r="94" spans="1:4" s="2" customFormat="1" ht="12.75" customHeight="1">
      <c r="A94" s="239">
        <v>3</v>
      </c>
      <c r="B94" s="148" t="s">
        <v>501</v>
      </c>
      <c r="C94" s="137">
        <v>2017</v>
      </c>
      <c r="D94" s="149">
        <v>3370.2</v>
      </c>
    </row>
    <row r="95" spans="1:4" s="2" customFormat="1" ht="12.75" customHeight="1">
      <c r="A95" s="239">
        <v>4</v>
      </c>
      <c r="B95" s="148" t="s">
        <v>502</v>
      </c>
      <c r="C95" s="137">
        <v>2017</v>
      </c>
      <c r="D95" s="149">
        <v>3667.4</v>
      </c>
    </row>
    <row r="96" spans="1:4" s="2" customFormat="1" ht="12.75" customHeight="1">
      <c r="A96" s="239">
        <v>5</v>
      </c>
      <c r="B96" s="148" t="s">
        <v>503</v>
      </c>
      <c r="C96" s="137">
        <v>2019</v>
      </c>
      <c r="D96" s="149">
        <v>615</v>
      </c>
    </row>
    <row r="97" spans="1:4" s="2" customFormat="1" ht="12.75" customHeight="1">
      <c r="A97" s="239">
        <v>6</v>
      </c>
      <c r="B97" s="148" t="s">
        <v>504</v>
      </c>
      <c r="C97" s="137">
        <v>2019</v>
      </c>
      <c r="D97" s="149">
        <v>280</v>
      </c>
    </row>
    <row r="98" spans="1:4" s="2" customFormat="1" ht="12.75" customHeight="1">
      <c r="A98" s="239">
        <v>7</v>
      </c>
      <c r="B98" s="148" t="s">
        <v>505</v>
      </c>
      <c r="C98" s="137">
        <v>2019</v>
      </c>
      <c r="D98" s="149">
        <v>499</v>
      </c>
    </row>
    <row r="99" spans="1:4" s="2" customFormat="1" ht="12.75" customHeight="1">
      <c r="A99" s="239">
        <v>8</v>
      </c>
      <c r="B99" s="148" t="s">
        <v>506</v>
      </c>
      <c r="C99" s="137">
        <v>2019</v>
      </c>
      <c r="D99" s="149">
        <v>1779.99</v>
      </c>
    </row>
    <row r="100" spans="1:4" s="2" customFormat="1" ht="12.75" customHeight="1">
      <c r="A100" s="239">
        <v>9</v>
      </c>
      <c r="B100" s="148" t="s">
        <v>725</v>
      </c>
      <c r="C100" s="137">
        <v>2019</v>
      </c>
      <c r="D100" s="149">
        <v>387.98</v>
      </c>
    </row>
    <row r="101" spans="1:4" s="2" customFormat="1" ht="12.75" customHeight="1">
      <c r="A101" s="239">
        <v>10</v>
      </c>
      <c r="B101" s="148" t="s">
        <v>726</v>
      </c>
      <c r="C101" s="137">
        <v>2019</v>
      </c>
      <c r="D101" s="149">
        <v>5399.7</v>
      </c>
    </row>
    <row r="102" spans="1:4" s="2" customFormat="1" ht="12.75" customHeight="1">
      <c r="A102" s="239">
        <v>11</v>
      </c>
      <c r="B102" s="148" t="s">
        <v>727</v>
      </c>
      <c r="C102" s="137">
        <v>2020</v>
      </c>
      <c r="D102" s="149">
        <v>1284</v>
      </c>
    </row>
    <row r="103" spans="1:4" s="2" customFormat="1" ht="12.75" customHeight="1">
      <c r="A103" s="41"/>
      <c r="B103" s="42" t="s">
        <v>29</v>
      </c>
      <c r="C103" s="41"/>
      <c r="D103" s="52">
        <f>SUM(D92:D102)</f>
        <v>18152.27</v>
      </c>
    </row>
    <row r="104" spans="1:4" s="2" customFormat="1" ht="12.75" customHeight="1">
      <c r="A104" s="364" t="s">
        <v>558</v>
      </c>
      <c r="B104" s="365"/>
      <c r="C104" s="365"/>
      <c r="D104" s="366"/>
    </row>
    <row r="105" spans="1:4" s="2" customFormat="1" ht="12.75" customHeight="1">
      <c r="A105" s="75">
        <v>1</v>
      </c>
      <c r="B105" s="20" t="s">
        <v>507</v>
      </c>
      <c r="C105" s="75">
        <v>2019</v>
      </c>
      <c r="D105" s="153">
        <v>1099</v>
      </c>
    </row>
    <row r="106" spans="1:4" s="2" customFormat="1" ht="12.75" customHeight="1">
      <c r="A106" s="75">
        <v>2</v>
      </c>
      <c r="B106" s="20" t="s">
        <v>728</v>
      </c>
      <c r="C106" s="75">
        <v>2019</v>
      </c>
      <c r="D106" s="153">
        <v>569</v>
      </c>
    </row>
    <row r="107" spans="1:4" s="2" customFormat="1" ht="12.75" customHeight="1">
      <c r="A107" s="75">
        <v>3</v>
      </c>
      <c r="B107" s="20" t="s">
        <v>730</v>
      </c>
      <c r="C107" s="75">
        <v>2020</v>
      </c>
      <c r="D107" s="153">
        <v>417</v>
      </c>
    </row>
    <row r="108" spans="1:4" s="2" customFormat="1" ht="12.75" customHeight="1">
      <c r="A108" s="75">
        <v>4</v>
      </c>
      <c r="B108" s="20" t="s">
        <v>731</v>
      </c>
      <c r="C108" s="75">
        <v>2020</v>
      </c>
      <c r="D108" s="153">
        <v>565.25</v>
      </c>
    </row>
    <row r="109" spans="1:4" s="2" customFormat="1" ht="12.75" customHeight="1">
      <c r="A109" s="41"/>
      <c r="B109" s="42" t="s">
        <v>29</v>
      </c>
      <c r="C109" s="41"/>
      <c r="D109" s="52">
        <f>SUM(D105:D108)</f>
        <v>2650.25</v>
      </c>
    </row>
    <row r="110" spans="1:4" s="2" customFormat="1" ht="12.75" customHeight="1">
      <c r="A110" s="364" t="s">
        <v>561</v>
      </c>
      <c r="B110" s="365"/>
      <c r="C110" s="365"/>
      <c r="D110" s="366"/>
    </row>
    <row r="111" spans="1:4" s="2" customFormat="1" ht="12.75" customHeight="1">
      <c r="A111" s="75">
        <v>1</v>
      </c>
      <c r="B111" s="20" t="s">
        <v>729</v>
      </c>
      <c r="C111" s="75">
        <v>2020</v>
      </c>
      <c r="D111" s="153">
        <v>1259</v>
      </c>
    </row>
    <row r="112" spans="1:4" s="2" customFormat="1" ht="12.75" customHeight="1">
      <c r="A112" s="41"/>
      <c r="B112" s="42" t="s">
        <v>29</v>
      </c>
      <c r="C112" s="41"/>
      <c r="D112" s="52">
        <f>SUM(D111)</f>
        <v>1259</v>
      </c>
    </row>
    <row r="113" spans="1:4" s="2" customFormat="1" ht="12.75" customHeight="1">
      <c r="A113" s="370" t="s">
        <v>78</v>
      </c>
      <c r="B113" s="370"/>
      <c r="C113" s="370"/>
      <c r="D113" s="370"/>
    </row>
    <row r="114" spans="1:4" s="2" customFormat="1" ht="12.75" customHeight="1">
      <c r="A114" s="367" t="s">
        <v>559</v>
      </c>
      <c r="B114" s="368"/>
      <c r="C114" s="368"/>
      <c r="D114" s="369"/>
    </row>
    <row r="115" spans="1:4" s="2" customFormat="1" ht="12.75" customHeight="1">
      <c r="A115" s="75">
        <v>1</v>
      </c>
      <c r="B115" s="256" t="s">
        <v>414</v>
      </c>
      <c r="C115" s="239">
        <v>2016</v>
      </c>
      <c r="D115" s="257">
        <v>1390</v>
      </c>
    </row>
    <row r="116" spans="1:4" s="2" customFormat="1" ht="12.75" customHeight="1">
      <c r="A116" s="75">
        <v>2</v>
      </c>
      <c r="B116" s="256" t="s">
        <v>402</v>
      </c>
      <c r="C116" s="239">
        <v>2017</v>
      </c>
      <c r="D116" s="257">
        <v>1198</v>
      </c>
    </row>
    <row r="117" spans="1:4" s="2" customFormat="1" ht="12.75" customHeight="1">
      <c r="A117" s="75">
        <v>3</v>
      </c>
      <c r="B117" s="20" t="s">
        <v>402</v>
      </c>
      <c r="C117" s="75">
        <v>2017</v>
      </c>
      <c r="D117" s="258">
        <v>1198</v>
      </c>
    </row>
    <row r="118" spans="1:4" s="2" customFormat="1" ht="12.75" customHeight="1">
      <c r="A118" s="75">
        <v>4</v>
      </c>
      <c r="B118" s="20" t="s">
        <v>402</v>
      </c>
      <c r="C118" s="75">
        <v>2018</v>
      </c>
      <c r="D118" s="258">
        <v>809</v>
      </c>
    </row>
    <row r="119" spans="1:4" s="2" customFormat="1" ht="12.75" customHeight="1">
      <c r="A119" s="41"/>
      <c r="B119" s="42" t="s">
        <v>29</v>
      </c>
      <c r="C119" s="41"/>
      <c r="D119" s="52">
        <f>SUM(D115:D118)</f>
        <v>4595</v>
      </c>
    </row>
    <row r="120" spans="1:4" s="2" customFormat="1" ht="12.75">
      <c r="A120" s="370" t="s">
        <v>77</v>
      </c>
      <c r="B120" s="370"/>
      <c r="C120" s="370"/>
      <c r="D120" s="370"/>
    </row>
    <row r="121" spans="1:4" s="2" customFormat="1" ht="12.75">
      <c r="A121" s="367" t="s">
        <v>560</v>
      </c>
      <c r="B121" s="368"/>
      <c r="C121" s="368"/>
      <c r="D121" s="369"/>
    </row>
    <row r="122" spans="1:4" s="2" customFormat="1" ht="12.75">
      <c r="A122" s="75">
        <v>1</v>
      </c>
      <c r="B122" s="238" t="s">
        <v>782</v>
      </c>
      <c r="C122" s="239">
        <v>2016</v>
      </c>
      <c r="D122" s="259">
        <v>6268</v>
      </c>
    </row>
    <row r="123" spans="1:4" s="2" customFormat="1" ht="12.75">
      <c r="A123" s="75">
        <v>2</v>
      </c>
      <c r="B123" s="238" t="s">
        <v>783</v>
      </c>
      <c r="C123" s="239">
        <v>2017</v>
      </c>
      <c r="D123" s="259">
        <v>14900</v>
      </c>
    </row>
    <row r="124" spans="1:4" s="2" customFormat="1" ht="12.75">
      <c r="A124" s="75">
        <v>3</v>
      </c>
      <c r="B124" s="147" t="s">
        <v>784</v>
      </c>
      <c r="C124" s="75">
        <v>2017</v>
      </c>
      <c r="D124" s="260">
        <v>980</v>
      </c>
    </row>
    <row r="125" spans="1:4" s="2" customFormat="1" ht="12.75">
      <c r="A125" s="75">
        <v>4</v>
      </c>
      <c r="B125" s="147" t="s">
        <v>785</v>
      </c>
      <c r="C125" s="75">
        <v>2018</v>
      </c>
      <c r="D125" s="260">
        <v>1699</v>
      </c>
    </row>
    <row r="126" spans="1:4" s="2" customFormat="1" ht="12.75">
      <c r="A126" s="75">
        <v>5</v>
      </c>
      <c r="B126" s="147" t="s">
        <v>782</v>
      </c>
      <c r="C126" s="75">
        <v>2019</v>
      </c>
      <c r="D126" s="260">
        <v>1799</v>
      </c>
    </row>
    <row r="127" spans="1:4" s="2" customFormat="1" ht="12.75">
      <c r="A127" s="75">
        <v>6</v>
      </c>
      <c r="B127" s="147" t="s">
        <v>518</v>
      </c>
      <c r="C127" s="75">
        <v>2019</v>
      </c>
      <c r="D127" s="260">
        <v>1595.15</v>
      </c>
    </row>
    <row r="128" spans="1:4" s="2" customFormat="1" ht="12.75">
      <c r="A128" s="75">
        <v>7</v>
      </c>
      <c r="B128" s="147" t="s">
        <v>517</v>
      </c>
      <c r="C128" s="75">
        <v>2019</v>
      </c>
      <c r="D128" s="260">
        <v>1816.7</v>
      </c>
    </row>
    <row r="129" spans="1:4" s="2" customFormat="1" ht="12.75">
      <c r="A129" s="75">
        <v>8</v>
      </c>
      <c r="B129" s="147" t="s">
        <v>516</v>
      </c>
      <c r="C129" s="75">
        <v>2019</v>
      </c>
      <c r="D129" s="260">
        <v>1240.67</v>
      </c>
    </row>
    <row r="130" spans="1:4" s="2" customFormat="1" ht="12.75">
      <c r="A130" s="75">
        <v>9</v>
      </c>
      <c r="B130" s="147" t="s">
        <v>519</v>
      </c>
      <c r="C130" s="75">
        <v>2019</v>
      </c>
      <c r="D130" s="260">
        <v>1099.99</v>
      </c>
    </row>
    <row r="131" spans="1:4" s="2" customFormat="1" ht="12.75">
      <c r="A131" s="75">
        <v>10</v>
      </c>
      <c r="B131" s="147" t="s">
        <v>786</v>
      </c>
      <c r="C131" s="75">
        <v>2019</v>
      </c>
      <c r="D131" s="260">
        <v>2099.99</v>
      </c>
    </row>
    <row r="132" spans="1:4" s="2" customFormat="1" ht="12.75">
      <c r="A132" s="75">
        <v>11</v>
      </c>
      <c r="B132" s="237" t="s">
        <v>515</v>
      </c>
      <c r="C132" s="261">
        <v>2019</v>
      </c>
      <c r="D132" s="262">
        <v>1199</v>
      </c>
    </row>
    <row r="133" spans="1:4" s="2" customFormat="1" ht="12.75">
      <c r="A133" s="75">
        <v>12</v>
      </c>
      <c r="B133" s="147" t="s">
        <v>789</v>
      </c>
      <c r="C133" s="75">
        <v>2016</v>
      </c>
      <c r="D133" s="260">
        <v>399</v>
      </c>
    </row>
    <row r="134" spans="1:4" s="2" customFormat="1" ht="12.75">
      <c r="A134" s="75">
        <v>13</v>
      </c>
      <c r="B134" s="147" t="s">
        <v>417</v>
      </c>
      <c r="C134" s="75">
        <v>2016</v>
      </c>
      <c r="D134" s="260">
        <v>701</v>
      </c>
    </row>
    <row r="135" spans="1:4" s="2" customFormat="1" ht="12.75">
      <c r="A135" s="75">
        <v>14</v>
      </c>
      <c r="B135" s="147" t="s">
        <v>790</v>
      </c>
      <c r="C135" s="75">
        <v>2018</v>
      </c>
      <c r="D135" s="260">
        <v>599.99</v>
      </c>
    </row>
    <row r="136" spans="1:4" s="2" customFormat="1" ht="12.75">
      <c r="A136" s="75">
        <v>15</v>
      </c>
      <c r="B136" s="147" t="s">
        <v>511</v>
      </c>
      <c r="C136" s="75">
        <v>2018</v>
      </c>
      <c r="D136" s="260">
        <v>3498.99</v>
      </c>
    </row>
    <row r="137" spans="1:4" s="2" customFormat="1" ht="12.75">
      <c r="A137" s="75">
        <v>16</v>
      </c>
      <c r="B137" s="147" t="s">
        <v>785</v>
      </c>
      <c r="C137" s="75">
        <v>2018</v>
      </c>
      <c r="D137" s="260">
        <v>579.99</v>
      </c>
    </row>
    <row r="138" spans="1:4" s="2" customFormat="1" ht="12.75">
      <c r="A138" s="75">
        <v>17</v>
      </c>
      <c r="B138" s="147" t="s">
        <v>513</v>
      </c>
      <c r="C138" s="75">
        <v>2018</v>
      </c>
      <c r="D138" s="260">
        <v>2299.99</v>
      </c>
    </row>
    <row r="139" spans="1:4" s="2" customFormat="1" ht="12.75">
      <c r="A139" s="75">
        <v>18</v>
      </c>
      <c r="B139" s="147" t="s">
        <v>515</v>
      </c>
      <c r="C139" s="75">
        <v>2019</v>
      </c>
      <c r="D139" s="260">
        <v>1199</v>
      </c>
    </row>
    <row r="140" spans="1:4" s="2" customFormat="1" ht="12.75">
      <c r="A140" s="75">
        <v>19</v>
      </c>
      <c r="B140" s="147" t="s">
        <v>417</v>
      </c>
      <c r="C140" s="75">
        <v>2019</v>
      </c>
      <c r="D140" s="260">
        <v>516</v>
      </c>
    </row>
    <row r="141" spans="1:4" s="2" customFormat="1" ht="12.75">
      <c r="A141" s="75">
        <v>20</v>
      </c>
      <c r="B141" s="147" t="s">
        <v>514</v>
      </c>
      <c r="C141" s="75">
        <v>2019</v>
      </c>
      <c r="D141" s="260">
        <v>292.43</v>
      </c>
    </row>
    <row r="142" spans="1:4" s="2" customFormat="1" ht="12.75">
      <c r="A142" s="75">
        <v>21</v>
      </c>
      <c r="B142" s="147" t="s">
        <v>518</v>
      </c>
      <c r="C142" s="75">
        <v>2019</v>
      </c>
      <c r="D142" s="260">
        <v>1595.15</v>
      </c>
    </row>
    <row r="143" spans="1:4" s="2" customFormat="1" ht="12.75">
      <c r="A143" s="75">
        <v>22</v>
      </c>
      <c r="B143" s="147" t="s">
        <v>517</v>
      </c>
      <c r="C143" s="75">
        <v>2019</v>
      </c>
      <c r="D143" s="260">
        <v>1816.7</v>
      </c>
    </row>
    <row r="144" spans="1:4" s="2" customFormat="1" ht="12.75">
      <c r="A144" s="75">
        <v>23</v>
      </c>
      <c r="B144" s="147" t="s">
        <v>516</v>
      </c>
      <c r="C144" s="75">
        <v>2019</v>
      </c>
      <c r="D144" s="260">
        <v>1240.67</v>
      </c>
    </row>
    <row r="145" spans="1:4" s="2" customFormat="1" ht="12.75">
      <c r="A145" s="75">
        <v>24</v>
      </c>
      <c r="B145" s="147" t="s">
        <v>519</v>
      </c>
      <c r="C145" s="75">
        <v>2019</v>
      </c>
      <c r="D145" s="260">
        <v>1099.99</v>
      </c>
    </row>
    <row r="146" spans="1:4" s="2" customFormat="1" ht="12.75">
      <c r="A146" s="75">
        <v>25</v>
      </c>
      <c r="B146" s="147" t="s">
        <v>792</v>
      </c>
      <c r="C146" s="75">
        <v>2019</v>
      </c>
      <c r="D146" s="260">
        <v>329.99</v>
      </c>
    </row>
    <row r="147" spans="1:4" s="2" customFormat="1" ht="12.75">
      <c r="A147" s="75">
        <v>26</v>
      </c>
      <c r="B147" s="147" t="s">
        <v>791</v>
      </c>
      <c r="C147" s="75">
        <v>2019</v>
      </c>
      <c r="D147" s="260">
        <v>465</v>
      </c>
    </row>
    <row r="148" spans="1:4" s="2" customFormat="1" ht="12.75">
      <c r="A148" s="75">
        <v>27</v>
      </c>
      <c r="B148" s="147" t="s">
        <v>793</v>
      </c>
      <c r="C148" s="75">
        <v>2019</v>
      </c>
      <c r="D148" s="260">
        <v>1450</v>
      </c>
    </row>
    <row r="149" spans="1:4" s="2" customFormat="1" ht="12.75">
      <c r="A149" s="41"/>
      <c r="B149" s="42" t="s">
        <v>29</v>
      </c>
      <c r="C149" s="41"/>
      <c r="D149" s="51">
        <f>SUM(D122:D148)</f>
        <v>52781.38999999999</v>
      </c>
    </row>
    <row r="150" spans="1:4" s="2" customFormat="1" ht="12.75">
      <c r="A150" s="364" t="s">
        <v>558</v>
      </c>
      <c r="B150" s="365"/>
      <c r="C150" s="365"/>
      <c r="D150" s="366"/>
    </row>
    <row r="151" spans="1:4" s="2" customFormat="1" ht="12.75">
      <c r="A151" s="75">
        <v>1</v>
      </c>
      <c r="B151" s="147" t="s">
        <v>794</v>
      </c>
      <c r="C151" s="75">
        <v>2016</v>
      </c>
      <c r="D151" s="260">
        <v>590</v>
      </c>
    </row>
    <row r="152" spans="1:4" s="2" customFormat="1" ht="12.75">
      <c r="A152" s="75">
        <v>2</v>
      </c>
      <c r="B152" s="147" t="s">
        <v>805</v>
      </c>
      <c r="C152" s="75">
        <v>2016</v>
      </c>
      <c r="D152" s="260">
        <v>155</v>
      </c>
    </row>
    <row r="153" spans="1:4" s="2" customFormat="1" ht="12.75">
      <c r="A153" s="75">
        <v>3</v>
      </c>
      <c r="B153" s="147" t="s">
        <v>416</v>
      </c>
      <c r="C153" s="75">
        <v>2016</v>
      </c>
      <c r="D153" s="260">
        <v>200</v>
      </c>
    </row>
    <row r="154" spans="1:4" s="2" customFormat="1" ht="12.75">
      <c r="A154" s="75">
        <v>4</v>
      </c>
      <c r="B154" s="147" t="s">
        <v>804</v>
      </c>
      <c r="C154" s="75">
        <v>2016</v>
      </c>
      <c r="D154" s="260">
        <v>1650</v>
      </c>
    </row>
    <row r="155" spans="1:4" s="2" customFormat="1" ht="12.75">
      <c r="A155" s="75">
        <v>5</v>
      </c>
      <c r="B155" s="147" t="s">
        <v>803</v>
      </c>
      <c r="C155" s="75">
        <v>2016</v>
      </c>
      <c r="D155" s="260">
        <v>426.55</v>
      </c>
    </row>
    <row r="156" spans="1:4" s="2" customFormat="1" ht="12.75">
      <c r="A156" s="75">
        <v>6</v>
      </c>
      <c r="B156" s="147" t="s">
        <v>802</v>
      </c>
      <c r="C156" s="75">
        <v>2016</v>
      </c>
      <c r="D156" s="260">
        <v>540</v>
      </c>
    </row>
    <row r="157" spans="1:4" s="2" customFormat="1" ht="12.75">
      <c r="A157" s="75">
        <v>7</v>
      </c>
      <c r="B157" s="147" t="s">
        <v>801</v>
      </c>
      <c r="C157" s="75">
        <v>2016</v>
      </c>
      <c r="D157" s="260">
        <v>6000</v>
      </c>
    </row>
    <row r="158" spans="1:4" s="2" customFormat="1" ht="12.75">
      <c r="A158" s="75">
        <v>8</v>
      </c>
      <c r="B158" s="147" t="s">
        <v>416</v>
      </c>
      <c r="C158" s="75">
        <v>2017</v>
      </c>
      <c r="D158" s="260">
        <v>240</v>
      </c>
    </row>
    <row r="159" spans="1:4" s="2" customFormat="1" ht="12.75">
      <c r="A159" s="75">
        <v>9</v>
      </c>
      <c r="B159" s="147" t="s">
        <v>800</v>
      </c>
      <c r="C159" s="75">
        <v>2017</v>
      </c>
      <c r="D159" s="260">
        <v>199</v>
      </c>
    </row>
    <row r="160" spans="1:4" s="2" customFormat="1" ht="12.75">
      <c r="A160" s="75">
        <v>10</v>
      </c>
      <c r="B160" s="147" t="s">
        <v>416</v>
      </c>
      <c r="C160" s="75">
        <v>2017</v>
      </c>
      <c r="D160" s="260">
        <v>289</v>
      </c>
    </row>
    <row r="161" spans="1:4" s="2" customFormat="1" ht="12.75">
      <c r="A161" s="75">
        <v>11</v>
      </c>
      <c r="B161" s="147" t="s">
        <v>796</v>
      </c>
      <c r="C161" s="75">
        <v>2018</v>
      </c>
      <c r="D161" s="260">
        <v>120</v>
      </c>
    </row>
    <row r="162" spans="1:4" s="2" customFormat="1" ht="12.75">
      <c r="A162" s="75">
        <v>12</v>
      </c>
      <c r="B162" s="147" t="s">
        <v>799</v>
      </c>
      <c r="C162" s="75">
        <v>2018</v>
      </c>
      <c r="D162" s="260">
        <v>169</v>
      </c>
    </row>
    <row r="163" spans="1:4" s="2" customFormat="1" ht="12.75">
      <c r="A163" s="75">
        <v>13</v>
      </c>
      <c r="B163" s="147" t="s">
        <v>798</v>
      </c>
      <c r="C163" s="75">
        <v>2018</v>
      </c>
      <c r="D163" s="260">
        <v>109</v>
      </c>
    </row>
    <row r="164" spans="1:4" s="2" customFormat="1" ht="12.75">
      <c r="A164" s="75">
        <v>14</v>
      </c>
      <c r="B164" s="147" t="s">
        <v>797</v>
      </c>
      <c r="C164" s="75">
        <v>2018</v>
      </c>
      <c r="D164" s="260">
        <v>400</v>
      </c>
    </row>
    <row r="165" spans="1:4" s="2" customFormat="1" ht="12.75">
      <c r="A165" s="75">
        <v>15</v>
      </c>
      <c r="B165" s="147" t="s">
        <v>796</v>
      </c>
      <c r="C165" s="75">
        <v>2018</v>
      </c>
      <c r="D165" s="260">
        <v>139</v>
      </c>
    </row>
    <row r="166" spans="1:4" s="2" customFormat="1" ht="12.75">
      <c r="A166" s="75">
        <v>16</v>
      </c>
      <c r="B166" s="147" t="s">
        <v>795</v>
      </c>
      <c r="C166" s="75">
        <v>2018</v>
      </c>
      <c r="D166" s="260">
        <v>420</v>
      </c>
    </row>
    <row r="167" spans="1:4" s="2" customFormat="1" ht="25.5">
      <c r="A167" s="75">
        <v>17</v>
      </c>
      <c r="B167" s="147" t="s">
        <v>813</v>
      </c>
      <c r="C167" s="75">
        <v>2018</v>
      </c>
      <c r="D167" s="260">
        <v>17100</v>
      </c>
    </row>
    <row r="168" spans="1:4" s="2" customFormat="1" ht="12.75">
      <c r="A168" s="75">
        <v>18</v>
      </c>
      <c r="B168" s="147" t="s">
        <v>812</v>
      </c>
      <c r="C168" s="75">
        <v>2018</v>
      </c>
      <c r="D168" s="260">
        <v>3900</v>
      </c>
    </row>
    <row r="169" spans="1:4" s="2" customFormat="1" ht="12.75">
      <c r="A169" s="75">
        <v>19</v>
      </c>
      <c r="B169" s="147" t="s">
        <v>811</v>
      </c>
      <c r="C169" s="75">
        <v>2018</v>
      </c>
      <c r="D169" s="260">
        <v>3289.31</v>
      </c>
    </row>
    <row r="170" spans="1:4" s="2" customFormat="1" ht="12.75">
      <c r="A170" s="75">
        <v>20</v>
      </c>
      <c r="B170" s="147" t="s">
        <v>810</v>
      </c>
      <c r="C170" s="75">
        <v>2018</v>
      </c>
      <c r="D170" s="260">
        <v>2300</v>
      </c>
    </row>
    <row r="171" spans="1:4" s="2" customFormat="1" ht="12.75">
      <c r="A171" s="75">
        <v>21</v>
      </c>
      <c r="B171" s="147" t="s">
        <v>809</v>
      </c>
      <c r="C171" s="75">
        <v>2018</v>
      </c>
      <c r="D171" s="260">
        <v>8000</v>
      </c>
    </row>
    <row r="172" spans="1:4" s="2" customFormat="1" ht="12.75">
      <c r="A172" s="75">
        <v>22</v>
      </c>
      <c r="B172" s="147" t="s">
        <v>808</v>
      </c>
      <c r="C172" s="75">
        <v>2018</v>
      </c>
      <c r="D172" s="260">
        <v>99.99</v>
      </c>
    </row>
    <row r="173" spans="1:4" s="2" customFormat="1" ht="12.75">
      <c r="A173" s="75">
        <v>23</v>
      </c>
      <c r="B173" s="147" t="s">
        <v>807</v>
      </c>
      <c r="C173" s="75">
        <v>2018</v>
      </c>
      <c r="D173" s="260">
        <v>1799.99</v>
      </c>
    </row>
    <row r="174" spans="1:4" s="2" customFormat="1" ht="12.75">
      <c r="A174" s="75">
        <v>24</v>
      </c>
      <c r="B174" s="147" t="s">
        <v>806</v>
      </c>
      <c r="C174" s="75">
        <v>2018</v>
      </c>
      <c r="D174" s="260">
        <v>800</v>
      </c>
    </row>
    <row r="175" spans="1:4" s="2" customFormat="1" ht="12.75">
      <c r="A175" s="75">
        <v>25</v>
      </c>
      <c r="B175" s="147" t="s">
        <v>512</v>
      </c>
      <c r="C175" s="75">
        <v>2018</v>
      </c>
      <c r="D175" s="260">
        <v>2302.56</v>
      </c>
    </row>
    <row r="176" spans="1:4" s="2" customFormat="1" ht="12.75">
      <c r="A176" s="75">
        <v>26</v>
      </c>
      <c r="B176" s="147" t="s">
        <v>817</v>
      </c>
      <c r="C176" s="75">
        <v>2018</v>
      </c>
      <c r="D176" s="260">
        <v>619.99</v>
      </c>
    </row>
    <row r="177" spans="1:4" s="2" customFormat="1" ht="12.75">
      <c r="A177" s="75">
        <v>27</v>
      </c>
      <c r="B177" s="147" t="s">
        <v>816</v>
      </c>
      <c r="C177" s="75">
        <v>2018</v>
      </c>
      <c r="D177" s="260">
        <v>299.99</v>
      </c>
    </row>
    <row r="178" spans="1:4" s="2" customFormat="1" ht="12.75">
      <c r="A178" s="75">
        <v>28</v>
      </c>
      <c r="B178" s="147" t="s">
        <v>815</v>
      </c>
      <c r="C178" s="75">
        <v>2018</v>
      </c>
      <c r="D178" s="260">
        <v>116.99</v>
      </c>
    </row>
    <row r="179" spans="1:4" s="2" customFormat="1" ht="12.75">
      <c r="A179" s="75">
        <v>29</v>
      </c>
      <c r="B179" s="147" t="s">
        <v>814</v>
      </c>
      <c r="C179" s="75">
        <v>2018</v>
      </c>
      <c r="D179" s="260">
        <v>142.99</v>
      </c>
    </row>
    <row r="180" spans="1:4" s="2" customFormat="1" ht="12.75">
      <c r="A180" s="75">
        <v>30</v>
      </c>
      <c r="B180" s="147" t="s">
        <v>818</v>
      </c>
      <c r="C180" s="75">
        <v>2019</v>
      </c>
      <c r="D180" s="260">
        <v>189</v>
      </c>
    </row>
    <row r="181" spans="1:4" s="2" customFormat="1" ht="12.75">
      <c r="A181" s="75">
        <v>31</v>
      </c>
      <c r="B181" s="147" t="s">
        <v>800</v>
      </c>
      <c r="C181" s="75">
        <v>2019</v>
      </c>
      <c r="D181" s="260">
        <v>100</v>
      </c>
    </row>
    <row r="182" spans="1:4" s="2" customFormat="1" ht="12.75">
      <c r="A182" s="75">
        <v>32</v>
      </c>
      <c r="B182" s="147" t="s">
        <v>520</v>
      </c>
      <c r="C182" s="75">
        <v>2019</v>
      </c>
      <c r="D182" s="260">
        <v>245</v>
      </c>
    </row>
    <row r="183" spans="1:4" s="2" customFormat="1" ht="12.75">
      <c r="A183" s="75">
        <v>33</v>
      </c>
      <c r="B183" s="147" t="s">
        <v>525</v>
      </c>
      <c r="C183" s="75">
        <v>2019</v>
      </c>
      <c r="D183" s="260">
        <v>531.71</v>
      </c>
    </row>
    <row r="184" spans="1:4" s="2" customFormat="1" ht="12.75">
      <c r="A184" s="75">
        <v>34</v>
      </c>
      <c r="B184" s="147" t="s">
        <v>524</v>
      </c>
      <c r="C184" s="75">
        <v>2019</v>
      </c>
      <c r="D184" s="260">
        <v>398.78</v>
      </c>
    </row>
    <row r="185" spans="1:4" s="2" customFormat="1" ht="12.75">
      <c r="A185" s="75">
        <v>35</v>
      </c>
      <c r="B185" s="147" t="s">
        <v>523</v>
      </c>
      <c r="C185" s="75">
        <v>2019</v>
      </c>
      <c r="D185" s="260">
        <v>354.47</v>
      </c>
    </row>
    <row r="186" spans="1:4" s="2" customFormat="1" ht="12.75">
      <c r="A186" s="75">
        <v>36</v>
      </c>
      <c r="B186" s="147" t="s">
        <v>819</v>
      </c>
      <c r="C186" s="75">
        <v>2019</v>
      </c>
      <c r="D186" s="260">
        <v>119.99</v>
      </c>
    </row>
    <row r="187" spans="1:4" s="2" customFormat="1" ht="12.75">
      <c r="A187" s="75">
        <v>37</v>
      </c>
      <c r="B187" s="147" t="s">
        <v>522</v>
      </c>
      <c r="C187" s="75">
        <v>2019</v>
      </c>
      <c r="D187" s="260">
        <v>109.99</v>
      </c>
    </row>
    <row r="188" spans="1:4" s="2" customFormat="1" ht="12.75">
      <c r="A188" s="75">
        <v>38</v>
      </c>
      <c r="B188" s="147" t="s">
        <v>521</v>
      </c>
      <c r="C188" s="75">
        <v>2019</v>
      </c>
      <c r="D188" s="260">
        <v>119.99</v>
      </c>
    </row>
    <row r="189" spans="1:4" s="2" customFormat="1" ht="12.75">
      <c r="A189" s="75">
        <v>39</v>
      </c>
      <c r="B189" s="147" t="s">
        <v>822</v>
      </c>
      <c r="C189" s="75">
        <v>2019</v>
      </c>
      <c r="D189" s="260">
        <v>119.99</v>
      </c>
    </row>
    <row r="190" spans="1:4" s="2" customFormat="1" ht="12.75">
      <c r="A190" s="75">
        <v>40</v>
      </c>
      <c r="B190" s="147" t="s">
        <v>821</v>
      </c>
      <c r="C190" s="75">
        <v>2019</v>
      </c>
      <c r="D190" s="260">
        <v>149.99</v>
      </c>
    </row>
    <row r="191" spans="1:4" s="2" customFormat="1" ht="12.75">
      <c r="A191" s="75">
        <v>41</v>
      </c>
      <c r="B191" s="147" t="s">
        <v>820</v>
      </c>
      <c r="C191" s="75">
        <v>2019</v>
      </c>
      <c r="D191" s="260">
        <v>229.99</v>
      </c>
    </row>
    <row r="192" spans="1:4" s="2" customFormat="1" ht="12.75">
      <c r="A192" s="75">
        <v>42</v>
      </c>
      <c r="B192" s="147" t="s">
        <v>526</v>
      </c>
      <c r="C192" s="75">
        <v>2019</v>
      </c>
      <c r="D192" s="260">
        <v>249.99</v>
      </c>
    </row>
    <row r="193" spans="1:4" s="2" customFormat="1" ht="12.75">
      <c r="A193" s="75">
        <v>43</v>
      </c>
      <c r="B193" s="147" t="s">
        <v>416</v>
      </c>
      <c r="C193" s="75">
        <v>2019</v>
      </c>
      <c r="D193" s="260">
        <v>149.99</v>
      </c>
    </row>
    <row r="194" spans="1:4" s="2" customFormat="1" ht="12.75">
      <c r="A194" s="75">
        <v>44</v>
      </c>
      <c r="B194" s="147" t="s">
        <v>416</v>
      </c>
      <c r="C194" s="75">
        <v>2019</v>
      </c>
      <c r="D194" s="260">
        <v>149.99</v>
      </c>
    </row>
    <row r="195" spans="1:4" s="2" customFormat="1" ht="12.75">
      <c r="A195" s="75">
        <v>45</v>
      </c>
      <c r="B195" s="147" t="s">
        <v>823</v>
      </c>
      <c r="C195" s="75">
        <v>2019</v>
      </c>
      <c r="D195" s="260">
        <v>2249</v>
      </c>
    </row>
    <row r="196" spans="1:4" s="2" customFormat="1" ht="12.75">
      <c r="A196" s="75">
        <v>46</v>
      </c>
      <c r="B196" s="147" t="s">
        <v>830</v>
      </c>
      <c r="C196" s="75">
        <v>2019</v>
      </c>
      <c r="D196" s="260">
        <v>567</v>
      </c>
    </row>
    <row r="197" spans="1:4" s="2" customFormat="1" ht="12.75">
      <c r="A197" s="75">
        <v>47</v>
      </c>
      <c r="B197" s="147" t="s">
        <v>829</v>
      </c>
      <c r="C197" s="75">
        <v>2019</v>
      </c>
      <c r="D197" s="260">
        <v>159</v>
      </c>
    </row>
    <row r="198" spans="1:4" s="2" customFormat="1" ht="12.75">
      <c r="A198" s="75">
        <v>48</v>
      </c>
      <c r="B198" s="147" t="s">
        <v>828</v>
      </c>
      <c r="C198" s="75">
        <v>2019</v>
      </c>
      <c r="D198" s="260">
        <v>59</v>
      </c>
    </row>
    <row r="199" spans="1:4" s="2" customFormat="1" ht="12.75">
      <c r="A199" s="75">
        <v>49</v>
      </c>
      <c r="B199" s="147" t="s">
        <v>827</v>
      </c>
      <c r="C199" s="75">
        <v>2019</v>
      </c>
      <c r="D199" s="260">
        <v>160</v>
      </c>
    </row>
    <row r="200" spans="1:4" s="2" customFormat="1" ht="12.75">
      <c r="A200" s="75">
        <v>50</v>
      </c>
      <c r="B200" s="147" t="s">
        <v>826</v>
      </c>
      <c r="C200" s="75">
        <v>2019</v>
      </c>
      <c r="D200" s="260">
        <v>160</v>
      </c>
    </row>
    <row r="201" spans="1:4" s="2" customFormat="1" ht="12.75">
      <c r="A201" s="75">
        <v>51</v>
      </c>
      <c r="B201" s="147" t="s">
        <v>825</v>
      </c>
      <c r="C201" s="75">
        <v>2019</v>
      </c>
      <c r="D201" s="260">
        <v>140</v>
      </c>
    </row>
    <row r="202" spans="1:4" s="2" customFormat="1" ht="12.75">
      <c r="A202" s="75">
        <v>52</v>
      </c>
      <c r="B202" s="147" t="s">
        <v>416</v>
      </c>
      <c r="C202" s="75">
        <v>2019</v>
      </c>
      <c r="D202" s="260">
        <v>220</v>
      </c>
    </row>
    <row r="203" spans="1:4" s="2" customFormat="1" ht="12.75">
      <c r="A203" s="75">
        <v>53</v>
      </c>
      <c r="B203" s="147" t="s">
        <v>416</v>
      </c>
      <c r="C203" s="75">
        <v>2019</v>
      </c>
      <c r="D203" s="260">
        <v>220</v>
      </c>
    </row>
    <row r="204" spans="1:6" s="2" customFormat="1" ht="12.75">
      <c r="A204" s="75">
        <v>54</v>
      </c>
      <c r="B204" s="147" t="s">
        <v>416</v>
      </c>
      <c r="C204" s="75">
        <v>2019</v>
      </c>
      <c r="D204" s="260">
        <v>220</v>
      </c>
      <c r="F204" s="187"/>
    </row>
    <row r="205" spans="1:4" s="2" customFormat="1" ht="12.75">
      <c r="A205" s="75">
        <v>55</v>
      </c>
      <c r="B205" s="147" t="s">
        <v>824</v>
      </c>
      <c r="C205" s="75">
        <v>2020</v>
      </c>
      <c r="D205" s="260">
        <v>559</v>
      </c>
    </row>
    <row r="206" spans="1:4" s="2" customFormat="1" ht="25.5">
      <c r="A206" s="75">
        <v>56</v>
      </c>
      <c r="B206" s="263" t="s">
        <v>831</v>
      </c>
      <c r="C206" s="264">
        <v>2020</v>
      </c>
      <c r="D206" s="265">
        <v>19600</v>
      </c>
    </row>
    <row r="207" spans="1:4" s="2" customFormat="1" ht="12.75">
      <c r="A207" s="108"/>
      <c r="B207" s="109" t="s">
        <v>29</v>
      </c>
      <c r="C207" s="108"/>
      <c r="D207" s="110">
        <f>SUM(D151:D206)</f>
        <v>79950.22999999997</v>
      </c>
    </row>
    <row r="208" spans="1:4" s="2" customFormat="1" ht="12.75" customHeight="1">
      <c r="A208" s="364" t="s">
        <v>561</v>
      </c>
      <c r="B208" s="365"/>
      <c r="C208" s="365"/>
      <c r="D208" s="366"/>
    </row>
    <row r="209" spans="1:4" s="2" customFormat="1" ht="12.75">
      <c r="A209" s="266">
        <v>1</v>
      </c>
      <c r="B209" s="147" t="s">
        <v>787</v>
      </c>
      <c r="C209" s="75">
        <v>2019</v>
      </c>
      <c r="D209" s="260">
        <v>3471</v>
      </c>
    </row>
    <row r="210" spans="1:4" s="2" customFormat="1" ht="25.5">
      <c r="A210" s="103">
        <v>2</v>
      </c>
      <c r="B210" s="147" t="s">
        <v>788</v>
      </c>
      <c r="C210" s="75">
        <v>2019</v>
      </c>
      <c r="D210" s="260">
        <v>2400</v>
      </c>
    </row>
    <row r="211" spans="1:4" s="2" customFormat="1" ht="12.75">
      <c r="A211" s="108"/>
      <c r="B211" s="109" t="s">
        <v>29</v>
      </c>
      <c r="C211" s="108"/>
      <c r="D211" s="110">
        <f>SUM(D209:D210)</f>
        <v>5871</v>
      </c>
    </row>
    <row r="212" spans="1:4" s="12" customFormat="1" ht="12.75">
      <c r="A212" s="370" t="s">
        <v>91</v>
      </c>
      <c r="B212" s="370"/>
      <c r="C212" s="370"/>
      <c r="D212" s="370"/>
    </row>
    <row r="213" spans="1:4" s="12" customFormat="1" ht="12.75">
      <c r="A213" s="367" t="s">
        <v>559</v>
      </c>
      <c r="B213" s="368"/>
      <c r="C213" s="368"/>
      <c r="D213" s="369"/>
    </row>
    <row r="214" spans="1:4" s="12" customFormat="1" ht="12.75">
      <c r="A214" s="75">
        <v>1</v>
      </c>
      <c r="B214" s="20" t="s">
        <v>438</v>
      </c>
      <c r="C214" s="75">
        <v>2016</v>
      </c>
      <c r="D214" s="243">
        <v>2189</v>
      </c>
    </row>
    <row r="215" spans="1:4" s="12" customFormat="1" ht="12.75">
      <c r="A215" s="75">
        <v>2</v>
      </c>
      <c r="B215" s="20" t="s">
        <v>439</v>
      </c>
      <c r="C215" s="75">
        <v>2016</v>
      </c>
      <c r="D215" s="243">
        <v>1516</v>
      </c>
    </row>
    <row r="216" spans="1:4" s="12" customFormat="1" ht="12.75">
      <c r="A216" s="75">
        <v>3</v>
      </c>
      <c r="B216" s="20" t="s">
        <v>440</v>
      </c>
      <c r="C216" s="75">
        <v>2016</v>
      </c>
      <c r="D216" s="243">
        <v>1303</v>
      </c>
    </row>
    <row r="217" spans="1:4" s="12" customFormat="1" ht="12.75">
      <c r="A217" s="75">
        <v>4</v>
      </c>
      <c r="B217" s="20" t="s">
        <v>441</v>
      </c>
      <c r="C217" s="75">
        <v>2016</v>
      </c>
      <c r="D217" s="243">
        <v>520</v>
      </c>
    </row>
    <row r="218" spans="1:4" s="12" customFormat="1" ht="12.75">
      <c r="A218" s="75">
        <v>5</v>
      </c>
      <c r="B218" s="20" t="s">
        <v>442</v>
      </c>
      <c r="C218" s="75">
        <v>2016</v>
      </c>
      <c r="D218" s="243">
        <v>230</v>
      </c>
    </row>
    <row r="219" spans="1:4" s="12" customFormat="1" ht="12.75">
      <c r="A219" s="75">
        <v>6</v>
      </c>
      <c r="B219" s="20" t="s">
        <v>446</v>
      </c>
      <c r="C219" s="75">
        <v>2016</v>
      </c>
      <c r="D219" s="243">
        <v>1299.99</v>
      </c>
    </row>
    <row r="220" spans="1:4" s="12" customFormat="1" ht="12.75">
      <c r="A220" s="75">
        <v>7</v>
      </c>
      <c r="B220" s="20" t="s">
        <v>448</v>
      </c>
      <c r="C220" s="75">
        <v>2018</v>
      </c>
      <c r="D220" s="243">
        <v>145.14</v>
      </c>
    </row>
    <row r="221" spans="1:4" s="12" customFormat="1" ht="12.75">
      <c r="A221" s="75">
        <v>8</v>
      </c>
      <c r="B221" s="20" t="s">
        <v>450</v>
      </c>
      <c r="C221" s="75">
        <v>2018</v>
      </c>
      <c r="D221" s="243">
        <v>3321</v>
      </c>
    </row>
    <row r="222" spans="1:4" s="12" customFormat="1" ht="12.75">
      <c r="A222" s="75">
        <v>9</v>
      </c>
      <c r="B222" s="20" t="s">
        <v>452</v>
      </c>
      <c r="C222" s="75">
        <v>2018</v>
      </c>
      <c r="D222" s="243">
        <v>895</v>
      </c>
    </row>
    <row r="223" spans="1:4" s="12" customFormat="1" ht="12.75">
      <c r="A223" s="75">
        <v>10</v>
      </c>
      <c r="B223" s="20" t="s">
        <v>453</v>
      </c>
      <c r="C223" s="75">
        <v>2018</v>
      </c>
      <c r="D223" s="243">
        <v>3000</v>
      </c>
    </row>
    <row r="224" spans="1:4" s="12" customFormat="1" ht="12.75">
      <c r="A224" s="75">
        <v>11</v>
      </c>
      <c r="B224" s="237" t="s">
        <v>861</v>
      </c>
      <c r="C224" s="261">
        <v>2019</v>
      </c>
      <c r="D224" s="262">
        <v>1350</v>
      </c>
    </row>
    <row r="225" spans="1:6" s="12" customFormat="1" ht="12.75">
      <c r="A225" s="111"/>
      <c r="B225" s="181" t="s">
        <v>29</v>
      </c>
      <c r="C225" s="182"/>
      <c r="D225" s="183">
        <f>SUM(D214:D224)</f>
        <v>15769.130000000001</v>
      </c>
      <c r="F225" s="267"/>
    </row>
    <row r="226" spans="1:4" s="12" customFormat="1" ht="12.75">
      <c r="A226" s="364" t="s">
        <v>558</v>
      </c>
      <c r="B226" s="365"/>
      <c r="C226" s="365"/>
      <c r="D226" s="366"/>
    </row>
    <row r="227" spans="1:4" s="12" customFormat="1" ht="12.75">
      <c r="A227" s="239">
        <v>1</v>
      </c>
      <c r="B227" s="135" t="s">
        <v>437</v>
      </c>
      <c r="C227" s="22">
        <v>2016</v>
      </c>
      <c r="D227" s="268">
        <v>1675</v>
      </c>
    </row>
    <row r="228" spans="1:4" s="12" customFormat="1" ht="12.75">
      <c r="A228" s="239">
        <v>2</v>
      </c>
      <c r="B228" s="135" t="s">
        <v>443</v>
      </c>
      <c r="C228" s="22">
        <v>2016</v>
      </c>
      <c r="D228" s="268">
        <v>1514</v>
      </c>
    </row>
    <row r="229" spans="1:4" s="12" customFormat="1" ht="12.75">
      <c r="A229" s="239">
        <v>3</v>
      </c>
      <c r="B229" s="135" t="s">
        <v>436</v>
      </c>
      <c r="C229" s="22">
        <v>2016</v>
      </c>
      <c r="D229" s="268">
        <v>4895</v>
      </c>
    </row>
    <row r="230" spans="1:4" s="12" customFormat="1" ht="12.75">
      <c r="A230" s="239">
        <v>4</v>
      </c>
      <c r="B230" s="135" t="s">
        <v>444</v>
      </c>
      <c r="C230" s="22">
        <v>2016</v>
      </c>
      <c r="D230" s="268">
        <v>1410</v>
      </c>
    </row>
    <row r="231" spans="1:4" s="12" customFormat="1" ht="12.75">
      <c r="A231" s="239">
        <v>5</v>
      </c>
      <c r="B231" s="135" t="s">
        <v>437</v>
      </c>
      <c r="C231" s="22">
        <v>2016</v>
      </c>
      <c r="D231" s="268">
        <v>1675</v>
      </c>
    </row>
    <row r="232" spans="1:4" s="12" customFormat="1" ht="12.75">
      <c r="A232" s="239">
        <v>6</v>
      </c>
      <c r="B232" s="135" t="s">
        <v>444</v>
      </c>
      <c r="C232" s="22">
        <v>2016</v>
      </c>
      <c r="D232" s="268">
        <v>1410</v>
      </c>
    </row>
    <row r="233" spans="1:4" s="12" customFormat="1" ht="12.75">
      <c r="A233" s="239">
        <v>7</v>
      </c>
      <c r="B233" s="135" t="s">
        <v>445</v>
      </c>
      <c r="C233" s="22">
        <v>2016</v>
      </c>
      <c r="D233" s="268">
        <v>2248.99</v>
      </c>
    </row>
    <row r="234" spans="1:4" s="12" customFormat="1" ht="12.75">
      <c r="A234" s="239">
        <v>8</v>
      </c>
      <c r="B234" s="135" t="s">
        <v>462</v>
      </c>
      <c r="C234" s="22">
        <v>2017</v>
      </c>
      <c r="D234" s="268">
        <v>2000</v>
      </c>
    </row>
    <row r="235" spans="1:4" s="12" customFormat="1" ht="12.75">
      <c r="A235" s="239">
        <v>9</v>
      </c>
      <c r="B235" s="135" t="s">
        <v>447</v>
      </c>
      <c r="C235" s="22">
        <v>2018</v>
      </c>
      <c r="D235" s="268">
        <v>3449.96</v>
      </c>
    </row>
    <row r="236" spans="1:4" s="12" customFormat="1" ht="12.75">
      <c r="A236" s="239">
        <v>10</v>
      </c>
      <c r="B236" s="135" t="s">
        <v>449</v>
      </c>
      <c r="C236" s="22">
        <v>2018</v>
      </c>
      <c r="D236" s="268">
        <v>1950.01</v>
      </c>
    </row>
    <row r="237" spans="1:4" s="12" customFormat="1" ht="12.75">
      <c r="A237" s="239">
        <v>11</v>
      </c>
      <c r="B237" s="135" t="s">
        <v>451</v>
      </c>
      <c r="C237" s="22">
        <v>2018</v>
      </c>
      <c r="D237" s="268">
        <v>3225</v>
      </c>
    </row>
    <row r="238" spans="1:4" s="12" customFormat="1" ht="13.5" customHeight="1">
      <c r="A238" s="239">
        <v>12</v>
      </c>
      <c r="B238" s="135" t="s">
        <v>454</v>
      </c>
      <c r="C238" s="22">
        <v>2018</v>
      </c>
      <c r="D238" s="268">
        <v>5370</v>
      </c>
    </row>
    <row r="239" spans="1:4" s="12" customFormat="1" ht="12.75">
      <c r="A239" s="239">
        <v>13</v>
      </c>
      <c r="B239" s="135" t="s">
        <v>455</v>
      </c>
      <c r="C239" s="22">
        <v>2018</v>
      </c>
      <c r="D239" s="268">
        <v>3788.4</v>
      </c>
    </row>
    <row r="240" spans="1:4" s="12" customFormat="1" ht="25.5">
      <c r="A240" s="239">
        <v>14</v>
      </c>
      <c r="B240" s="135" t="s">
        <v>456</v>
      </c>
      <c r="C240" s="22">
        <v>2018</v>
      </c>
      <c r="D240" s="268">
        <v>8364</v>
      </c>
    </row>
    <row r="241" spans="1:4" s="12" customFormat="1" ht="13.5" customHeight="1">
      <c r="A241" s="239">
        <v>15</v>
      </c>
      <c r="B241" s="135" t="s">
        <v>529</v>
      </c>
      <c r="C241" s="22">
        <v>2018</v>
      </c>
      <c r="D241" s="268">
        <v>2114</v>
      </c>
    </row>
    <row r="242" spans="1:4" s="12" customFormat="1" ht="12.75">
      <c r="A242" s="239">
        <v>16</v>
      </c>
      <c r="B242" s="135" t="s">
        <v>528</v>
      </c>
      <c r="C242" s="22">
        <v>2018</v>
      </c>
      <c r="D242" s="268">
        <v>1399</v>
      </c>
    </row>
    <row r="243" spans="1:6" s="12" customFormat="1" ht="12.75">
      <c r="A243" s="239">
        <v>17</v>
      </c>
      <c r="B243" s="135" t="s">
        <v>860</v>
      </c>
      <c r="C243" s="22">
        <v>2019</v>
      </c>
      <c r="D243" s="268">
        <v>17835</v>
      </c>
      <c r="F243" s="269"/>
    </row>
    <row r="244" spans="1:4" s="12" customFormat="1" ht="12.75">
      <c r="A244" s="239">
        <v>18</v>
      </c>
      <c r="B244" s="135" t="s">
        <v>457</v>
      </c>
      <c r="C244" s="22">
        <v>2018</v>
      </c>
      <c r="D244" s="268">
        <v>16500.11</v>
      </c>
    </row>
    <row r="245" spans="1:4" s="12" customFormat="1" ht="25.5">
      <c r="A245" s="75">
        <v>19</v>
      </c>
      <c r="B245" s="135" t="s">
        <v>862</v>
      </c>
      <c r="C245" s="22">
        <v>2020</v>
      </c>
      <c r="D245" s="268">
        <v>8400</v>
      </c>
    </row>
    <row r="246" spans="1:4" s="12" customFormat="1" ht="12.75">
      <c r="A246" s="111"/>
      <c r="B246" s="181" t="s">
        <v>29</v>
      </c>
      <c r="C246" s="182"/>
      <c r="D246" s="183">
        <f>SUM(D227:D245)</f>
        <v>89223.47</v>
      </c>
    </row>
    <row r="247" spans="1:4" s="12" customFormat="1" ht="13.5" customHeight="1">
      <c r="A247" s="364" t="s">
        <v>561</v>
      </c>
      <c r="B247" s="365"/>
      <c r="C247" s="365"/>
      <c r="D247" s="366"/>
    </row>
    <row r="248" spans="1:4" s="12" customFormat="1" ht="13.5" customHeight="1">
      <c r="A248" s="266">
        <v>1</v>
      </c>
      <c r="B248" s="20" t="s">
        <v>458</v>
      </c>
      <c r="C248" s="75">
        <v>2016</v>
      </c>
      <c r="D248" s="258">
        <v>2702</v>
      </c>
    </row>
    <row r="249" spans="1:4" s="12" customFormat="1" ht="13.5" customHeight="1">
      <c r="A249" s="108"/>
      <c r="B249" s="109" t="s">
        <v>29</v>
      </c>
      <c r="C249" s="108"/>
      <c r="D249" s="110">
        <f>SUM(D248)</f>
        <v>2702</v>
      </c>
    </row>
    <row r="250" spans="1:4" s="12" customFormat="1" ht="12.75">
      <c r="A250" s="370" t="s">
        <v>75</v>
      </c>
      <c r="B250" s="370"/>
      <c r="C250" s="370"/>
      <c r="D250" s="370"/>
    </row>
    <row r="251" spans="1:4" s="12" customFormat="1" ht="12.75">
      <c r="A251" s="367" t="s">
        <v>559</v>
      </c>
      <c r="B251" s="368"/>
      <c r="C251" s="368"/>
      <c r="D251" s="369"/>
    </row>
    <row r="252" spans="1:4" s="12" customFormat="1" ht="12.75">
      <c r="A252" s="239">
        <v>1</v>
      </c>
      <c r="B252" s="148" t="s">
        <v>881</v>
      </c>
      <c r="C252" s="137" t="s">
        <v>418</v>
      </c>
      <c r="D252" s="149">
        <v>1707</v>
      </c>
    </row>
    <row r="253" spans="1:4" s="12" customFormat="1" ht="12.75">
      <c r="A253" s="239">
        <v>2</v>
      </c>
      <c r="B253" s="148" t="s">
        <v>419</v>
      </c>
      <c r="C253" s="137" t="s">
        <v>418</v>
      </c>
      <c r="D253" s="149">
        <v>449</v>
      </c>
    </row>
    <row r="254" spans="1:4" s="12" customFormat="1" ht="12.75">
      <c r="A254" s="239">
        <v>3</v>
      </c>
      <c r="B254" s="148" t="s">
        <v>420</v>
      </c>
      <c r="C254" s="137">
        <v>2017</v>
      </c>
      <c r="D254" s="149">
        <v>1316.1</v>
      </c>
    </row>
    <row r="255" spans="1:4" s="12" customFormat="1" ht="12.75">
      <c r="A255" s="239">
        <v>4</v>
      </c>
      <c r="B255" s="148" t="s">
        <v>882</v>
      </c>
      <c r="C255" s="137">
        <v>2017</v>
      </c>
      <c r="D255" s="149">
        <v>378</v>
      </c>
    </row>
    <row r="256" spans="1:4" s="12" customFormat="1" ht="12.75">
      <c r="A256" s="239">
        <v>5</v>
      </c>
      <c r="B256" s="148" t="s">
        <v>883</v>
      </c>
      <c r="C256" s="137">
        <v>2017</v>
      </c>
      <c r="D256" s="149">
        <v>648</v>
      </c>
    </row>
    <row r="257" spans="1:4" s="12" customFormat="1" ht="12.75">
      <c r="A257" s="41"/>
      <c r="B257" s="42" t="s">
        <v>29</v>
      </c>
      <c r="C257" s="41"/>
      <c r="D257" s="51">
        <f>SUM(D252:D256)</f>
        <v>4498.1</v>
      </c>
    </row>
    <row r="258" spans="1:4" s="12" customFormat="1" ht="11.25" customHeight="1">
      <c r="A258" s="370" t="s">
        <v>74</v>
      </c>
      <c r="B258" s="370"/>
      <c r="C258" s="370"/>
      <c r="D258" s="370"/>
    </row>
    <row r="259" spans="1:4" s="12" customFormat="1" ht="12.75" customHeight="1">
      <c r="A259" s="364" t="s">
        <v>559</v>
      </c>
      <c r="B259" s="365"/>
      <c r="C259" s="365"/>
      <c r="D259" s="372"/>
    </row>
    <row r="260" spans="1:4" s="12" customFormat="1" ht="12.75">
      <c r="A260" s="75">
        <v>1</v>
      </c>
      <c r="B260" s="147" t="s">
        <v>614</v>
      </c>
      <c r="C260" s="75">
        <v>2016</v>
      </c>
      <c r="D260" s="260">
        <v>378</v>
      </c>
    </row>
    <row r="261" spans="1:4" s="12" customFormat="1" ht="12.75">
      <c r="A261" s="75">
        <v>2</v>
      </c>
      <c r="B261" s="147" t="s">
        <v>612</v>
      </c>
      <c r="C261" s="75">
        <v>2017</v>
      </c>
      <c r="D261" s="260">
        <v>538</v>
      </c>
    </row>
    <row r="262" spans="1:4" s="12" customFormat="1" ht="12.75">
      <c r="A262" s="75">
        <v>3</v>
      </c>
      <c r="B262" s="147" t="s">
        <v>611</v>
      </c>
      <c r="C262" s="75">
        <v>2018</v>
      </c>
      <c r="D262" s="260">
        <v>2031.96</v>
      </c>
    </row>
    <row r="263" spans="1:4" s="12" customFormat="1" ht="12.75">
      <c r="A263" s="75">
        <v>4</v>
      </c>
      <c r="B263" s="147" t="s">
        <v>610</v>
      </c>
      <c r="C263" s="75">
        <v>2018</v>
      </c>
      <c r="D263" s="260">
        <v>522</v>
      </c>
    </row>
    <row r="264" spans="1:4" s="12" customFormat="1" ht="25.5">
      <c r="A264" s="75">
        <v>5</v>
      </c>
      <c r="B264" s="147" t="s">
        <v>907</v>
      </c>
      <c r="C264" s="75">
        <v>2018</v>
      </c>
      <c r="D264" s="260">
        <v>7395</v>
      </c>
    </row>
    <row r="265" spans="1:4" s="12" customFormat="1" ht="25.5">
      <c r="A265" s="75">
        <v>6</v>
      </c>
      <c r="B265" s="147" t="s">
        <v>609</v>
      </c>
      <c r="C265" s="75">
        <v>2018</v>
      </c>
      <c r="D265" s="260">
        <v>5847</v>
      </c>
    </row>
    <row r="266" spans="1:4" s="12" customFormat="1" ht="38.25">
      <c r="A266" s="75">
        <v>7</v>
      </c>
      <c r="B266" s="147" t="s">
        <v>908</v>
      </c>
      <c r="C266" s="75">
        <v>2018</v>
      </c>
      <c r="D266" s="260">
        <v>51728</v>
      </c>
    </row>
    <row r="267" spans="1:4" s="12" customFormat="1" ht="12.75">
      <c r="A267" s="75">
        <v>8</v>
      </c>
      <c r="B267" s="147" t="s">
        <v>608</v>
      </c>
      <c r="C267" s="75">
        <v>2018</v>
      </c>
      <c r="D267" s="260">
        <v>620</v>
      </c>
    </row>
    <row r="268" spans="1:4" s="12" customFormat="1" ht="25.5">
      <c r="A268" s="75">
        <v>9</v>
      </c>
      <c r="B268" s="147" t="s">
        <v>909</v>
      </c>
      <c r="C268" s="75">
        <v>2018</v>
      </c>
      <c r="D268" s="260">
        <v>6632.16</v>
      </c>
    </row>
    <row r="269" spans="1:4" s="12" customFormat="1" ht="12.75">
      <c r="A269" s="75">
        <v>10</v>
      </c>
      <c r="B269" s="147" t="s">
        <v>607</v>
      </c>
      <c r="C269" s="75">
        <v>2018</v>
      </c>
      <c r="D269" s="260">
        <v>4612.5</v>
      </c>
    </row>
    <row r="270" spans="1:4" s="12" customFormat="1" ht="25.5">
      <c r="A270" s="75">
        <v>11</v>
      </c>
      <c r="B270" s="147" t="s">
        <v>606</v>
      </c>
      <c r="C270" s="75">
        <v>2018</v>
      </c>
      <c r="D270" s="260">
        <v>6400</v>
      </c>
    </row>
    <row r="271" spans="1:4" s="12" customFormat="1" ht="12.75">
      <c r="A271" s="75">
        <v>12</v>
      </c>
      <c r="B271" s="147" t="s">
        <v>605</v>
      </c>
      <c r="C271" s="75">
        <v>2018</v>
      </c>
      <c r="D271" s="260">
        <v>6600</v>
      </c>
    </row>
    <row r="272" spans="1:4" s="12" customFormat="1" ht="12.75">
      <c r="A272" s="75">
        <v>13</v>
      </c>
      <c r="B272" s="147" t="s">
        <v>604</v>
      </c>
      <c r="C272" s="75">
        <v>2018</v>
      </c>
      <c r="D272" s="260">
        <v>145</v>
      </c>
    </row>
    <row r="273" spans="1:4" s="12" customFormat="1" ht="25.5">
      <c r="A273" s="75">
        <v>14</v>
      </c>
      <c r="B273" s="147" t="s">
        <v>910</v>
      </c>
      <c r="C273" s="75">
        <v>2018</v>
      </c>
      <c r="D273" s="260">
        <v>32287.5</v>
      </c>
    </row>
    <row r="274" spans="1:4" s="12" customFormat="1" ht="12.75">
      <c r="A274" s="75">
        <v>15</v>
      </c>
      <c r="B274" s="147" t="s">
        <v>603</v>
      </c>
      <c r="C274" s="75">
        <v>2018</v>
      </c>
      <c r="D274" s="260">
        <v>3999</v>
      </c>
    </row>
    <row r="275" spans="1:4" s="12" customFormat="1" ht="12.75">
      <c r="A275" s="75">
        <v>16</v>
      </c>
      <c r="B275" s="147" t="s">
        <v>602</v>
      </c>
      <c r="C275" s="75">
        <v>2018</v>
      </c>
      <c r="D275" s="260">
        <v>2589</v>
      </c>
    </row>
    <row r="276" spans="1:4" s="12" customFormat="1" ht="12.75">
      <c r="A276" s="75">
        <v>17</v>
      </c>
      <c r="B276" s="147" t="s">
        <v>601</v>
      </c>
      <c r="C276" s="75">
        <v>2018</v>
      </c>
      <c r="D276" s="260">
        <v>344</v>
      </c>
    </row>
    <row r="277" spans="1:4" s="12" customFormat="1" ht="12.75">
      <c r="A277" s="108"/>
      <c r="B277" s="109" t="s">
        <v>29</v>
      </c>
      <c r="C277" s="108"/>
      <c r="D277" s="110">
        <f>SUM(D260:D276)</f>
        <v>132669.12</v>
      </c>
    </row>
    <row r="278" spans="1:4" s="12" customFormat="1" ht="12.75">
      <c r="A278" s="364" t="s">
        <v>558</v>
      </c>
      <c r="B278" s="365"/>
      <c r="C278" s="365"/>
      <c r="D278" s="372"/>
    </row>
    <row r="279" spans="1:4" s="12" customFormat="1" ht="12.75">
      <c r="A279" s="240">
        <v>1</v>
      </c>
      <c r="B279" s="147" t="s">
        <v>464</v>
      </c>
      <c r="C279" s="75">
        <v>2013</v>
      </c>
      <c r="D279" s="260">
        <v>2099</v>
      </c>
    </row>
    <row r="280" spans="1:4" s="12" customFormat="1" ht="12.75">
      <c r="A280" s="240">
        <v>2</v>
      </c>
      <c r="B280" s="147" t="s">
        <v>465</v>
      </c>
      <c r="C280" s="75">
        <v>2013</v>
      </c>
      <c r="D280" s="260">
        <v>1938</v>
      </c>
    </row>
    <row r="281" spans="1:4" s="12" customFormat="1" ht="12.75">
      <c r="A281" s="240">
        <v>3</v>
      </c>
      <c r="B281" s="147" t="s">
        <v>466</v>
      </c>
      <c r="C281" s="75">
        <v>2014</v>
      </c>
      <c r="D281" s="260">
        <v>2380.05</v>
      </c>
    </row>
    <row r="282" spans="1:4" s="12" customFormat="1" ht="12.75">
      <c r="A282" s="240">
        <v>4</v>
      </c>
      <c r="B282" s="147" t="s">
        <v>467</v>
      </c>
      <c r="C282" s="75">
        <v>2015</v>
      </c>
      <c r="D282" s="260">
        <v>2079</v>
      </c>
    </row>
    <row r="283" spans="1:4" s="12" customFormat="1" ht="12.75">
      <c r="A283" s="240">
        <v>5</v>
      </c>
      <c r="B283" s="147" t="s">
        <v>468</v>
      </c>
      <c r="C283" s="75">
        <v>2015</v>
      </c>
      <c r="D283" s="260">
        <v>2290</v>
      </c>
    </row>
    <row r="284" spans="1:4" s="12" customFormat="1" ht="12.75">
      <c r="A284" s="240">
        <v>6</v>
      </c>
      <c r="B284" s="147" t="s">
        <v>469</v>
      </c>
      <c r="C284" s="75">
        <v>2015</v>
      </c>
      <c r="D284" s="260">
        <v>3741</v>
      </c>
    </row>
    <row r="285" spans="1:4" s="12" customFormat="1" ht="12.75">
      <c r="A285" s="240">
        <v>7</v>
      </c>
      <c r="B285" s="147" t="s">
        <v>470</v>
      </c>
      <c r="C285" s="75">
        <v>2015</v>
      </c>
      <c r="D285" s="260">
        <v>3967</v>
      </c>
    </row>
    <row r="286" spans="1:4" s="12" customFormat="1" ht="12.75">
      <c r="A286" s="240">
        <v>8</v>
      </c>
      <c r="B286" s="147" t="s">
        <v>471</v>
      </c>
      <c r="C286" s="75">
        <v>2015</v>
      </c>
      <c r="D286" s="260">
        <v>3300</v>
      </c>
    </row>
    <row r="287" spans="1:4" s="12" customFormat="1" ht="12.75">
      <c r="A287" s="240">
        <v>9</v>
      </c>
      <c r="B287" s="147" t="s">
        <v>472</v>
      </c>
      <c r="C287" s="75">
        <v>2015</v>
      </c>
      <c r="D287" s="260">
        <v>2079</v>
      </c>
    </row>
    <row r="288" spans="1:4" s="12" customFormat="1" ht="12.75">
      <c r="A288" s="240">
        <v>10</v>
      </c>
      <c r="B288" s="147" t="s">
        <v>473</v>
      </c>
      <c r="C288" s="75">
        <v>2015</v>
      </c>
      <c r="D288" s="260">
        <v>2290</v>
      </c>
    </row>
    <row r="289" spans="1:4" s="12" customFormat="1" ht="12.75">
      <c r="A289" s="240">
        <v>11</v>
      </c>
      <c r="B289" s="147" t="s">
        <v>911</v>
      </c>
      <c r="C289" s="75">
        <v>2016</v>
      </c>
      <c r="D289" s="260">
        <v>2439.98</v>
      </c>
    </row>
    <row r="290" spans="1:4" s="12" customFormat="1" ht="12.75">
      <c r="A290" s="240">
        <v>12</v>
      </c>
      <c r="B290" s="147" t="s">
        <v>625</v>
      </c>
      <c r="C290" s="75">
        <v>2018</v>
      </c>
      <c r="D290" s="260">
        <v>349.99</v>
      </c>
    </row>
    <row r="291" spans="1:4" s="12" customFormat="1" ht="25.5">
      <c r="A291" s="240">
        <v>13</v>
      </c>
      <c r="B291" s="147" t="s">
        <v>624</v>
      </c>
      <c r="C291" s="75">
        <v>2018</v>
      </c>
      <c r="D291" s="260">
        <v>3099.6</v>
      </c>
    </row>
    <row r="292" spans="1:4" s="12" customFormat="1" ht="12.75">
      <c r="A292" s="240">
        <v>14</v>
      </c>
      <c r="B292" s="147" t="s">
        <v>623</v>
      </c>
      <c r="C292" s="75">
        <v>2018</v>
      </c>
      <c r="D292" s="260">
        <v>776.13</v>
      </c>
    </row>
    <row r="293" spans="1:4" s="12" customFormat="1" ht="12.75">
      <c r="A293" s="240">
        <v>15</v>
      </c>
      <c r="B293" s="147" t="s">
        <v>622</v>
      </c>
      <c r="C293" s="75">
        <v>2018</v>
      </c>
      <c r="D293" s="260">
        <v>3900</v>
      </c>
    </row>
    <row r="294" spans="1:4" s="12" customFormat="1" ht="12.75">
      <c r="A294" s="240">
        <v>16</v>
      </c>
      <c r="B294" s="147" t="s">
        <v>912</v>
      </c>
      <c r="C294" s="75">
        <v>2018</v>
      </c>
      <c r="D294" s="260">
        <v>5432.91</v>
      </c>
    </row>
    <row r="295" spans="1:4" s="12" customFormat="1" ht="12.75">
      <c r="A295" s="240">
        <v>17</v>
      </c>
      <c r="B295" s="147" t="s">
        <v>621</v>
      </c>
      <c r="C295" s="75">
        <v>2018</v>
      </c>
      <c r="D295" s="260">
        <v>1989</v>
      </c>
    </row>
    <row r="296" spans="1:4" s="12" customFormat="1" ht="12.75">
      <c r="A296" s="240">
        <v>18</v>
      </c>
      <c r="B296" s="147" t="s">
        <v>620</v>
      </c>
      <c r="C296" s="75">
        <v>2016</v>
      </c>
      <c r="D296" s="260">
        <v>319.99</v>
      </c>
    </row>
    <row r="297" spans="1:4" s="12" customFormat="1" ht="12.75">
      <c r="A297" s="240">
        <v>19</v>
      </c>
      <c r="B297" s="147" t="s">
        <v>618</v>
      </c>
      <c r="C297" s="75">
        <v>2018</v>
      </c>
      <c r="D297" s="260">
        <v>349.99</v>
      </c>
    </row>
    <row r="298" spans="1:4" s="12" customFormat="1" ht="12.75">
      <c r="A298" s="240">
        <v>20</v>
      </c>
      <c r="B298" s="147" t="s">
        <v>619</v>
      </c>
      <c r="C298" s="75">
        <v>2017</v>
      </c>
      <c r="D298" s="260">
        <v>2850</v>
      </c>
    </row>
    <row r="299" spans="1:4" s="12" customFormat="1" ht="12.75">
      <c r="A299" s="240">
        <v>21</v>
      </c>
      <c r="B299" s="147" t="s">
        <v>618</v>
      </c>
      <c r="C299" s="75">
        <v>2017</v>
      </c>
      <c r="D299" s="260">
        <v>349</v>
      </c>
    </row>
    <row r="300" spans="1:4" s="12" customFormat="1" ht="25.5">
      <c r="A300" s="240">
        <v>22</v>
      </c>
      <c r="B300" s="147" t="s">
        <v>617</v>
      </c>
      <c r="C300" s="75">
        <v>2019</v>
      </c>
      <c r="D300" s="260">
        <v>2399</v>
      </c>
    </row>
    <row r="301" spans="1:4" s="12" customFormat="1" ht="12.75">
      <c r="A301" s="240">
        <v>23</v>
      </c>
      <c r="B301" s="147" t="s">
        <v>616</v>
      </c>
      <c r="C301" s="75">
        <v>2016</v>
      </c>
      <c r="D301" s="260">
        <v>299</v>
      </c>
    </row>
    <row r="302" spans="1:4" s="12" customFormat="1" ht="12.75">
      <c r="A302" s="240">
        <v>24</v>
      </c>
      <c r="B302" s="147" t="s">
        <v>615</v>
      </c>
      <c r="C302" s="75">
        <v>2018</v>
      </c>
      <c r="D302" s="260">
        <v>208.31</v>
      </c>
    </row>
    <row r="303" spans="1:4" s="12" customFormat="1" ht="12.75">
      <c r="A303" s="240">
        <v>25</v>
      </c>
      <c r="B303" s="238" t="s">
        <v>613</v>
      </c>
      <c r="C303" s="239">
        <v>2016</v>
      </c>
      <c r="D303" s="259">
        <v>449</v>
      </c>
    </row>
    <row r="304" spans="1:4" s="12" customFormat="1" ht="25.5">
      <c r="A304" s="240">
        <v>26</v>
      </c>
      <c r="B304" s="270" t="s">
        <v>913</v>
      </c>
      <c r="C304" s="271">
        <v>2020</v>
      </c>
      <c r="D304" s="272">
        <v>11200</v>
      </c>
    </row>
    <row r="305" spans="1:4" s="12" customFormat="1" ht="12.75">
      <c r="A305" s="108"/>
      <c r="B305" s="109" t="s">
        <v>29</v>
      </c>
      <c r="C305" s="108"/>
      <c r="D305" s="110">
        <f>SUM(D279:D304)</f>
        <v>62574.95</v>
      </c>
    </row>
    <row r="306" spans="1:4" s="12" customFormat="1" ht="12.75">
      <c r="A306" s="370" t="s">
        <v>73</v>
      </c>
      <c r="B306" s="370"/>
      <c r="C306" s="370"/>
      <c r="D306" s="370"/>
    </row>
    <row r="307" spans="1:4" s="12" customFormat="1" ht="12.75">
      <c r="A307" s="367" t="s">
        <v>560</v>
      </c>
      <c r="B307" s="368"/>
      <c r="C307" s="368"/>
      <c r="D307" s="369"/>
    </row>
    <row r="308" spans="1:4" s="12" customFormat="1" ht="12.75">
      <c r="A308" s="239">
        <v>1</v>
      </c>
      <c r="B308" s="148" t="s">
        <v>421</v>
      </c>
      <c r="C308" s="137">
        <v>2017</v>
      </c>
      <c r="D308" s="149">
        <v>4414</v>
      </c>
    </row>
    <row r="309" spans="1:4" s="12" customFormat="1" ht="12.75">
      <c r="A309" s="239">
        <v>2</v>
      </c>
      <c r="B309" s="148" t="s">
        <v>422</v>
      </c>
      <c r="C309" s="137">
        <v>2017</v>
      </c>
      <c r="D309" s="149">
        <v>4129</v>
      </c>
    </row>
    <row r="310" spans="1:4" s="12" customFormat="1" ht="12.75" customHeight="1">
      <c r="A310" s="239">
        <v>3</v>
      </c>
      <c r="B310" s="148" t="s">
        <v>423</v>
      </c>
      <c r="C310" s="137">
        <v>2017</v>
      </c>
      <c r="D310" s="149">
        <v>47650.95</v>
      </c>
    </row>
    <row r="311" spans="1:4" s="12" customFormat="1" ht="12.75">
      <c r="A311" s="239">
        <v>4</v>
      </c>
      <c r="B311" s="148" t="s">
        <v>538</v>
      </c>
      <c r="C311" s="137">
        <v>2017</v>
      </c>
      <c r="D311" s="149">
        <v>14228.5</v>
      </c>
    </row>
    <row r="312" spans="1:4" s="12" customFormat="1" ht="12.75">
      <c r="A312" s="239">
        <v>5</v>
      </c>
      <c r="B312" s="148" t="s">
        <v>539</v>
      </c>
      <c r="C312" s="137">
        <v>2018</v>
      </c>
      <c r="D312" s="149">
        <v>67890</v>
      </c>
    </row>
    <row r="313" spans="1:4" s="12" customFormat="1" ht="12.75">
      <c r="A313" s="239">
        <v>6</v>
      </c>
      <c r="B313" s="148" t="s">
        <v>540</v>
      </c>
      <c r="C313" s="137">
        <v>2018</v>
      </c>
      <c r="D313" s="149">
        <v>13050</v>
      </c>
    </row>
    <row r="314" spans="1:4" s="2" customFormat="1" ht="12.75">
      <c r="A314" s="239">
        <v>7</v>
      </c>
      <c r="B314" s="148" t="s">
        <v>541</v>
      </c>
      <c r="C314" s="137">
        <v>2018</v>
      </c>
      <c r="D314" s="149">
        <v>9250</v>
      </c>
    </row>
    <row r="315" spans="1:4" s="2" customFormat="1" ht="12.75">
      <c r="A315" s="239">
        <v>8</v>
      </c>
      <c r="B315" s="147" t="s">
        <v>542</v>
      </c>
      <c r="C315" s="75">
        <v>2018</v>
      </c>
      <c r="D315" s="260">
        <v>1154</v>
      </c>
    </row>
    <row r="316" spans="1:4" s="12" customFormat="1" ht="12.75">
      <c r="A316" s="239">
        <v>9</v>
      </c>
      <c r="B316" s="147" t="s">
        <v>426</v>
      </c>
      <c r="C316" s="75">
        <v>2017</v>
      </c>
      <c r="D316" s="260">
        <v>664</v>
      </c>
    </row>
    <row r="317" spans="1:4" s="12" customFormat="1" ht="12.75">
      <c r="A317" s="239">
        <v>10</v>
      </c>
      <c r="B317" s="147" t="s">
        <v>429</v>
      </c>
      <c r="C317" s="75">
        <v>2018</v>
      </c>
      <c r="D317" s="260">
        <v>354</v>
      </c>
    </row>
    <row r="318" spans="1:4" s="2" customFormat="1" ht="12.75">
      <c r="A318" s="239">
        <v>11</v>
      </c>
      <c r="B318" s="147" t="s">
        <v>543</v>
      </c>
      <c r="C318" s="75">
        <v>2018</v>
      </c>
      <c r="D318" s="260">
        <v>750</v>
      </c>
    </row>
    <row r="319" spans="1:4" s="2" customFormat="1" ht="12.75">
      <c r="A319" s="239">
        <v>12</v>
      </c>
      <c r="B319" s="273" t="s">
        <v>941</v>
      </c>
      <c r="C319" s="75">
        <v>2020</v>
      </c>
      <c r="D319" s="274">
        <v>1500</v>
      </c>
    </row>
    <row r="320" spans="1:4" s="12" customFormat="1" ht="12.75">
      <c r="A320" s="111"/>
      <c r="B320" s="109" t="s">
        <v>29</v>
      </c>
      <c r="C320" s="41"/>
      <c r="D320" s="51">
        <f>SUM(D308:D319)</f>
        <v>165034.45</v>
      </c>
    </row>
    <row r="321" spans="1:4" s="2" customFormat="1" ht="12.75">
      <c r="A321" s="364" t="s">
        <v>558</v>
      </c>
      <c r="B321" s="365"/>
      <c r="C321" s="365"/>
      <c r="D321" s="366"/>
    </row>
    <row r="322" spans="1:4" s="12" customFormat="1" ht="12.75">
      <c r="A322" s="239">
        <v>1</v>
      </c>
      <c r="B322" s="147" t="s">
        <v>424</v>
      </c>
      <c r="C322" s="75">
        <v>2016</v>
      </c>
      <c r="D322" s="260">
        <v>569</v>
      </c>
    </row>
    <row r="323" spans="1:4" s="12" customFormat="1" ht="12.75">
      <c r="A323" s="239">
        <v>2</v>
      </c>
      <c r="B323" s="147" t="s">
        <v>425</v>
      </c>
      <c r="C323" s="75">
        <v>2017</v>
      </c>
      <c r="D323" s="260">
        <v>3428</v>
      </c>
    </row>
    <row r="324" spans="1:4" s="2" customFormat="1" ht="12.75">
      <c r="A324" s="239">
        <v>3</v>
      </c>
      <c r="B324" s="147" t="s">
        <v>427</v>
      </c>
      <c r="C324" s="75">
        <v>2017</v>
      </c>
      <c r="D324" s="260">
        <v>4204</v>
      </c>
    </row>
    <row r="325" spans="1:4" s="2" customFormat="1" ht="12.75">
      <c r="A325" s="239">
        <v>4</v>
      </c>
      <c r="B325" s="147" t="s">
        <v>428</v>
      </c>
      <c r="C325" s="75">
        <v>2017</v>
      </c>
      <c r="D325" s="260">
        <v>2702</v>
      </c>
    </row>
    <row r="326" spans="1:4" s="2" customFormat="1" ht="12.75">
      <c r="A326" s="239">
        <v>5</v>
      </c>
      <c r="B326" s="147" t="s">
        <v>548</v>
      </c>
      <c r="C326" s="75">
        <v>2018</v>
      </c>
      <c r="D326" s="260">
        <v>700</v>
      </c>
    </row>
    <row r="327" spans="1:4" s="2" customFormat="1" ht="12.75">
      <c r="A327" s="239">
        <v>6</v>
      </c>
      <c r="B327" s="147" t="s">
        <v>547</v>
      </c>
      <c r="C327" s="75">
        <v>2018</v>
      </c>
      <c r="D327" s="260">
        <v>2490</v>
      </c>
    </row>
    <row r="328" spans="1:4" s="2" customFormat="1" ht="12.75">
      <c r="A328" s="239">
        <v>7</v>
      </c>
      <c r="B328" s="147" t="s">
        <v>546</v>
      </c>
      <c r="C328" s="75">
        <v>2018</v>
      </c>
      <c r="D328" s="260">
        <v>12220</v>
      </c>
    </row>
    <row r="329" spans="1:4" s="2" customFormat="1" ht="12.75">
      <c r="A329" s="239">
        <v>8</v>
      </c>
      <c r="B329" s="147" t="s">
        <v>545</v>
      </c>
      <c r="C329" s="75">
        <v>2018</v>
      </c>
      <c r="D329" s="260">
        <v>15640</v>
      </c>
    </row>
    <row r="330" spans="1:4" s="2" customFormat="1" ht="12.75">
      <c r="A330" s="239">
        <v>9</v>
      </c>
      <c r="B330" s="147" t="s">
        <v>544</v>
      </c>
      <c r="C330" s="75">
        <v>2018</v>
      </c>
      <c r="D330" s="260">
        <v>10610</v>
      </c>
    </row>
    <row r="331" spans="1:4" s="2" customFormat="1" ht="12.75">
      <c r="A331" s="239">
        <v>10</v>
      </c>
      <c r="B331" s="147" t="s">
        <v>942</v>
      </c>
      <c r="C331" s="75">
        <v>2019</v>
      </c>
      <c r="D331" s="260">
        <v>1400</v>
      </c>
    </row>
    <row r="332" spans="1:4" s="2" customFormat="1" ht="25.5">
      <c r="A332" s="75">
        <v>11</v>
      </c>
      <c r="B332" s="20" t="s">
        <v>831</v>
      </c>
      <c r="C332" s="75">
        <v>2020</v>
      </c>
      <c r="D332" s="275">
        <v>19600</v>
      </c>
    </row>
    <row r="333" spans="1:4" s="2" customFormat="1" ht="12.75">
      <c r="A333" s="112"/>
      <c r="B333" s="42" t="s">
        <v>29</v>
      </c>
      <c r="C333" s="41"/>
      <c r="D333" s="51">
        <f>SUM(D322:D332)</f>
        <v>73563</v>
      </c>
    </row>
    <row r="334" spans="1:4" s="2" customFormat="1" ht="12.75">
      <c r="A334" s="370" t="s">
        <v>72</v>
      </c>
      <c r="B334" s="370"/>
      <c r="C334" s="370"/>
      <c r="D334" s="370"/>
    </row>
    <row r="335" spans="1:4" s="2" customFormat="1" ht="12.75">
      <c r="A335" s="367" t="s">
        <v>560</v>
      </c>
      <c r="B335" s="368"/>
      <c r="C335" s="368"/>
      <c r="D335" s="369"/>
    </row>
    <row r="336" spans="1:4" s="2" customFormat="1" ht="12.75">
      <c r="A336" s="75">
        <v>1</v>
      </c>
      <c r="B336" s="147" t="s">
        <v>552</v>
      </c>
      <c r="C336" s="75">
        <v>2019</v>
      </c>
      <c r="D336" s="260">
        <v>815</v>
      </c>
    </row>
    <row r="337" spans="1:4" s="2" customFormat="1" ht="12.75">
      <c r="A337" s="75">
        <v>2</v>
      </c>
      <c r="B337" s="147" t="s">
        <v>551</v>
      </c>
      <c r="C337" s="75">
        <v>2017</v>
      </c>
      <c r="D337" s="260">
        <v>4918.77</v>
      </c>
    </row>
    <row r="338" spans="1:4" s="2" customFormat="1" ht="12.75">
      <c r="A338" s="75">
        <v>3</v>
      </c>
      <c r="B338" s="147" t="s">
        <v>550</v>
      </c>
      <c r="C338" s="75">
        <v>2017</v>
      </c>
      <c r="D338" s="260">
        <v>8659</v>
      </c>
    </row>
    <row r="339" spans="1:4" s="2" customFormat="1" ht="12.75">
      <c r="A339" s="75">
        <v>4</v>
      </c>
      <c r="B339" s="147" t="s">
        <v>955</v>
      </c>
      <c r="C339" s="75">
        <v>2019</v>
      </c>
      <c r="D339" s="243">
        <v>4240</v>
      </c>
    </row>
    <row r="340" spans="1:4" s="2" customFormat="1" ht="12.75">
      <c r="A340" s="75">
        <v>5</v>
      </c>
      <c r="B340" s="147" t="s">
        <v>956</v>
      </c>
      <c r="C340" s="75">
        <v>2019</v>
      </c>
      <c r="D340" s="243">
        <v>989</v>
      </c>
    </row>
    <row r="341" spans="1:4" s="2" customFormat="1" ht="12.75">
      <c r="A341" s="75">
        <v>6</v>
      </c>
      <c r="B341" s="147" t="s">
        <v>957</v>
      </c>
      <c r="C341" s="75">
        <v>2019</v>
      </c>
      <c r="D341" s="262">
        <v>542</v>
      </c>
    </row>
    <row r="342" spans="1:4" s="2" customFormat="1" ht="12.75">
      <c r="A342" s="75">
        <v>7</v>
      </c>
      <c r="B342" s="147" t="s">
        <v>958</v>
      </c>
      <c r="C342" s="75">
        <v>2019</v>
      </c>
      <c r="D342" s="262">
        <v>2900</v>
      </c>
    </row>
    <row r="343" spans="1:4" s="2" customFormat="1" ht="12.75">
      <c r="A343" s="75">
        <v>8</v>
      </c>
      <c r="B343" s="147" t="s">
        <v>959</v>
      </c>
      <c r="C343" s="75">
        <v>2019</v>
      </c>
      <c r="D343" s="262">
        <v>6897</v>
      </c>
    </row>
    <row r="344" spans="1:4" s="2" customFormat="1" ht="12.75">
      <c r="A344" s="75">
        <v>9</v>
      </c>
      <c r="B344" s="147" t="s">
        <v>960</v>
      </c>
      <c r="C344" s="75">
        <v>2019</v>
      </c>
      <c r="D344" s="262">
        <v>6000</v>
      </c>
    </row>
    <row r="345" spans="1:4" s="2" customFormat="1" ht="12.75">
      <c r="A345" s="41"/>
      <c r="B345" s="42" t="s">
        <v>29</v>
      </c>
      <c r="C345" s="41"/>
      <c r="D345" s="51">
        <f>SUM(D336:D344)</f>
        <v>35960.770000000004</v>
      </c>
    </row>
    <row r="346" spans="1:4" s="2" customFormat="1" ht="12.75">
      <c r="A346" s="364" t="s">
        <v>558</v>
      </c>
      <c r="B346" s="365"/>
      <c r="C346" s="365"/>
      <c r="D346" s="366"/>
    </row>
    <row r="347" spans="1:4" s="2" customFormat="1" ht="12.75">
      <c r="A347" s="239">
        <v>1</v>
      </c>
      <c r="B347" s="20" t="s">
        <v>553</v>
      </c>
      <c r="C347" s="75">
        <v>2017</v>
      </c>
      <c r="D347" s="258">
        <v>15200</v>
      </c>
    </row>
    <row r="348" spans="1:4" s="2" customFormat="1" ht="25.5">
      <c r="A348" s="239">
        <v>2</v>
      </c>
      <c r="B348" s="20" t="s">
        <v>961</v>
      </c>
      <c r="C348" s="75">
        <v>2018</v>
      </c>
      <c r="D348" s="258">
        <v>35295</v>
      </c>
    </row>
    <row r="349" spans="1:4" s="2" customFormat="1" ht="12.75">
      <c r="A349" s="239">
        <v>3</v>
      </c>
      <c r="B349" s="20" t="s">
        <v>962</v>
      </c>
      <c r="C349" s="75">
        <v>2019</v>
      </c>
      <c r="D349" s="258">
        <v>2149</v>
      </c>
    </row>
    <row r="350" spans="1:4" s="2" customFormat="1" ht="25.5">
      <c r="A350" s="239">
        <v>4</v>
      </c>
      <c r="B350" s="270" t="s">
        <v>913</v>
      </c>
      <c r="C350" s="271">
        <v>2020</v>
      </c>
      <c r="D350" s="272">
        <v>11200</v>
      </c>
    </row>
    <row r="351" spans="1:4" s="2" customFormat="1" ht="12.75">
      <c r="A351" s="41"/>
      <c r="B351" s="42" t="s">
        <v>29</v>
      </c>
      <c r="C351" s="41"/>
      <c r="D351" s="51">
        <f>SUM(D347:D350)</f>
        <v>63844</v>
      </c>
    </row>
    <row r="352" spans="1:4" s="2" customFormat="1" ht="12.75">
      <c r="A352" s="370" t="s">
        <v>80</v>
      </c>
      <c r="B352" s="370"/>
      <c r="C352" s="370"/>
      <c r="D352" s="370"/>
    </row>
    <row r="353" spans="1:4" s="2" customFormat="1" ht="12.75">
      <c r="A353" s="367" t="s">
        <v>559</v>
      </c>
      <c r="B353" s="368"/>
      <c r="C353" s="368"/>
      <c r="D353" s="369"/>
    </row>
    <row r="354" spans="1:4" s="2" customFormat="1" ht="12.75">
      <c r="A354" s="239">
        <v>1</v>
      </c>
      <c r="B354" s="238" t="s">
        <v>554</v>
      </c>
      <c r="C354" s="239">
        <v>2018</v>
      </c>
      <c r="D354" s="259">
        <v>1790</v>
      </c>
    </row>
    <row r="355" spans="1:4" s="2" customFormat="1" ht="12.75">
      <c r="A355" s="239">
        <v>2</v>
      </c>
      <c r="B355" s="147" t="s">
        <v>556</v>
      </c>
      <c r="C355" s="75">
        <v>2018</v>
      </c>
      <c r="D355" s="260">
        <v>2451</v>
      </c>
    </row>
    <row r="356" spans="1:4" s="2" customFormat="1" ht="12.75">
      <c r="A356" s="239">
        <v>3</v>
      </c>
      <c r="B356" s="147" t="s">
        <v>555</v>
      </c>
      <c r="C356" s="75">
        <v>2018</v>
      </c>
      <c r="D356" s="260">
        <v>2598.01</v>
      </c>
    </row>
    <row r="357" spans="1:4" s="2" customFormat="1" ht="12.75">
      <c r="A357" s="41"/>
      <c r="B357" s="42" t="s">
        <v>29</v>
      </c>
      <c r="C357" s="41"/>
      <c r="D357" s="51">
        <f>SUM(D354:D356)</f>
        <v>6839.01</v>
      </c>
    </row>
    <row r="358" spans="1:4" s="2" customFormat="1" ht="12.75">
      <c r="A358" s="364" t="s">
        <v>558</v>
      </c>
      <c r="B358" s="365"/>
      <c r="C358" s="365"/>
      <c r="D358" s="366"/>
    </row>
    <row r="359" spans="1:4" s="2" customFormat="1" ht="12.75">
      <c r="A359" s="22">
        <v>1</v>
      </c>
      <c r="B359" s="147" t="s">
        <v>459</v>
      </c>
      <c r="C359" s="75">
        <v>2016</v>
      </c>
      <c r="D359" s="260">
        <v>2099</v>
      </c>
    </row>
    <row r="360" spans="1:4" s="2" customFormat="1" ht="12.75">
      <c r="A360" s="22">
        <v>2</v>
      </c>
      <c r="B360" s="147" t="s">
        <v>964</v>
      </c>
      <c r="C360" s="75">
        <v>2019</v>
      </c>
      <c r="D360" s="260">
        <v>3050</v>
      </c>
    </row>
    <row r="361" spans="1:4" s="2" customFormat="1" ht="12.75">
      <c r="A361" s="41"/>
      <c r="B361" s="42" t="s">
        <v>29</v>
      </c>
      <c r="C361" s="41"/>
      <c r="D361" s="51">
        <f>SUM(D359:D360)</f>
        <v>5149</v>
      </c>
    </row>
    <row r="362" spans="1:4" s="2" customFormat="1" ht="12.75">
      <c r="A362" s="370" t="s">
        <v>81</v>
      </c>
      <c r="B362" s="370"/>
      <c r="C362" s="370"/>
      <c r="D362" s="370"/>
    </row>
    <row r="363" spans="1:4" s="2" customFormat="1" ht="12.75">
      <c r="A363" s="367" t="s">
        <v>559</v>
      </c>
      <c r="B363" s="368"/>
      <c r="C363" s="368"/>
      <c r="D363" s="369"/>
    </row>
    <row r="364" spans="1:4" s="2" customFormat="1" ht="12.75">
      <c r="A364" s="239">
        <v>1</v>
      </c>
      <c r="B364" s="192" t="s">
        <v>430</v>
      </c>
      <c r="C364" s="72">
        <v>2016</v>
      </c>
      <c r="D364" s="276">
        <v>26199</v>
      </c>
    </row>
    <row r="365" spans="1:4" s="2" customFormat="1" ht="12.75">
      <c r="A365" s="239">
        <v>2</v>
      </c>
      <c r="B365" s="192" t="s">
        <v>423</v>
      </c>
      <c r="C365" s="72">
        <v>2016</v>
      </c>
      <c r="D365" s="276">
        <v>46653.9</v>
      </c>
    </row>
    <row r="366" spans="1:4" s="2" customFormat="1" ht="12.75">
      <c r="A366" s="239">
        <v>3</v>
      </c>
      <c r="B366" s="192" t="s">
        <v>967</v>
      </c>
      <c r="C366" s="72">
        <v>2016</v>
      </c>
      <c r="D366" s="276">
        <v>32195.5</v>
      </c>
    </row>
    <row r="367" spans="1:4" s="2" customFormat="1" ht="12.75">
      <c r="A367" s="239">
        <v>4</v>
      </c>
      <c r="B367" s="192" t="s">
        <v>431</v>
      </c>
      <c r="C367" s="72">
        <v>2016</v>
      </c>
      <c r="D367" s="276">
        <v>2240</v>
      </c>
    </row>
    <row r="368" spans="1:4" s="2" customFormat="1" ht="12.75">
      <c r="A368" s="239">
        <v>5</v>
      </c>
      <c r="B368" s="192" t="s">
        <v>557</v>
      </c>
      <c r="C368" s="72">
        <v>2018</v>
      </c>
      <c r="D368" s="276">
        <v>23985</v>
      </c>
    </row>
    <row r="369" spans="1:6" s="2" customFormat="1" ht="12.75">
      <c r="A369" s="239">
        <v>6</v>
      </c>
      <c r="B369" s="192" t="s">
        <v>506</v>
      </c>
      <c r="C369" s="72">
        <v>2019</v>
      </c>
      <c r="D369" s="276">
        <v>3700</v>
      </c>
      <c r="F369" s="277"/>
    </row>
    <row r="370" spans="1:4" s="2" customFormat="1" ht="12.75">
      <c r="A370" s="239">
        <v>7</v>
      </c>
      <c r="B370" s="192" t="s">
        <v>967</v>
      </c>
      <c r="C370" s="72">
        <v>2019</v>
      </c>
      <c r="D370" s="276">
        <v>18479.52</v>
      </c>
    </row>
    <row r="371" spans="1:4" s="2" customFormat="1" ht="12.75">
      <c r="A371" s="41"/>
      <c r="B371" s="42" t="s">
        <v>29</v>
      </c>
      <c r="C371" s="41"/>
      <c r="D371" s="185">
        <f>SUM(D364:D370)</f>
        <v>153452.91999999998</v>
      </c>
    </row>
    <row r="372" spans="1:4" s="2" customFormat="1" ht="12.75">
      <c r="A372" s="370" t="s">
        <v>384</v>
      </c>
      <c r="B372" s="370"/>
      <c r="C372" s="370"/>
      <c r="D372" s="370"/>
    </row>
    <row r="373" spans="1:4" s="2" customFormat="1" ht="12.75">
      <c r="A373" s="367" t="s">
        <v>559</v>
      </c>
      <c r="B373" s="368"/>
      <c r="C373" s="368"/>
      <c r="D373" s="369"/>
    </row>
    <row r="374" spans="1:4" s="2" customFormat="1" ht="12.75">
      <c r="A374" s="261">
        <v>1</v>
      </c>
      <c r="B374" s="238" t="s">
        <v>123</v>
      </c>
      <c r="C374" s="238"/>
      <c r="D374" s="259">
        <v>2066</v>
      </c>
    </row>
    <row r="375" spans="1:4" s="2" customFormat="1" ht="12.75">
      <c r="A375" s="261">
        <v>2</v>
      </c>
      <c r="B375" s="238" t="s">
        <v>123</v>
      </c>
      <c r="C375" s="238"/>
      <c r="D375" s="259">
        <v>1939</v>
      </c>
    </row>
    <row r="376" spans="1:4" s="2" customFormat="1" ht="12.75">
      <c r="A376" s="261">
        <v>3</v>
      </c>
      <c r="B376" s="238" t="s">
        <v>123</v>
      </c>
      <c r="C376" s="147"/>
      <c r="D376" s="260">
        <v>1924</v>
      </c>
    </row>
    <row r="377" spans="1:4" s="2" customFormat="1" ht="12.75">
      <c r="A377" s="261">
        <v>4</v>
      </c>
      <c r="B377" s="147" t="s">
        <v>565</v>
      </c>
      <c r="C377" s="147"/>
      <c r="D377" s="243">
        <v>575</v>
      </c>
    </row>
    <row r="378" spans="1:4" s="2" customFormat="1" ht="12.75">
      <c r="A378" s="261">
        <v>5</v>
      </c>
      <c r="B378" s="147" t="s">
        <v>564</v>
      </c>
      <c r="C378" s="147"/>
      <c r="D378" s="243">
        <v>520</v>
      </c>
    </row>
    <row r="379" spans="1:4" s="2" customFormat="1" ht="12.75">
      <c r="A379" s="261">
        <v>6</v>
      </c>
      <c r="B379" s="147" t="s">
        <v>563</v>
      </c>
      <c r="C379" s="147"/>
      <c r="D379" s="243">
        <v>3299</v>
      </c>
    </row>
    <row r="380" spans="1:4" s="2" customFormat="1" ht="12.75">
      <c r="A380" s="261">
        <v>7</v>
      </c>
      <c r="B380" s="147" t="s">
        <v>968</v>
      </c>
      <c r="C380" s="147"/>
      <c r="D380" s="243">
        <v>1806</v>
      </c>
    </row>
    <row r="381" spans="1:4" s="2" customFormat="1" ht="12.75">
      <c r="A381" s="261">
        <v>8</v>
      </c>
      <c r="B381" s="147" t="s">
        <v>562</v>
      </c>
      <c r="C381" s="147"/>
      <c r="D381" s="243">
        <v>2199</v>
      </c>
    </row>
    <row r="382" spans="1:4" s="2" customFormat="1" ht="12.75">
      <c r="A382" s="261">
        <v>9</v>
      </c>
      <c r="B382" s="147" t="s">
        <v>969</v>
      </c>
      <c r="C382" s="147"/>
      <c r="D382" s="243">
        <v>2595</v>
      </c>
    </row>
    <row r="383" spans="1:4" s="2" customFormat="1" ht="12.75">
      <c r="A383" s="261">
        <v>10</v>
      </c>
      <c r="B383" s="147" t="s">
        <v>970</v>
      </c>
      <c r="C383" s="147"/>
      <c r="D383" s="243">
        <v>3498</v>
      </c>
    </row>
    <row r="384" spans="1:4" s="2" customFormat="1" ht="12.75">
      <c r="A384" s="261">
        <v>11</v>
      </c>
      <c r="B384" s="278" t="s">
        <v>971</v>
      </c>
      <c r="C384" s="278"/>
      <c r="D384" s="279">
        <v>27000</v>
      </c>
    </row>
    <row r="385" spans="1:4" s="2" customFormat="1" ht="12.75">
      <c r="A385" s="261">
        <v>12</v>
      </c>
      <c r="B385" s="278" t="s">
        <v>972</v>
      </c>
      <c r="C385" s="278"/>
      <c r="D385" s="279">
        <v>11808</v>
      </c>
    </row>
    <row r="386" spans="1:4" s="2" customFormat="1" ht="12.75">
      <c r="A386" s="41"/>
      <c r="B386" s="42" t="s">
        <v>29</v>
      </c>
      <c r="C386" s="41"/>
      <c r="D386" s="51">
        <f>SUM(D374:D385)</f>
        <v>59229</v>
      </c>
    </row>
    <row r="387" spans="1:4" s="2" customFormat="1" ht="12.75">
      <c r="A387" s="364" t="s">
        <v>558</v>
      </c>
      <c r="B387" s="365"/>
      <c r="C387" s="365"/>
      <c r="D387" s="366"/>
    </row>
    <row r="388" spans="1:4" s="2" customFormat="1" ht="12.75">
      <c r="A388" s="280">
        <v>1</v>
      </c>
      <c r="B388" s="20" t="s">
        <v>571</v>
      </c>
      <c r="C388" s="20"/>
      <c r="D388" s="243">
        <v>4674</v>
      </c>
    </row>
    <row r="389" spans="1:4" s="2" customFormat="1" ht="12.75">
      <c r="A389" s="280">
        <v>2</v>
      </c>
      <c r="B389" s="20" t="s">
        <v>973</v>
      </c>
      <c r="C389" s="20"/>
      <c r="D389" s="243">
        <v>8856</v>
      </c>
    </row>
    <row r="390" spans="1:4" s="2" customFormat="1" ht="12.75">
      <c r="A390" s="280">
        <v>3</v>
      </c>
      <c r="B390" s="20" t="s">
        <v>570</v>
      </c>
      <c r="C390" s="20"/>
      <c r="D390" s="243">
        <v>3337</v>
      </c>
    </row>
    <row r="391" spans="1:4" s="2" customFormat="1" ht="12.75">
      <c r="A391" s="280">
        <v>4</v>
      </c>
      <c r="B391" s="20" t="s">
        <v>570</v>
      </c>
      <c r="C391" s="20"/>
      <c r="D391" s="243">
        <v>2220</v>
      </c>
    </row>
    <row r="392" spans="1:4" s="2" customFormat="1" ht="12.75">
      <c r="A392" s="280">
        <v>5</v>
      </c>
      <c r="B392" s="20" t="s">
        <v>569</v>
      </c>
      <c r="C392" s="20"/>
      <c r="D392" s="243">
        <v>1599</v>
      </c>
    </row>
    <row r="393" spans="1:4" s="2" customFormat="1" ht="12.75">
      <c r="A393" s="280">
        <v>6</v>
      </c>
      <c r="B393" s="20" t="s">
        <v>568</v>
      </c>
      <c r="C393" s="20"/>
      <c r="D393" s="243">
        <v>635</v>
      </c>
    </row>
    <row r="394" spans="1:4" s="2" customFormat="1" ht="12.75">
      <c r="A394" s="280">
        <v>7</v>
      </c>
      <c r="B394" s="147" t="s">
        <v>567</v>
      </c>
      <c r="C394" s="147"/>
      <c r="D394" s="260">
        <v>2999.99</v>
      </c>
    </row>
    <row r="395" spans="1:4" s="2" customFormat="1" ht="12.75">
      <c r="A395" s="280">
        <v>8</v>
      </c>
      <c r="B395" s="147" t="s">
        <v>566</v>
      </c>
      <c r="C395" s="147"/>
      <c r="D395" s="260">
        <v>2300</v>
      </c>
    </row>
    <row r="396" spans="1:4" s="2" customFormat="1" ht="12.75">
      <c r="A396" s="280">
        <v>9</v>
      </c>
      <c r="B396" s="147" t="s">
        <v>974</v>
      </c>
      <c r="C396" s="147"/>
      <c r="D396" s="260">
        <v>779.99</v>
      </c>
    </row>
    <row r="397" spans="1:4" s="2" customFormat="1" ht="12.75">
      <c r="A397" s="280">
        <v>10</v>
      </c>
      <c r="B397" s="147" t="s">
        <v>975</v>
      </c>
      <c r="C397" s="147"/>
      <c r="D397" s="260">
        <v>1439.98</v>
      </c>
    </row>
    <row r="398" spans="1:4" s="2" customFormat="1" ht="12.75">
      <c r="A398" s="280">
        <v>11</v>
      </c>
      <c r="B398" s="147" t="s">
        <v>976</v>
      </c>
      <c r="C398" s="147"/>
      <c r="D398" s="260">
        <v>11664</v>
      </c>
    </row>
    <row r="399" spans="1:4" s="2" customFormat="1" ht="12.75">
      <c r="A399" s="41"/>
      <c r="B399" s="42" t="s">
        <v>29</v>
      </c>
      <c r="C399" s="41"/>
      <c r="D399" s="51">
        <f>SUM(D388:D398)</f>
        <v>40504.96</v>
      </c>
    </row>
    <row r="400" spans="1:4" s="2" customFormat="1" ht="12.75">
      <c r="A400" s="364" t="s">
        <v>463</v>
      </c>
      <c r="B400" s="365"/>
      <c r="C400" s="365"/>
      <c r="D400" s="366"/>
    </row>
    <row r="401" spans="1:4" s="2" customFormat="1" ht="12.75">
      <c r="A401" s="204">
        <v>1</v>
      </c>
      <c r="B401" s="147" t="s">
        <v>572</v>
      </c>
      <c r="C401" s="147"/>
      <c r="D401" s="260">
        <v>40000</v>
      </c>
    </row>
    <row r="402" spans="1:4" ht="12.75">
      <c r="A402" s="41"/>
      <c r="B402" s="42" t="s">
        <v>29</v>
      </c>
      <c r="C402" s="41"/>
      <c r="D402" s="51">
        <f>SUM(D401)</f>
        <v>40000</v>
      </c>
    </row>
    <row r="403" spans="1:4" ht="12.75">
      <c r="A403" s="370" t="s">
        <v>1028</v>
      </c>
      <c r="B403" s="370"/>
      <c r="C403" s="370"/>
      <c r="D403" s="370"/>
    </row>
    <row r="404" spans="1:4" ht="12.75">
      <c r="A404" s="367" t="s">
        <v>559</v>
      </c>
      <c r="B404" s="368"/>
      <c r="C404" s="368"/>
      <c r="D404" s="369"/>
    </row>
    <row r="405" spans="1:4" ht="12.75">
      <c r="A405" s="261">
        <v>1</v>
      </c>
      <c r="B405" s="273" t="s">
        <v>1029</v>
      </c>
      <c r="C405" s="75">
        <v>2017</v>
      </c>
      <c r="D405" s="274">
        <v>1500</v>
      </c>
    </row>
    <row r="406" spans="1:4" ht="12.75">
      <c r="A406" s="261">
        <v>2</v>
      </c>
      <c r="B406" s="273" t="s">
        <v>1029</v>
      </c>
      <c r="C406" s="75">
        <v>2017</v>
      </c>
      <c r="D406" s="274">
        <v>1500</v>
      </c>
    </row>
    <row r="407" spans="1:4" ht="12.75">
      <c r="A407" s="261">
        <v>3</v>
      </c>
      <c r="B407" s="273" t="s">
        <v>1030</v>
      </c>
      <c r="C407" s="75">
        <v>2017</v>
      </c>
      <c r="D407" s="274">
        <v>3500</v>
      </c>
    </row>
    <row r="408" spans="1:4" ht="12.75">
      <c r="A408" s="261">
        <v>4</v>
      </c>
      <c r="B408" s="273" t="s">
        <v>1031</v>
      </c>
      <c r="C408" s="75">
        <v>2019</v>
      </c>
      <c r="D408" s="274">
        <v>1271.55</v>
      </c>
    </row>
    <row r="409" spans="1:4" ht="12.75">
      <c r="A409" s="261">
        <v>5</v>
      </c>
      <c r="B409" s="273" t="s">
        <v>1031</v>
      </c>
      <c r="C409" s="75">
        <v>2019</v>
      </c>
      <c r="D409" s="274">
        <v>844.71</v>
      </c>
    </row>
    <row r="410" spans="1:4" ht="12.75">
      <c r="A410" s="261">
        <v>6</v>
      </c>
      <c r="B410" s="273" t="s">
        <v>439</v>
      </c>
      <c r="C410" s="75">
        <v>2019</v>
      </c>
      <c r="D410" s="274">
        <v>395.93</v>
      </c>
    </row>
    <row r="411" spans="1:4" ht="12.75">
      <c r="A411" s="261">
        <v>7</v>
      </c>
      <c r="B411" s="273" t="s">
        <v>1032</v>
      </c>
      <c r="C411" s="75">
        <v>2019</v>
      </c>
      <c r="D411" s="274">
        <v>1186.99</v>
      </c>
    </row>
    <row r="412" spans="1:4" ht="12.75">
      <c r="A412" s="261">
        <v>8</v>
      </c>
      <c r="B412" s="273" t="s">
        <v>1033</v>
      </c>
      <c r="C412" s="75">
        <v>2020</v>
      </c>
      <c r="D412" s="274">
        <v>6350</v>
      </c>
    </row>
    <row r="413" spans="1:4" ht="12.75">
      <c r="A413" s="41"/>
      <c r="B413" s="42" t="s">
        <v>29</v>
      </c>
      <c r="C413" s="41"/>
      <c r="D413" s="51">
        <f>SUM(D405:D412)</f>
        <v>16549.18</v>
      </c>
    </row>
    <row r="417" spans="2:6" ht="12.75">
      <c r="B417" s="381" t="s">
        <v>993</v>
      </c>
      <c r="C417" s="381"/>
      <c r="D417" s="186">
        <f>SUM(D58,D89,D82,D103,D119,D149,D225,D257,D277,D320,D345,D357,D371,D386,D413)</f>
        <v>1606957.7699999998</v>
      </c>
      <c r="F417" s="314"/>
    </row>
    <row r="418" spans="2:6" ht="12.75">
      <c r="B418" s="381" t="s">
        <v>994</v>
      </c>
      <c r="C418" s="381"/>
      <c r="D418" s="186">
        <f>SUM(D66,D109,D207,D246,D305,D333,D351,D361,D399)</f>
        <v>425518.86</v>
      </c>
      <c r="F418" s="314"/>
    </row>
    <row r="419" spans="2:6" ht="12.75">
      <c r="B419" s="381" t="s">
        <v>995</v>
      </c>
      <c r="C419" s="381"/>
      <c r="D419" s="186">
        <f>SUM(D112,D211,D249,D402)</f>
        <v>49832</v>
      </c>
      <c r="F419" s="314"/>
    </row>
    <row r="420" spans="2:6" ht="12.75">
      <c r="B420" s="381" t="s">
        <v>45</v>
      </c>
      <c r="C420" s="381"/>
      <c r="D420" s="186">
        <f>SUM(D417:D419)</f>
        <v>2082308.63</v>
      </c>
      <c r="F420" s="314"/>
    </row>
    <row r="422" ht="12.75">
      <c r="E422" s="187"/>
    </row>
  </sheetData>
  <sheetProtection/>
  <mergeCells count="174">
    <mergeCell ref="A346:D346"/>
    <mergeCell ref="A352:D352"/>
    <mergeCell ref="B417:C417"/>
    <mergeCell ref="B418:C418"/>
    <mergeCell ref="B419:C419"/>
    <mergeCell ref="B420:C420"/>
    <mergeCell ref="A362:D362"/>
    <mergeCell ref="A403:D403"/>
    <mergeCell ref="A404:D404"/>
    <mergeCell ref="A334:D334"/>
    <mergeCell ref="A247:D247"/>
    <mergeCell ref="A212:D212"/>
    <mergeCell ref="A387:D387"/>
    <mergeCell ref="A372:D372"/>
    <mergeCell ref="A373:D373"/>
    <mergeCell ref="A363:D363"/>
    <mergeCell ref="A358:D358"/>
    <mergeCell ref="A258:D258"/>
    <mergeCell ref="A259:D259"/>
    <mergeCell ref="A321:D321"/>
    <mergeCell ref="A278:D278"/>
    <mergeCell ref="A226:D226"/>
    <mergeCell ref="A213:D213"/>
    <mergeCell ref="A113:D113"/>
    <mergeCell ref="A114:D114"/>
    <mergeCell ref="A306:D306"/>
    <mergeCell ref="A208:D208"/>
    <mergeCell ref="A307:D307"/>
    <mergeCell ref="A121:D121"/>
    <mergeCell ref="A150:D150"/>
    <mergeCell ref="AE18:AH18"/>
    <mergeCell ref="AI18:AL18"/>
    <mergeCell ref="A90:D90"/>
    <mergeCell ref="A67:D67"/>
    <mergeCell ref="A83:D83"/>
    <mergeCell ref="A84:D84"/>
    <mergeCell ref="AA18:AD18"/>
    <mergeCell ref="A1:C1"/>
    <mergeCell ref="A4:D4"/>
    <mergeCell ref="A5:D5"/>
    <mergeCell ref="A91:D91"/>
    <mergeCell ref="G18:J18"/>
    <mergeCell ref="E60:F61"/>
    <mergeCell ref="AM18:AP18"/>
    <mergeCell ref="AU18:AX18"/>
    <mergeCell ref="A59:D59"/>
    <mergeCell ref="K18:N18"/>
    <mergeCell ref="O18:R18"/>
    <mergeCell ref="S18:V18"/>
    <mergeCell ref="E18:F18"/>
    <mergeCell ref="W18:Z18"/>
    <mergeCell ref="W19:Z19"/>
    <mergeCell ref="AQ18:AT18"/>
    <mergeCell ref="BO18:BR18"/>
    <mergeCell ref="BS18:BV18"/>
    <mergeCell ref="AY18:BB18"/>
    <mergeCell ref="BC18:BF18"/>
    <mergeCell ref="A120:D120"/>
    <mergeCell ref="AA19:AD19"/>
    <mergeCell ref="AE19:AH19"/>
    <mergeCell ref="AY19:BB19"/>
    <mergeCell ref="BK19:BN19"/>
    <mergeCell ref="A110:D110"/>
    <mergeCell ref="CQ18:CT18"/>
    <mergeCell ref="BG18:BJ18"/>
    <mergeCell ref="BK18:BN18"/>
    <mergeCell ref="CU18:CX18"/>
    <mergeCell ref="CY18:DB18"/>
    <mergeCell ref="BW18:BZ18"/>
    <mergeCell ref="CA18:CD18"/>
    <mergeCell ref="CE18:CH18"/>
    <mergeCell ref="CI18:CL18"/>
    <mergeCell ref="CM18:CP18"/>
    <mergeCell ref="DS18:DV18"/>
    <mergeCell ref="DW18:DZ18"/>
    <mergeCell ref="EA18:ED18"/>
    <mergeCell ref="EE18:EH18"/>
    <mergeCell ref="DC18:DF18"/>
    <mergeCell ref="DG18:DJ18"/>
    <mergeCell ref="DK18:DN18"/>
    <mergeCell ref="DO18:DR18"/>
    <mergeCell ref="EY18:FB18"/>
    <mergeCell ref="FC18:FF18"/>
    <mergeCell ref="FG18:FJ18"/>
    <mergeCell ref="FK18:FN18"/>
    <mergeCell ref="EI18:EL18"/>
    <mergeCell ref="EM18:EP18"/>
    <mergeCell ref="EQ18:ET18"/>
    <mergeCell ref="EU18:EX18"/>
    <mergeCell ref="GE18:GH18"/>
    <mergeCell ref="GI18:GL18"/>
    <mergeCell ref="II18:IL18"/>
    <mergeCell ref="IM18:IP18"/>
    <mergeCell ref="HK18:HN18"/>
    <mergeCell ref="HO18:HR18"/>
    <mergeCell ref="HS18:HV18"/>
    <mergeCell ref="HW18:HZ18"/>
    <mergeCell ref="IA18:ID18"/>
    <mergeCell ref="IE18:IH18"/>
    <mergeCell ref="FW18:FZ18"/>
    <mergeCell ref="GA18:GD18"/>
    <mergeCell ref="HC18:HF18"/>
    <mergeCell ref="HG18:HJ18"/>
    <mergeCell ref="AI19:AL19"/>
    <mergeCell ref="AM19:AP19"/>
    <mergeCell ref="AQ19:AT19"/>
    <mergeCell ref="AU19:AX19"/>
    <mergeCell ref="BC19:BF19"/>
    <mergeCell ref="BG19:BJ19"/>
    <mergeCell ref="BO19:BR19"/>
    <mergeCell ref="BS19:BV19"/>
    <mergeCell ref="BW19:BZ19"/>
    <mergeCell ref="CA19:CD19"/>
    <mergeCell ref="GU18:GX18"/>
    <mergeCell ref="GY18:HB18"/>
    <mergeCell ref="GM18:GP18"/>
    <mergeCell ref="GQ18:GT18"/>
    <mergeCell ref="FO18:FR18"/>
    <mergeCell ref="FS18:FV18"/>
    <mergeCell ref="CE19:CH19"/>
    <mergeCell ref="CI19:CL19"/>
    <mergeCell ref="CM19:CP19"/>
    <mergeCell ref="CQ19:CT19"/>
    <mergeCell ref="IQ18:IT18"/>
    <mergeCell ref="E19:F19"/>
    <mergeCell ref="G19:J19"/>
    <mergeCell ref="K19:N19"/>
    <mergeCell ref="O19:R19"/>
    <mergeCell ref="S19:V19"/>
    <mergeCell ref="DK19:DN19"/>
    <mergeCell ref="DO19:DR19"/>
    <mergeCell ref="DS19:DV19"/>
    <mergeCell ref="DW19:DZ19"/>
    <mergeCell ref="CU19:CX19"/>
    <mergeCell ref="CY19:DB19"/>
    <mergeCell ref="DC19:DF19"/>
    <mergeCell ref="DG19:DJ19"/>
    <mergeCell ref="HO19:HR19"/>
    <mergeCell ref="EQ19:ET19"/>
    <mergeCell ref="EU19:EX19"/>
    <mergeCell ref="EY19:FB19"/>
    <mergeCell ref="FC19:FF19"/>
    <mergeCell ref="FK19:FN19"/>
    <mergeCell ref="FO19:FR19"/>
    <mergeCell ref="FS19:FV19"/>
    <mergeCell ref="GY19:HB19"/>
    <mergeCell ref="GE19:GH19"/>
    <mergeCell ref="IM19:IP19"/>
    <mergeCell ref="IQ19:IT19"/>
    <mergeCell ref="HS19:HV19"/>
    <mergeCell ref="HW19:HZ19"/>
    <mergeCell ref="IA19:ID19"/>
    <mergeCell ref="IE19:IH19"/>
    <mergeCell ref="II19:IL19"/>
    <mergeCell ref="A335:D335"/>
    <mergeCell ref="A353:D353"/>
    <mergeCell ref="A250:D250"/>
    <mergeCell ref="A251:D251"/>
    <mergeCell ref="FG19:FJ19"/>
    <mergeCell ref="A104:D104"/>
    <mergeCell ref="EA19:ED19"/>
    <mergeCell ref="EE19:EH19"/>
    <mergeCell ref="EI19:EL19"/>
    <mergeCell ref="EM19:EP19"/>
    <mergeCell ref="GU19:GX19"/>
    <mergeCell ref="A400:D400"/>
    <mergeCell ref="HK19:HN19"/>
    <mergeCell ref="HC19:HF19"/>
    <mergeCell ref="HG19:HJ19"/>
    <mergeCell ref="FW19:FZ19"/>
    <mergeCell ref="GA19:GD19"/>
    <mergeCell ref="GI19:GL19"/>
    <mergeCell ref="GM19:GP19"/>
    <mergeCell ref="GQ19:GT19"/>
  </mergeCells>
  <conditionalFormatting sqref="B219">
    <cfRule type="colorScale" priority="5" dxfId="0">
      <colorScale>
        <cfvo type="min" val="0"/>
        <cfvo type="max"/>
        <color rgb="FFFF7128"/>
        <color rgb="FFFFEF9C"/>
      </colorScale>
    </cfRule>
  </conditionalFormatting>
  <conditionalFormatting sqref="B220"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B221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B222:B223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B232:B242">
    <cfRule type="colorScale" priority="1" dxfId="0">
      <colorScale>
        <cfvo type="min" val="0"/>
        <cfvo type="max"/>
        <color rgb="FFFF7128"/>
        <color rgb="FFFFEF9C"/>
      </colorScale>
    </cfRule>
  </conditionalFormatting>
  <printOptions horizontalCentered="1"/>
  <pageMargins left="0.5905511811023623" right="0" top="0.3937007874015748" bottom="0.1968503937007874" header="0.7086614173228347" footer="0.5118110236220472"/>
  <pageSetup fitToHeight="3" fitToWidth="0" horizontalDpi="600" verticalDpi="600" orientation="portrait" paperSize="9" scale="41" r:id="rId1"/>
  <headerFooter alignWithMargins="0">
    <oddFooter>&amp;CStrona &amp;P z &amp;N</oddFooter>
  </headerFooter>
  <rowBreaks count="2" manualBreakCount="2">
    <brk id="211" max="5" man="1"/>
    <brk id="33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SheetLayoutView="100" zoomScalePageLayoutView="0" workbookViewId="0" topLeftCell="A4">
      <selection activeCell="C19" sqref="C19"/>
    </sheetView>
  </sheetViews>
  <sheetFormatPr defaultColWidth="9.140625" defaultRowHeight="12.75"/>
  <cols>
    <col min="1" max="1" width="5.8515625" style="101" customWidth="1"/>
    <col min="2" max="2" width="42.8515625" style="1" customWidth="1"/>
    <col min="3" max="3" width="20.140625" style="113" customWidth="1"/>
    <col min="4" max="4" width="20.140625" style="114" customWidth="1"/>
    <col min="5" max="5" width="13.8515625" style="1" bestFit="1" customWidth="1"/>
    <col min="6" max="6" width="13.8515625" style="8" bestFit="1" customWidth="1"/>
    <col min="7" max="7" width="12.140625" style="8" bestFit="1" customWidth="1"/>
    <col min="8" max="16384" width="9.140625" style="8" customWidth="1"/>
  </cols>
  <sheetData>
    <row r="1" spans="1:4" ht="12.75">
      <c r="A1" s="325" t="s">
        <v>54</v>
      </c>
      <c r="B1" s="359"/>
      <c r="C1" s="359"/>
      <c r="D1" s="359"/>
    </row>
    <row r="2" spans="2:5" ht="12.75" customHeight="1" thickBot="1">
      <c r="B2" s="13"/>
      <c r="C2" s="13"/>
      <c r="D2" s="54"/>
      <c r="E2" s="102"/>
    </row>
    <row r="3" spans="1:7" ht="25.5">
      <c r="A3" s="30" t="s">
        <v>30</v>
      </c>
      <c r="B3" s="31" t="s">
        <v>28</v>
      </c>
      <c r="C3" s="32" t="s">
        <v>31</v>
      </c>
      <c r="D3" s="53" t="s">
        <v>47</v>
      </c>
      <c r="E3" s="102"/>
      <c r="F3" s="11"/>
      <c r="G3" s="11"/>
    </row>
    <row r="4" spans="1:7" s="119" customFormat="1" ht="24.75" customHeight="1">
      <c r="A4" s="154">
        <v>1</v>
      </c>
      <c r="B4" s="20" t="s">
        <v>57</v>
      </c>
      <c r="C4" s="155">
        <f>364382.44+9535+75264.74+710+12162.45+12601.27</f>
        <v>474655.9</v>
      </c>
      <c r="D4" s="156" t="s">
        <v>98</v>
      </c>
      <c r="E4" s="157"/>
      <c r="F4" s="117"/>
      <c r="G4" s="118"/>
    </row>
    <row r="5" spans="1:7" s="119" customFormat="1" ht="24.75" customHeight="1">
      <c r="A5" s="154">
        <v>2</v>
      </c>
      <c r="B5" s="20" t="s">
        <v>58</v>
      </c>
      <c r="C5" s="155">
        <v>0</v>
      </c>
      <c r="D5" s="156" t="s">
        <v>98</v>
      </c>
      <c r="E5" s="157"/>
      <c r="F5" s="117"/>
      <c r="G5" s="118"/>
    </row>
    <row r="6" spans="1:7" s="171" customFormat="1" ht="24.75" customHeight="1">
      <c r="A6" s="382">
        <v>3</v>
      </c>
      <c r="B6" s="20" t="s">
        <v>59</v>
      </c>
      <c r="C6" s="243">
        <v>849345.88</v>
      </c>
      <c r="D6" s="156" t="s">
        <v>98</v>
      </c>
      <c r="E6" s="12"/>
      <c r="F6" s="170"/>
      <c r="G6" s="170"/>
    </row>
    <row r="7" spans="1:7" s="171" customFormat="1" ht="24.75" customHeight="1">
      <c r="A7" s="383"/>
      <c r="B7" s="20" t="s">
        <v>697</v>
      </c>
      <c r="C7" s="243">
        <v>4866</v>
      </c>
      <c r="D7" s="156" t="s">
        <v>98</v>
      </c>
      <c r="E7" s="12"/>
      <c r="F7" s="170"/>
      <c r="G7" s="170"/>
    </row>
    <row r="8" spans="1:7" s="171" customFormat="1" ht="24.75" customHeight="1">
      <c r="A8" s="154">
        <v>4</v>
      </c>
      <c r="B8" s="135" t="s">
        <v>60</v>
      </c>
      <c r="C8" s="243">
        <v>270000</v>
      </c>
      <c r="D8" s="156" t="s">
        <v>98</v>
      </c>
      <c r="E8" s="12"/>
      <c r="F8" s="170"/>
      <c r="G8" s="170"/>
    </row>
    <row r="9" spans="1:6" s="171" customFormat="1" ht="24.75" customHeight="1">
      <c r="A9" s="154">
        <v>5</v>
      </c>
      <c r="B9" s="135" t="s">
        <v>61</v>
      </c>
      <c r="C9" s="243">
        <v>101878.84000000001</v>
      </c>
      <c r="D9" s="244">
        <v>10028.13</v>
      </c>
      <c r="E9" s="2"/>
      <c r="F9" s="180"/>
    </row>
    <row r="10" spans="1:5" s="171" customFormat="1" ht="24.75" customHeight="1">
      <c r="A10" s="154">
        <v>6</v>
      </c>
      <c r="B10" s="135" t="s">
        <v>62</v>
      </c>
      <c r="C10" s="243">
        <v>187794.36</v>
      </c>
      <c r="D10" s="245">
        <v>18507.52</v>
      </c>
      <c r="E10" s="2"/>
    </row>
    <row r="11" spans="1:5" s="171" customFormat="1" ht="24.75" customHeight="1">
      <c r="A11" s="154">
        <v>7</v>
      </c>
      <c r="B11" s="20" t="s">
        <v>63</v>
      </c>
      <c r="C11" s="243">
        <v>69774.92</v>
      </c>
      <c r="D11" s="246" t="s">
        <v>98</v>
      </c>
      <c r="E11" s="2"/>
    </row>
    <row r="12" spans="1:5" s="171" customFormat="1" ht="24.75" customHeight="1">
      <c r="A12" s="154">
        <v>8</v>
      </c>
      <c r="B12" s="135" t="s">
        <v>64</v>
      </c>
      <c r="C12" s="243">
        <v>701116.05</v>
      </c>
      <c r="D12" s="244">
        <v>50219.06</v>
      </c>
      <c r="E12" s="2"/>
    </row>
    <row r="13" spans="1:5" s="171" customFormat="1" ht="24.75" customHeight="1">
      <c r="A13" s="154">
        <v>9</v>
      </c>
      <c r="B13" s="135" t="s">
        <v>92</v>
      </c>
      <c r="C13" s="243">
        <v>446478.43</v>
      </c>
      <c r="D13" s="156" t="s">
        <v>98</v>
      </c>
      <c r="E13" s="2"/>
    </row>
    <row r="14" spans="1:5" s="171" customFormat="1" ht="24.75" customHeight="1">
      <c r="A14" s="154">
        <v>10</v>
      </c>
      <c r="B14" s="135" t="s">
        <v>65</v>
      </c>
      <c r="C14" s="243">
        <v>925437.1</v>
      </c>
      <c r="D14" s="244">
        <v>22958.19</v>
      </c>
      <c r="E14" s="2"/>
    </row>
    <row r="15" spans="1:6" s="171" customFormat="1" ht="24.75" customHeight="1">
      <c r="A15" s="154">
        <v>11</v>
      </c>
      <c r="B15" s="135" t="s">
        <v>66</v>
      </c>
      <c r="C15" s="247">
        <f>564138.04+57392</f>
        <v>621530.04</v>
      </c>
      <c r="D15" s="245">
        <v>24014.38</v>
      </c>
      <c r="E15" s="248" t="s">
        <v>963</v>
      </c>
      <c r="F15" s="170"/>
    </row>
    <row r="16" spans="1:6" s="60" customFormat="1" ht="24.75" customHeight="1">
      <c r="A16" s="154">
        <v>12</v>
      </c>
      <c r="B16" s="229" t="s">
        <v>67</v>
      </c>
      <c r="C16" s="247">
        <v>9048.74</v>
      </c>
      <c r="D16" s="156" t="s">
        <v>98</v>
      </c>
      <c r="E16" s="1"/>
      <c r="F16" s="184"/>
    </row>
    <row r="17" spans="1:6" s="171" customFormat="1" ht="24.75" customHeight="1">
      <c r="A17" s="154">
        <v>13</v>
      </c>
      <c r="B17" s="228" t="s">
        <v>68</v>
      </c>
      <c r="C17" s="243">
        <v>523879.26999999996</v>
      </c>
      <c r="D17" s="156" t="s">
        <v>98</v>
      </c>
      <c r="E17" s="2"/>
      <c r="F17" s="184"/>
    </row>
    <row r="18" spans="1:6" s="116" customFormat="1" ht="24.75" customHeight="1">
      <c r="A18" s="154">
        <v>14</v>
      </c>
      <c r="B18" s="158" t="s">
        <v>99</v>
      </c>
      <c r="C18" s="159">
        <v>0</v>
      </c>
      <c r="D18" s="160" t="s">
        <v>98</v>
      </c>
      <c r="E18" s="2"/>
      <c r="F18" s="121"/>
    </row>
    <row r="19" spans="1:6" s="116" customFormat="1" ht="24.75" customHeight="1">
      <c r="A19" s="289">
        <v>15</v>
      </c>
      <c r="B19" s="158" t="s">
        <v>1012</v>
      </c>
      <c r="C19" s="159">
        <v>899769.8200000001</v>
      </c>
      <c r="D19" s="160"/>
      <c r="E19" s="2"/>
      <c r="F19" s="121"/>
    </row>
    <row r="20" spans="1:4" ht="18" customHeight="1" thickBot="1">
      <c r="A20" s="33"/>
      <c r="B20" s="34" t="s">
        <v>29</v>
      </c>
      <c r="C20" s="35">
        <f>SUM(C4:C19)</f>
        <v>6085575.350000001</v>
      </c>
      <c r="D20" s="55">
        <f>SUM(D4:D18)</f>
        <v>125727.28</v>
      </c>
    </row>
  </sheetData>
  <sheetProtection/>
  <mergeCells count="2">
    <mergeCell ref="A1:D1"/>
    <mergeCell ref="A6:A7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SheetLayoutView="73" zoomScalePageLayoutView="0" workbookViewId="0" topLeftCell="A1">
      <pane ySplit="3" topLeftCell="A4" activePane="bottomLeft" state="frozen"/>
      <selection pane="topLeft" activeCell="A3" sqref="A3"/>
      <selection pane="bottomLeft" activeCell="N7" sqref="N7"/>
    </sheetView>
  </sheetViews>
  <sheetFormatPr defaultColWidth="9.140625" defaultRowHeight="12.75"/>
  <cols>
    <col min="1" max="1" width="6.7109375" style="16" customWidth="1"/>
    <col min="2" max="2" width="16.8515625" style="86" customWidth="1"/>
    <col min="3" max="3" width="19.140625" style="86" customWidth="1"/>
    <col min="4" max="4" width="29.00390625" style="86" customWidth="1"/>
    <col min="5" max="5" width="15.57421875" style="86" customWidth="1"/>
    <col min="6" max="6" width="26.7109375" style="86" customWidth="1"/>
    <col min="7" max="7" width="11.28125" style="86" customWidth="1"/>
    <col min="8" max="8" width="12.421875" style="86" customWidth="1"/>
    <col min="9" max="9" width="16.28125" style="86" customWidth="1"/>
    <col min="10" max="10" width="9.140625" style="86" customWidth="1"/>
    <col min="11" max="11" width="17.57421875" style="86" customWidth="1"/>
    <col min="12" max="12" width="15.8515625" style="86" customWidth="1"/>
    <col min="13" max="13" width="19.00390625" style="86" customWidth="1"/>
    <col min="14" max="14" width="25.140625" style="87" customWidth="1"/>
    <col min="15" max="21" width="14.7109375" style="86" customWidth="1"/>
    <col min="22" max="22" width="14.7109375" style="322" customWidth="1"/>
    <col min="23" max="23" width="11.7109375" style="86" customWidth="1"/>
    <col min="24" max="24" width="14.57421875" style="74" customWidth="1"/>
    <col min="25" max="25" width="12.57421875" style="74" bestFit="1" customWidth="1"/>
    <col min="26" max="28" width="9.140625" style="74" customWidth="1"/>
    <col min="29" max="72" width="9.140625" style="23" customWidth="1"/>
  </cols>
  <sheetData>
    <row r="1" spans="1:23" ht="12.75">
      <c r="A1" s="385" t="s">
        <v>55</v>
      </c>
      <c r="B1" s="385"/>
      <c r="C1" s="385"/>
      <c r="D1" s="385"/>
      <c r="E1" s="385"/>
      <c r="F1" s="385"/>
      <c r="G1" s="385"/>
      <c r="H1" s="385"/>
      <c r="I1" s="385"/>
      <c r="J1" s="385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</row>
    <row r="2" spans="1:23" ht="52.5" customHeight="1">
      <c r="A2" s="384" t="s">
        <v>30</v>
      </c>
      <c r="B2" s="384" t="s">
        <v>0</v>
      </c>
      <c r="C2" s="384" t="s">
        <v>1</v>
      </c>
      <c r="D2" s="384" t="s">
        <v>2</v>
      </c>
      <c r="E2" s="384" t="s">
        <v>3</v>
      </c>
      <c r="F2" s="384" t="s">
        <v>4</v>
      </c>
      <c r="G2" s="384" t="s">
        <v>5</v>
      </c>
      <c r="H2" s="384" t="s">
        <v>6</v>
      </c>
      <c r="I2" s="384" t="s">
        <v>7</v>
      </c>
      <c r="J2" s="384" t="s">
        <v>8</v>
      </c>
      <c r="K2" s="384" t="s">
        <v>9</v>
      </c>
      <c r="L2" s="384" t="s">
        <v>10</v>
      </c>
      <c r="M2" s="384" t="s">
        <v>82</v>
      </c>
      <c r="N2" s="392" t="s">
        <v>1049</v>
      </c>
      <c r="O2" s="384" t="s">
        <v>11</v>
      </c>
      <c r="P2" s="384"/>
      <c r="Q2" s="384" t="s">
        <v>12</v>
      </c>
      <c r="R2" s="384"/>
      <c r="S2" s="384" t="s">
        <v>87</v>
      </c>
      <c r="T2" s="384"/>
      <c r="U2" s="384"/>
      <c r="V2" s="384"/>
      <c r="W2" s="384" t="s">
        <v>70</v>
      </c>
    </row>
    <row r="3" spans="1:23" ht="31.5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92"/>
      <c r="O3" s="71" t="s">
        <v>13</v>
      </c>
      <c r="P3" s="71" t="s">
        <v>14</v>
      </c>
      <c r="Q3" s="71" t="s">
        <v>13</v>
      </c>
      <c r="R3" s="71" t="s">
        <v>14</v>
      </c>
      <c r="S3" s="71" t="s">
        <v>88</v>
      </c>
      <c r="T3" s="71" t="s">
        <v>89</v>
      </c>
      <c r="U3" s="71" t="s">
        <v>90</v>
      </c>
      <c r="V3" s="315" t="s">
        <v>1038</v>
      </c>
      <c r="W3" s="384"/>
    </row>
    <row r="4" spans="1:23" ht="24.75" customHeight="1">
      <c r="A4" s="387" t="s">
        <v>537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</row>
    <row r="5" spans="1:72" s="60" customFormat="1" ht="24.75" customHeight="1">
      <c r="A5" s="22">
        <v>1</v>
      </c>
      <c r="B5" s="75" t="s">
        <v>432</v>
      </c>
      <c r="C5" s="75" t="s">
        <v>495</v>
      </c>
      <c r="D5" s="75" t="s">
        <v>477</v>
      </c>
      <c r="E5" s="76" t="s">
        <v>478</v>
      </c>
      <c r="F5" s="75" t="s">
        <v>433</v>
      </c>
      <c r="G5" s="75">
        <v>1956</v>
      </c>
      <c r="H5" s="75">
        <v>2018</v>
      </c>
      <c r="I5" s="75" t="s">
        <v>475</v>
      </c>
      <c r="J5" s="22">
        <v>5</v>
      </c>
      <c r="K5" s="22"/>
      <c r="L5" s="75">
        <v>28000</v>
      </c>
      <c r="M5" s="75" t="s">
        <v>476</v>
      </c>
      <c r="N5" s="191">
        <v>105000</v>
      </c>
      <c r="O5" s="77" t="s">
        <v>989</v>
      </c>
      <c r="P5" s="77" t="s">
        <v>990</v>
      </c>
      <c r="Q5" s="77" t="s">
        <v>989</v>
      </c>
      <c r="R5" s="77" t="s">
        <v>990</v>
      </c>
      <c r="S5" s="78" t="s">
        <v>165</v>
      </c>
      <c r="T5" s="78" t="s">
        <v>165</v>
      </c>
      <c r="U5" s="78" t="s">
        <v>165</v>
      </c>
      <c r="V5" s="316" t="s">
        <v>1039</v>
      </c>
      <c r="W5" s="21" t="s">
        <v>94</v>
      </c>
      <c r="X5" s="89"/>
      <c r="Y5" s="96"/>
      <c r="Z5" s="96"/>
      <c r="AA5" s="96"/>
      <c r="AB5" s="96"/>
      <c r="AC5" s="97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</row>
    <row r="6" spans="1:72" s="86" customFormat="1" ht="24.75" customHeight="1">
      <c r="A6" s="73">
        <v>2</v>
      </c>
      <c r="B6" s="73" t="s">
        <v>480</v>
      </c>
      <c r="C6" s="192" t="s">
        <v>481</v>
      </c>
      <c r="D6" s="73" t="s">
        <v>482</v>
      </c>
      <c r="E6" s="190" t="s">
        <v>483</v>
      </c>
      <c r="F6" s="73" t="s">
        <v>484</v>
      </c>
      <c r="G6" s="73">
        <v>2198</v>
      </c>
      <c r="H6" s="73">
        <v>2018</v>
      </c>
      <c r="I6" s="73" t="s">
        <v>479</v>
      </c>
      <c r="J6" s="73">
        <v>18</v>
      </c>
      <c r="K6" s="193"/>
      <c r="L6" s="73">
        <v>9778</v>
      </c>
      <c r="M6" s="193"/>
      <c r="N6" s="194">
        <v>120000</v>
      </c>
      <c r="O6" s="195" t="s">
        <v>947</v>
      </c>
      <c r="P6" s="195" t="s">
        <v>948</v>
      </c>
      <c r="Q6" s="195" t="s">
        <v>947</v>
      </c>
      <c r="R6" s="195" t="s">
        <v>948</v>
      </c>
      <c r="S6" s="78" t="s">
        <v>165</v>
      </c>
      <c r="T6" s="78" t="s">
        <v>165</v>
      </c>
      <c r="U6" s="78" t="s">
        <v>165</v>
      </c>
      <c r="V6" s="316"/>
      <c r="W6" s="73" t="s">
        <v>94</v>
      </c>
      <c r="X6" s="388" t="s">
        <v>549</v>
      </c>
      <c r="Y6" s="389"/>
      <c r="Z6" s="389"/>
      <c r="AA6" s="389"/>
      <c r="AB6" s="389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</row>
    <row r="7" spans="1:72" s="1" customFormat="1" ht="38.25">
      <c r="A7" s="22">
        <v>3</v>
      </c>
      <c r="B7" s="75" t="s">
        <v>432</v>
      </c>
      <c r="C7" s="75" t="s">
        <v>598</v>
      </c>
      <c r="D7" s="75" t="s">
        <v>403</v>
      </c>
      <c r="E7" s="188" t="s">
        <v>575</v>
      </c>
      <c r="F7" s="75" t="s">
        <v>433</v>
      </c>
      <c r="G7" s="75">
        <v>1598</v>
      </c>
      <c r="H7" s="75">
        <v>2017</v>
      </c>
      <c r="I7" s="75" t="s">
        <v>404</v>
      </c>
      <c r="J7" s="22">
        <v>9</v>
      </c>
      <c r="K7" s="22">
        <v>3020</v>
      </c>
      <c r="L7" s="75">
        <v>44774</v>
      </c>
      <c r="M7" s="75" t="s">
        <v>385</v>
      </c>
      <c r="N7" s="191" t="s">
        <v>1055</v>
      </c>
      <c r="O7" s="77" t="s">
        <v>985</v>
      </c>
      <c r="P7" s="77" t="s">
        <v>986</v>
      </c>
      <c r="Q7" s="77" t="s">
        <v>985</v>
      </c>
      <c r="R7" s="77" t="s">
        <v>986</v>
      </c>
      <c r="S7" s="78" t="s">
        <v>165</v>
      </c>
      <c r="T7" s="78" t="s">
        <v>165</v>
      </c>
      <c r="U7" s="78" t="s">
        <v>165</v>
      </c>
      <c r="V7" s="316" t="s">
        <v>1040</v>
      </c>
      <c r="W7" s="21" t="s">
        <v>94</v>
      </c>
      <c r="X7" s="390" t="s">
        <v>599</v>
      </c>
      <c r="Y7" s="391"/>
      <c r="Z7" s="391"/>
      <c r="AA7" s="391"/>
      <c r="AB7" s="391"/>
      <c r="AC7" s="391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</row>
    <row r="8" spans="1:256" s="95" customFormat="1" ht="24.75" customHeight="1">
      <c r="A8" s="22">
        <v>4</v>
      </c>
      <c r="B8" s="22" t="s">
        <v>407</v>
      </c>
      <c r="C8" s="22" t="s">
        <v>408</v>
      </c>
      <c r="D8" s="22" t="s">
        <v>409</v>
      </c>
      <c r="E8" s="188" t="s">
        <v>595</v>
      </c>
      <c r="F8" s="22" t="s">
        <v>169</v>
      </c>
      <c r="G8" s="22">
        <v>1598</v>
      </c>
      <c r="H8" s="22">
        <v>2017</v>
      </c>
      <c r="I8" s="22" t="s">
        <v>410</v>
      </c>
      <c r="J8" s="22">
        <v>9</v>
      </c>
      <c r="K8" s="196">
        <v>3020</v>
      </c>
      <c r="L8" s="75">
        <v>53024</v>
      </c>
      <c r="M8" s="22" t="s">
        <v>508</v>
      </c>
      <c r="N8" s="191">
        <v>76500</v>
      </c>
      <c r="O8" s="197" t="s">
        <v>734</v>
      </c>
      <c r="P8" s="197" t="s">
        <v>735</v>
      </c>
      <c r="Q8" s="197" t="s">
        <v>734</v>
      </c>
      <c r="R8" s="197" t="s">
        <v>735</v>
      </c>
      <c r="S8" s="22" t="s">
        <v>165</v>
      </c>
      <c r="T8" s="22" t="s">
        <v>165</v>
      </c>
      <c r="U8" s="22" t="s">
        <v>165</v>
      </c>
      <c r="V8" s="317" t="s">
        <v>1040</v>
      </c>
      <c r="W8" s="22" t="s">
        <v>94</v>
      </c>
      <c r="X8" s="393" t="s">
        <v>600</v>
      </c>
      <c r="Y8" s="394"/>
      <c r="Z8" s="394"/>
      <c r="AA8" s="394"/>
      <c r="AB8" s="394"/>
      <c r="AC8" s="394"/>
      <c r="AD8" s="46"/>
      <c r="AE8" s="46"/>
      <c r="AF8" s="90"/>
      <c r="AG8" s="46"/>
      <c r="AH8" s="91"/>
      <c r="AI8" s="46"/>
      <c r="AJ8" s="46"/>
      <c r="AK8" s="92"/>
      <c r="AL8" s="88"/>
      <c r="AM8" s="88"/>
      <c r="AN8" s="88"/>
      <c r="AO8" s="88"/>
      <c r="AP8" s="90"/>
      <c r="AQ8" s="90"/>
      <c r="AR8" s="90"/>
      <c r="AS8" s="90"/>
      <c r="AT8" s="93"/>
      <c r="AU8" s="46"/>
      <c r="AV8" s="46"/>
      <c r="AW8" s="46"/>
      <c r="AX8" s="46"/>
      <c r="AY8" s="94"/>
      <c r="AZ8" s="46"/>
      <c r="BA8" s="46"/>
      <c r="BB8" s="46"/>
      <c r="BC8" s="90"/>
      <c r="BD8" s="46"/>
      <c r="BE8" s="91"/>
      <c r="BF8" s="46"/>
      <c r="BG8" s="46"/>
      <c r="BH8" s="92"/>
      <c r="BI8" s="88"/>
      <c r="BJ8" s="88"/>
      <c r="BK8" s="88"/>
      <c r="BL8" s="88"/>
      <c r="BM8" s="90"/>
      <c r="BN8" s="90"/>
      <c r="BO8" s="90"/>
      <c r="BP8" s="90"/>
      <c r="BQ8" s="93"/>
      <c r="BR8" s="46"/>
      <c r="BS8" s="46"/>
      <c r="BT8" s="46"/>
      <c r="BU8" s="46"/>
      <c r="BV8" s="94"/>
      <c r="BW8" s="46"/>
      <c r="BX8" s="46"/>
      <c r="BY8" s="46"/>
      <c r="BZ8" s="90"/>
      <c r="CA8" s="46"/>
      <c r="CB8" s="91"/>
      <c r="CC8" s="46"/>
      <c r="CD8" s="46"/>
      <c r="CE8" s="92"/>
      <c r="CF8" s="88"/>
      <c r="CG8" s="88"/>
      <c r="CH8" s="88"/>
      <c r="CI8" s="88"/>
      <c r="CJ8" s="90"/>
      <c r="CK8" s="90"/>
      <c r="CL8" s="90"/>
      <c r="CM8" s="90"/>
      <c r="CN8" s="93"/>
      <c r="CO8" s="46"/>
      <c r="CP8" s="46"/>
      <c r="CQ8" s="46"/>
      <c r="CR8" s="46"/>
      <c r="CS8" s="94"/>
      <c r="CT8" s="46"/>
      <c r="CU8" s="46"/>
      <c r="CV8" s="46"/>
      <c r="CW8" s="90"/>
      <c r="CX8" s="46"/>
      <c r="CY8" s="91"/>
      <c r="CZ8" s="46"/>
      <c r="DA8" s="46"/>
      <c r="DB8" s="92"/>
      <c r="DC8" s="88"/>
      <c r="DD8" s="88"/>
      <c r="DE8" s="88"/>
      <c r="DF8" s="88"/>
      <c r="DG8" s="90"/>
      <c r="DH8" s="90"/>
      <c r="DI8" s="90"/>
      <c r="DJ8" s="90"/>
      <c r="DK8" s="93"/>
      <c r="DL8" s="46"/>
      <c r="DM8" s="46"/>
      <c r="DN8" s="46"/>
      <c r="DO8" s="46"/>
      <c r="DP8" s="94"/>
      <c r="DQ8" s="46"/>
      <c r="DR8" s="46"/>
      <c r="DS8" s="46"/>
      <c r="DT8" s="90"/>
      <c r="DU8" s="46"/>
      <c r="DV8" s="91"/>
      <c r="DW8" s="46"/>
      <c r="DX8" s="46"/>
      <c r="DY8" s="92"/>
      <c r="DZ8" s="88"/>
      <c r="EA8" s="88"/>
      <c r="EB8" s="88"/>
      <c r="EC8" s="88"/>
      <c r="ED8" s="90"/>
      <c r="EE8" s="90"/>
      <c r="EF8" s="90"/>
      <c r="EG8" s="90"/>
      <c r="EH8" s="93"/>
      <c r="EI8" s="46"/>
      <c r="EJ8" s="46"/>
      <c r="EK8" s="46"/>
      <c r="EL8" s="46"/>
      <c r="EM8" s="94"/>
      <c r="EN8" s="46"/>
      <c r="EO8" s="46"/>
      <c r="EP8" s="46"/>
      <c r="EQ8" s="90"/>
      <c r="ER8" s="46"/>
      <c r="ES8" s="91"/>
      <c r="ET8" s="46"/>
      <c r="EU8" s="46"/>
      <c r="EV8" s="92"/>
      <c r="EW8" s="88"/>
      <c r="EX8" s="88"/>
      <c r="EY8" s="88"/>
      <c r="EZ8" s="88"/>
      <c r="FA8" s="90"/>
      <c r="FB8" s="90"/>
      <c r="FC8" s="90"/>
      <c r="FD8" s="90"/>
      <c r="FE8" s="93"/>
      <c r="FF8" s="46"/>
      <c r="FG8" s="46"/>
      <c r="FH8" s="46"/>
      <c r="FI8" s="46"/>
      <c r="FJ8" s="94"/>
      <c r="FK8" s="46"/>
      <c r="FL8" s="46"/>
      <c r="FM8" s="46"/>
      <c r="FN8" s="90"/>
      <c r="FO8" s="46"/>
      <c r="FP8" s="91"/>
      <c r="FQ8" s="46"/>
      <c r="FR8" s="46"/>
      <c r="FS8" s="92"/>
      <c r="FT8" s="88"/>
      <c r="FU8" s="88"/>
      <c r="FV8" s="88"/>
      <c r="FW8" s="88"/>
      <c r="FX8" s="90"/>
      <c r="FY8" s="90"/>
      <c r="FZ8" s="90"/>
      <c r="GA8" s="90"/>
      <c r="GB8" s="93"/>
      <c r="GC8" s="46"/>
      <c r="GD8" s="46"/>
      <c r="GE8" s="46"/>
      <c r="GF8" s="46"/>
      <c r="GG8" s="94"/>
      <c r="GH8" s="46"/>
      <c r="GI8" s="46"/>
      <c r="GJ8" s="46"/>
      <c r="GK8" s="90"/>
      <c r="GL8" s="46"/>
      <c r="GM8" s="91"/>
      <c r="GN8" s="46"/>
      <c r="GO8" s="46"/>
      <c r="GP8" s="92"/>
      <c r="GQ8" s="88"/>
      <c r="GR8" s="88"/>
      <c r="GS8" s="88"/>
      <c r="GT8" s="88"/>
      <c r="GU8" s="90"/>
      <c r="GV8" s="90"/>
      <c r="GW8" s="90"/>
      <c r="GX8" s="90"/>
      <c r="GY8" s="93"/>
      <c r="GZ8" s="46"/>
      <c r="HA8" s="46"/>
      <c r="HB8" s="46"/>
      <c r="HC8" s="46"/>
      <c r="HD8" s="94"/>
      <c r="HE8" s="46"/>
      <c r="HF8" s="46"/>
      <c r="HG8" s="46"/>
      <c r="HH8" s="90"/>
      <c r="HI8" s="46"/>
      <c r="HJ8" s="91"/>
      <c r="HK8" s="46"/>
      <c r="HL8" s="46"/>
      <c r="HM8" s="92"/>
      <c r="HN8" s="88"/>
      <c r="HO8" s="88"/>
      <c r="HP8" s="88"/>
      <c r="HQ8" s="88"/>
      <c r="HR8" s="90"/>
      <c r="HS8" s="90"/>
      <c r="HT8" s="90"/>
      <c r="HU8" s="90"/>
      <c r="HV8" s="93"/>
      <c r="HW8" s="46"/>
      <c r="HX8" s="46"/>
      <c r="HY8" s="46"/>
      <c r="HZ8" s="46"/>
      <c r="IA8" s="94"/>
      <c r="IB8" s="46"/>
      <c r="IC8" s="46"/>
      <c r="ID8" s="46"/>
      <c r="IE8" s="90"/>
      <c r="IF8" s="46"/>
      <c r="IG8" s="91"/>
      <c r="IH8" s="46"/>
      <c r="II8" s="46"/>
      <c r="IJ8" s="92"/>
      <c r="IK8" s="88"/>
      <c r="IL8" s="88"/>
      <c r="IM8" s="88"/>
      <c r="IN8" s="88"/>
      <c r="IO8" s="90"/>
      <c r="IP8" s="90"/>
      <c r="IQ8" s="90"/>
      <c r="IR8" s="90"/>
      <c r="IS8" s="93"/>
      <c r="IT8" s="46"/>
      <c r="IU8" s="46"/>
      <c r="IV8" s="46"/>
    </row>
    <row r="9" spans="1:256" s="95" customFormat="1" ht="24.75" customHeight="1">
      <c r="A9" s="197">
        <v>5</v>
      </c>
      <c r="B9" s="22" t="s">
        <v>628</v>
      </c>
      <c r="C9" s="22" t="s">
        <v>629</v>
      </c>
      <c r="D9" s="22" t="s">
        <v>630</v>
      </c>
      <c r="E9" s="188" t="s">
        <v>631</v>
      </c>
      <c r="F9" s="73" t="s">
        <v>484</v>
      </c>
      <c r="G9" s="22">
        <v>2987</v>
      </c>
      <c r="H9" s="22">
        <v>2019</v>
      </c>
      <c r="I9" s="22" t="s">
        <v>627</v>
      </c>
      <c r="J9" s="22">
        <v>24</v>
      </c>
      <c r="K9" s="196"/>
      <c r="L9" s="22">
        <v>15674</v>
      </c>
      <c r="M9" s="198" t="s">
        <v>234</v>
      </c>
      <c r="N9" s="191">
        <v>261000</v>
      </c>
      <c r="O9" s="197" t="s">
        <v>832</v>
      </c>
      <c r="P9" s="197" t="s">
        <v>833</v>
      </c>
      <c r="Q9" s="197" t="s">
        <v>832</v>
      </c>
      <c r="R9" s="197" t="s">
        <v>833</v>
      </c>
      <c r="S9" s="22" t="s">
        <v>165</v>
      </c>
      <c r="T9" s="22" t="s">
        <v>165</v>
      </c>
      <c r="U9" s="22" t="s">
        <v>165</v>
      </c>
      <c r="V9" s="317"/>
      <c r="W9" s="22" t="s">
        <v>94</v>
      </c>
      <c r="X9" s="393" t="s">
        <v>626</v>
      </c>
      <c r="Y9" s="394"/>
      <c r="Z9" s="394"/>
      <c r="AA9" s="394"/>
      <c r="AB9" s="394"/>
      <c r="AC9" s="394"/>
      <c r="AD9" s="394"/>
      <c r="AE9" s="394"/>
      <c r="AF9" s="394"/>
      <c r="AG9" s="46"/>
      <c r="AH9" s="91"/>
      <c r="AI9" s="46"/>
      <c r="AJ9" s="46"/>
      <c r="AK9" s="92"/>
      <c r="AL9" s="88"/>
      <c r="AM9" s="88"/>
      <c r="AN9" s="88"/>
      <c r="AO9" s="88"/>
      <c r="AP9" s="90"/>
      <c r="AQ9" s="90"/>
      <c r="AR9" s="90"/>
      <c r="AS9" s="90"/>
      <c r="AT9" s="93"/>
      <c r="AU9" s="46"/>
      <c r="AV9" s="46"/>
      <c r="AW9" s="46"/>
      <c r="AX9" s="46"/>
      <c r="AY9" s="94"/>
      <c r="AZ9" s="46"/>
      <c r="BA9" s="46"/>
      <c r="BB9" s="46"/>
      <c r="BC9" s="90"/>
      <c r="BD9" s="46"/>
      <c r="BE9" s="91"/>
      <c r="BF9" s="46"/>
      <c r="BG9" s="46"/>
      <c r="BH9" s="92"/>
      <c r="BI9" s="88"/>
      <c r="BJ9" s="88"/>
      <c r="BK9" s="88"/>
      <c r="BL9" s="88"/>
      <c r="BM9" s="90"/>
      <c r="BN9" s="90"/>
      <c r="BO9" s="90"/>
      <c r="BP9" s="90"/>
      <c r="BQ9" s="93"/>
      <c r="BR9" s="46"/>
      <c r="BS9" s="46"/>
      <c r="BT9" s="46"/>
      <c r="BU9" s="46"/>
      <c r="BV9" s="94"/>
      <c r="BW9" s="46"/>
      <c r="BX9" s="46"/>
      <c r="BY9" s="46"/>
      <c r="BZ9" s="90"/>
      <c r="CA9" s="46"/>
      <c r="CB9" s="91"/>
      <c r="CC9" s="46"/>
      <c r="CD9" s="46"/>
      <c r="CE9" s="92"/>
      <c r="CF9" s="88"/>
      <c r="CG9" s="88"/>
      <c r="CH9" s="88"/>
      <c r="CI9" s="88"/>
      <c r="CJ9" s="90"/>
      <c r="CK9" s="90"/>
      <c r="CL9" s="90"/>
      <c r="CM9" s="90"/>
      <c r="CN9" s="93"/>
      <c r="CO9" s="46"/>
      <c r="CP9" s="46"/>
      <c r="CQ9" s="46"/>
      <c r="CR9" s="46"/>
      <c r="CS9" s="94"/>
      <c r="CT9" s="46"/>
      <c r="CU9" s="46"/>
      <c r="CV9" s="46"/>
      <c r="CW9" s="90"/>
      <c r="CX9" s="46"/>
      <c r="CY9" s="91"/>
      <c r="CZ9" s="46"/>
      <c r="DA9" s="46"/>
      <c r="DB9" s="92"/>
      <c r="DC9" s="88"/>
      <c r="DD9" s="88"/>
      <c r="DE9" s="88"/>
      <c r="DF9" s="88"/>
      <c r="DG9" s="90"/>
      <c r="DH9" s="90"/>
      <c r="DI9" s="90"/>
      <c r="DJ9" s="90"/>
      <c r="DK9" s="93"/>
      <c r="DL9" s="46"/>
      <c r="DM9" s="46"/>
      <c r="DN9" s="46"/>
      <c r="DO9" s="46"/>
      <c r="DP9" s="94"/>
      <c r="DQ9" s="46"/>
      <c r="DR9" s="46"/>
      <c r="DS9" s="46"/>
      <c r="DT9" s="90"/>
      <c r="DU9" s="46"/>
      <c r="DV9" s="91"/>
      <c r="DW9" s="46"/>
      <c r="DX9" s="46"/>
      <c r="DY9" s="92"/>
      <c r="DZ9" s="88"/>
      <c r="EA9" s="88"/>
      <c r="EB9" s="88"/>
      <c r="EC9" s="88"/>
      <c r="ED9" s="90"/>
      <c r="EE9" s="90"/>
      <c r="EF9" s="90"/>
      <c r="EG9" s="90"/>
      <c r="EH9" s="93"/>
      <c r="EI9" s="46"/>
      <c r="EJ9" s="46"/>
      <c r="EK9" s="46"/>
      <c r="EL9" s="46"/>
      <c r="EM9" s="94"/>
      <c r="EN9" s="46"/>
      <c r="EO9" s="46"/>
      <c r="EP9" s="46"/>
      <c r="EQ9" s="90"/>
      <c r="ER9" s="46"/>
      <c r="ES9" s="91"/>
      <c r="ET9" s="46"/>
      <c r="EU9" s="46"/>
      <c r="EV9" s="92"/>
      <c r="EW9" s="88"/>
      <c r="EX9" s="88"/>
      <c r="EY9" s="88"/>
      <c r="EZ9" s="88"/>
      <c r="FA9" s="90"/>
      <c r="FB9" s="90"/>
      <c r="FC9" s="90"/>
      <c r="FD9" s="90"/>
      <c r="FE9" s="93"/>
      <c r="FF9" s="46"/>
      <c r="FG9" s="46"/>
      <c r="FH9" s="46"/>
      <c r="FI9" s="46"/>
      <c r="FJ9" s="94"/>
      <c r="FK9" s="46"/>
      <c r="FL9" s="46"/>
      <c r="FM9" s="46"/>
      <c r="FN9" s="90"/>
      <c r="FO9" s="46"/>
      <c r="FP9" s="91"/>
      <c r="FQ9" s="46"/>
      <c r="FR9" s="46"/>
      <c r="FS9" s="92"/>
      <c r="FT9" s="88"/>
      <c r="FU9" s="88"/>
      <c r="FV9" s="88"/>
      <c r="FW9" s="88"/>
      <c r="FX9" s="90"/>
      <c r="FY9" s="90"/>
      <c r="FZ9" s="90"/>
      <c r="GA9" s="90"/>
      <c r="GB9" s="93"/>
      <c r="GC9" s="46"/>
      <c r="GD9" s="46"/>
      <c r="GE9" s="46"/>
      <c r="GF9" s="46"/>
      <c r="GG9" s="94"/>
      <c r="GH9" s="46"/>
      <c r="GI9" s="46"/>
      <c r="GJ9" s="46"/>
      <c r="GK9" s="90"/>
      <c r="GL9" s="46"/>
      <c r="GM9" s="91"/>
      <c r="GN9" s="46"/>
      <c r="GO9" s="46"/>
      <c r="GP9" s="92"/>
      <c r="GQ9" s="88"/>
      <c r="GR9" s="88"/>
      <c r="GS9" s="88"/>
      <c r="GT9" s="88"/>
      <c r="GU9" s="90"/>
      <c r="GV9" s="90"/>
      <c r="GW9" s="90"/>
      <c r="GX9" s="90"/>
      <c r="GY9" s="93"/>
      <c r="GZ9" s="46"/>
      <c r="HA9" s="46"/>
      <c r="HB9" s="46"/>
      <c r="HC9" s="46"/>
      <c r="HD9" s="94"/>
      <c r="HE9" s="46"/>
      <c r="HF9" s="46"/>
      <c r="HG9" s="46"/>
      <c r="HH9" s="90"/>
      <c r="HI9" s="46"/>
      <c r="HJ9" s="91"/>
      <c r="HK9" s="46"/>
      <c r="HL9" s="46"/>
      <c r="HM9" s="92"/>
      <c r="HN9" s="88"/>
      <c r="HO9" s="88"/>
      <c r="HP9" s="88"/>
      <c r="HQ9" s="88"/>
      <c r="HR9" s="90"/>
      <c r="HS9" s="90"/>
      <c r="HT9" s="90"/>
      <c r="HU9" s="90"/>
      <c r="HV9" s="93"/>
      <c r="HW9" s="46"/>
      <c r="HX9" s="46"/>
      <c r="HY9" s="46"/>
      <c r="HZ9" s="46"/>
      <c r="IA9" s="94"/>
      <c r="IB9" s="46"/>
      <c r="IC9" s="46"/>
      <c r="ID9" s="46"/>
      <c r="IE9" s="90"/>
      <c r="IF9" s="46"/>
      <c r="IG9" s="91"/>
      <c r="IH9" s="46"/>
      <c r="II9" s="46"/>
      <c r="IJ9" s="92"/>
      <c r="IK9" s="88"/>
      <c r="IL9" s="88"/>
      <c r="IM9" s="88"/>
      <c r="IN9" s="88"/>
      <c r="IO9" s="90"/>
      <c r="IP9" s="90"/>
      <c r="IQ9" s="90"/>
      <c r="IR9" s="90"/>
      <c r="IS9" s="93"/>
      <c r="IT9" s="46"/>
      <c r="IU9" s="46"/>
      <c r="IV9" s="46"/>
    </row>
    <row r="10" spans="1:256" s="95" customFormat="1" ht="24.75" customHeight="1">
      <c r="A10" s="197">
        <v>6</v>
      </c>
      <c r="B10" s="22" t="s">
        <v>632</v>
      </c>
      <c r="C10" s="22" t="s">
        <v>633</v>
      </c>
      <c r="D10" s="22" t="s">
        <v>634</v>
      </c>
      <c r="E10" s="188" t="s">
        <v>635</v>
      </c>
      <c r="F10" s="73" t="s">
        <v>636</v>
      </c>
      <c r="G10" s="22" t="s">
        <v>98</v>
      </c>
      <c r="H10" s="22">
        <v>2019</v>
      </c>
      <c r="I10" s="22" t="s">
        <v>637</v>
      </c>
      <c r="J10" s="22" t="s">
        <v>98</v>
      </c>
      <c r="K10" s="196"/>
      <c r="L10" s="22"/>
      <c r="M10" s="22"/>
      <c r="N10" s="191"/>
      <c r="O10" s="197" t="s">
        <v>987</v>
      </c>
      <c r="P10" s="197" t="s">
        <v>988</v>
      </c>
      <c r="Q10" s="197"/>
      <c r="R10" s="197"/>
      <c r="S10" s="22" t="s">
        <v>165</v>
      </c>
      <c r="T10" s="22"/>
      <c r="U10" s="22"/>
      <c r="V10" s="317"/>
      <c r="W10" s="22" t="s">
        <v>94</v>
      </c>
      <c r="X10" s="393" t="s">
        <v>599</v>
      </c>
      <c r="Y10" s="394"/>
      <c r="Z10" s="394"/>
      <c r="AA10" s="394"/>
      <c r="AB10" s="394"/>
      <c r="AC10" s="394"/>
      <c r="AD10" s="199"/>
      <c r="AE10" s="199"/>
      <c r="AF10" s="199"/>
      <c r="AG10" s="46"/>
      <c r="AH10" s="91"/>
      <c r="AI10" s="46"/>
      <c r="AJ10" s="46"/>
      <c r="AK10" s="92"/>
      <c r="AL10" s="88"/>
      <c r="AM10" s="88"/>
      <c r="AN10" s="88"/>
      <c r="AO10" s="88"/>
      <c r="AP10" s="90"/>
      <c r="AQ10" s="90"/>
      <c r="AR10" s="90"/>
      <c r="AS10" s="90"/>
      <c r="AT10" s="93"/>
      <c r="AU10" s="46"/>
      <c r="AV10" s="46"/>
      <c r="AW10" s="46"/>
      <c r="AX10" s="46"/>
      <c r="AY10" s="94"/>
      <c r="AZ10" s="46"/>
      <c r="BA10" s="46"/>
      <c r="BB10" s="46"/>
      <c r="BC10" s="90"/>
      <c r="BD10" s="46"/>
      <c r="BE10" s="91"/>
      <c r="BF10" s="46"/>
      <c r="BG10" s="46"/>
      <c r="BH10" s="92"/>
      <c r="BI10" s="88"/>
      <c r="BJ10" s="88"/>
      <c r="BK10" s="88"/>
      <c r="BL10" s="88"/>
      <c r="BM10" s="90"/>
      <c r="BN10" s="90"/>
      <c r="BO10" s="90"/>
      <c r="BP10" s="90"/>
      <c r="BQ10" s="93"/>
      <c r="BR10" s="46"/>
      <c r="BS10" s="46"/>
      <c r="BT10" s="46"/>
      <c r="BU10" s="46"/>
      <c r="BV10" s="94"/>
      <c r="BW10" s="46"/>
      <c r="BX10" s="46"/>
      <c r="BY10" s="46"/>
      <c r="BZ10" s="90"/>
      <c r="CA10" s="46"/>
      <c r="CB10" s="91"/>
      <c r="CC10" s="46"/>
      <c r="CD10" s="46"/>
      <c r="CE10" s="92"/>
      <c r="CF10" s="88"/>
      <c r="CG10" s="88"/>
      <c r="CH10" s="88"/>
      <c r="CI10" s="88"/>
      <c r="CJ10" s="90"/>
      <c r="CK10" s="90"/>
      <c r="CL10" s="90"/>
      <c r="CM10" s="90"/>
      <c r="CN10" s="93"/>
      <c r="CO10" s="46"/>
      <c r="CP10" s="46"/>
      <c r="CQ10" s="46"/>
      <c r="CR10" s="46"/>
      <c r="CS10" s="94"/>
      <c r="CT10" s="46"/>
      <c r="CU10" s="46"/>
      <c r="CV10" s="46"/>
      <c r="CW10" s="90"/>
      <c r="CX10" s="46"/>
      <c r="CY10" s="91"/>
      <c r="CZ10" s="46"/>
      <c r="DA10" s="46"/>
      <c r="DB10" s="92"/>
      <c r="DC10" s="88"/>
      <c r="DD10" s="88"/>
      <c r="DE10" s="88"/>
      <c r="DF10" s="88"/>
      <c r="DG10" s="90"/>
      <c r="DH10" s="90"/>
      <c r="DI10" s="90"/>
      <c r="DJ10" s="90"/>
      <c r="DK10" s="93"/>
      <c r="DL10" s="46"/>
      <c r="DM10" s="46"/>
      <c r="DN10" s="46"/>
      <c r="DO10" s="46"/>
      <c r="DP10" s="94"/>
      <c r="DQ10" s="46"/>
      <c r="DR10" s="46"/>
      <c r="DS10" s="46"/>
      <c r="DT10" s="90"/>
      <c r="DU10" s="46"/>
      <c r="DV10" s="91"/>
      <c r="DW10" s="46"/>
      <c r="DX10" s="46"/>
      <c r="DY10" s="92"/>
      <c r="DZ10" s="88"/>
      <c r="EA10" s="88"/>
      <c r="EB10" s="88"/>
      <c r="EC10" s="88"/>
      <c r="ED10" s="90"/>
      <c r="EE10" s="90"/>
      <c r="EF10" s="90"/>
      <c r="EG10" s="90"/>
      <c r="EH10" s="93"/>
      <c r="EI10" s="46"/>
      <c r="EJ10" s="46"/>
      <c r="EK10" s="46"/>
      <c r="EL10" s="46"/>
      <c r="EM10" s="94"/>
      <c r="EN10" s="46"/>
      <c r="EO10" s="46"/>
      <c r="EP10" s="46"/>
      <c r="EQ10" s="90"/>
      <c r="ER10" s="46"/>
      <c r="ES10" s="91"/>
      <c r="ET10" s="46"/>
      <c r="EU10" s="46"/>
      <c r="EV10" s="92"/>
      <c r="EW10" s="88"/>
      <c r="EX10" s="88"/>
      <c r="EY10" s="88"/>
      <c r="EZ10" s="88"/>
      <c r="FA10" s="90"/>
      <c r="FB10" s="90"/>
      <c r="FC10" s="90"/>
      <c r="FD10" s="90"/>
      <c r="FE10" s="93"/>
      <c r="FF10" s="46"/>
      <c r="FG10" s="46"/>
      <c r="FH10" s="46"/>
      <c r="FI10" s="46"/>
      <c r="FJ10" s="94"/>
      <c r="FK10" s="46"/>
      <c r="FL10" s="46"/>
      <c r="FM10" s="46"/>
      <c r="FN10" s="90"/>
      <c r="FO10" s="46"/>
      <c r="FP10" s="91"/>
      <c r="FQ10" s="46"/>
      <c r="FR10" s="46"/>
      <c r="FS10" s="92"/>
      <c r="FT10" s="88"/>
      <c r="FU10" s="88"/>
      <c r="FV10" s="88"/>
      <c r="FW10" s="88"/>
      <c r="FX10" s="90"/>
      <c r="FY10" s="90"/>
      <c r="FZ10" s="90"/>
      <c r="GA10" s="90"/>
      <c r="GB10" s="93"/>
      <c r="GC10" s="46"/>
      <c r="GD10" s="46"/>
      <c r="GE10" s="46"/>
      <c r="GF10" s="46"/>
      <c r="GG10" s="94"/>
      <c r="GH10" s="46"/>
      <c r="GI10" s="46"/>
      <c r="GJ10" s="46"/>
      <c r="GK10" s="90"/>
      <c r="GL10" s="46"/>
      <c r="GM10" s="91"/>
      <c r="GN10" s="46"/>
      <c r="GO10" s="46"/>
      <c r="GP10" s="92"/>
      <c r="GQ10" s="88"/>
      <c r="GR10" s="88"/>
      <c r="GS10" s="88"/>
      <c r="GT10" s="88"/>
      <c r="GU10" s="90"/>
      <c r="GV10" s="90"/>
      <c r="GW10" s="90"/>
      <c r="GX10" s="90"/>
      <c r="GY10" s="93"/>
      <c r="GZ10" s="46"/>
      <c r="HA10" s="46"/>
      <c r="HB10" s="46"/>
      <c r="HC10" s="46"/>
      <c r="HD10" s="94"/>
      <c r="HE10" s="46"/>
      <c r="HF10" s="46"/>
      <c r="HG10" s="46"/>
      <c r="HH10" s="90"/>
      <c r="HI10" s="46"/>
      <c r="HJ10" s="91"/>
      <c r="HK10" s="46"/>
      <c r="HL10" s="46"/>
      <c r="HM10" s="92"/>
      <c r="HN10" s="88"/>
      <c r="HO10" s="88"/>
      <c r="HP10" s="88"/>
      <c r="HQ10" s="88"/>
      <c r="HR10" s="90"/>
      <c r="HS10" s="90"/>
      <c r="HT10" s="90"/>
      <c r="HU10" s="90"/>
      <c r="HV10" s="93"/>
      <c r="HW10" s="46"/>
      <c r="HX10" s="46"/>
      <c r="HY10" s="46"/>
      <c r="HZ10" s="46"/>
      <c r="IA10" s="94"/>
      <c r="IB10" s="46"/>
      <c r="IC10" s="46"/>
      <c r="ID10" s="46"/>
      <c r="IE10" s="90"/>
      <c r="IF10" s="46"/>
      <c r="IG10" s="91"/>
      <c r="IH10" s="46"/>
      <c r="II10" s="46"/>
      <c r="IJ10" s="92"/>
      <c r="IK10" s="88"/>
      <c r="IL10" s="88"/>
      <c r="IM10" s="88"/>
      <c r="IN10" s="88"/>
      <c r="IO10" s="90"/>
      <c r="IP10" s="90"/>
      <c r="IQ10" s="90"/>
      <c r="IR10" s="90"/>
      <c r="IS10" s="93"/>
      <c r="IT10" s="46"/>
      <c r="IU10" s="46"/>
      <c r="IV10" s="46"/>
    </row>
    <row r="11" spans="1:256" s="95" customFormat="1" ht="24.75" customHeight="1">
      <c r="A11" s="197">
        <v>7</v>
      </c>
      <c r="B11" s="22" t="s">
        <v>639</v>
      </c>
      <c r="C11" s="22" t="s">
        <v>640</v>
      </c>
      <c r="D11" s="22" t="s">
        <v>641</v>
      </c>
      <c r="E11" s="188" t="s">
        <v>642</v>
      </c>
      <c r="F11" s="73" t="s">
        <v>643</v>
      </c>
      <c r="G11" s="22">
        <v>1461</v>
      </c>
      <c r="H11" s="22">
        <v>2007</v>
      </c>
      <c r="I11" s="22" t="s">
        <v>644</v>
      </c>
      <c r="J11" s="22">
        <v>5</v>
      </c>
      <c r="K11" s="196"/>
      <c r="L11" s="22">
        <v>125235</v>
      </c>
      <c r="M11" s="22"/>
      <c r="N11" s="191">
        <v>9200</v>
      </c>
      <c r="O11" s="197" t="s">
        <v>983</v>
      </c>
      <c r="P11" s="197" t="s">
        <v>984</v>
      </c>
      <c r="Q11" s="197" t="s">
        <v>983</v>
      </c>
      <c r="R11" s="197" t="s">
        <v>984</v>
      </c>
      <c r="S11" s="22" t="s">
        <v>165</v>
      </c>
      <c r="T11" s="22" t="s">
        <v>165</v>
      </c>
      <c r="U11" s="22" t="s">
        <v>165</v>
      </c>
      <c r="V11" s="317" t="s">
        <v>1040</v>
      </c>
      <c r="W11" s="22" t="s">
        <v>94</v>
      </c>
      <c r="X11" s="393" t="s">
        <v>599</v>
      </c>
      <c r="Y11" s="394"/>
      <c r="Z11" s="394"/>
      <c r="AA11" s="394"/>
      <c r="AB11" s="394"/>
      <c r="AC11" s="394"/>
      <c r="AD11" s="199"/>
      <c r="AE11" s="199"/>
      <c r="AF11" s="199"/>
      <c r="AG11" s="46"/>
      <c r="AH11" s="91"/>
      <c r="AI11" s="46"/>
      <c r="AJ11" s="46"/>
      <c r="AK11" s="92"/>
      <c r="AL11" s="88"/>
      <c r="AM11" s="88"/>
      <c r="AN11" s="88"/>
      <c r="AO11" s="88"/>
      <c r="AP11" s="90"/>
      <c r="AQ11" s="90"/>
      <c r="AR11" s="90"/>
      <c r="AS11" s="90"/>
      <c r="AT11" s="93"/>
      <c r="AU11" s="46"/>
      <c r="AV11" s="46"/>
      <c r="AW11" s="46"/>
      <c r="AX11" s="46"/>
      <c r="AY11" s="94"/>
      <c r="AZ11" s="46"/>
      <c r="BA11" s="46"/>
      <c r="BB11" s="46"/>
      <c r="BC11" s="90"/>
      <c r="BD11" s="46"/>
      <c r="BE11" s="91"/>
      <c r="BF11" s="46"/>
      <c r="BG11" s="46"/>
      <c r="BH11" s="92"/>
      <c r="BI11" s="88"/>
      <c r="BJ11" s="88"/>
      <c r="BK11" s="88"/>
      <c r="BL11" s="88"/>
      <c r="BM11" s="90"/>
      <c r="BN11" s="90"/>
      <c r="BO11" s="90"/>
      <c r="BP11" s="90"/>
      <c r="BQ11" s="93"/>
      <c r="BR11" s="46"/>
      <c r="BS11" s="46"/>
      <c r="BT11" s="46"/>
      <c r="BU11" s="46"/>
      <c r="BV11" s="94"/>
      <c r="BW11" s="46"/>
      <c r="BX11" s="46"/>
      <c r="BY11" s="46"/>
      <c r="BZ11" s="90"/>
      <c r="CA11" s="46"/>
      <c r="CB11" s="91"/>
      <c r="CC11" s="46"/>
      <c r="CD11" s="46"/>
      <c r="CE11" s="92"/>
      <c r="CF11" s="88"/>
      <c r="CG11" s="88"/>
      <c r="CH11" s="88"/>
      <c r="CI11" s="88"/>
      <c r="CJ11" s="90"/>
      <c r="CK11" s="90"/>
      <c r="CL11" s="90"/>
      <c r="CM11" s="90"/>
      <c r="CN11" s="93"/>
      <c r="CO11" s="46"/>
      <c r="CP11" s="46"/>
      <c r="CQ11" s="46"/>
      <c r="CR11" s="46"/>
      <c r="CS11" s="94"/>
      <c r="CT11" s="46"/>
      <c r="CU11" s="46"/>
      <c r="CV11" s="46"/>
      <c r="CW11" s="90"/>
      <c r="CX11" s="46"/>
      <c r="CY11" s="91"/>
      <c r="CZ11" s="46"/>
      <c r="DA11" s="46"/>
      <c r="DB11" s="92"/>
      <c r="DC11" s="88"/>
      <c r="DD11" s="88"/>
      <c r="DE11" s="88"/>
      <c r="DF11" s="88"/>
      <c r="DG11" s="90"/>
      <c r="DH11" s="90"/>
      <c r="DI11" s="90"/>
      <c r="DJ11" s="90"/>
      <c r="DK11" s="93"/>
      <c r="DL11" s="46"/>
      <c r="DM11" s="46"/>
      <c r="DN11" s="46"/>
      <c r="DO11" s="46"/>
      <c r="DP11" s="94"/>
      <c r="DQ11" s="46"/>
      <c r="DR11" s="46"/>
      <c r="DS11" s="46"/>
      <c r="DT11" s="90"/>
      <c r="DU11" s="46"/>
      <c r="DV11" s="91"/>
      <c r="DW11" s="46"/>
      <c r="DX11" s="46"/>
      <c r="DY11" s="92"/>
      <c r="DZ11" s="88"/>
      <c r="EA11" s="88"/>
      <c r="EB11" s="88"/>
      <c r="EC11" s="88"/>
      <c r="ED11" s="90"/>
      <c r="EE11" s="90"/>
      <c r="EF11" s="90"/>
      <c r="EG11" s="90"/>
      <c r="EH11" s="93"/>
      <c r="EI11" s="46"/>
      <c r="EJ11" s="46"/>
      <c r="EK11" s="46"/>
      <c r="EL11" s="46"/>
      <c r="EM11" s="94"/>
      <c r="EN11" s="46"/>
      <c r="EO11" s="46"/>
      <c r="EP11" s="46"/>
      <c r="EQ11" s="90"/>
      <c r="ER11" s="46"/>
      <c r="ES11" s="91"/>
      <c r="ET11" s="46"/>
      <c r="EU11" s="46"/>
      <c r="EV11" s="92"/>
      <c r="EW11" s="88"/>
      <c r="EX11" s="88"/>
      <c r="EY11" s="88"/>
      <c r="EZ11" s="88"/>
      <c r="FA11" s="90"/>
      <c r="FB11" s="90"/>
      <c r="FC11" s="90"/>
      <c r="FD11" s="90"/>
      <c r="FE11" s="93"/>
      <c r="FF11" s="46"/>
      <c r="FG11" s="46"/>
      <c r="FH11" s="46"/>
      <c r="FI11" s="46"/>
      <c r="FJ11" s="94"/>
      <c r="FK11" s="46"/>
      <c r="FL11" s="46"/>
      <c r="FM11" s="46"/>
      <c r="FN11" s="90"/>
      <c r="FO11" s="46"/>
      <c r="FP11" s="91"/>
      <c r="FQ11" s="46"/>
      <c r="FR11" s="46"/>
      <c r="FS11" s="92"/>
      <c r="FT11" s="88"/>
      <c r="FU11" s="88"/>
      <c r="FV11" s="88"/>
      <c r="FW11" s="88"/>
      <c r="FX11" s="90"/>
      <c r="FY11" s="90"/>
      <c r="FZ11" s="90"/>
      <c r="GA11" s="90"/>
      <c r="GB11" s="93"/>
      <c r="GC11" s="46"/>
      <c r="GD11" s="46"/>
      <c r="GE11" s="46"/>
      <c r="GF11" s="46"/>
      <c r="GG11" s="94"/>
      <c r="GH11" s="46"/>
      <c r="GI11" s="46"/>
      <c r="GJ11" s="46"/>
      <c r="GK11" s="90"/>
      <c r="GL11" s="46"/>
      <c r="GM11" s="91"/>
      <c r="GN11" s="46"/>
      <c r="GO11" s="46"/>
      <c r="GP11" s="92"/>
      <c r="GQ11" s="88"/>
      <c r="GR11" s="88"/>
      <c r="GS11" s="88"/>
      <c r="GT11" s="88"/>
      <c r="GU11" s="90"/>
      <c r="GV11" s="90"/>
      <c r="GW11" s="90"/>
      <c r="GX11" s="90"/>
      <c r="GY11" s="93"/>
      <c r="GZ11" s="46"/>
      <c r="HA11" s="46"/>
      <c r="HB11" s="46"/>
      <c r="HC11" s="46"/>
      <c r="HD11" s="94"/>
      <c r="HE11" s="46"/>
      <c r="HF11" s="46"/>
      <c r="HG11" s="46"/>
      <c r="HH11" s="90"/>
      <c r="HI11" s="46"/>
      <c r="HJ11" s="91"/>
      <c r="HK11" s="46"/>
      <c r="HL11" s="46"/>
      <c r="HM11" s="92"/>
      <c r="HN11" s="88"/>
      <c r="HO11" s="88"/>
      <c r="HP11" s="88"/>
      <c r="HQ11" s="88"/>
      <c r="HR11" s="90"/>
      <c r="HS11" s="90"/>
      <c r="HT11" s="90"/>
      <c r="HU11" s="90"/>
      <c r="HV11" s="93"/>
      <c r="HW11" s="46"/>
      <c r="HX11" s="46"/>
      <c r="HY11" s="46"/>
      <c r="HZ11" s="46"/>
      <c r="IA11" s="94"/>
      <c r="IB11" s="46"/>
      <c r="IC11" s="46"/>
      <c r="ID11" s="46"/>
      <c r="IE11" s="90"/>
      <c r="IF11" s="46"/>
      <c r="IG11" s="91"/>
      <c r="IH11" s="46"/>
      <c r="II11" s="46"/>
      <c r="IJ11" s="92"/>
      <c r="IK11" s="88"/>
      <c r="IL11" s="88"/>
      <c r="IM11" s="88"/>
      <c r="IN11" s="88"/>
      <c r="IO11" s="90"/>
      <c r="IP11" s="90"/>
      <c r="IQ11" s="90"/>
      <c r="IR11" s="90"/>
      <c r="IS11" s="93"/>
      <c r="IT11" s="46"/>
      <c r="IU11" s="46"/>
      <c r="IV11" s="46"/>
    </row>
    <row r="12" spans="1:72" s="1" customFormat="1" ht="24.75" customHeight="1">
      <c r="A12" s="387" t="s">
        <v>160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79"/>
      <c r="Y12" s="80"/>
      <c r="Z12" s="46"/>
      <c r="AA12" s="74"/>
      <c r="AB12" s="74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</row>
    <row r="13" spans="1:72" s="1" customFormat="1" ht="24.75" customHeight="1">
      <c r="A13" s="22">
        <v>1</v>
      </c>
      <c r="B13" s="22" t="s">
        <v>166</v>
      </c>
      <c r="C13" s="22" t="s">
        <v>574</v>
      </c>
      <c r="D13" s="22" t="s">
        <v>171</v>
      </c>
      <c r="E13" s="188" t="s">
        <v>573</v>
      </c>
      <c r="F13" s="22" t="s">
        <v>169</v>
      </c>
      <c r="G13" s="22">
        <v>1686</v>
      </c>
      <c r="H13" s="22">
        <v>2011</v>
      </c>
      <c r="I13" s="78" t="s">
        <v>172</v>
      </c>
      <c r="J13" s="22">
        <v>7</v>
      </c>
      <c r="K13" s="196" t="s">
        <v>173</v>
      </c>
      <c r="L13" s="75">
        <v>239883</v>
      </c>
      <c r="M13" s="22" t="s">
        <v>693</v>
      </c>
      <c r="N13" s="191">
        <v>18000</v>
      </c>
      <c r="O13" s="77" t="s">
        <v>691</v>
      </c>
      <c r="P13" s="77" t="s">
        <v>692</v>
      </c>
      <c r="Q13" s="77" t="s">
        <v>691</v>
      </c>
      <c r="R13" s="77" t="s">
        <v>692</v>
      </c>
      <c r="S13" s="78" t="s">
        <v>165</v>
      </c>
      <c r="T13" s="78" t="s">
        <v>165</v>
      </c>
      <c r="U13" s="78" t="s">
        <v>165</v>
      </c>
      <c r="V13" s="316" t="s">
        <v>1040</v>
      </c>
      <c r="W13" s="21" t="s">
        <v>94</v>
      </c>
      <c r="X13" s="79"/>
      <c r="Y13" s="80"/>
      <c r="Z13" s="46"/>
      <c r="AA13" s="74"/>
      <c r="AB13" s="74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</row>
    <row r="14" spans="1:72" s="1" customFormat="1" ht="24.75" customHeight="1">
      <c r="A14" s="387" t="s">
        <v>79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79"/>
      <c r="Y14" s="80"/>
      <c r="Z14" s="46"/>
      <c r="AA14" s="74"/>
      <c r="AB14" s="74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</row>
    <row r="15" spans="1:72" s="1" customFormat="1" ht="24.75" customHeight="1">
      <c r="A15" s="22">
        <v>1</v>
      </c>
      <c r="B15" s="75" t="s">
        <v>228</v>
      </c>
      <c r="C15" s="75" t="s">
        <v>190</v>
      </c>
      <c r="D15" s="75">
        <v>266590</v>
      </c>
      <c r="E15" s="188" t="s">
        <v>597</v>
      </c>
      <c r="F15" s="75" t="s">
        <v>191</v>
      </c>
      <c r="G15" s="75">
        <v>1960</v>
      </c>
      <c r="H15" s="75">
        <v>1979</v>
      </c>
      <c r="I15" s="75" t="s">
        <v>195</v>
      </c>
      <c r="J15" s="75">
        <v>1</v>
      </c>
      <c r="K15" s="75" t="s">
        <v>197</v>
      </c>
      <c r="L15" s="22"/>
      <c r="M15" s="75"/>
      <c r="N15" s="200"/>
      <c r="O15" s="201" t="s">
        <v>732</v>
      </c>
      <c r="P15" s="201" t="s">
        <v>733</v>
      </c>
      <c r="Q15" s="201" t="s">
        <v>98</v>
      </c>
      <c r="R15" s="201" t="s">
        <v>98</v>
      </c>
      <c r="S15" s="22" t="s">
        <v>165</v>
      </c>
      <c r="T15" s="22" t="s">
        <v>165</v>
      </c>
      <c r="U15" s="22"/>
      <c r="V15" s="317"/>
      <c r="W15" s="21" t="s">
        <v>94</v>
      </c>
      <c r="X15" s="79"/>
      <c r="Y15" s="80"/>
      <c r="Z15" s="46"/>
      <c r="AA15" s="74"/>
      <c r="AB15" s="74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</row>
    <row r="16" spans="1:72" s="1" customFormat="1" ht="24.75" customHeight="1">
      <c r="A16" s="22">
        <v>2</v>
      </c>
      <c r="B16" s="75" t="s">
        <v>229</v>
      </c>
      <c r="C16" s="75" t="s">
        <v>192</v>
      </c>
      <c r="D16" s="75" t="s">
        <v>193</v>
      </c>
      <c r="E16" s="188" t="s">
        <v>596</v>
      </c>
      <c r="F16" s="75" t="s">
        <v>194</v>
      </c>
      <c r="G16" s="75">
        <v>3540</v>
      </c>
      <c r="H16" s="75">
        <v>2015</v>
      </c>
      <c r="I16" s="75" t="s">
        <v>196</v>
      </c>
      <c r="J16" s="75" t="s">
        <v>98</v>
      </c>
      <c r="K16" s="75" t="s">
        <v>198</v>
      </c>
      <c r="L16" s="22"/>
      <c r="M16" s="75"/>
      <c r="N16" s="200"/>
      <c r="O16" s="201" t="s">
        <v>732</v>
      </c>
      <c r="P16" s="201" t="s">
        <v>733</v>
      </c>
      <c r="Q16" s="201" t="s">
        <v>98</v>
      </c>
      <c r="R16" s="201" t="s">
        <v>98</v>
      </c>
      <c r="S16" s="22" t="s">
        <v>165</v>
      </c>
      <c r="T16" s="22"/>
      <c r="U16" s="22"/>
      <c r="V16" s="317"/>
      <c r="W16" s="21" t="s">
        <v>94</v>
      </c>
      <c r="X16" s="79"/>
      <c r="Y16" s="80"/>
      <c r="Z16" s="46"/>
      <c r="AA16" s="74"/>
      <c r="AB16" s="74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</row>
    <row r="17" spans="1:72" s="1" customFormat="1" ht="24.75" customHeight="1">
      <c r="A17" s="387" t="s">
        <v>536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79"/>
      <c r="Y17" s="80"/>
      <c r="Z17" s="46"/>
      <c r="AA17" s="74"/>
      <c r="AB17" s="74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</row>
    <row r="18" spans="1:72" s="1" customFormat="1" ht="24.75" customHeight="1">
      <c r="A18" s="22">
        <v>1</v>
      </c>
      <c r="B18" s="75" t="s">
        <v>226</v>
      </c>
      <c r="C18" s="75" t="s">
        <v>227</v>
      </c>
      <c r="D18" s="75" t="s">
        <v>218</v>
      </c>
      <c r="E18" s="188" t="s">
        <v>594</v>
      </c>
      <c r="F18" s="75" t="s">
        <v>230</v>
      </c>
      <c r="G18" s="75">
        <v>2988</v>
      </c>
      <c r="H18" s="75">
        <v>2007</v>
      </c>
      <c r="I18" s="75" t="s">
        <v>231</v>
      </c>
      <c r="J18" s="75">
        <v>20</v>
      </c>
      <c r="K18" s="75">
        <v>5600</v>
      </c>
      <c r="L18" s="75"/>
      <c r="M18" s="202" t="s">
        <v>234</v>
      </c>
      <c r="N18" s="191" t="s">
        <v>1002</v>
      </c>
      <c r="O18" s="201" t="s">
        <v>834</v>
      </c>
      <c r="P18" s="201" t="s">
        <v>835</v>
      </c>
      <c r="Q18" s="201" t="s">
        <v>834</v>
      </c>
      <c r="R18" s="201" t="s">
        <v>835</v>
      </c>
      <c r="S18" s="22" t="s">
        <v>165</v>
      </c>
      <c r="T18" s="22" t="s">
        <v>165</v>
      </c>
      <c r="U18" s="22" t="s">
        <v>165</v>
      </c>
      <c r="V18" s="317"/>
      <c r="W18" s="21" t="s">
        <v>94</v>
      </c>
      <c r="X18" s="79"/>
      <c r="Y18" s="80"/>
      <c r="Z18" s="46"/>
      <c r="AA18" s="74"/>
      <c r="AB18" s="74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</row>
    <row r="19" spans="1:72" s="1" customFormat="1" ht="24.75" customHeight="1">
      <c r="A19" s="22">
        <v>2</v>
      </c>
      <c r="B19" s="75" t="s">
        <v>224</v>
      </c>
      <c r="C19" s="75" t="s">
        <v>225</v>
      </c>
      <c r="D19" s="75" t="s">
        <v>219</v>
      </c>
      <c r="E19" s="188" t="s">
        <v>593</v>
      </c>
      <c r="F19" s="75" t="s">
        <v>230</v>
      </c>
      <c r="G19" s="75">
        <v>2987</v>
      </c>
      <c r="H19" s="75">
        <v>2011</v>
      </c>
      <c r="I19" s="75" t="s">
        <v>232</v>
      </c>
      <c r="J19" s="75">
        <v>24</v>
      </c>
      <c r="K19" s="75">
        <v>5500</v>
      </c>
      <c r="L19" s="75">
        <v>390000</v>
      </c>
      <c r="M19" s="202" t="s">
        <v>234</v>
      </c>
      <c r="N19" s="191" t="s">
        <v>1003</v>
      </c>
      <c r="O19" s="201" t="s">
        <v>836</v>
      </c>
      <c r="P19" s="201" t="s">
        <v>837</v>
      </c>
      <c r="Q19" s="201" t="s">
        <v>836</v>
      </c>
      <c r="R19" s="201" t="s">
        <v>837</v>
      </c>
      <c r="S19" s="22" t="s">
        <v>165</v>
      </c>
      <c r="T19" s="22" t="s">
        <v>165</v>
      </c>
      <c r="U19" s="22" t="s">
        <v>165</v>
      </c>
      <c r="V19" s="317"/>
      <c r="W19" s="21" t="s">
        <v>94</v>
      </c>
      <c r="X19" s="79"/>
      <c r="Y19" s="80"/>
      <c r="Z19" s="46"/>
      <c r="AA19" s="74"/>
      <c r="AB19" s="74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</row>
    <row r="20" spans="1:72" s="1" customFormat="1" ht="24.75" customHeight="1">
      <c r="A20" s="22">
        <v>3</v>
      </c>
      <c r="B20" s="75" t="s">
        <v>222</v>
      </c>
      <c r="C20" s="75" t="s">
        <v>223</v>
      </c>
      <c r="D20" s="75" t="s">
        <v>220</v>
      </c>
      <c r="E20" s="188" t="s">
        <v>592</v>
      </c>
      <c r="F20" s="75" t="s">
        <v>163</v>
      </c>
      <c r="G20" s="75"/>
      <c r="H20" s="75">
        <v>2009</v>
      </c>
      <c r="I20" s="75" t="s">
        <v>233</v>
      </c>
      <c r="J20" s="22" t="s">
        <v>98</v>
      </c>
      <c r="K20" s="75">
        <v>750</v>
      </c>
      <c r="L20" s="75"/>
      <c r="M20" s="75"/>
      <c r="N20" s="200"/>
      <c r="O20" s="201" t="s">
        <v>838</v>
      </c>
      <c r="P20" s="201" t="s">
        <v>839</v>
      </c>
      <c r="Q20" s="201" t="s">
        <v>98</v>
      </c>
      <c r="R20" s="201" t="s">
        <v>98</v>
      </c>
      <c r="S20" s="22" t="s">
        <v>165</v>
      </c>
      <c r="T20" s="22"/>
      <c r="U20" s="22"/>
      <c r="V20" s="317"/>
      <c r="W20" s="21" t="s">
        <v>94</v>
      </c>
      <c r="X20" s="79"/>
      <c r="Y20" s="80"/>
      <c r="Z20" s="46"/>
      <c r="AA20" s="74"/>
      <c r="AB20" s="74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</row>
    <row r="21" spans="1:72" s="1" customFormat="1" ht="24.75" customHeight="1">
      <c r="A21" s="22">
        <v>4</v>
      </c>
      <c r="B21" s="75" t="s">
        <v>161</v>
      </c>
      <c r="C21" s="75" t="s">
        <v>221</v>
      </c>
      <c r="D21" s="75" t="s">
        <v>162</v>
      </c>
      <c r="E21" s="188" t="s">
        <v>591</v>
      </c>
      <c r="F21" s="75" t="s">
        <v>163</v>
      </c>
      <c r="G21" s="75"/>
      <c r="H21" s="75">
        <v>2011</v>
      </c>
      <c r="I21" s="75" t="s">
        <v>164</v>
      </c>
      <c r="J21" s="75" t="s">
        <v>98</v>
      </c>
      <c r="K21" s="75">
        <v>2000</v>
      </c>
      <c r="L21" s="75"/>
      <c r="M21" s="75"/>
      <c r="N21" s="191"/>
      <c r="O21" s="201" t="s">
        <v>840</v>
      </c>
      <c r="P21" s="201" t="s">
        <v>841</v>
      </c>
      <c r="Q21" s="201"/>
      <c r="R21" s="201"/>
      <c r="S21" s="22" t="s">
        <v>165</v>
      </c>
      <c r="T21" s="75"/>
      <c r="U21" s="22"/>
      <c r="V21" s="317"/>
      <c r="W21" s="21" t="s">
        <v>94</v>
      </c>
      <c r="X21" s="395"/>
      <c r="Y21" s="395"/>
      <c r="Z21" s="395"/>
      <c r="AA21" s="395"/>
      <c r="AB21" s="395"/>
      <c r="AC21" s="395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</row>
    <row r="22" spans="1:72" s="1" customFormat="1" ht="24.75" customHeight="1">
      <c r="A22" s="22">
        <v>5</v>
      </c>
      <c r="B22" s="75" t="s">
        <v>166</v>
      </c>
      <c r="C22" s="75" t="s">
        <v>167</v>
      </c>
      <c r="D22" s="75" t="s">
        <v>168</v>
      </c>
      <c r="E22" s="188" t="s">
        <v>590</v>
      </c>
      <c r="F22" s="75" t="s">
        <v>169</v>
      </c>
      <c r="G22" s="22">
        <v>1598</v>
      </c>
      <c r="H22" s="75">
        <v>2016</v>
      </c>
      <c r="I22" s="78" t="s">
        <v>170</v>
      </c>
      <c r="J22" s="22">
        <v>9</v>
      </c>
      <c r="K22" s="75">
        <v>3020</v>
      </c>
      <c r="L22" s="75">
        <v>88171</v>
      </c>
      <c r="M22" s="75" t="s">
        <v>1006</v>
      </c>
      <c r="N22" s="191" t="s">
        <v>1004</v>
      </c>
      <c r="O22" s="201" t="s">
        <v>842</v>
      </c>
      <c r="P22" s="201" t="s">
        <v>843</v>
      </c>
      <c r="Q22" s="201" t="s">
        <v>842</v>
      </c>
      <c r="R22" s="201" t="s">
        <v>843</v>
      </c>
      <c r="S22" s="22" t="s">
        <v>165</v>
      </c>
      <c r="T22" s="22" t="s">
        <v>165</v>
      </c>
      <c r="U22" s="22" t="s">
        <v>165</v>
      </c>
      <c r="V22" s="317" t="s">
        <v>1040</v>
      </c>
      <c r="W22" s="21" t="s">
        <v>94</v>
      </c>
      <c r="X22" s="395"/>
      <c r="Y22" s="395"/>
      <c r="Z22" s="395"/>
      <c r="AA22" s="395"/>
      <c r="AB22" s="395"/>
      <c r="AC22" s="395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</row>
    <row r="23" spans="1:72" s="1" customFormat="1" ht="24.75" customHeight="1">
      <c r="A23" s="387" t="s">
        <v>76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79"/>
      <c r="Y23" s="80"/>
      <c r="Z23" s="46"/>
      <c r="AA23" s="74"/>
      <c r="AB23" s="74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</row>
    <row r="24" spans="1:72" s="1" customFormat="1" ht="24.75" customHeight="1">
      <c r="A24" s="22">
        <v>1</v>
      </c>
      <c r="B24" s="75" t="s">
        <v>863</v>
      </c>
      <c r="C24" s="75" t="s">
        <v>250</v>
      </c>
      <c r="D24" s="75" t="s">
        <v>245</v>
      </c>
      <c r="E24" s="188" t="s">
        <v>589</v>
      </c>
      <c r="F24" s="75" t="s">
        <v>246</v>
      </c>
      <c r="G24" s="75" t="s">
        <v>253</v>
      </c>
      <c r="H24" s="75">
        <v>2007</v>
      </c>
      <c r="I24" s="75" t="s">
        <v>254</v>
      </c>
      <c r="J24" s="75">
        <v>5</v>
      </c>
      <c r="K24" s="75" t="s">
        <v>262</v>
      </c>
      <c r="L24" s="75">
        <v>162497</v>
      </c>
      <c r="M24" s="22"/>
      <c r="N24" s="191">
        <v>7300</v>
      </c>
      <c r="O24" s="201" t="s">
        <v>865</v>
      </c>
      <c r="P24" s="201" t="s">
        <v>866</v>
      </c>
      <c r="Q24" s="201" t="s">
        <v>865</v>
      </c>
      <c r="R24" s="201" t="s">
        <v>866</v>
      </c>
      <c r="S24" s="22" t="s">
        <v>165</v>
      </c>
      <c r="T24" s="22" t="s">
        <v>165</v>
      </c>
      <c r="U24" s="22" t="s">
        <v>165</v>
      </c>
      <c r="V24" s="317" t="s">
        <v>1040</v>
      </c>
      <c r="W24" s="21" t="s">
        <v>94</v>
      </c>
      <c r="X24" s="79"/>
      <c r="Y24" s="80"/>
      <c r="Z24" s="46"/>
      <c r="AA24" s="74"/>
      <c r="AB24" s="74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</row>
    <row r="25" spans="1:72" s="1" customFormat="1" ht="24.75" customHeight="1">
      <c r="A25" s="22">
        <v>2</v>
      </c>
      <c r="B25" s="75" t="s">
        <v>228</v>
      </c>
      <c r="C25" s="75">
        <v>3512</v>
      </c>
      <c r="D25" s="75">
        <v>96888</v>
      </c>
      <c r="E25" s="188" t="s">
        <v>588</v>
      </c>
      <c r="F25" s="75" t="s">
        <v>247</v>
      </c>
      <c r="G25" s="75" t="s">
        <v>255</v>
      </c>
      <c r="H25" s="75">
        <v>1996</v>
      </c>
      <c r="I25" s="75" t="s">
        <v>256</v>
      </c>
      <c r="J25" s="75">
        <v>1</v>
      </c>
      <c r="K25" s="75" t="s">
        <v>263</v>
      </c>
      <c r="L25" s="75"/>
      <c r="M25" s="22"/>
      <c r="N25" s="200"/>
      <c r="O25" s="201" t="s">
        <v>867</v>
      </c>
      <c r="P25" s="201" t="s">
        <v>868</v>
      </c>
      <c r="Q25" s="201" t="s">
        <v>98</v>
      </c>
      <c r="R25" s="201" t="s">
        <v>98</v>
      </c>
      <c r="S25" s="22" t="s">
        <v>165</v>
      </c>
      <c r="T25" s="22" t="s">
        <v>165</v>
      </c>
      <c r="U25" s="22"/>
      <c r="V25" s="317"/>
      <c r="W25" s="21" t="s">
        <v>94</v>
      </c>
      <c r="X25" s="79"/>
      <c r="Y25" s="80"/>
      <c r="Z25" s="46"/>
      <c r="AA25" s="74"/>
      <c r="AB25" s="74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</row>
    <row r="26" spans="1:72" s="1" customFormat="1" ht="24.75" customHeight="1">
      <c r="A26" s="22">
        <v>3</v>
      </c>
      <c r="B26" s="75" t="s">
        <v>864</v>
      </c>
      <c r="C26" s="75">
        <v>3320</v>
      </c>
      <c r="D26" s="75">
        <v>1193</v>
      </c>
      <c r="E26" s="188" t="s">
        <v>587</v>
      </c>
      <c r="F26" s="75" t="s">
        <v>247</v>
      </c>
      <c r="G26" s="75" t="s">
        <v>257</v>
      </c>
      <c r="H26" s="75">
        <v>1996</v>
      </c>
      <c r="I26" s="75" t="s">
        <v>258</v>
      </c>
      <c r="J26" s="75">
        <v>1</v>
      </c>
      <c r="K26" s="75" t="s">
        <v>264</v>
      </c>
      <c r="L26" s="75"/>
      <c r="M26" s="22"/>
      <c r="N26" s="200"/>
      <c r="O26" s="201" t="s">
        <v>869</v>
      </c>
      <c r="P26" s="201" t="s">
        <v>870</v>
      </c>
      <c r="Q26" s="201" t="s">
        <v>98</v>
      </c>
      <c r="R26" s="201" t="s">
        <v>98</v>
      </c>
      <c r="S26" s="22" t="s">
        <v>165</v>
      </c>
      <c r="T26" s="22" t="s">
        <v>165</v>
      </c>
      <c r="U26" s="22"/>
      <c r="V26" s="317"/>
      <c r="W26" s="21" t="s">
        <v>94</v>
      </c>
      <c r="X26" s="79"/>
      <c r="Y26" s="80"/>
      <c r="Z26" s="46"/>
      <c r="AA26" s="74"/>
      <c r="AB26" s="74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</row>
    <row r="27" spans="1:72" s="1" customFormat="1" ht="24.75" customHeight="1">
      <c r="A27" s="75">
        <v>4</v>
      </c>
      <c r="B27" s="75" t="s">
        <v>166</v>
      </c>
      <c r="C27" s="75" t="s">
        <v>251</v>
      </c>
      <c r="D27" s="75" t="s">
        <v>248</v>
      </c>
      <c r="E27" s="188" t="s">
        <v>586</v>
      </c>
      <c r="F27" s="75" t="s">
        <v>246</v>
      </c>
      <c r="G27" s="75" t="s">
        <v>259</v>
      </c>
      <c r="H27" s="75">
        <v>2005</v>
      </c>
      <c r="I27" s="75" t="s">
        <v>260</v>
      </c>
      <c r="J27" s="75">
        <v>5</v>
      </c>
      <c r="K27" s="75" t="s">
        <v>265</v>
      </c>
      <c r="L27" s="75"/>
      <c r="M27" s="75"/>
      <c r="N27" s="203"/>
      <c r="O27" s="201" t="s">
        <v>871</v>
      </c>
      <c r="P27" s="201" t="s">
        <v>872</v>
      </c>
      <c r="Q27" s="201" t="s">
        <v>98</v>
      </c>
      <c r="R27" s="201" t="s">
        <v>98</v>
      </c>
      <c r="S27" s="75" t="s">
        <v>165</v>
      </c>
      <c r="T27" s="75" t="s">
        <v>165</v>
      </c>
      <c r="U27" s="75"/>
      <c r="V27" s="318"/>
      <c r="W27" s="204" t="s">
        <v>94</v>
      </c>
      <c r="X27" s="79"/>
      <c r="Y27" s="80"/>
      <c r="Z27" s="46"/>
      <c r="AA27" s="74"/>
      <c r="AB27" s="74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</row>
    <row r="28" spans="1:72" s="1" customFormat="1" ht="24.75" customHeight="1">
      <c r="A28" s="75">
        <v>5</v>
      </c>
      <c r="B28" s="75" t="s">
        <v>252</v>
      </c>
      <c r="C28" s="75" t="s">
        <v>98</v>
      </c>
      <c r="D28" s="75">
        <v>4702</v>
      </c>
      <c r="E28" s="188" t="s">
        <v>585</v>
      </c>
      <c r="F28" s="75" t="s">
        <v>163</v>
      </c>
      <c r="G28" s="75"/>
      <c r="H28" s="75">
        <v>1996</v>
      </c>
      <c r="I28" s="75" t="s">
        <v>261</v>
      </c>
      <c r="J28" s="75" t="s">
        <v>98</v>
      </c>
      <c r="K28" s="75" t="s">
        <v>266</v>
      </c>
      <c r="L28" s="75"/>
      <c r="M28" s="75"/>
      <c r="N28" s="203"/>
      <c r="O28" s="201" t="s">
        <v>869</v>
      </c>
      <c r="P28" s="201" t="s">
        <v>870</v>
      </c>
      <c r="Q28" s="201" t="s">
        <v>98</v>
      </c>
      <c r="R28" s="201" t="s">
        <v>98</v>
      </c>
      <c r="S28" s="75" t="s">
        <v>165</v>
      </c>
      <c r="T28" s="75"/>
      <c r="U28" s="75"/>
      <c r="V28" s="318"/>
      <c r="W28" s="204" t="s">
        <v>94</v>
      </c>
      <c r="X28" s="79"/>
      <c r="Y28" s="80"/>
      <c r="Z28" s="46"/>
      <c r="AA28" s="74"/>
      <c r="AB28" s="74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</row>
    <row r="29" spans="1:72" s="1" customFormat="1" ht="24.75" customHeight="1">
      <c r="A29" s="387" t="s">
        <v>75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79"/>
      <c r="Y29" s="80"/>
      <c r="Z29" s="46"/>
      <c r="AA29" s="74"/>
      <c r="AB29" s="74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</row>
    <row r="30" spans="1:72" s="1" customFormat="1" ht="24.75" customHeight="1">
      <c r="A30" s="22">
        <v>1</v>
      </c>
      <c r="B30" s="22" t="s">
        <v>285</v>
      </c>
      <c r="C30" s="22" t="s">
        <v>286</v>
      </c>
      <c r="D30" s="22" t="s">
        <v>287</v>
      </c>
      <c r="E30" s="188" t="s">
        <v>584</v>
      </c>
      <c r="F30" s="22" t="s">
        <v>169</v>
      </c>
      <c r="G30" s="22">
        <v>1388</v>
      </c>
      <c r="H30" s="22">
        <v>2008</v>
      </c>
      <c r="I30" s="22" t="s">
        <v>302</v>
      </c>
      <c r="J30" s="22">
        <v>5</v>
      </c>
      <c r="K30" s="196">
        <v>1605</v>
      </c>
      <c r="L30" s="22">
        <v>227034</v>
      </c>
      <c r="M30" s="22" t="s">
        <v>884</v>
      </c>
      <c r="N30" s="205">
        <v>8500</v>
      </c>
      <c r="O30" s="197" t="s">
        <v>887</v>
      </c>
      <c r="P30" s="197" t="s">
        <v>888</v>
      </c>
      <c r="Q30" s="197" t="s">
        <v>887</v>
      </c>
      <c r="R30" s="197" t="s">
        <v>888</v>
      </c>
      <c r="S30" s="22" t="s">
        <v>165</v>
      </c>
      <c r="T30" s="22" t="s">
        <v>165</v>
      </c>
      <c r="U30" s="22" t="s">
        <v>165</v>
      </c>
      <c r="V30" s="317" t="s">
        <v>1040</v>
      </c>
      <c r="W30" s="21" t="s">
        <v>94</v>
      </c>
      <c r="X30" s="79"/>
      <c r="Y30" s="80"/>
      <c r="Z30" s="46"/>
      <c r="AA30" s="74"/>
      <c r="AB30" s="74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</row>
    <row r="31" spans="1:72" s="1" customFormat="1" ht="24.75" customHeight="1">
      <c r="A31" s="22">
        <v>2</v>
      </c>
      <c r="B31" s="22" t="s">
        <v>281</v>
      </c>
      <c r="C31" s="22" t="s">
        <v>288</v>
      </c>
      <c r="D31" s="22" t="s">
        <v>280</v>
      </c>
      <c r="E31" s="188" t="s">
        <v>98</v>
      </c>
      <c r="F31" s="22" t="s">
        <v>289</v>
      </c>
      <c r="G31" s="22">
        <v>4500</v>
      </c>
      <c r="H31" s="22">
        <v>2005</v>
      </c>
      <c r="I31" s="22" t="s">
        <v>303</v>
      </c>
      <c r="J31" s="22">
        <v>1</v>
      </c>
      <c r="K31" s="196" t="s">
        <v>98</v>
      </c>
      <c r="L31" s="22"/>
      <c r="M31" s="22"/>
      <c r="N31" s="191"/>
      <c r="O31" s="197" t="s">
        <v>889</v>
      </c>
      <c r="P31" s="197" t="s">
        <v>890</v>
      </c>
      <c r="Q31" s="197" t="s">
        <v>98</v>
      </c>
      <c r="R31" s="197" t="s">
        <v>98</v>
      </c>
      <c r="S31" s="22" t="s">
        <v>165</v>
      </c>
      <c r="T31" s="22" t="s">
        <v>165</v>
      </c>
      <c r="U31" s="22"/>
      <c r="V31" s="317"/>
      <c r="W31" s="21" t="s">
        <v>94</v>
      </c>
      <c r="X31" s="79"/>
      <c r="Y31" s="80"/>
      <c r="Z31" s="46"/>
      <c r="AA31" s="74"/>
      <c r="AB31" s="74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</row>
    <row r="32" spans="1:72" s="1" customFormat="1" ht="24.75" customHeight="1">
      <c r="A32" s="22">
        <v>3</v>
      </c>
      <c r="B32" s="75" t="s">
        <v>290</v>
      </c>
      <c r="C32" s="75"/>
      <c r="D32" s="206" t="s">
        <v>291</v>
      </c>
      <c r="E32" s="188" t="s">
        <v>583</v>
      </c>
      <c r="F32" s="75" t="s">
        <v>163</v>
      </c>
      <c r="G32" s="75" t="s">
        <v>98</v>
      </c>
      <c r="H32" s="75">
        <v>1992</v>
      </c>
      <c r="I32" s="75" t="s">
        <v>304</v>
      </c>
      <c r="J32" s="75" t="s">
        <v>98</v>
      </c>
      <c r="K32" s="207" t="s">
        <v>98</v>
      </c>
      <c r="L32" s="22"/>
      <c r="M32" s="75"/>
      <c r="N32" s="191"/>
      <c r="O32" s="197" t="s">
        <v>891</v>
      </c>
      <c r="P32" s="197" t="s">
        <v>892</v>
      </c>
      <c r="Q32" s="208" t="s">
        <v>98</v>
      </c>
      <c r="R32" s="208" t="s">
        <v>98</v>
      </c>
      <c r="S32" s="21" t="s">
        <v>165</v>
      </c>
      <c r="T32" s="21"/>
      <c r="U32" s="21"/>
      <c r="V32" s="319"/>
      <c r="W32" s="21" t="s">
        <v>94</v>
      </c>
      <c r="X32" s="79"/>
      <c r="Y32" s="80"/>
      <c r="Z32" s="46"/>
      <c r="AA32" s="74"/>
      <c r="AB32" s="74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</row>
    <row r="33" spans="1:72" s="1" customFormat="1" ht="24.75" customHeight="1">
      <c r="A33" s="22">
        <v>4</v>
      </c>
      <c r="B33" s="75" t="s">
        <v>292</v>
      </c>
      <c r="C33" s="75"/>
      <c r="D33" s="207" t="s">
        <v>293</v>
      </c>
      <c r="E33" s="188" t="s">
        <v>294</v>
      </c>
      <c r="F33" s="75" t="s">
        <v>295</v>
      </c>
      <c r="G33" s="75" t="s">
        <v>98</v>
      </c>
      <c r="H33" s="75">
        <v>2002</v>
      </c>
      <c r="I33" s="75" t="s">
        <v>303</v>
      </c>
      <c r="J33" s="75" t="s">
        <v>98</v>
      </c>
      <c r="K33" s="207" t="s">
        <v>98</v>
      </c>
      <c r="L33" s="22"/>
      <c r="M33" s="75"/>
      <c r="N33" s="82"/>
      <c r="O33" s="197" t="s">
        <v>891</v>
      </c>
      <c r="P33" s="197" t="s">
        <v>892</v>
      </c>
      <c r="Q33" s="208" t="s">
        <v>98</v>
      </c>
      <c r="R33" s="208" t="s">
        <v>98</v>
      </c>
      <c r="S33" s="21" t="s">
        <v>165</v>
      </c>
      <c r="T33" s="21"/>
      <c r="U33" s="21"/>
      <c r="V33" s="319"/>
      <c r="W33" s="21" t="s">
        <v>94</v>
      </c>
      <c r="X33" s="79"/>
      <c r="Y33" s="80"/>
      <c r="Z33" s="46"/>
      <c r="AA33" s="74"/>
      <c r="AB33" s="74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</row>
    <row r="34" spans="1:72" s="1" customFormat="1" ht="24.75" customHeight="1">
      <c r="A34" s="22">
        <v>5</v>
      </c>
      <c r="B34" s="22" t="s">
        <v>296</v>
      </c>
      <c r="C34" s="22" t="s">
        <v>297</v>
      </c>
      <c r="D34" s="22" t="s">
        <v>298</v>
      </c>
      <c r="E34" s="188" t="s">
        <v>582</v>
      </c>
      <c r="F34" s="22" t="s">
        <v>163</v>
      </c>
      <c r="G34" s="22"/>
      <c r="H34" s="22">
        <v>2010</v>
      </c>
      <c r="I34" s="22" t="s">
        <v>305</v>
      </c>
      <c r="J34" s="21" t="s">
        <v>98</v>
      </c>
      <c r="K34" s="196">
        <v>9700</v>
      </c>
      <c r="L34" s="22"/>
      <c r="M34" s="22"/>
      <c r="N34" s="205">
        <v>12000</v>
      </c>
      <c r="O34" s="197" t="s">
        <v>893</v>
      </c>
      <c r="P34" s="197" t="s">
        <v>894</v>
      </c>
      <c r="Q34" s="197" t="s">
        <v>893</v>
      </c>
      <c r="R34" s="197" t="s">
        <v>894</v>
      </c>
      <c r="S34" s="22" t="s">
        <v>165</v>
      </c>
      <c r="T34" s="22"/>
      <c r="U34" s="22" t="s">
        <v>165</v>
      </c>
      <c r="V34" s="317"/>
      <c r="W34" s="21" t="s">
        <v>94</v>
      </c>
      <c r="X34" s="79"/>
      <c r="Y34" s="80"/>
      <c r="Z34" s="46"/>
      <c r="AA34" s="74"/>
      <c r="AB34" s="74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</row>
    <row r="35" spans="1:72" s="1" customFormat="1" ht="24.75" customHeight="1">
      <c r="A35" s="22">
        <v>6</v>
      </c>
      <c r="B35" s="22" t="s">
        <v>299</v>
      </c>
      <c r="C35" s="22" t="s">
        <v>300</v>
      </c>
      <c r="D35" s="22" t="s">
        <v>283</v>
      </c>
      <c r="E35" s="188" t="s">
        <v>98</v>
      </c>
      <c r="F35" s="22" t="s">
        <v>289</v>
      </c>
      <c r="G35" s="22">
        <v>2005</v>
      </c>
      <c r="H35" s="22" t="s">
        <v>303</v>
      </c>
      <c r="I35" s="22" t="s">
        <v>303</v>
      </c>
      <c r="J35" s="22">
        <v>1</v>
      </c>
      <c r="K35" s="196">
        <v>23000</v>
      </c>
      <c r="L35" s="22"/>
      <c r="M35" s="22"/>
      <c r="N35" s="209"/>
      <c r="O35" s="197" t="s">
        <v>893</v>
      </c>
      <c r="P35" s="197" t="s">
        <v>894</v>
      </c>
      <c r="Q35" s="197" t="s">
        <v>98</v>
      </c>
      <c r="R35" s="197" t="s">
        <v>98</v>
      </c>
      <c r="S35" s="22" t="s">
        <v>165</v>
      </c>
      <c r="T35" s="22" t="s">
        <v>165</v>
      </c>
      <c r="U35" s="22"/>
      <c r="V35" s="317"/>
      <c r="W35" s="21" t="s">
        <v>94</v>
      </c>
      <c r="X35" s="79"/>
      <c r="Y35" s="80"/>
      <c r="Z35" s="46"/>
      <c r="AA35" s="74"/>
      <c r="AB35" s="74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</row>
    <row r="36" spans="1:72" s="1" customFormat="1" ht="24.75" customHeight="1">
      <c r="A36" s="22">
        <v>7</v>
      </c>
      <c r="B36" s="140" t="s">
        <v>301</v>
      </c>
      <c r="C36" s="140">
        <v>7211</v>
      </c>
      <c r="D36" s="210">
        <v>57022</v>
      </c>
      <c r="E36" s="211" t="s">
        <v>581</v>
      </c>
      <c r="F36" s="210" t="s">
        <v>247</v>
      </c>
      <c r="G36" s="210">
        <v>8500</v>
      </c>
      <c r="H36" s="210">
        <v>1991</v>
      </c>
      <c r="I36" s="210"/>
      <c r="J36" s="210">
        <v>1</v>
      </c>
      <c r="K36" s="212">
        <v>12850</v>
      </c>
      <c r="L36" s="22">
        <v>860</v>
      </c>
      <c r="M36" s="22"/>
      <c r="N36" s="209"/>
      <c r="O36" s="213" t="s">
        <v>895</v>
      </c>
      <c r="P36" s="213" t="s">
        <v>896</v>
      </c>
      <c r="Q36" s="213" t="s">
        <v>98</v>
      </c>
      <c r="R36" s="208" t="s">
        <v>98</v>
      </c>
      <c r="S36" s="21" t="s">
        <v>165</v>
      </c>
      <c r="T36" s="21" t="s">
        <v>165</v>
      </c>
      <c r="U36" s="214"/>
      <c r="V36" s="320"/>
      <c r="W36" s="21" t="s">
        <v>94</v>
      </c>
      <c r="X36" s="79"/>
      <c r="Y36" s="80"/>
      <c r="Z36" s="46"/>
      <c r="AA36" s="74"/>
      <c r="AB36" s="74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</row>
    <row r="37" spans="1:72" s="1" customFormat="1" ht="24.75" customHeight="1">
      <c r="A37" s="22">
        <v>8</v>
      </c>
      <c r="B37" s="210" t="s">
        <v>301</v>
      </c>
      <c r="C37" s="210" t="s">
        <v>535</v>
      </c>
      <c r="D37" s="210" t="s">
        <v>533</v>
      </c>
      <c r="E37" s="211" t="s">
        <v>534</v>
      </c>
      <c r="F37" s="210" t="s">
        <v>247</v>
      </c>
      <c r="G37" s="210">
        <v>4156</v>
      </c>
      <c r="H37" s="210">
        <v>2009</v>
      </c>
      <c r="I37" s="210" t="s">
        <v>306</v>
      </c>
      <c r="J37" s="210">
        <v>2</v>
      </c>
      <c r="K37" s="212">
        <v>6000</v>
      </c>
      <c r="L37" s="75">
        <v>34035</v>
      </c>
      <c r="M37" s="75"/>
      <c r="N37" s="191">
        <v>50500</v>
      </c>
      <c r="O37" s="215" t="s">
        <v>897</v>
      </c>
      <c r="P37" s="215" t="s">
        <v>898</v>
      </c>
      <c r="Q37" s="215" t="s">
        <v>897</v>
      </c>
      <c r="R37" s="215" t="s">
        <v>898</v>
      </c>
      <c r="S37" s="204" t="s">
        <v>165</v>
      </c>
      <c r="T37" s="204" t="s">
        <v>165</v>
      </c>
      <c r="U37" s="204" t="s">
        <v>165</v>
      </c>
      <c r="V37" s="321"/>
      <c r="W37" s="21" t="s">
        <v>94</v>
      </c>
      <c r="X37" s="79"/>
      <c r="Y37" s="80"/>
      <c r="Z37" s="46"/>
      <c r="AA37" s="74"/>
      <c r="AB37" s="74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</row>
    <row r="38" spans="1:72" s="1" customFormat="1" ht="24.75" customHeight="1">
      <c r="A38" s="75">
        <v>9</v>
      </c>
      <c r="B38" s="22" t="s">
        <v>307</v>
      </c>
      <c r="C38" s="22" t="s">
        <v>308</v>
      </c>
      <c r="D38" s="22" t="s">
        <v>309</v>
      </c>
      <c r="E38" s="188" t="s">
        <v>580</v>
      </c>
      <c r="F38" s="22" t="s">
        <v>169</v>
      </c>
      <c r="G38" s="22">
        <v>1199</v>
      </c>
      <c r="H38" s="22">
        <v>2016</v>
      </c>
      <c r="I38" s="22" t="s">
        <v>310</v>
      </c>
      <c r="J38" s="22">
        <v>5</v>
      </c>
      <c r="K38" s="22">
        <v>1760</v>
      </c>
      <c r="L38" s="22">
        <v>64000</v>
      </c>
      <c r="M38" s="22" t="s">
        <v>885</v>
      </c>
      <c r="N38" s="191">
        <v>32000</v>
      </c>
      <c r="O38" s="197" t="s">
        <v>899</v>
      </c>
      <c r="P38" s="197" t="s">
        <v>900</v>
      </c>
      <c r="Q38" s="197" t="s">
        <v>899</v>
      </c>
      <c r="R38" s="197" t="s">
        <v>900</v>
      </c>
      <c r="S38" s="22" t="s">
        <v>165</v>
      </c>
      <c r="T38" s="22" t="s">
        <v>165</v>
      </c>
      <c r="U38" s="22" t="s">
        <v>165</v>
      </c>
      <c r="V38" s="317" t="s">
        <v>1040</v>
      </c>
      <c r="W38" s="21" t="s">
        <v>94</v>
      </c>
      <c r="X38" s="79"/>
      <c r="Y38" s="80"/>
      <c r="Z38" s="46"/>
      <c r="AA38" s="74"/>
      <c r="AB38" s="74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</row>
    <row r="39" spans="1:72" s="95" customFormat="1" ht="24.75" customHeight="1">
      <c r="A39" s="22">
        <v>10</v>
      </c>
      <c r="B39" s="22" t="s">
        <v>405</v>
      </c>
      <c r="C39" s="22" t="s">
        <v>531</v>
      </c>
      <c r="D39" s="22" t="s">
        <v>406</v>
      </c>
      <c r="E39" s="188" t="s">
        <v>579</v>
      </c>
      <c r="F39" s="22" t="s">
        <v>249</v>
      </c>
      <c r="G39" s="22">
        <v>11705</v>
      </c>
      <c r="H39" s="22">
        <v>2008</v>
      </c>
      <c r="I39" s="22" t="s">
        <v>435</v>
      </c>
      <c r="J39" s="22">
        <v>2</v>
      </c>
      <c r="K39" s="22"/>
      <c r="L39" s="22">
        <v>129600</v>
      </c>
      <c r="M39" s="22"/>
      <c r="N39" s="205">
        <v>163000</v>
      </c>
      <c r="O39" s="197" t="s">
        <v>638</v>
      </c>
      <c r="P39" s="197" t="s">
        <v>901</v>
      </c>
      <c r="Q39" s="197" t="s">
        <v>638</v>
      </c>
      <c r="R39" s="197" t="s">
        <v>901</v>
      </c>
      <c r="S39" s="22" t="s">
        <v>165</v>
      </c>
      <c r="T39" s="22" t="s">
        <v>165</v>
      </c>
      <c r="U39" s="22" t="s">
        <v>165</v>
      </c>
      <c r="V39" s="317"/>
      <c r="W39" s="21" t="s">
        <v>94</v>
      </c>
      <c r="X39" s="83" t="s">
        <v>530</v>
      </c>
      <c r="Y39" s="84"/>
      <c r="Z39" s="84"/>
      <c r="AA39" s="84"/>
      <c r="AB39" s="84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</row>
    <row r="40" spans="1:72" s="95" customFormat="1" ht="24.75" customHeight="1">
      <c r="A40" s="22">
        <v>11</v>
      </c>
      <c r="B40" s="22" t="s">
        <v>411</v>
      </c>
      <c r="C40" s="22" t="s">
        <v>412</v>
      </c>
      <c r="D40" s="22" t="s">
        <v>413</v>
      </c>
      <c r="E40" s="188" t="s">
        <v>578</v>
      </c>
      <c r="F40" s="22" t="s">
        <v>249</v>
      </c>
      <c r="G40" s="22">
        <v>1956</v>
      </c>
      <c r="H40" s="22">
        <v>2012</v>
      </c>
      <c r="I40" s="22" t="s">
        <v>532</v>
      </c>
      <c r="J40" s="22">
        <v>7</v>
      </c>
      <c r="K40" s="22">
        <v>3500</v>
      </c>
      <c r="L40" s="22">
        <v>154500</v>
      </c>
      <c r="M40" s="22" t="s">
        <v>886</v>
      </c>
      <c r="N40" s="205">
        <v>31000</v>
      </c>
      <c r="O40" s="197" t="s">
        <v>902</v>
      </c>
      <c r="P40" s="197" t="s">
        <v>903</v>
      </c>
      <c r="Q40" s="197" t="s">
        <v>902</v>
      </c>
      <c r="R40" s="197" t="s">
        <v>903</v>
      </c>
      <c r="S40" s="22" t="s">
        <v>165</v>
      </c>
      <c r="T40" s="22" t="s">
        <v>165</v>
      </c>
      <c r="U40" s="22" t="s">
        <v>165</v>
      </c>
      <c r="V40" s="317" t="s">
        <v>1040</v>
      </c>
      <c r="W40" s="21" t="s">
        <v>94</v>
      </c>
      <c r="X40" s="46"/>
      <c r="Y40" s="85"/>
      <c r="Z40" s="46"/>
      <c r="AA40" s="84"/>
      <c r="AB40" s="84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</row>
    <row r="41" spans="1:72" s="1" customFormat="1" ht="24.75" customHeight="1">
      <c r="A41" s="387" t="s">
        <v>93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74"/>
      <c r="Y41" s="74"/>
      <c r="Z41" s="74"/>
      <c r="AA41" s="74"/>
      <c r="AB41" s="74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</row>
    <row r="42" spans="1:72" s="86" customFormat="1" ht="24.75" customHeight="1">
      <c r="A42" s="73">
        <v>1</v>
      </c>
      <c r="B42" s="73" t="s">
        <v>485</v>
      </c>
      <c r="C42" s="73" t="s">
        <v>489</v>
      </c>
      <c r="D42" s="73" t="s">
        <v>488</v>
      </c>
      <c r="E42" s="190" t="s">
        <v>486</v>
      </c>
      <c r="F42" s="22" t="s">
        <v>169</v>
      </c>
      <c r="G42" s="73">
        <v>1997</v>
      </c>
      <c r="H42" s="73">
        <v>2015</v>
      </c>
      <c r="I42" s="73" t="s">
        <v>487</v>
      </c>
      <c r="J42" s="73">
        <v>9</v>
      </c>
      <c r="K42" s="73">
        <v>2805</v>
      </c>
      <c r="L42" s="73">
        <v>138625</v>
      </c>
      <c r="M42" s="73"/>
      <c r="N42" s="194">
        <v>34500</v>
      </c>
      <c r="O42" s="195" t="s">
        <v>921</v>
      </c>
      <c r="P42" s="195" t="s">
        <v>922</v>
      </c>
      <c r="Q42" s="195" t="s">
        <v>921</v>
      </c>
      <c r="R42" s="195" t="s">
        <v>922</v>
      </c>
      <c r="S42" s="78" t="s">
        <v>165</v>
      </c>
      <c r="T42" s="78" t="s">
        <v>165</v>
      </c>
      <c r="U42" s="78" t="s">
        <v>165</v>
      </c>
      <c r="V42" s="316" t="s">
        <v>1040</v>
      </c>
      <c r="W42" s="73" t="s">
        <v>94</v>
      </c>
      <c r="X42" s="88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</row>
    <row r="43" spans="1:72" s="1" customFormat="1" ht="24.75" customHeight="1">
      <c r="A43" s="387" t="s">
        <v>73</v>
      </c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79"/>
      <c r="Y43" s="80"/>
      <c r="Z43" s="46"/>
      <c r="AA43" s="74"/>
      <c r="AB43" s="74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</row>
    <row r="44" spans="1:72" s="1" customFormat="1" ht="24.75" customHeight="1">
      <c r="A44" s="22">
        <v>1</v>
      </c>
      <c r="B44" s="75" t="s">
        <v>285</v>
      </c>
      <c r="C44" s="75" t="s">
        <v>366</v>
      </c>
      <c r="D44" s="75" t="s">
        <v>474</v>
      </c>
      <c r="E44" s="188" t="s">
        <v>577</v>
      </c>
      <c r="F44" s="75" t="s">
        <v>169</v>
      </c>
      <c r="G44" s="75">
        <v>1596</v>
      </c>
      <c r="H44" s="75">
        <v>2004</v>
      </c>
      <c r="I44" s="75" t="s">
        <v>369</v>
      </c>
      <c r="J44" s="75">
        <v>5</v>
      </c>
      <c r="K44" s="75">
        <v>1590</v>
      </c>
      <c r="L44" s="75">
        <v>127835</v>
      </c>
      <c r="M44" s="75"/>
      <c r="N44" s="191">
        <v>6300</v>
      </c>
      <c r="O44" s="201" t="s">
        <v>943</v>
      </c>
      <c r="P44" s="201" t="s">
        <v>944</v>
      </c>
      <c r="Q44" s="201" t="s">
        <v>943</v>
      </c>
      <c r="R44" s="201" t="s">
        <v>944</v>
      </c>
      <c r="S44" s="22" t="s">
        <v>165</v>
      </c>
      <c r="T44" s="22" t="s">
        <v>165</v>
      </c>
      <c r="U44" s="22" t="s">
        <v>165</v>
      </c>
      <c r="V44" s="317"/>
      <c r="W44" s="21" t="s">
        <v>94</v>
      </c>
      <c r="X44" s="79"/>
      <c r="Y44" s="80"/>
      <c r="Z44" s="46"/>
      <c r="AA44" s="74"/>
      <c r="AB44" s="74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</row>
    <row r="45" spans="1:72" s="1" customFormat="1" ht="24.75" customHeight="1">
      <c r="A45" s="22">
        <v>2</v>
      </c>
      <c r="B45" s="75" t="s">
        <v>367</v>
      </c>
      <c r="C45" s="75" t="s">
        <v>368</v>
      </c>
      <c r="D45" s="75">
        <v>98491</v>
      </c>
      <c r="E45" s="188" t="s">
        <v>576</v>
      </c>
      <c r="F45" s="75" t="s">
        <v>247</v>
      </c>
      <c r="G45" s="75">
        <v>2502</v>
      </c>
      <c r="H45" s="75">
        <v>1996</v>
      </c>
      <c r="I45" s="75" t="s">
        <v>370</v>
      </c>
      <c r="J45" s="75">
        <v>1</v>
      </c>
      <c r="K45" s="75" t="s">
        <v>121</v>
      </c>
      <c r="L45" s="75">
        <v>1898</v>
      </c>
      <c r="M45" s="75"/>
      <c r="N45" s="191"/>
      <c r="O45" s="201" t="s">
        <v>945</v>
      </c>
      <c r="P45" s="201" t="s">
        <v>946</v>
      </c>
      <c r="Q45" s="201"/>
      <c r="R45" s="201"/>
      <c r="S45" s="22" t="s">
        <v>165</v>
      </c>
      <c r="T45" s="22" t="s">
        <v>165</v>
      </c>
      <c r="U45" s="22"/>
      <c r="V45" s="317"/>
      <c r="W45" s="21" t="s">
        <v>94</v>
      </c>
      <c r="X45" s="79"/>
      <c r="Y45" s="80"/>
      <c r="Z45" s="46"/>
      <c r="AA45" s="74"/>
      <c r="AB45" s="74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</row>
  </sheetData>
  <sheetProtection/>
  <mergeCells count="35">
    <mergeCell ref="A41:W41"/>
    <mergeCell ref="X8:AC8"/>
    <mergeCell ref="X9:AF9"/>
    <mergeCell ref="X10:AC10"/>
    <mergeCell ref="X11:AC11"/>
    <mergeCell ref="X21:AC22"/>
    <mergeCell ref="A14:W14"/>
    <mergeCell ref="A29:W29"/>
    <mergeCell ref="A17:W17"/>
    <mergeCell ref="A23:W23"/>
    <mergeCell ref="X6:AB6"/>
    <mergeCell ref="X7:AC7"/>
    <mergeCell ref="N2:N3"/>
    <mergeCell ref="E2:E3"/>
    <mergeCell ref="L2:L3"/>
    <mergeCell ref="F2:F3"/>
    <mergeCell ref="A43:W43"/>
    <mergeCell ref="I2:I3"/>
    <mergeCell ref="G2:G3"/>
    <mergeCell ref="A12:W12"/>
    <mergeCell ref="C2:C3"/>
    <mergeCell ref="H2:H3"/>
    <mergeCell ref="B2:B3"/>
    <mergeCell ref="J2:J3"/>
    <mergeCell ref="A4:W4"/>
    <mergeCell ref="W2:W3"/>
    <mergeCell ref="D2:D3"/>
    <mergeCell ref="A1:J1"/>
    <mergeCell ref="K1:W1"/>
    <mergeCell ref="A2:A3"/>
    <mergeCell ref="O2:P2"/>
    <mergeCell ref="Q2:R2"/>
    <mergeCell ref="K2:K3"/>
    <mergeCell ref="M2:M3"/>
    <mergeCell ref="S2:V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70" zoomScalePageLayoutView="0" workbookViewId="0" topLeftCell="A7">
      <selection activeCell="F14" sqref="F14"/>
    </sheetView>
  </sheetViews>
  <sheetFormatPr defaultColWidth="9.140625" defaultRowHeight="12.75"/>
  <cols>
    <col min="1" max="1" width="4.28125" style="1" customWidth="1"/>
    <col min="2" max="2" width="25.57421875" style="1" customWidth="1"/>
    <col min="3" max="3" width="26.28125" style="1" customWidth="1"/>
    <col min="4" max="4" width="11.8515625" style="1" customWidth="1"/>
    <col min="5" max="5" width="14.57421875" style="1" customWidth="1"/>
    <col min="6" max="6" width="20.8515625" style="69" customWidth="1"/>
    <col min="7" max="7" width="15.8515625" style="1" customWidth="1"/>
    <col min="8" max="8" width="18.421875" style="1" customWidth="1"/>
    <col min="9" max="16384" width="9.140625" style="1" customWidth="1"/>
  </cols>
  <sheetData>
    <row r="1" spans="1:8" ht="12.75">
      <c r="A1" s="396" t="s">
        <v>46</v>
      </c>
      <c r="B1" s="397"/>
      <c r="C1" s="397"/>
      <c r="D1" s="397"/>
      <c r="E1" s="397"/>
      <c r="F1" s="397"/>
      <c r="G1" s="397"/>
      <c r="H1" s="397"/>
    </row>
    <row r="2" spans="1:8" ht="12.75">
      <c r="A2" s="161"/>
      <c r="B2" s="161"/>
      <c r="C2" s="161"/>
      <c r="D2" s="161"/>
      <c r="E2" s="161"/>
      <c r="F2" s="162"/>
      <c r="G2" s="161"/>
      <c r="H2" s="161"/>
    </row>
    <row r="3" spans="1:8" ht="76.5">
      <c r="A3" s="36" t="s">
        <v>15</v>
      </c>
      <c r="B3" s="37" t="s">
        <v>16</v>
      </c>
      <c r="C3" s="38" t="s">
        <v>17</v>
      </c>
      <c r="D3" s="38" t="s">
        <v>18</v>
      </c>
      <c r="E3" s="38" t="s">
        <v>19</v>
      </c>
      <c r="F3" s="67" t="s">
        <v>20</v>
      </c>
      <c r="G3" s="38" t="s">
        <v>21</v>
      </c>
      <c r="H3" s="38" t="s">
        <v>22</v>
      </c>
    </row>
    <row r="4" spans="1:8" ht="24.75" customHeight="1">
      <c r="A4" s="398" t="s">
        <v>1035</v>
      </c>
      <c r="B4" s="398"/>
      <c r="C4" s="398"/>
      <c r="D4" s="398"/>
      <c r="E4" s="398"/>
      <c r="F4" s="398"/>
      <c r="G4" s="398"/>
      <c r="H4" s="398"/>
    </row>
    <row r="5" spans="1:8" ht="24.75" customHeight="1">
      <c r="A5" s="399" t="s">
        <v>57</v>
      </c>
      <c r="B5" s="400"/>
      <c r="C5" s="400"/>
      <c r="D5" s="400"/>
      <c r="E5" s="400"/>
      <c r="F5" s="400"/>
      <c r="G5" s="400"/>
      <c r="H5" s="400"/>
    </row>
    <row r="6" spans="1:8" s="119" customFormat="1" ht="24.75" customHeight="1">
      <c r="A6" s="21">
        <v>1</v>
      </c>
      <c r="B6" s="163" t="s">
        <v>174</v>
      </c>
      <c r="C6" s="165">
        <v>1635</v>
      </c>
      <c r="D6" s="166">
        <v>2011</v>
      </c>
      <c r="E6" s="167" t="s">
        <v>175</v>
      </c>
      <c r="F6" s="168">
        <v>25700</v>
      </c>
      <c r="G6" s="164" t="s">
        <v>94</v>
      </c>
      <c r="H6" s="147" t="s">
        <v>95</v>
      </c>
    </row>
    <row r="7" spans="1:8" ht="24.75" customHeight="1">
      <c r="A7" s="402" t="s">
        <v>29</v>
      </c>
      <c r="B7" s="402"/>
      <c r="C7" s="402"/>
      <c r="D7" s="402"/>
      <c r="E7" s="402"/>
      <c r="F7" s="68">
        <f>SUM(F6)</f>
        <v>25700</v>
      </c>
      <c r="G7" s="66"/>
      <c r="H7" s="66"/>
    </row>
    <row r="8" spans="1:8" ht="24.75" customHeight="1">
      <c r="A8" s="399" t="s">
        <v>63</v>
      </c>
      <c r="B8" s="400"/>
      <c r="C8" s="400"/>
      <c r="D8" s="400"/>
      <c r="E8" s="400"/>
      <c r="F8" s="400"/>
      <c r="G8" s="400"/>
      <c r="H8" s="400"/>
    </row>
    <row r="9" spans="1:8" ht="24.75" customHeight="1">
      <c r="A9" s="249">
        <v>1</v>
      </c>
      <c r="B9" s="135" t="s">
        <v>277</v>
      </c>
      <c r="C9" s="165">
        <v>1404208</v>
      </c>
      <c r="D9" s="166">
        <v>2014</v>
      </c>
      <c r="E9" s="167" t="s">
        <v>278</v>
      </c>
      <c r="F9" s="250">
        <v>121757.7</v>
      </c>
      <c r="G9" s="164" t="s">
        <v>94</v>
      </c>
      <c r="H9" s="403" t="s">
        <v>269</v>
      </c>
    </row>
    <row r="10" spans="1:8" ht="24.75" customHeight="1">
      <c r="A10" s="249">
        <v>2</v>
      </c>
      <c r="B10" s="135" t="s">
        <v>279</v>
      </c>
      <c r="C10" s="251" t="s">
        <v>280</v>
      </c>
      <c r="D10" s="252">
        <v>2005</v>
      </c>
      <c r="E10" s="253" t="s">
        <v>281</v>
      </c>
      <c r="F10" s="254">
        <v>90000</v>
      </c>
      <c r="G10" s="164" t="s">
        <v>94</v>
      </c>
      <c r="H10" s="403"/>
    </row>
    <row r="11" spans="1:8" ht="24.75" customHeight="1">
      <c r="A11" s="249">
        <v>3</v>
      </c>
      <c r="B11" s="135" t="s">
        <v>282</v>
      </c>
      <c r="C11" s="251" t="s">
        <v>283</v>
      </c>
      <c r="D11" s="252">
        <v>2005</v>
      </c>
      <c r="E11" s="253" t="s">
        <v>284</v>
      </c>
      <c r="F11" s="254">
        <v>186300</v>
      </c>
      <c r="G11" s="164" t="s">
        <v>94</v>
      </c>
      <c r="H11" s="403"/>
    </row>
    <row r="12" spans="1:8" ht="24.75" customHeight="1">
      <c r="A12" s="402" t="s">
        <v>29</v>
      </c>
      <c r="B12" s="402"/>
      <c r="C12" s="402"/>
      <c r="D12" s="402"/>
      <c r="E12" s="402"/>
      <c r="F12" s="68">
        <f>SUM(F9:F11)</f>
        <v>398057.7</v>
      </c>
      <c r="G12" s="66"/>
      <c r="H12" s="66"/>
    </row>
    <row r="14" spans="4:6" ht="15.75">
      <c r="D14" s="401" t="s">
        <v>45</v>
      </c>
      <c r="E14" s="401"/>
      <c r="F14" s="70">
        <f>SUM(F7,F12)</f>
        <v>423757.7</v>
      </c>
    </row>
  </sheetData>
  <sheetProtection/>
  <mergeCells count="8">
    <mergeCell ref="A1:H1"/>
    <mergeCell ref="A4:H4"/>
    <mergeCell ref="A8:H8"/>
    <mergeCell ref="A5:H5"/>
    <mergeCell ref="D14:E14"/>
    <mergeCell ref="A7:E7"/>
    <mergeCell ref="A12:E12"/>
    <mergeCell ref="H9:H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zoomScalePageLayoutView="0" workbookViewId="0" topLeftCell="A10">
      <selection activeCell="A7" sqref="A7:IV14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53.7109375" style="0" customWidth="1"/>
  </cols>
  <sheetData>
    <row r="1" spans="1:3" ht="12.75">
      <c r="A1" s="3" t="s">
        <v>85</v>
      </c>
      <c r="C1" s="19"/>
    </row>
    <row r="2" spans="1:2" ht="12.75">
      <c r="A2" s="14"/>
      <c r="B2" s="3"/>
    </row>
    <row r="3" spans="1:3" ht="63" customHeight="1">
      <c r="A3" s="404" t="s">
        <v>56</v>
      </c>
      <c r="B3" s="404"/>
      <c r="C3" s="404"/>
    </row>
    <row r="5" spans="1:3" s="1" customFormat="1" ht="25.5">
      <c r="A5" s="26" t="s">
        <v>30</v>
      </c>
      <c r="B5" s="27" t="s">
        <v>50</v>
      </c>
      <c r="C5" s="28" t="s">
        <v>51</v>
      </c>
    </row>
    <row r="6" spans="1:3" s="1" customFormat="1" ht="12.75">
      <c r="A6" s="405" t="s">
        <v>78</v>
      </c>
      <c r="B6" s="406"/>
      <c r="C6" s="406"/>
    </row>
    <row r="7" spans="1:3" s="1" customFormat="1" ht="38.25">
      <c r="A7" s="73">
        <v>1</v>
      </c>
      <c r="B7" s="192" t="s">
        <v>759</v>
      </c>
      <c r="C7" s="281" t="s">
        <v>760</v>
      </c>
    </row>
    <row r="8" spans="1:3" s="1" customFormat="1" ht="12.75">
      <c r="A8" s="407" t="s">
        <v>86</v>
      </c>
      <c r="B8" s="408"/>
      <c r="C8" s="408"/>
    </row>
    <row r="9" spans="1:3" s="1" customFormat="1" ht="38.25" customHeight="1">
      <c r="A9" s="73">
        <v>1</v>
      </c>
      <c r="B9" s="193" t="s">
        <v>202</v>
      </c>
      <c r="C9" s="40"/>
    </row>
    <row r="10" spans="1:3" s="1" customFormat="1" ht="12.75">
      <c r="A10" s="407" t="s">
        <v>81</v>
      </c>
      <c r="B10" s="408"/>
      <c r="C10" s="408"/>
    </row>
    <row r="11" spans="1:3" s="1" customFormat="1" ht="44.25" customHeight="1">
      <c r="A11" s="73">
        <v>1</v>
      </c>
      <c r="B11" s="193" t="s">
        <v>202</v>
      </c>
      <c r="C11" s="40" t="s">
        <v>966</v>
      </c>
    </row>
    <row r="12" s="1" customFormat="1" ht="12.75"/>
    <row r="13" s="1" customFormat="1" ht="12.75"/>
    <row r="14" s="1" customFormat="1" ht="12.75"/>
  </sheetData>
  <sheetProtection/>
  <mergeCells count="4">
    <mergeCell ref="A3:C3"/>
    <mergeCell ref="A6:C6"/>
    <mergeCell ref="A8:C8"/>
    <mergeCell ref="A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2" width="18.140625" style="14" customWidth="1"/>
    <col min="3" max="3" width="13.7109375" style="14" customWidth="1"/>
    <col min="4" max="4" width="73.00390625" style="14" customWidth="1"/>
    <col min="5" max="5" width="13.7109375" style="14" customWidth="1"/>
    <col min="6" max="6" width="12.28125" style="14" customWidth="1"/>
  </cols>
  <sheetData>
    <row r="1" ht="12.75">
      <c r="A1" s="3" t="s">
        <v>1054</v>
      </c>
    </row>
    <row r="3" spans="1:6" ht="23.25" customHeight="1">
      <c r="A3" s="176" t="s">
        <v>736</v>
      </c>
      <c r="B3" s="177" t="s">
        <v>737</v>
      </c>
      <c r="C3" s="177" t="s">
        <v>738</v>
      </c>
      <c r="D3" s="177" t="s">
        <v>739</v>
      </c>
      <c r="E3" s="177" t="s">
        <v>740</v>
      </c>
      <c r="F3" s="177" t="s">
        <v>741</v>
      </c>
    </row>
    <row r="4" spans="1:6" ht="24.75" customHeight="1">
      <c r="A4" s="172" t="s">
        <v>62</v>
      </c>
      <c r="B4" s="173" t="s">
        <v>744</v>
      </c>
      <c r="C4" s="174">
        <v>42648</v>
      </c>
      <c r="D4" s="173" t="s">
        <v>745</v>
      </c>
      <c r="E4" s="174">
        <v>42677</v>
      </c>
      <c r="F4" s="282">
        <v>912.73</v>
      </c>
    </row>
    <row r="5" spans="1:6" ht="24.75" customHeight="1">
      <c r="A5" s="172" t="s">
        <v>742</v>
      </c>
      <c r="B5" s="173" t="s">
        <v>743</v>
      </c>
      <c r="C5" s="174">
        <v>42800</v>
      </c>
      <c r="D5" s="173" t="s">
        <v>746</v>
      </c>
      <c r="E5" s="174">
        <v>42832</v>
      </c>
      <c r="F5" s="282">
        <v>635.61</v>
      </c>
    </row>
    <row r="6" spans="1:6" ht="24.75" customHeight="1">
      <c r="A6" s="172" t="s">
        <v>1043</v>
      </c>
      <c r="B6" s="173" t="s">
        <v>744</v>
      </c>
      <c r="C6" s="174">
        <v>43006</v>
      </c>
      <c r="D6" s="173" t="s">
        <v>1007</v>
      </c>
      <c r="E6" s="174"/>
      <c r="F6" s="282">
        <v>347.38</v>
      </c>
    </row>
    <row r="7" spans="1:6" ht="24.75" customHeight="1">
      <c r="A7" s="172" t="s">
        <v>747</v>
      </c>
      <c r="B7" s="173" t="s">
        <v>744</v>
      </c>
      <c r="C7" s="174">
        <v>43193</v>
      </c>
      <c r="D7" s="173" t="s">
        <v>748</v>
      </c>
      <c r="E7" s="174">
        <v>43217</v>
      </c>
      <c r="F7" s="282">
        <v>2522.15</v>
      </c>
    </row>
    <row r="8" spans="1:6" ht="24.75" customHeight="1">
      <c r="A8" s="172" t="s">
        <v>59</v>
      </c>
      <c r="B8" s="173" t="s">
        <v>744</v>
      </c>
      <c r="C8" s="174">
        <v>43262</v>
      </c>
      <c r="D8" s="72" t="s">
        <v>1007</v>
      </c>
      <c r="E8" s="174"/>
      <c r="F8" s="282">
        <v>876.63</v>
      </c>
    </row>
    <row r="9" spans="1:6" ht="24.75" customHeight="1">
      <c r="A9" s="172" t="s">
        <v>749</v>
      </c>
      <c r="B9" s="173" t="s">
        <v>744</v>
      </c>
      <c r="C9" s="174">
        <v>43273</v>
      </c>
      <c r="D9" s="173" t="s">
        <v>750</v>
      </c>
      <c r="E9" s="174">
        <v>43306</v>
      </c>
      <c r="F9" s="282">
        <v>302.44</v>
      </c>
    </row>
    <row r="10" spans="1:6" ht="24.75" customHeight="1">
      <c r="A10" s="172" t="s">
        <v>62</v>
      </c>
      <c r="B10" s="173" t="s">
        <v>744</v>
      </c>
      <c r="C10" s="174">
        <v>43301</v>
      </c>
      <c r="D10" s="72" t="s">
        <v>1008</v>
      </c>
      <c r="E10" s="174"/>
      <c r="F10" s="282">
        <v>2673.29</v>
      </c>
    </row>
    <row r="11" spans="1:6" ht="24.75" customHeight="1">
      <c r="A11" s="172" t="s">
        <v>62</v>
      </c>
      <c r="B11" s="173" t="s">
        <v>744</v>
      </c>
      <c r="C11" s="178">
        <v>43322</v>
      </c>
      <c r="D11" s="72" t="s">
        <v>844</v>
      </c>
      <c r="E11" s="174"/>
      <c r="F11" s="282">
        <v>3585.21</v>
      </c>
    </row>
    <row r="12" spans="1:6" s="119" customFormat="1" ht="24.75" customHeight="1">
      <c r="A12" s="287" t="s">
        <v>62</v>
      </c>
      <c r="B12" s="283" t="s">
        <v>845</v>
      </c>
      <c r="C12" s="284">
        <v>43186</v>
      </c>
      <c r="D12" s="283" t="s">
        <v>846</v>
      </c>
      <c r="E12" s="285"/>
      <c r="F12" s="286">
        <v>6500</v>
      </c>
    </row>
    <row r="13" spans="1:6" s="119" customFormat="1" ht="24.75" customHeight="1">
      <c r="A13" s="287" t="s">
        <v>1010</v>
      </c>
      <c r="B13" s="283" t="s">
        <v>1009</v>
      </c>
      <c r="C13" s="284">
        <v>43471</v>
      </c>
      <c r="D13" s="283" t="s">
        <v>1011</v>
      </c>
      <c r="E13" s="285"/>
      <c r="F13" s="286">
        <v>2668</v>
      </c>
    </row>
    <row r="14" spans="1:6" ht="24.75" customHeight="1">
      <c r="A14" s="172" t="s">
        <v>62</v>
      </c>
      <c r="B14" s="173" t="s">
        <v>744</v>
      </c>
      <c r="C14" s="174">
        <v>43612</v>
      </c>
      <c r="D14" s="72" t="s">
        <v>751</v>
      </c>
      <c r="E14" s="174">
        <v>43642</v>
      </c>
      <c r="F14" s="282">
        <v>7426.25</v>
      </c>
    </row>
    <row r="15" spans="1:6" ht="24.75" customHeight="1">
      <c r="A15" s="172" t="s">
        <v>747</v>
      </c>
      <c r="B15" s="173" t="s">
        <v>744</v>
      </c>
      <c r="C15" s="174">
        <v>43614</v>
      </c>
      <c r="D15" s="173" t="s">
        <v>752</v>
      </c>
      <c r="E15" s="174">
        <v>43640</v>
      </c>
      <c r="F15" s="282">
        <v>3203.85</v>
      </c>
    </row>
    <row r="16" spans="1:6" ht="24.75" customHeight="1">
      <c r="A16" s="172" t="s">
        <v>742</v>
      </c>
      <c r="B16" s="173" t="s">
        <v>753</v>
      </c>
      <c r="C16" s="174">
        <v>43747</v>
      </c>
      <c r="D16" s="173" t="s">
        <v>754</v>
      </c>
      <c r="E16" s="174">
        <v>43781</v>
      </c>
      <c r="F16" s="282">
        <v>4797</v>
      </c>
    </row>
    <row r="17" spans="1:6" ht="24.75" customHeight="1">
      <c r="A17" s="172" t="s">
        <v>59</v>
      </c>
      <c r="B17" s="173" t="s">
        <v>744</v>
      </c>
      <c r="C17" s="178">
        <v>43608</v>
      </c>
      <c r="D17" s="72" t="s">
        <v>757</v>
      </c>
      <c r="E17" s="174"/>
      <c r="F17" s="282">
        <v>3503.08</v>
      </c>
    </row>
    <row r="18" spans="1:7" ht="24.75" customHeight="1">
      <c r="A18" s="172" t="s">
        <v>59</v>
      </c>
      <c r="B18" s="173" t="s">
        <v>755</v>
      </c>
      <c r="C18" s="174">
        <v>44020</v>
      </c>
      <c r="D18" s="173" t="s">
        <v>756</v>
      </c>
      <c r="E18" s="174">
        <v>44076</v>
      </c>
      <c r="F18" s="175">
        <v>175</v>
      </c>
      <c r="G18" s="1"/>
    </row>
    <row r="19" ht="12.75">
      <c r="F19" s="179">
        <f>SUM(F4:F18)</f>
        <v>40128.619999999995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sebastian.c</cp:lastModifiedBy>
  <cp:lastPrinted>2020-07-22T12:48:37Z</cp:lastPrinted>
  <dcterms:created xsi:type="dcterms:W3CDTF">2004-04-21T13:58:08Z</dcterms:created>
  <dcterms:modified xsi:type="dcterms:W3CDTF">2020-09-23T09:42:41Z</dcterms:modified>
  <cp:category/>
  <cp:version/>
  <cp:contentType/>
  <cp:contentStatus/>
</cp:coreProperties>
</file>