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40_APT_Dostawa materiałów jednorazowych 4\Wysyłka\"/>
    </mc:Choice>
  </mc:AlternateContent>
  <bookViews>
    <workbookView xWindow="0" yWindow="0" windowWidth="22230" windowHeight="11010" tabRatio="949"/>
  </bookViews>
  <sheets>
    <sheet name="Część nr 1" sheetId="29" r:id="rId1"/>
    <sheet name="Część nr 2" sheetId="13" r:id="rId2"/>
    <sheet name="Część nr 3" sheetId="18" r:id="rId3"/>
    <sheet name="Część nr 4" sheetId="3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0" l="1"/>
  <c r="J9" i="30" s="1"/>
  <c r="H9" i="30"/>
  <c r="I8" i="30"/>
  <c r="J8" i="30" s="1"/>
  <c r="H8" i="30"/>
  <c r="I7" i="30"/>
  <c r="J7" i="30" s="1"/>
  <c r="H7" i="30"/>
  <c r="I6" i="30"/>
  <c r="J6" i="30" s="1"/>
  <c r="H6" i="30"/>
  <c r="I10" i="30" l="1"/>
  <c r="J10" i="30" l="1"/>
  <c r="I11" i="30"/>
  <c r="J11" i="30" s="1"/>
  <c r="I12" i="30" l="1"/>
  <c r="J12" i="30" s="1"/>
  <c r="I6" i="18" l="1"/>
  <c r="J6" i="18" s="1"/>
  <c r="I7" i="18"/>
  <c r="J7" i="18" s="1"/>
  <c r="I8" i="18"/>
  <c r="J8" i="18" s="1"/>
  <c r="I9" i="18"/>
  <c r="J9" i="18" s="1"/>
  <c r="I10" i="18"/>
  <c r="J10" i="18" s="1"/>
  <c r="I11" i="18"/>
  <c r="J11" i="18" s="1"/>
  <c r="I12" i="18"/>
  <c r="J12" i="18" s="1"/>
  <c r="H6" i="18"/>
  <c r="H7" i="18"/>
  <c r="H8" i="18"/>
  <c r="H9" i="18"/>
  <c r="H10" i="18"/>
  <c r="H11" i="18"/>
  <c r="H12" i="18"/>
  <c r="G5" i="13" l="1"/>
  <c r="I5" i="29" l="1"/>
  <c r="I6" i="29" s="1"/>
  <c r="J5" i="29" l="1"/>
  <c r="I5" i="18"/>
  <c r="J5" i="18" s="1"/>
  <c r="H5" i="18"/>
  <c r="I13" i="18" l="1"/>
  <c r="H5" i="29"/>
  <c r="I14" i="18" l="1"/>
  <c r="J14" i="18" s="1"/>
  <c r="J13" i="18"/>
  <c r="J6" i="29"/>
  <c r="I15" i="18" l="1"/>
  <c r="J15" i="18" s="1"/>
  <c r="I7" i="29"/>
  <c r="J7" i="29" l="1"/>
  <c r="I8" i="29"/>
  <c r="J8" i="29" s="1"/>
  <c r="H5" i="13"/>
  <c r="H6" i="13" s="1"/>
  <c r="H7" i="13" s="1"/>
  <c r="H8" i="13" s="1"/>
  <c r="I5" i="13" l="1"/>
  <c r="I8" i="13" l="1"/>
  <c r="I7" i="13"/>
  <c r="I6" i="13"/>
</calcChain>
</file>

<file path=xl/sharedStrings.xml><?xml version="1.0" encoding="utf-8"?>
<sst xmlns="http://schemas.openxmlformats.org/spreadsheetml/2006/main" count="124" uniqueCount="51">
  <si>
    <t>L.p.</t>
  </si>
  <si>
    <t>Nazwa produktu</t>
  </si>
  <si>
    <t>Rozmiar</t>
  </si>
  <si>
    <t>J.m.</t>
  </si>
  <si>
    <t>Cena jedn. netto</t>
  </si>
  <si>
    <t>Kod katalogowy</t>
  </si>
  <si>
    <t>1szt.</t>
  </si>
  <si>
    <t>1 szt.</t>
  </si>
  <si>
    <t>Ilość</t>
  </si>
  <si>
    <t>% VAT</t>
  </si>
  <si>
    <t>Cena jedn. brutto</t>
  </si>
  <si>
    <t xml:space="preserve">Wartość netto </t>
  </si>
  <si>
    <t>Wartość brutto</t>
  </si>
  <si>
    <t>Producent</t>
  </si>
  <si>
    <t>Nazwa handlowa</t>
  </si>
  <si>
    <t>Ilość sztuk w opakowaniu zbiorczym</t>
  </si>
  <si>
    <t xml:space="preserve">Wymagana ilość próbek </t>
  </si>
  <si>
    <t>Cena jedn.  brutto</t>
  </si>
  <si>
    <t>Jednorazowe pokrowce na poduszki wypiętrzające, universal frame</t>
  </si>
  <si>
    <t>Prowadnica intubacyjna do ukształtowania, z gładkim, wygiętym końcem, pokryta miękkim tworzywem typu Ivory PCV, sterylna.</t>
  </si>
  <si>
    <t>2,0/225mm</t>
  </si>
  <si>
    <t>5,0/365mm</t>
  </si>
  <si>
    <t>4,0/335mm</t>
  </si>
  <si>
    <t>24F</t>
  </si>
  <si>
    <t>20F</t>
  </si>
  <si>
    <t>16F</t>
  </si>
  <si>
    <t>28F</t>
  </si>
  <si>
    <t>Zestaw dostępowy do artroskopii biodra, sterylny, skłądający się z dwóch igieł 17Ga z mandrynem, dwóch giętkich nitynylowych drutów 1,2mm, strzykawki , markera oraz miarki</t>
  </si>
  <si>
    <t>Część nr 1 - Zestaw dostępowy do artroskopii biodra</t>
  </si>
  <si>
    <t>WARTOŚĆ OGÓŁEM</t>
  </si>
  <si>
    <t>wartość zamówienie podstawowego</t>
  </si>
  <si>
    <t>Wymagana ilość próbek (w szt.)</t>
  </si>
  <si>
    <t>1 szt. dowolny rozmiar</t>
  </si>
  <si>
    <t>Dren do drenażu opłucnej z trokarem, tępy, z atraumatyczna końcówką, z zamkniętym końcem z oznaczeniem rozmiaru na drenie, łączniku i płaskim uchwycie trokara z podziałką co 2 cm i zabezpieczeniem opakowania przed przekłuciem, sterylny</t>
  </si>
  <si>
    <t>Prowadnica do trudnych intubacji typu Bougie, z wygietym końcem, sterylna</t>
  </si>
  <si>
    <t>15CH/70cm</t>
  </si>
  <si>
    <t>nie dotyczy</t>
  </si>
  <si>
    <t>Część nr 2 - Pokrowce na poduszki wypiętrzające do stołów Maquet</t>
  </si>
  <si>
    <t xml:space="preserve">Część nr 3 - Sprzęt jednorazowy różny </t>
  </si>
  <si>
    <t>wartosć prawa opcji (30% zamówienia podstawowego)</t>
  </si>
  <si>
    <t>Całkowita wartość (wartość zamówienia podstawowego plus wartość zamówienia prawa opcji)</t>
  </si>
  <si>
    <t>Załącznik nr 2 do SWZ</t>
  </si>
  <si>
    <t>Formularz asortymentowo-cenowy</t>
  </si>
  <si>
    <t>Część nr 4 - Opaski uciskowe</t>
  </si>
  <si>
    <t>Jednorazowa, sterylna opaska uciskowa do zabiegów na kończynach w postaci rozwijanej pończochy składająca się z elastycznego pierścienia silikonowego, pończochy oraz pasków z uchwytami, stosowana w celu odprowadzenia krwi z kończyny i zamknięcia przepływu tętniczego podczas zabiegu</t>
  </si>
  <si>
    <t>14-28cm 
&lt;130mm Hg</t>
  </si>
  <si>
    <t>szt.</t>
  </si>
  <si>
    <t>24-40cm 
do 190 mm Hg</t>
  </si>
  <si>
    <t>30-55cm 
do 190mm Hg</t>
  </si>
  <si>
    <t>50-85cm 
do 160 mm Hg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</si>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</sst>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0" xfId="0" applyFont="1"/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2" fontId="8" fillId="0" borderId="1" xfId="7" applyNumberFormat="1" applyFont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</cellXfs>
  <cellStyles count="8">
    <cellStyle name="Dziesiętny" xfId="7" builtinId="3"/>
    <cellStyle name="Dziesiętny 2" xfId="3"/>
    <cellStyle name="Dziesiętny 3" xfId="5"/>
    <cellStyle name="Dziesiętny 4" xfId="6"/>
    <cellStyle name="Excel Built-in Normal" xfId="1"/>
    <cellStyle name="Normalny" xfId="0" builtinId="0"/>
    <cellStyle name="Normalny 2" xfId="2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E5" sqref="E5"/>
    </sheetView>
  </sheetViews>
  <sheetFormatPr defaultRowHeight="15" x14ac:dyDescent="0.25"/>
  <cols>
    <col min="1" max="1" width="6.85546875" style="5" customWidth="1"/>
    <col min="2" max="2" width="29.85546875" style="5" customWidth="1"/>
    <col min="3" max="3" width="17.42578125" style="5" customWidth="1"/>
    <col min="4" max="4" width="12.85546875" style="5" customWidth="1"/>
    <col min="5" max="5" width="9.140625" style="6"/>
    <col min="6" max="6" width="9" style="6" customWidth="1"/>
    <col min="7" max="7" width="7" style="5" customWidth="1"/>
    <col min="8" max="8" width="11.28515625" style="5" customWidth="1"/>
    <col min="9" max="9" width="11.28515625" style="6" customWidth="1"/>
    <col min="10" max="10" width="11.85546875" style="6" customWidth="1"/>
    <col min="11" max="12" width="10.7109375" style="5" customWidth="1"/>
    <col min="13" max="13" width="11.5703125" style="5" customWidth="1"/>
    <col min="14" max="14" width="12.140625" style="5" customWidth="1"/>
    <col min="15" max="15" width="12.28515625" style="5" customWidth="1"/>
    <col min="16" max="16384" width="9.140625" style="5"/>
  </cols>
  <sheetData>
    <row r="1" spans="1:15" x14ac:dyDescent="0.25">
      <c r="E1" s="7"/>
      <c r="F1" s="39"/>
      <c r="G1" s="39"/>
      <c r="H1" s="39"/>
      <c r="I1" s="39"/>
      <c r="J1" s="39"/>
      <c r="K1" s="39"/>
      <c r="L1" s="39"/>
      <c r="M1" s="65" t="s">
        <v>41</v>
      </c>
      <c r="N1" s="65"/>
    </row>
    <row r="2" spans="1:15" ht="14.25" customHeight="1" x14ac:dyDescent="0.25">
      <c r="E2" s="7"/>
      <c r="F2" s="65" t="s">
        <v>42</v>
      </c>
      <c r="G2" s="65"/>
      <c r="H2" s="65"/>
      <c r="I2" s="65"/>
      <c r="J2" s="65"/>
      <c r="K2" s="39"/>
      <c r="L2" s="39"/>
      <c r="M2" s="39"/>
      <c r="N2" s="39"/>
    </row>
    <row r="3" spans="1:15" x14ac:dyDescent="0.25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57" x14ac:dyDescent="0.25">
      <c r="A4" s="12" t="s">
        <v>0</v>
      </c>
      <c r="B4" s="77" t="s">
        <v>1</v>
      </c>
      <c r="C4" s="78"/>
      <c r="D4" s="12" t="s">
        <v>3</v>
      </c>
      <c r="E4" s="12" t="s">
        <v>8</v>
      </c>
      <c r="F4" s="14" t="s">
        <v>4</v>
      </c>
      <c r="G4" s="12" t="s">
        <v>9</v>
      </c>
      <c r="H4" s="12" t="s">
        <v>10</v>
      </c>
      <c r="I4" s="12" t="s">
        <v>11</v>
      </c>
      <c r="J4" s="15" t="s">
        <v>12</v>
      </c>
      <c r="K4" s="12" t="s">
        <v>13</v>
      </c>
      <c r="L4" s="12" t="s">
        <v>14</v>
      </c>
      <c r="M4" s="12" t="s">
        <v>5</v>
      </c>
      <c r="N4" s="12" t="s">
        <v>15</v>
      </c>
      <c r="O4" s="12" t="s">
        <v>31</v>
      </c>
    </row>
    <row r="5" spans="1:15" ht="77.25" customHeight="1" x14ac:dyDescent="0.25">
      <c r="A5" s="9">
        <v>1</v>
      </c>
      <c r="B5" s="79" t="s">
        <v>27</v>
      </c>
      <c r="C5" s="80"/>
      <c r="D5" s="9" t="s">
        <v>6</v>
      </c>
      <c r="E5" s="101">
        <v>60</v>
      </c>
      <c r="F5" s="40"/>
      <c r="G5" s="9"/>
      <c r="H5" s="41">
        <f>ROUND(F5*1.08,2)</f>
        <v>0</v>
      </c>
      <c r="I5" s="41">
        <f>ROUND(F5*E5,2)</f>
        <v>0</v>
      </c>
      <c r="J5" s="41">
        <f>ROUND(I5*1.08,2)</f>
        <v>0</v>
      </c>
      <c r="K5" s="9"/>
      <c r="L5" s="9"/>
      <c r="M5" s="9"/>
      <c r="N5" s="9"/>
      <c r="O5" s="9" t="s">
        <v>36</v>
      </c>
    </row>
    <row r="6" spans="1:15" ht="21" customHeight="1" x14ac:dyDescent="0.25">
      <c r="A6" s="67" t="s">
        <v>29</v>
      </c>
      <c r="B6" s="68"/>
      <c r="C6" s="68"/>
      <c r="D6" s="68"/>
      <c r="E6" s="68"/>
      <c r="F6" s="68"/>
      <c r="G6" s="68"/>
      <c r="H6" s="69"/>
      <c r="I6" s="42">
        <f>ROUND(SUM(I5),2)</f>
        <v>0</v>
      </c>
      <c r="J6" s="42">
        <f>ROUND(I6*1.08,2)</f>
        <v>0</v>
      </c>
      <c r="K6" s="81" t="s">
        <v>30</v>
      </c>
      <c r="L6" s="81"/>
      <c r="M6" s="81"/>
      <c r="N6" s="81"/>
      <c r="O6" s="81"/>
    </row>
    <row r="7" spans="1:15" ht="21" customHeight="1" x14ac:dyDescent="0.25">
      <c r="A7" s="70"/>
      <c r="B7" s="71"/>
      <c r="C7" s="71"/>
      <c r="D7" s="71"/>
      <c r="E7" s="71"/>
      <c r="F7" s="71"/>
      <c r="G7" s="71"/>
      <c r="H7" s="72"/>
      <c r="I7" s="41">
        <f>ROUND(I6*0.3,2)</f>
        <v>0</v>
      </c>
      <c r="J7" s="43">
        <f>ROUND(I7*1.08,2)</f>
        <v>0</v>
      </c>
      <c r="K7" s="81" t="s">
        <v>39</v>
      </c>
      <c r="L7" s="81"/>
      <c r="M7" s="81"/>
      <c r="N7" s="81"/>
      <c r="O7" s="81"/>
    </row>
    <row r="8" spans="1:15" ht="39" customHeight="1" x14ac:dyDescent="0.25">
      <c r="A8" s="73"/>
      <c r="B8" s="74"/>
      <c r="C8" s="74"/>
      <c r="D8" s="74"/>
      <c r="E8" s="74"/>
      <c r="F8" s="74"/>
      <c r="G8" s="74"/>
      <c r="H8" s="75"/>
      <c r="I8" s="41">
        <f>ROUND(SUM(I6,I7),2)</f>
        <v>0</v>
      </c>
      <c r="J8" s="43">
        <f>ROUND(I8*1.08,2)</f>
        <v>0</v>
      </c>
      <c r="K8" s="66" t="s">
        <v>40</v>
      </c>
      <c r="L8" s="66"/>
      <c r="M8" s="66"/>
      <c r="N8" s="66"/>
      <c r="O8" s="66"/>
    </row>
  </sheetData>
  <mergeCells count="9">
    <mergeCell ref="M1:N1"/>
    <mergeCell ref="F2:J2"/>
    <mergeCell ref="K8:O8"/>
    <mergeCell ref="A6:H8"/>
    <mergeCell ref="A3:O3"/>
    <mergeCell ref="B4:C4"/>
    <mergeCell ref="B5:C5"/>
    <mergeCell ref="K6:O6"/>
    <mergeCell ref="K7:O7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5" sqref="D5"/>
    </sheetView>
  </sheetViews>
  <sheetFormatPr defaultRowHeight="15" x14ac:dyDescent="0.25"/>
  <cols>
    <col min="1" max="1" width="6.85546875" customWidth="1"/>
    <col min="2" max="2" width="35.28515625" customWidth="1"/>
    <col min="3" max="3" width="11.28515625" customWidth="1"/>
    <col min="4" max="4" width="9.140625" style="1"/>
    <col min="5" max="5" width="9.140625" style="4"/>
    <col min="6" max="6" width="5.140625" customWidth="1"/>
    <col min="7" max="7" width="11.28515625" customWidth="1"/>
    <col min="8" max="8" width="11.28515625" style="1" customWidth="1"/>
    <col min="9" max="9" width="11.85546875" style="1" customWidth="1"/>
    <col min="10" max="11" width="10.7109375" customWidth="1"/>
    <col min="12" max="12" width="12.7109375" customWidth="1"/>
    <col min="13" max="13" width="13.7109375" customWidth="1"/>
    <col min="14" max="14" width="13.42578125" customWidth="1"/>
  </cols>
  <sheetData>
    <row r="1" spans="1:15" s="5" customFormat="1" x14ac:dyDescent="0.25">
      <c r="E1" s="7"/>
      <c r="F1" s="39"/>
      <c r="G1" s="39"/>
      <c r="H1" s="39"/>
      <c r="I1" s="39"/>
      <c r="J1" s="39"/>
      <c r="K1" s="39"/>
      <c r="L1" s="39"/>
      <c r="M1" s="65" t="s">
        <v>41</v>
      </c>
      <c r="N1" s="65"/>
    </row>
    <row r="2" spans="1:15" s="5" customFormat="1" x14ac:dyDescent="0.25">
      <c r="E2" s="7"/>
      <c r="F2" s="65" t="s">
        <v>42</v>
      </c>
      <c r="G2" s="65"/>
      <c r="H2" s="65"/>
      <c r="I2" s="65"/>
      <c r="J2" s="65"/>
      <c r="K2" s="39"/>
      <c r="L2" s="39"/>
      <c r="M2" s="39"/>
      <c r="N2" s="39"/>
    </row>
    <row r="3" spans="1:15" ht="23.25" customHeight="1" x14ac:dyDescent="0.25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"/>
    </row>
    <row r="4" spans="1:15" s="2" customFormat="1" ht="42.75" x14ac:dyDescent="0.25">
      <c r="A4" s="12" t="s">
        <v>0</v>
      </c>
      <c r="B4" s="13" t="s">
        <v>1</v>
      </c>
      <c r="C4" s="12" t="s">
        <v>3</v>
      </c>
      <c r="D4" s="12" t="s">
        <v>8</v>
      </c>
      <c r="E4" s="14" t="s">
        <v>4</v>
      </c>
      <c r="F4" s="12" t="s">
        <v>9</v>
      </c>
      <c r="G4" s="12" t="s">
        <v>17</v>
      </c>
      <c r="H4" s="12" t="s">
        <v>11</v>
      </c>
      <c r="I4" s="15" t="s">
        <v>12</v>
      </c>
      <c r="J4" s="12" t="s">
        <v>13</v>
      </c>
      <c r="K4" s="12" t="s">
        <v>14</v>
      </c>
      <c r="L4" s="12" t="s">
        <v>5</v>
      </c>
      <c r="M4" s="12" t="s">
        <v>15</v>
      </c>
      <c r="N4" s="12" t="s">
        <v>16</v>
      </c>
    </row>
    <row r="5" spans="1:15" ht="54" customHeight="1" x14ac:dyDescent="0.25">
      <c r="A5" s="8">
        <v>1</v>
      </c>
      <c r="B5" s="16" t="s">
        <v>18</v>
      </c>
      <c r="C5" s="8" t="s">
        <v>6</v>
      </c>
      <c r="D5" s="103">
        <v>1000</v>
      </c>
      <c r="E5" s="10"/>
      <c r="F5" s="17"/>
      <c r="G5" s="11">
        <f>ROUND(E5*1.08,2)</f>
        <v>0</v>
      </c>
      <c r="H5" s="18">
        <f>ROUND(D5*E5,2)</f>
        <v>0</v>
      </c>
      <c r="I5" s="18">
        <f>ROUND(D5*G5,2)</f>
        <v>0</v>
      </c>
      <c r="J5" s="8"/>
      <c r="K5" s="8"/>
      <c r="L5" s="8"/>
      <c r="M5" s="8"/>
      <c r="N5" s="8" t="s">
        <v>36</v>
      </c>
      <c r="O5" s="2"/>
    </row>
    <row r="6" spans="1:15" s="2" customFormat="1" ht="21" customHeight="1" x14ac:dyDescent="0.25">
      <c r="A6" s="67" t="s">
        <v>29</v>
      </c>
      <c r="B6" s="68"/>
      <c r="C6" s="68"/>
      <c r="D6" s="68"/>
      <c r="E6" s="68"/>
      <c r="F6" s="68"/>
      <c r="G6" s="69"/>
      <c r="H6" s="19">
        <f>SUM(H5)</f>
        <v>0</v>
      </c>
      <c r="I6" s="19">
        <f>H6*1.08</f>
        <v>0</v>
      </c>
      <c r="J6" s="83" t="s">
        <v>30</v>
      </c>
      <c r="K6" s="83"/>
      <c r="L6" s="83"/>
      <c r="M6" s="83"/>
      <c r="N6" s="83"/>
    </row>
    <row r="7" spans="1:15" s="2" customFormat="1" ht="21" customHeight="1" x14ac:dyDescent="0.25">
      <c r="A7" s="70"/>
      <c r="B7" s="71"/>
      <c r="C7" s="71"/>
      <c r="D7" s="71"/>
      <c r="E7" s="71"/>
      <c r="F7" s="71"/>
      <c r="G7" s="72"/>
      <c r="H7" s="19">
        <f>H6*0.3</f>
        <v>0</v>
      </c>
      <c r="I7" s="19">
        <f>H7*1.08</f>
        <v>0</v>
      </c>
      <c r="J7" s="83" t="s">
        <v>39</v>
      </c>
      <c r="K7" s="83"/>
      <c r="L7" s="83"/>
      <c r="M7" s="83"/>
      <c r="N7" s="83"/>
    </row>
    <row r="8" spans="1:15" s="2" customFormat="1" ht="40.5" customHeight="1" x14ac:dyDescent="0.25">
      <c r="A8" s="73"/>
      <c r="B8" s="74"/>
      <c r="C8" s="74"/>
      <c r="D8" s="74"/>
      <c r="E8" s="74"/>
      <c r="F8" s="74"/>
      <c r="G8" s="75"/>
      <c r="H8" s="19">
        <f>H7+H6</f>
        <v>0</v>
      </c>
      <c r="I8" s="19">
        <f>H8*1.08</f>
        <v>0</v>
      </c>
      <c r="J8" s="82" t="s">
        <v>40</v>
      </c>
      <c r="K8" s="82"/>
      <c r="L8" s="82"/>
      <c r="M8" s="82"/>
      <c r="N8" s="82"/>
    </row>
    <row r="10" spans="1:15" x14ac:dyDescent="0.25">
      <c r="E10"/>
      <c r="G10" s="1"/>
      <c r="I10"/>
    </row>
    <row r="11" spans="1:15" x14ac:dyDescent="0.25">
      <c r="E11"/>
      <c r="G11" s="1"/>
      <c r="I11"/>
    </row>
    <row r="12" spans="1:15" x14ac:dyDescent="0.25">
      <c r="E12"/>
      <c r="G12" s="1"/>
      <c r="I12"/>
    </row>
    <row r="13" spans="1:15" x14ac:dyDescent="0.25">
      <c r="E13"/>
      <c r="G13" s="1"/>
      <c r="I13"/>
    </row>
  </sheetData>
  <mergeCells count="7">
    <mergeCell ref="M1:N1"/>
    <mergeCell ref="F2:J2"/>
    <mergeCell ref="J8:N8"/>
    <mergeCell ref="J7:N7"/>
    <mergeCell ref="J6:N6"/>
    <mergeCell ref="A3:N3"/>
    <mergeCell ref="A6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E5" sqref="E5:E12"/>
    </sheetView>
  </sheetViews>
  <sheetFormatPr defaultRowHeight="15" x14ac:dyDescent="0.25"/>
  <cols>
    <col min="1" max="1" width="6.85546875" customWidth="1"/>
    <col min="2" max="2" width="43.85546875" customWidth="1"/>
    <col min="3" max="3" width="11.140625" customWidth="1"/>
    <col min="5" max="5" width="9.140625" style="3"/>
    <col min="6" max="6" width="12.42578125" style="7" customWidth="1"/>
    <col min="7" max="15" width="12.42578125" customWidth="1"/>
  </cols>
  <sheetData>
    <row r="1" spans="1:15" s="5" customFormat="1" x14ac:dyDescent="0.25">
      <c r="F1" s="7"/>
      <c r="G1" s="39"/>
      <c r="H1" s="39"/>
      <c r="I1" s="39"/>
      <c r="J1" s="39"/>
      <c r="K1" s="39"/>
      <c r="L1" s="39"/>
      <c r="M1" s="39"/>
      <c r="N1" s="65" t="s">
        <v>41</v>
      </c>
      <c r="O1" s="65"/>
    </row>
    <row r="2" spans="1:15" s="5" customFormat="1" x14ac:dyDescent="0.25">
      <c r="F2" s="7"/>
      <c r="G2" s="65" t="s">
        <v>42</v>
      </c>
      <c r="H2" s="65"/>
      <c r="I2" s="65"/>
      <c r="J2" s="65"/>
      <c r="K2" s="65"/>
      <c r="L2" s="39"/>
      <c r="M2" s="39"/>
      <c r="N2" s="39"/>
      <c r="O2" s="39"/>
    </row>
    <row r="3" spans="1:15" ht="18.75" x14ac:dyDescent="0.25">
      <c r="A3" s="20" t="s">
        <v>38</v>
      </c>
      <c r="B3" s="38"/>
      <c r="C3" s="20"/>
      <c r="D3" s="20"/>
      <c r="E3" s="20"/>
      <c r="F3" s="21"/>
      <c r="G3" s="20"/>
      <c r="H3" s="20"/>
      <c r="I3" s="20"/>
      <c r="J3" s="20"/>
      <c r="K3" s="20"/>
      <c r="L3" s="20"/>
      <c r="M3" s="20"/>
      <c r="N3" s="20"/>
      <c r="O3" s="20"/>
    </row>
    <row r="4" spans="1:15" ht="38.25" x14ac:dyDescent="0.25">
      <c r="A4" s="22" t="s">
        <v>0</v>
      </c>
      <c r="B4" s="23" t="s">
        <v>1</v>
      </c>
      <c r="C4" s="24" t="s">
        <v>2</v>
      </c>
      <c r="D4" s="24" t="s">
        <v>3</v>
      </c>
      <c r="E4" s="24" t="s">
        <v>8</v>
      </c>
      <c r="F4" s="25" t="s">
        <v>4</v>
      </c>
      <c r="G4" s="26" t="s">
        <v>9</v>
      </c>
      <c r="H4" s="26" t="s">
        <v>10</v>
      </c>
      <c r="I4" s="26" t="s">
        <v>11</v>
      </c>
      <c r="J4" s="25" t="s">
        <v>12</v>
      </c>
      <c r="K4" s="26" t="s">
        <v>13</v>
      </c>
      <c r="L4" s="26" t="s">
        <v>14</v>
      </c>
      <c r="M4" s="26" t="s">
        <v>5</v>
      </c>
      <c r="N4" s="26" t="s">
        <v>15</v>
      </c>
      <c r="O4" s="26" t="s">
        <v>31</v>
      </c>
    </row>
    <row r="5" spans="1:15" ht="25.5" customHeight="1" x14ac:dyDescent="0.25">
      <c r="A5" s="27">
        <v>1</v>
      </c>
      <c r="B5" s="84" t="s">
        <v>19</v>
      </c>
      <c r="C5" s="28" t="s">
        <v>20</v>
      </c>
      <c r="D5" s="28" t="s">
        <v>7</v>
      </c>
      <c r="E5" s="101">
        <v>40</v>
      </c>
      <c r="F5" s="29"/>
      <c r="G5" s="30"/>
      <c r="H5" s="31">
        <f>ROUND(F5*1.08,2)</f>
        <v>0</v>
      </c>
      <c r="I5" s="32">
        <f t="shared" ref="I5:I12" si="0">ROUND(E5*F5,2)</f>
        <v>0</v>
      </c>
      <c r="J5" s="32">
        <f>ROUND(I5*1.08,2)</f>
        <v>0</v>
      </c>
      <c r="K5" s="33"/>
      <c r="L5" s="33"/>
      <c r="M5" s="33"/>
      <c r="N5" s="34"/>
      <c r="O5" s="87" t="s">
        <v>32</v>
      </c>
    </row>
    <row r="6" spans="1:15" ht="25.5" customHeight="1" x14ac:dyDescent="0.25">
      <c r="A6" s="27">
        <v>2</v>
      </c>
      <c r="B6" s="85"/>
      <c r="C6" s="28" t="s">
        <v>21</v>
      </c>
      <c r="D6" s="35" t="s">
        <v>7</v>
      </c>
      <c r="E6" s="102">
        <v>20</v>
      </c>
      <c r="F6" s="29"/>
      <c r="G6" s="30"/>
      <c r="H6" s="31">
        <f t="shared" ref="H6:H12" si="1">ROUND(F6*1.08,2)</f>
        <v>0</v>
      </c>
      <c r="I6" s="32">
        <f t="shared" si="0"/>
        <v>0</v>
      </c>
      <c r="J6" s="32">
        <f t="shared" ref="J6:J12" si="2">ROUND(I6*1.08,2)</f>
        <v>0</v>
      </c>
      <c r="K6" s="33"/>
      <c r="L6" s="33"/>
      <c r="M6" s="33"/>
      <c r="N6" s="34"/>
      <c r="O6" s="88"/>
    </row>
    <row r="7" spans="1:15" ht="25.5" customHeight="1" x14ac:dyDescent="0.25">
      <c r="A7" s="27">
        <v>3</v>
      </c>
      <c r="B7" s="86"/>
      <c r="C7" s="28" t="s">
        <v>22</v>
      </c>
      <c r="D7" s="35" t="s">
        <v>7</v>
      </c>
      <c r="E7" s="102">
        <v>20</v>
      </c>
      <c r="F7" s="29"/>
      <c r="G7" s="30"/>
      <c r="H7" s="31">
        <f t="shared" si="1"/>
        <v>0</v>
      </c>
      <c r="I7" s="32">
        <f t="shared" si="0"/>
        <v>0</v>
      </c>
      <c r="J7" s="32">
        <f t="shared" si="2"/>
        <v>0</v>
      </c>
      <c r="K7" s="33"/>
      <c r="L7" s="33"/>
      <c r="M7" s="33"/>
      <c r="N7" s="34"/>
      <c r="O7" s="89"/>
    </row>
    <row r="8" spans="1:15" s="5" customFormat="1" ht="33" customHeight="1" x14ac:dyDescent="0.25">
      <c r="A8" s="27">
        <v>4</v>
      </c>
      <c r="B8" s="36" t="s">
        <v>34</v>
      </c>
      <c r="C8" s="28" t="s">
        <v>35</v>
      </c>
      <c r="D8" s="35" t="s">
        <v>7</v>
      </c>
      <c r="E8" s="102">
        <v>140</v>
      </c>
      <c r="F8" s="29"/>
      <c r="G8" s="30"/>
      <c r="H8" s="31">
        <f t="shared" si="1"/>
        <v>0</v>
      </c>
      <c r="I8" s="32">
        <f t="shared" si="0"/>
        <v>0</v>
      </c>
      <c r="J8" s="32">
        <f t="shared" si="2"/>
        <v>0</v>
      </c>
      <c r="K8" s="33"/>
      <c r="L8" s="33"/>
      <c r="M8" s="33"/>
      <c r="N8" s="34"/>
      <c r="O8" s="37" t="s">
        <v>7</v>
      </c>
    </row>
    <row r="9" spans="1:15" ht="25.5" customHeight="1" x14ac:dyDescent="0.25">
      <c r="A9" s="27">
        <v>5</v>
      </c>
      <c r="B9" s="84" t="s">
        <v>33</v>
      </c>
      <c r="C9" s="28" t="s">
        <v>23</v>
      </c>
      <c r="D9" s="35" t="s">
        <v>7</v>
      </c>
      <c r="E9" s="102">
        <v>26</v>
      </c>
      <c r="F9" s="29"/>
      <c r="G9" s="30"/>
      <c r="H9" s="31">
        <f t="shared" si="1"/>
        <v>0</v>
      </c>
      <c r="I9" s="32">
        <f t="shared" si="0"/>
        <v>0</v>
      </c>
      <c r="J9" s="32">
        <f t="shared" si="2"/>
        <v>0</v>
      </c>
      <c r="K9" s="33"/>
      <c r="L9" s="33"/>
      <c r="M9" s="33"/>
      <c r="N9" s="34"/>
      <c r="O9" s="87" t="s">
        <v>32</v>
      </c>
    </row>
    <row r="10" spans="1:15" ht="25.5" customHeight="1" x14ac:dyDescent="0.25">
      <c r="A10" s="27">
        <v>6</v>
      </c>
      <c r="B10" s="85"/>
      <c r="C10" s="28" t="s">
        <v>24</v>
      </c>
      <c r="D10" s="35" t="s">
        <v>7</v>
      </c>
      <c r="E10" s="102">
        <v>24</v>
      </c>
      <c r="F10" s="29"/>
      <c r="G10" s="30"/>
      <c r="H10" s="31">
        <f t="shared" si="1"/>
        <v>0</v>
      </c>
      <c r="I10" s="32">
        <f t="shared" si="0"/>
        <v>0</v>
      </c>
      <c r="J10" s="32">
        <f t="shared" si="2"/>
        <v>0</v>
      </c>
      <c r="K10" s="33"/>
      <c r="L10" s="33"/>
      <c r="M10" s="33"/>
      <c r="N10" s="34"/>
      <c r="O10" s="88"/>
    </row>
    <row r="11" spans="1:15" ht="25.5" customHeight="1" x14ac:dyDescent="0.25">
      <c r="A11" s="27">
        <v>7</v>
      </c>
      <c r="B11" s="85"/>
      <c r="C11" s="28" t="s">
        <v>25</v>
      </c>
      <c r="D11" s="35" t="s">
        <v>6</v>
      </c>
      <c r="E11" s="102">
        <v>15</v>
      </c>
      <c r="F11" s="29"/>
      <c r="G11" s="30"/>
      <c r="H11" s="31">
        <f t="shared" si="1"/>
        <v>0</v>
      </c>
      <c r="I11" s="32">
        <f t="shared" si="0"/>
        <v>0</v>
      </c>
      <c r="J11" s="32">
        <f t="shared" si="2"/>
        <v>0</v>
      </c>
      <c r="K11" s="33"/>
      <c r="L11" s="33"/>
      <c r="M11" s="33"/>
      <c r="N11" s="34"/>
      <c r="O11" s="88"/>
    </row>
    <row r="12" spans="1:15" ht="25.5" customHeight="1" x14ac:dyDescent="0.25">
      <c r="A12" s="27">
        <v>8</v>
      </c>
      <c r="B12" s="86"/>
      <c r="C12" s="28" t="s">
        <v>26</v>
      </c>
      <c r="D12" s="35" t="s">
        <v>7</v>
      </c>
      <c r="E12" s="102">
        <v>12</v>
      </c>
      <c r="F12" s="29"/>
      <c r="G12" s="30"/>
      <c r="H12" s="31">
        <f t="shared" si="1"/>
        <v>0</v>
      </c>
      <c r="I12" s="32">
        <f t="shared" si="0"/>
        <v>0</v>
      </c>
      <c r="J12" s="32">
        <f t="shared" si="2"/>
        <v>0</v>
      </c>
      <c r="K12" s="33"/>
      <c r="L12" s="33"/>
      <c r="M12" s="33"/>
      <c r="N12" s="34"/>
      <c r="O12" s="89"/>
    </row>
    <row r="13" spans="1:15" ht="21" customHeight="1" x14ac:dyDescent="0.25">
      <c r="A13" s="67" t="s">
        <v>29</v>
      </c>
      <c r="B13" s="68"/>
      <c r="C13" s="68"/>
      <c r="D13" s="68"/>
      <c r="E13" s="68"/>
      <c r="F13" s="68"/>
      <c r="G13" s="68"/>
      <c r="H13" s="69"/>
      <c r="I13" s="19">
        <f>ROUND(SUM(I5:I12),2)</f>
        <v>0</v>
      </c>
      <c r="J13" s="19">
        <f>ROUND(I13*1.08,2)</f>
        <v>0</v>
      </c>
      <c r="K13" s="83" t="s">
        <v>30</v>
      </c>
      <c r="L13" s="83"/>
      <c r="M13" s="83"/>
      <c r="N13" s="83"/>
      <c r="O13" s="83"/>
    </row>
    <row r="14" spans="1:15" ht="21" customHeight="1" x14ac:dyDescent="0.25">
      <c r="A14" s="70"/>
      <c r="B14" s="71"/>
      <c r="C14" s="71"/>
      <c r="D14" s="71"/>
      <c r="E14" s="71"/>
      <c r="F14" s="71"/>
      <c r="G14" s="71"/>
      <c r="H14" s="72"/>
      <c r="I14" s="19">
        <f>ROUND(I13*0.3,2)</f>
        <v>0</v>
      </c>
      <c r="J14" s="19">
        <f>ROUND(I14*1.08,2)</f>
        <v>0</v>
      </c>
      <c r="K14" s="83" t="s">
        <v>39</v>
      </c>
      <c r="L14" s="83"/>
      <c r="M14" s="83"/>
      <c r="N14" s="83"/>
      <c r="O14" s="83"/>
    </row>
    <row r="15" spans="1:15" ht="44.25" customHeight="1" x14ac:dyDescent="0.25">
      <c r="A15" s="73"/>
      <c r="B15" s="74"/>
      <c r="C15" s="74"/>
      <c r="D15" s="74"/>
      <c r="E15" s="74"/>
      <c r="F15" s="74"/>
      <c r="G15" s="74"/>
      <c r="H15" s="75"/>
      <c r="I15" s="19">
        <f>ROUND(SUM(I13:I14),2)</f>
        <v>0</v>
      </c>
      <c r="J15" s="19">
        <f>ROUND(I15*1.08,2)</f>
        <v>0</v>
      </c>
      <c r="K15" s="82" t="s">
        <v>40</v>
      </c>
      <c r="L15" s="82"/>
      <c r="M15" s="82"/>
      <c r="N15" s="82"/>
      <c r="O15" s="82"/>
    </row>
  </sheetData>
  <mergeCells count="10">
    <mergeCell ref="N1:O1"/>
    <mergeCell ref="G2:K2"/>
    <mergeCell ref="K14:O14"/>
    <mergeCell ref="K15:O15"/>
    <mergeCell ref="B5:B7"/>
    <mergeCell ref="B9:B12"/>
    <mergeCell ref="O9:O12"/>
    <mergeCell ref="K13:O13"/>
    <mergeCell ref="O5:O7"/>
    <mergeCell ref="A13:H15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activeCell="F23" sqref="F23"/>
    </sheetView>
  </sheetViews>
  <sheetFormatPr defaultRowHeight="15" x14ac:dyDescent="0.25"/>
  <cols>
    <col min="1" max="1" width="6.85546875" style="5" customWidth="1"/>
    <col min="2" max="2" width="43.85546875" style="5" customWidth="1"/>
    <col min="3" max="3" width="11.140625" style="5" customWidth="1"/>
    <col min="4" max="5" width="9.140625" style="5"/>
    <col min="6" max="6" width="12.42578125" style="7" customWidth="1"/>
    <col min="7" max="15" width="12.42578125" style="5" customWidth="1"/>
    <col min="16" max="16384" width="9.140625" style="5"/>
  </cols>
  <sheetData>
    <row r="1" spans="1:15" x14ac:dyDescent="0.25">
      <c r="G1" s="39"/>
      <c r="H1" s="39"/>
      <c r="I1" s="39"/>
      <c r="J1" s="39"/>
      <c r="K1" s="39"/>
      <c r="L1" s="39"/>
      <c r="M1" s="39"/>
      <c r="N1" s="65" t="s">
        <v>41</v>
      </c>
      <c r="O1" s="65"/>
    </row>
    <row r="2" spans="1:15" x14ac:dyDescent="0.25">
      <c r="G2" s="65" t="s">
        <v>42</v>
      </c>
      <c r="H2" s="65"/>
      <c r="I2" s="65"/>
      <c r="J2" s="65"/>
      <c r="K2" s="65"/>
      <c r="L2" s="39"/>
      <c r="M2" s="39"/>
      <c r="N2" s="39"/>
      <c r="O2" s="39"/>
    </row>
    <row r="4" spans="1:15" ht="15.75" x14ac:dyDescent="0.25">
      <c r="A4" s="93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64"/>
    </row>
    <row r="5" spans="1:15" ht="38.25" x14ac:dyDescent="0.25">
      <c r="A5" s="58" t="s">
        <v>0</v>
      </c>
      <c r="B5" s="58" t="s">
        <v>1</v>
      </c>
      <c r="C5" s="58" t="s">
        <v>2</v>
      </c>
      <c r="D5" s="58" t="s">
        <v>3</v>
      </c>
      <c r="E5" s="58" t="s">
        <v>8</v>
      </c>
      <c r="F5" s="59" t="s">
        <v>4</v>
      </c>
      <c r="G5" s="58" t="s">
        <v>9</v>
      </c>
      <c r="H5" s="58" t="s">
        <v>10</v>
      </c>
      <c r="I5" s="58" t="s">
        <v>11</v>
      </c>
      <c r="J5" s="60" t="s">
        <v>12</v>
      </c>
      <c r="K5" s="58" t="s">
        <v>13</v>
      </c>
      <c r="L5" s="58" t="s">
        <v>14</v>
      </c>
      <c r="M5" s="58" t="s">
        <v>5</v>
      </c>
      <c r="N5" s="58" t="s">
        <v>15</v>
      </c>
      <c r="O5" s="26" t="s">
        <v>31</v>
      </c>
    </row>
    <row r="6" spans="1:15" ht="45" x14ac:dyDescent="0.25">
      <c r="A6" s="44">
        <v>1</v>
      </c>
      <c r="B6" s="95" t="s">
        <v>44</v>
      </c>
      <c r="C6" s="61" t="s">
        <v>45</v>
      </c>
      <c r="D6" s="62" t="s">
        <v>46</v>
      </c>
      <c r="E6" s="63">
        <v>10</v>
      </c>
      <c r="F6" s="45"/>
      <c r="G6" s="46"/>
      <c r="H6" s="47">
        <f>ROUND(F6*1.08,2)</f>
        <v>0</v>
      </c>
      <c r="I6" s="48">
        <f>ROUND(E6*F6,2)</f>
        <v>0</v>
      </c>
      <c r="J6" s="48">
        <f>ROUND(I6*1.08,2)</f>
        <v>0</v>
      </c>
      <c r="K6" s="49"/>
      <c r="L6" s="49"/>
      <c r="M6" s="49"/>
      <c r="N6" s="49"/>
      <c r="O6" s="90" t="s">
        <v>36</v>
      </c>
    </row>
    <row r="7" spans="1:15" ht="45" x14ac:dyDescent="0.25">
      <c r="A7" s="50">
        <v>2</v>
      </c>
      <c r="B7" s="96"/>
      <c r="C7" s="61" t="s">
        <v>47</v>
      </c>
      <c r="D7" s="62" t="s">
        <v>46</v>
      </c>
      <c r="E7" s="63">
        <v>20</v>
      </c>
      <c r="F7" s="45"/>
      <c r="G7" s="46"/>
      <c r="H7" s="47">
        <f t="shared" ref="H7:H9" si="0">ROUND(F7*1.08,2)</f>
        <v>0</v>
      </c>
      <c r="I7" s="48">
        <f>ROUND(E7*F7,2)</f>
        <v>0</v>
      </c>
      <c r="J7" s="48">
        <f t="shared" ref="J7:J9" si="1">ROUND(I7*1.08,2)</f>
        <v>0</v>
      </c>
      <c r="K7" s="49"/>
      <c r="L7" s="49"/>
      <c r="M7" s="49"/>
      <c r="N7" s="49"/>
      <c r="O7" s="91"/>
    </row>
    <row r="8" spans="1:15" ht="45" x14ac:dyDescent="0.25">
      <c r="A8" s="50">
        <v>3</v>
      </c>
      <c r="B8" s="96"/>
      <c r="C8" s="61" t="s">
        <v>48</v>
      </c>
      <c r="D8" s="62" t="s">
        <v>46</v>
      </c>
      <c r="E8" s="63">
        <v>20</v>
      </c>
      <c r="F8" s="45"/>
      <c r="G8" s="46"/>
      <c r="H8" s="47">
        <f t="shared" si="0"/>
        <v>0</v>
      </c>
      <c r="I8" s="48">
        <f>ROUND(E8*F8,2)</f>
        <v>0</v>
      </c>
      <c r="J8" s="48">
        <f t="shared" si="1"/>
        <v>0</v>
      </c>
      <c r="K8" s="49"/>
      <c r="L8" s="49"/>
      <c r="M8" s="49"/>
      <c r="N8" s="49"/>
      <c r="O8" s="91"/>
    </row>
    <row r="9" spans="1:15" ht="45" x14ac:dyDescent="0.25">
      <c r="A9" s="50">
        <v>4</v>
      </c>
      <c r="B9" s="97"/>
      <c r="C9" s="61" t="s">
        <v>49</v>
      </c>
      <c r="D9" s="62" t="s">
        <v>46</v>
      </c>
      <c r="E9" s="63">
        <v>10</v>
      </c>
      <c r="F9" s="45"/>
      <c r="G9" s="46"/>
      <c r="H9" s="47">
        <f t="shared" si="0"/>
        <v>0</v>
      </c>
      <c r="I9" s="48">
        <f>ROUND(E9*F9,2)</f>
        <v>0</v>
      </c>
      <c r="J9" s="48">
        <f t="shared" si="1"/>
        <v>0</v>
      </c>
      <c r="K9" s="49"/>
      <c r="L9" s="49"/>
      <c r="M9" s="49"/>
      <c r="N9" s="49"/>
      <c r="O9" s="92"/>
    </row>
    <row r="10" spans="1:15" ht="25.5" customHeight="1" x14ac:dyDescent="0.25">
      <c r="A10" s="51"/>
      <c r="B10" s="98" t="s">
        <v>50</v>
      </c>
      <c r="C10" s="99"/>
      <c r="D10" s="99"/>
      <c r="E10" s="99"/>
      <c r="F10" s="99"/>
      <c r="G10" s="99"/>
      <c r="H10" s="100"/>
      <c r="I10" s="52">
        <f>SUM(I6:I9)</f>
        <v>0</v>
      </c>
      <c r="J10" s="52">
        <f>ROUND(I10*1.08,2)</f>
        <v>0</v>
      </c>
      <c r="K10" s="83" t="s">
        <v>30</v>
      </c>
      <c r="L10" s="83"/>
      <c r="M10" s="83"/>
      <c r="N10" s="83"/>
      <c r="O10" s="83"/>
    </row>
    <row r="11" spans="1:15" ht="26.25" customHeight="1" x14ac:dyDescent="0.25">
      <c r="A11" s="53"/>
      <c r="B11" s="54"/>
      <c r="C11" s="55"/>
      <c r="D11" s="55"/>
      <c r="E11" s="55"/>
      <c r="F11" s="56"/>
      <c r="G11" s="55"/>
      <c r="H11" s="55"/>
      <c r="I11" s="52">
        <f>ROUND(I10*0.3,2)</f>
        <v>0</v>
      </c>
      <c r="J11" s="52">
        <f t="shared" ref="J11:J12" si="2">ROUND(I11*1.08,2)</f>
        <v>0</v>
      </c>
      <c r="K11" s="83" t="s">
        <v>39</v>
      </c>
      <c r="L11" s="83"/>
      <c r="M11" s="83"/>
      <c r="N11" s="83"/>
      <c r="O11" s="83"/>
    </row>
    <row r="12" spans="1:15" ht="34.5" customHeight="1" x14ac:dyDescent="0.25">
      <c r="A12" s="57"/>
      <c r="B12" s="54"/>
      <c r="C12" s="55"/>
      <c r="D12" s="55"/>
      <c r="E12" s="55"/>
      <c r="F12" s="56"/>
      <c r="G12" s="55"/>
      <c r="H12" s="55"/>
      <c r="I12" s="52">
        <f>ROUND(I10+I11,2)</f>
        <v>0</v>
      </c>
      <c r="J12" s="52">
        <f t="shared" si="2"/>
        <v>0</v>
      </c>
      <c r="K12" s="82" t="s">
        <v>40</v>
      </c>
      <c r="L12" s="82"/>
      <c r="M12" s="82"/>
      <c r="N12" s="82"/>
      <c r="O12" s="82"/>
    </row>
  </sheetData>
  <mergeCells count="9">
    <mergeCell ref="K12:O12"/>
    <mergeCell ref="N1:O1"/>
    <mergeCell ref="G2:K2"/>
    <mergeCell ref="K10:O10"/>
    <mergeCell ref="K11:O11"/>
    <mergeCell ref="O6:O9"/>
    <mergeCell ref="A4:N4"/>
    <mergeCell ref="B6:B9"/>
    <mergeCell ref="B10:H1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nr 1</vt:lpstr>
      <vt:lpstr>Część nr 2</vt:lpstr>
      <vt:lpstr>Część nr 3</vt:lpstr>
      <vt:lpstr>Część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Pieciuch</dc:creator>
  <cp:lastModifiedBy>Krystyna Kubiak</cp:lastModifiedBy>
  <cp:lastPrinted>2023-06-13T06:09:21Z</cp:lastPrinted>
  <dcterms:created xsi:type="dcterms:W3CDTF">2022-08-29T11:53:57Z</dcterms:created>
  <dcterms:modified xsi:type="dcterms:W3CDTF">2023-12-01T09:27:47Z</dcterms:modified>
</cp:coreProperties>
</file>