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kalkulacja kosztów" sheetId="1" r:id="rId1"/>
    <sheet name="formularz asortymentowo-cenowy" sheetId="2" r:id="rId2"/>
  </sheets>
  <calcPr calcId="152511"/>
</workbook>
</file>

<file path=xl/calcChain.xml><?xml version="1.0" encoding="utf-8"?>
<calcChain xmlns="http://schemas.openxmlformats.org/spreadsheetml/2006/main">
  <c r="F44" i="1" l="1"/>
  <c r="H44" i="1" s="1"/>
  <c r="G44" i="1"/>
  <c r="F25" i="1"/>
  <c r="H25" i="1" s="1"/>
  <c r="G25" i="1"/>
  <c r="F18" i="1"/>
  <c r="H18" i="1" s="1"/>
  <c r="G18" i="1"/>
  <c r="F57" i="1" l="1"/>
  <c r="H57" i="1" s="1"/>
  <c r="G57" i="1"/>
  <c r="F46" i="1"/>
  <c r="H46" i="1" s="1"/>
  <c r="G46" i="1"/>
  <c r="F45" i="1"/>
  <c r="H45" i="1" s="1"/>
  <c r="G45" i="1"/>
  <c r="F22" i="1"/>
  <c r="H22" i="1" s="1"/>
  <c r="G22" i="1"/>
  <c r="F38" i="1"/>
  <c r="H38" i="1" s="1"/>
  <c r="G38" i="1"/>
  <c r="G60" i="1" l="1"/>
  <c r="F60" i="1"/>
  <c r="H60" i="1" s="1"/>
  <c r="G59" i="1" l="1"/>
  <c r="F59" i="1"/>
  <c r="H59" i="1" s="1"/>
  <c r="F56" i="1" l="1"/>
  <c r="F8" i="1"/>
  <c r="F9" i="1"/>
  <c r="F10" i="1"/>
  <c r="H10" i="1" s="1"/>
  <c r="F11" i="1"/>
  <c r="F12" i="1"/>
  <c r="F13" i="1"/>
  <c r="F14" i="1"/>
  <c r="F15" i="1"/>
  <c r="F16" i="1"/>
  <c r="F17" i="1"/>
  <c r="F19" i="1"/>
  <c r="F20" i="1"/>
  <c r="F21" i="1"/>
  <c r="H21" i="1" s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40" i="1"/>
  <c r="F41" i="1"/>
  <c r="F42" i="1"/>
  <c r="F43" i="1"/>
  <c r="F47" i="1"/>
  <c r="F48" i="1"/>
  <c r="F49" i="1"/>
  <c r="F50" i="1"/>
  <c r="F51" i="1"/>
  <c r="F52" i="1"/>
  <c r="F53" i="1"/>
  <c r="F54" i="1"/>
  <c r="F55" i="1"/>
  <c r="F58" i="1"/>
  <c r="F7" i="1"/>
  <c r="G13" i="1"/>
  <c r="G14" i="1"/>
  <c r="G15" i="1"/>
  <c r="G16" i="1"/>
  <c r="G17" i="1"/>
  <c r="G19" i="1"/>
  <c r="G20" i="1"/>
  <c r="G21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40" i="1"/>
  <c r="G41" i="1"/>
  <c r="G42" i="1"/>
  <c r="G43" i="1"/>
  <c r="G47" i="1"/>
  <c r="G48" i="1"/>
  <c r="G49" i="1"/>
  <c r="G50" i="1"/>
  <c r="G51" i="1"/>
  <c r="G52" i="1"/>
  <c r="G53" i="1"/>
  <c r="G54" i="1"/>
  <c r="G55" i="1"/>
  <c r="G56" i="1"/>
  <c r="G58" i="1"/>
  <c r="H13" i="1"/>
  <c r="H50" i="1"/>
  <c r="H51" i="1"/>
  <c r="H52" i="1"/>
  <c r="H53" i="1"/>
  <c r="H7" i="1" l="1"/>
  <c r="G8" i="1"/>
  <c r="G9" i="1"/>
  <c r="G10" i="1"/>
  <c r="G11" i="1"/>
  <c r="G12" i="1"/>
  <c r="G7" i="1"/>
  <c r="H58" i="1"/>
  <c r="H56" i="1"/>
  <c r="H55" i="1"/>
  <c r="H54" i="1"/>
  <c r="H49" i="1"/>
  <c r="H48" i="1"/>
  <c r="H47" i="1"/>
  <c r="H43" i="1"/>
  <c r="H42" i="1"/>
  <c r="H41" i="1"/>
  <c r="H40" i="1"/>
  <c r="H37" i="1"/>
  <c r="H36" i="1"/>
  <c r="H35" i="1"/>
  <c r="H34" i="1"/>
  <c r="H33" i="1"/>
  <c r="H32" i="1"/>
  <c r="H31" i="1"/>
  <c r="H30" i="1"/>
  <c r="H29" i="1"/>
  <c r="H28" i="1"/>
  <c r="H27" i="1"/>
  <c r="H26" i="1"/>
  <c r="H24" i="1"/>
  <c r="H20" i="1"/>
  <c r="H19" i="1"/>
  <c r="H17" i="1"/>
  <c r="H16" i="1"/>
  <c r="H15" i="1"/>
  <c r="H14" i="1"/>
  <c r="H12" i="1"/>
  <c r="H11" i="1"/>
  <c r="H9" i="1"/>
  <c r="H8" i="1"/>
  <c r="G61" i="1" l="1"/>
  <c r="H61" i="1"/>
  <c r="H62" i="1" s="1"/>
  <c r="D65" i="1" s="1"/>
  <c r="G62" i="1"/>
  <c r="D64" i="1" s="1"/>
</calcChain>
</file>

<file path=xl/sharedStrings.xml><?xml version="1.0" encoding="utf-8"?>
<sst xmlns="http://schemas.openxmlformats.org/spreadsheetml/2006/main" count="95" uniqueCount="93">
  <si>
    <t>NAZWA</t>
  </si>
  <si>
    <t>Cena opakow. netto</t>
  </si>
  <si>
    <t>VAT</t>
  </si>
  <si>
    <t>Cena opakow. brutto</t>
  </si>
  <si>
    <t>Wartość netto</t>
  </si>
  <si>
    <t>Wartość brutto</t>
  </si>
  <si>
    <t>Lp</t>
  </si>
  <si>
    <t xml:space="preserve">Nazwa  towaru                    </t>
  </si>
  <si>
    <t>Cecha dodatkowa opak. jednost. ( ilość testów z opakowania)</t>
  </si>
  <si>
    <t>Ilość opak.*</t>
  </si>
  <si>
    <t>Nazwa handlowa</t>
  </si>
  <si>
    <t>Nr katalogowy</t>
  </si>
  <si>
    <t>Cena netto 1 opak. w PLN</t>
  </si>
  <si>
    <t>Cena brutto 1 opak. w PLN</t>
  </si>
  <si>
    <t>Stawka VAT</t>
  </si>
  <si>
    <t>Wartość netto w PLN</t>
  </si>
  <si>
    <t>Wartość brutto w PLN</t>
  </si>
  <si>
    <t>Producent</t>
  </si>
  <si>
    <t>* Oferowane odczynniki i materiały  zaokraglamy do pełnych opakowań w górę</t>
  </si>
  <si>
    <t>Razem</t>
  </si>
  <si>
    <t>kalkulacja kosztów</t>
  </si>
  <si>
    <t>TSH</t>
  </si>
  <si>
    <t>FT3 gen.2</t>
  </si>
  <si>
    <t>FT4</t>
  </si>
  <si>
    <t>TPSA</t>
  </si>
  <si>
    <t>Prolaktin II</t>
  </si>
  <si>
    <t>TROPONIN T</t>
  </si>
  <si>
    <t>HCG+ beta</t>
  </si>
  <si>
    <t>Ferritin gen. 2</t>
  </si>
  <si>
    <t>Parathormon</t>
  </si>
  <si>
    <t>CEA</t>
  </si>
  <si>
    <t>Ca125</t>
  </si>
  <si>
    <t>Ca 19-9</t>
  </si>
  <si>
    <t>PROKALCYTONINA</t>
  </si>
  <si>
    <t>CA 125 CalSet</t>
  </si>
  <si>
    <t>CEA CalSet</t>
  </si>
  <si>
    <t>Parathormon CalSet</t>
  </si>
  <si>
    <t>Elecsys FT3 CalSet Gen 2</t>
  </si>
  <si>
    <t>Elecsys PSA CalSet II</t>
  </si>
  <si>
    <t>Elecsys HCG=beta CalSet</t>
  </si>
  <si>
    <t>Elecsys FT4 CalSet</t>
  </si>
  <si>
    <t xml:space="preserve">Elecsys TSH CalSet </t>
  </si>
  <si>
    <t>Elecsys Ferritin CalSet Gen 2</t>
  </si>
  <si>
    <t>Elecsys Troponin T CalSet</t>
  </si>
  <si>
    <t>Elecsys prolactin CalSet</t>
  </si>
  <si>
    <t>Elecsys Ca 19.9 CalSet</t>
  </si>
  <si>
    <t>Elecsys Preci Control Universal</t>
  </si>
  <si>
    <t>Elecsys Preci Control Tumormark.</t>
  </si>
  <si>
    <t>Elecsys preci Control Troponin T</t>
  </si>
  <si>
    <t>Elecsys Diluent Multi Assay</t>
  </si>
  <si>
    <t>Samplecups</t>
  </si>
  <si>
    <t>ISE Cleaning Solution</t>
  </si>
  <si>
    <t>Elecsys Clean-Cell</t>
  </si>
  <si>
    <t>Elecsys ProCell</t>
  </si>
  <si>
    <t>Elecsys 2010 Assay Tip</t>
  </si>
  <si>
    <t>Elecsys 2010 Assay Cup</t>
  </si>
  <si>
    <t>Elecsys Diluent Universal</t>
  </si>
  <si>
    <t>Elescys CalSet Vials</t>
  </si>
  <si>
    <t>Elecsys 2010 Clean Liner</t>
  </si>
  <si>
    <t>Sys Wash</t>
  </si>
  <si>
    <t>Razem wartość pakietu  netto:</t>
  </si>
  <si>
    <t>Razem wartość pakietu  brutto:</t>
  </si>
  <si>
    <t>Elecsys PreciControl varia</t>
  </si>
  <si>
    <t>DZIERŻAWA</t>
  </si>
  <si>
    <t>ANALIZATOR1</t>
  </si>
  <si>
    <t>A. ODCZYNNIKI</t>
  </si>
  <si>
    <t>B. MAT .KONTROLNE</t>
  </si>
  <si>
    <t>C. KALIBRATORY</t>
  </si>
  <si>
    <t xml:space="preserve"> (wypełnia oferent)</t>
  </si>
  <si>
    <t>witamina D3 (total)</t>
  </si>
  <si>
    <t>Ilość ozn. na 3 lata</t>
  </si>
  <si>
    <t>Ilość opak. na 3 lata</t>
  </si>
  <si>
    <t>witamin D CS Gen.2 Elecsys</t>
  </si>
  <si>
    <t>ANALIZATOR2</t>
  </si>
  <si>
    <t>kalkulacja na podstawie cen z aktualnie obowiązującej umowy i informacji cenowych producenta z dodatkiem 5% na uwzględnienie różnic w ofertach rynkowych</t>
  </si>
  <si>
    <t>proBNP cs</t>
  </si>
  <si>
    <t xml:space="preserve">proBNP </t>
  </si>
  <si>
    <t>odczynniki</t>
  </si>
  <si>
    <t>kalibratory</t>
  </si>
  <si>
    <t>kontrole</t>
  </si>
  <si>
    <t>witaminD total g2 pc</t>
  </si>
  <si>
    <t>precicontrol cardiac</t>
  </si>
  <si>
    <t>estrogen/prog diluent</t>
  </si>
  <si>
    <t>He4</t>
  </si>
  <si>
    <t>He4 cs</t>
  </si>
  <si>
    <t>he4 control</t>
  </si>
  <si>
    <t>PAKIET NR  5:  Zakup i dostawa odczynników , kalibratorów, materiałów kontrolnych, materiałów zużywalnych i płynów systemowych do immunochemii wraz z dzierżawą analizatora na okres 36 m-cy</t>
  </si>
  <si>
    <t>anty-sars-COV-2</t>
  </si>
  <si>
    <t>Zamówienie ilość testów</t>
  </si>
  <si>
    <t xml:space="preserve">** Podana ilość testów odzwierciedla ilość zleceń,  kalibracji i kontroli </t>
  </si>
  <si>
    <t>Razem wartość pakietu brutto:</t>
  </si>
  <si>
    <t xml:space="preserve">I. ZESTAWIENIE KOSZTÓW ODCZYNNIKÓW, KALIBRATORÓW I MATERIAŁÓW KONTROLNYCH </t>
  </si>
  <si>
    <t>część NR 13  :  Zakup i dostawa odczynników , kalibratorów, materiałów kontrolnych, do jakościowego wykrywania przeciwciał anti-SARS-COV-2 na analizatorze Cobas e411 -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</si>
</sst>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\ &quot;zł&quot;_-;_-@_-"/>
    <numFmt numFmtId="165" formatCode="#,##0.00\ &quot;zł&quot;"/>
    <numFmt numFmtId="166" formatCode="_-* #,##0\ _z_ł_-;\-* #,##0\ _z_ł_-;_-* &quot;-&quot;??\ _z_ł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CE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color theme="1"/>
      <name val="Calibri"/>
      <family val="2"/>
      <scheme val="minor"/>
    </font>
    <font>
      <sz val="16"/>
      <name val="Arial CE"/>
      <family val="2"/>
      <charset val="238"/>
    </font>
    <font>
      <sz val="10"/>
      <name val="Arial CE"/>
      <family val="2"/>
      <charset val="238"/>
    </font>
    <font>
      <sz val="10"/>
      <color indexed="56"/>
      <name val="Arial CE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 CE"/>
      <charset val="238"/>
    </font>
    <font>
      <b/>
      <sz val="16"/>
      <name val="Arial CE"/>
      <family val="2"/>
      <charset val="238"/>
    </font>
    <font>
      <b/>
      <sz val="16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2"/>
      <name val="Arial CE"/>
      <charset val="238"/>
    </font>
    <font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0" fillId="0" borderId="6" applyNumberFormat="0" applyFill="0" applyAlignment="0" applyProtection="0"/>
    <xf numFmtId="43" fontId="1" fillId="0" borderId="0" applyFont="0" applyFill="0" applyBorder="0" applyAlignment="0" applyProtection="0"/>
    <xf numFmtId="0" fontId="34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NumberFormat="1" applyFont="1" applyFill="1"/>
    <xf numFmtId="0" fontId="0" fillId="0" borderId="0" xfId="0" applyFill="1"/>
    <xf numFmtId="44" fontId="2" fillId="0" borderId="0" xfId="1" applyFont="1" applyFill="1"/>
    <xf numFmtId="7" fontId="2" fillId="0" borderId="0" xfId="0" applyNumberFormat="1" applyFont="1" applyFill="1"/>
    <xf numFmtId="0" fontId="4" fillId="0" borderId="0" xfId="0" applyFont="1" applyAlignment="1">
      <alignment wrapText="1"/>
    </xf>
    <xf numFmtId="0" fontId="4" fillId="0" borderId="0" xfId="0" applyNumberFormat="1" applyFont="1" applyFill="1" applyAlignment="1">
      <alignment wrapText="1"/>
    </xf>
    <xf numFmtId="16" fontId="4" fillId="0" borderId="0" xfId="0" applyNumberFormat="1" applyFont="1" applyAlignment="1">
      <alignment wrapText="1"/>
    </xf>
    <xf numFmtId="16" fontId="4" fillId="0" borderId="0" xfId="0" applyNumberFormat="1" applyFont="1" applyFill="1" applyAlignment="1">
      <alignment wrapText="1"/>
    </xf>
    <xf numFmtId="16" fontId="4" fillId="0" borderId="0" xfId="0" applyNumberFormat="1" applyFont="1" applyFill="1" applyBorder="1" applyAlignment="1">
      <alignment wrapText="1"/>
    </xf>
    <xf numFmtId="16" fontId="4" fillId="2" borderId="0" xfId="0" applyNumberFormat="1" applyFont="1" applyFill="1" applyBorder="1" applyAlignment="1">
      <alignment wrapText="1"/>
    </xf>
    <xf numFmtId="0" fontId="7" fillId="0" borderId="0" xfId="0" applyFont="1"/>
    <xf numFmtId="0" fontId="7" fillId="0" borderId="0" xfId="0" applyFont="1" applyFill="1"/>
    <xf numFmtId="164" fontId="7" fillId="0" borderId="0" xfId="1" applyNumberFormat="1" applyFont="1"/>
    <xf numFmtId="164" fontId="7" fillId="0" borderId="0" xfId="1" applyNumberFormat="1" applyFont="1" applyFill="1"/>
    <xf numFmtId="0" fontId="9" fillId="0" borderId="0" xfId="0" applyFont="1" applyBorder="1"/>
    <xf numFmtId="0" fontId="6" fillId="0" borderId="0" xfId="0" applyFont="1" applyBorder="1"/>
    <xf numFmtId="0" fontId="0" fillId="0" borderId="0" xfId="0" applyBorder="1"/>
    <xf numFmtId="44" fontId="0" fillId="0" borderId="0" xfId="1" applyFont="1"/>
    <xf numFmtId="7" fontId="0" fillId="0" borderId="0" xfId="0" applyNumberFormat="1"/>
    <xf numFmtId="0" fontId="0" fillId="0" borderId="0" xfId="0" applyNumberForma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15" fillId="0" borderId="0" xfId="0" applyFont="1"/>
    <xf numFmtId="0" fontId="17" fillId="0" borderId="0" xfId="0" applyFont="1"/>
    <xf numFmtId="0" fontId="19" fillId="0" borderId="0" xfId="0" applyFont="1"/>
    <xf numFmtId="0" fontId="7" fillId="0" borderId="1" xfId="0" applyFont="1" applyBorder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/>
    <xf numFmtId="0" fontId="22" fillId="0" borderId="0" xfId="0" applyFont="1"/>
    <xf numFmtId="0" fontId="23" fillId="0" borderId="0" xfId="0" applyFont="1"/>
    <xf numFmtId="0" fontId="18" fillId="0" borderId="0" xfId="0" applyFont="1" applyAlignment="1"/>
    <xf numFmtId="0" fontId="21" fillId="0" borderId="0" xfId="0" applyFont="1" applyAlignment="1"/>
    <xf numFmtId="0" fontId="23" fillId="0" borderId="0" xfId="0" applyFont="1" applyAlignment="1"/>
    <xf numFmtId="0" fontId="6" fillId="0" borderId="1" xfId="0" applyFont="1" applyBorder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justify" wrapText="1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6" xfId="2" applyFill="1"/>
    <xf numFmtId="0" fontId="30" fillId="0" borderId="6" xfId="2" applyAlignment="1"/>
    <xf numFmtId="0" fontId="30" fillId="0" borderId="6" xfId="2"/>
    <xf numFmtId="0" fontId="1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9" fontId="13" fillId="0" borderId="1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164" fontId="6" fillId="0" borderId="1" xfId="1" applyNumberFormat="1" applyFont="1" applyBorder="1"/>
    <xf numFmtId="0" fontId="6" fillId="0" borderId="1" xfId="1" applyNumberFormat="1" applyFont="1" applyBorder="1"/>
    <xf numFmtId="0" fontId="12" fillId="0" borderId="1" xfId="0" applyFont="1" applyFill="1" applyBorder="1"/>
    <xf numFmtId="0" fontId="20" fillId="0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165" fontId="16" fillId="0" borderId="4" xfId="0" applyNumberFormat="1" applyFont="1" applyFill="1" applyBorder="1" applyAlignment="1">
      <alignment horizontal="center" vertical="top" wrapText="1"/>
    </xf>
    <xf numFmtId="9" fontId="13" fillId="0" borderId="4" xfId="0" applyNumberFormat="1" applyFont="1" applyFill="1" applyBorder="1" applyAlignment="1">
      <alignment horizontal="center" vertical="top" wrapText="1"/>
    </xf>
    <xf numFmtId="165" fontId="13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4" fontId="4" fillId="0" borderId="1" xfId="1" applyFont="1" applyBorder="1" applyAlignment="1">
      <alignment wrapText="1"/>
    </xf>
    <xf numFmtId="7" fontId="4" fillId="0" borderId="1" xfId="0" applyNumberFormat="1" applyFont="1" applyBorder="1" applyAlignment="1">
      <alignment wrapText="1"/>
    </xf>
    <xf numFmtId="44" fontId="4" fillId="0" borderId="1" xfId="1" applyNumberFormat="1" applyFont="1" applyBorder="1" applyAlignment="1">
      <alignment wrapText="1"/>
    </xf>
    <xf numFmtId="0" fontId="7" fillId="0" borderId="1" xfId="1" applyNumberFormat="1" applyFont="1" applyBorder="1"/>
    <xf numFmtId="0" fontId="24" fillId="0" borderId="1" xfId="1" applyNumberFormat="1" applyFont="1" applyFill="1" applyBorder="1"/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64" fontId="8" fillId="0" borderId="0" xfId="1" applyNumberFormat="1" applyFont="1" applyBorder="1"/>
    <xf numFmtId="0" fontId="6" fillId="0" borderId="0" xfId="1" applyNumberFormat="1" applyFont="1" applyBorder="1"/>
    <xf numFmtId="165" fontId="6" fillId="0" borderId="0" xfId="0" applyNumberFormat="1" applyFont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center" vertical="top" wrapText="1"/>
    </xf>
    <xf numFmtId="0" fontId="2" fillId="0" borderId="1" xfId="0" applyFont="1" applyBorder="1"/>
    <xf numFmtId="166" fontId="31" fillId="0" borderId="1" xfId="3" applyNumberFormat="1" applyFont="1" applyBorder="1" applyAlignment="1">
      <alignment horizontal="center"/>
    </xf>
    <xf numFmtId="8" fontId="31" fillId="0" borderId="1" xfId="0" applyNumberFormat="1" applyFont="1" applyBorder="1"/>
    <xf numFmtId="9" fontId="31" fillId="0" borderId="1" xfId="0" applyNumberFormat="1" applyFont="1" applyBorder="1"/>
    <xf numFmtId="44" fontId="5" fillId="0" borderId="5" xfId="1" applyFont="1" applyBorder="1"/>
    <xf numFmtId="7" fontId="5" fillId="0" borderId="1" xfId="0" applyNumberFormat="1" applyFont="1" applyBorder="1"/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1" applyNumberFormat="1" applyFont="1" applyBorder="1" applyAlignment="1">
      <alignment wrapText="1"/>
    </xf>
    <xf numFmtId="0" fontId="2" fillId="0" borderId="0" xfId="0" applyFont="1" applyBorder="1"/>
    <xf numFmtId="165" fontId="13" fillId="0" borderId="0" xfId="0" applyNumberFormat="1" applyFont="1" applyFill="1" applyBorder="1" applyAlignment="1">
      <alignment horizontal="center" vertical="top" wrapText="1"/>
    </xf>
    <xf numFmtId="9" fontId="32" fillId="0" borderId="0" xfId="1" applyNumberFormat="1" applyFont="1"/>
    <xf numFmtId="7" fontId="32" fillId="0" borderId="0" xfId="0" applyNumberFormat="1" applyFont="1"/>
    <xf numFmtId="0" fontId="6" fillId="0" borderId="0" xfId="0" applyFont="1" applyAlignment="1">
      <alignment wrapText="1"/>
    </xf>
    <xf numFmtId="0" fontId="33" fillId="0" borderId="0" xfId="0" applyFont="1"/>
    <xf numFmtId="0" fontId="4" fillId="0" borderId="4" xfId="0" applyFont="1" applyBorder="1" applyAlignment="1">
      <alignment horizontal="center" vertical="center" wrapText="1"/>
    </xf>
    <xf numFmtId="7" fontId="4" fillId="0" borderId="4" xfId="0" applyNumberFormat="1" applyFont="1" applyBorder="1" applyAlignment="1">
      <alignment wrapText="1"/>
    </xf>
    <xf numFmtId="44" fontId="4" fillId="0" borderId="4" xfId="1" applyFont="1" applyBorder="1" applyAlignment="1">
      <alignment wrapText="1"/>
    </xf>
    <xf numFmtId="44" fontId="4" fillId="0" borderId="4" xfId="1" applyNumberFormat="1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65" fontId="35" fillId="0" borderId="0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</cellXfs>
  <cellStyles count="5">
    <cellStyle name="Dziesiętny" xfId="3" builtinId="3"/>
    <cellStyle name="Nagłówek 1" xfId="2" builtinId="16"/>
    <cellStyle name="Normalny" xfId="0" builtinId="0"/>
    <cellStyle name="Normalny 2" xfId="4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"/>
  <sheetViews>
    <sheetView topLeftCell="A7" zoomScaleNormal="100" workbookViewId="0">
      <selection activeCell="A3" sqref="A3:M3"/>
    </sheetView>
  </sheetViews>
  <sheetFormatPr defaultColWidth="8.85546875" defaultRowHeight="15" x14ac:dyDescent="0.25"/>
  <cols>
    <col min="1" max="1" width="25.5703125" customWidth="1"/>
    <col min="2" max="2" width="13.140625" customWidth="1"/>
    <col min="3" max="3" width="11" style="19" customWidth="1"/>
    <col min="4" max="4" width="16.7109375" style="34" customWidth="1"/>
    <col min="5" max="5" width="7.7109375" style="20" customWidth="1"/>
    <col min="6" max="6" width="13.7109375" style="19" customWidth="1"/>
    <col min="7" max="7" width="18.5703125" style="20" customWidth="1"/>
    <col min="8" max="8" width="16.85546875" style="20" customWidth="1"/>
    <col min="9" max="9" width="12.140625" style="21" customWidth="1"/>
    <col min="10" max="16" width="9" hidden="1" customWidth="1"/>
    <col min="17" max="17" width="11.140625" hidden="1" customWidth="1"/>
    <col min="18" max="19" width="8.85546875" customWidth="1"/>
    <col min="20" max="22" width="8.85546875" style="3"/>
    <col min="254" max="254" width="34" customWidth="1"/>
    <col min="255" max="255" width="10.85546875" customWidth="1"/>
    <col min="256" max="256" width="9.140625" customWidth="1"/>
    <col min="257" max="257" width="12.140625" customWidth="1"/>
    <col min="258" max="259" width="0" hidden="1" customWidth="1"/>
    <col min="260" max="260" width="7.7109375" customWidth="1"/>
    <col min="261" max="261" width="13.7109375" customWidth="1"/>
    <col min="262" max="262" width="15" customWidth="1"/>
    <col min="263" max="263" width="14.7109375" customWidth="1"/>
    <col min="264" max="264" width="12.140625" customWidth="1"/>
    <col min="265" max="265" width="13.85546875" customWidth="1"/>
    <col min="266" max="273" width="0" hidden="1" customWidth="1"/>
    <col min="274" max="275" width="8.85546875" customWidth="1"/>
    <col min="510" max="510" width="34" customWidth="1"/>
    <col min="511" max="511" width="10.85546875" customWidth="1"/>
    <col min="512" max="512" width="9.140625" customWidth="1"/>
    <col min="513" max="513" width="12.140625" customWidth="1"/>
    <col min="514" max="515" width="0" hidden="1" customWidth="1"/>
    <col min="516" max="516" width="7.7109375" customWidth="1"/>
    <col min="517" max="517" width="13.7109375" customWidth="1"/>
    <col min="518" max="518" width="15" customWidth="1"/>
    <col min="519" max="519" width="14.7109375" customWidth="1"/>
    <col min="520" max="520" width="12.140625" customWidth="1"/>
    <col min="521" max="521" width="13.85546875" customWidth="1"/>
    <col min="522" max="529" width="0" hidden="1" customWidth="1"/>
    <col min="530" max="531" width="8.85546875" customWidth="1"/>
    <col min="766" max="766" width="34" customWidth="1"/>
    <col min="767" max="767" width="10.85546875" customWidth="1"/>
    <col min="768" max="768" width="9.140625" customWidth="1"/>
    <col min="769" max="769" width="12.140625" customWidth="1"/>
    <col min="770" max="771" width="0" hidden="1" customWidth="1"/>
    <col min="772" max="772" width="7.7109375" customWidth="1"/>
    <col min="773" max="773" width="13.7109375" customWidth="1"/>
    <col min="774" max="774" width="15" customWidth="1"/>
    <col min="775" max="775" width="14.7109375" customWidth="1"/>
    <col min="776" max="776" width="12.140625" customWidth="1"/>
    <col min="777" max="777" width="13.85546875" customWidth="1"/>
    <col min="778" max="785" width="0" hidden="1" customWidth="1"/>
    <col min="786" max="787" width="8.85546875" customWidth="1"/>
    <col min="1022" max="1022" width="34" customWidth="1"/>
    <col min="1023" max="1023" width="10.85546875" customWidth="1"/>
    <col min="1024" max="1024" width="9.140625" customWidth="1"/>
    <col min="1025" max="1025" width="12.140625" customWidth="1"/>
    <col min="1026" max="1027" width="0" hidden="1" customWidth="1"/>
    <col min="1028" max="1028" width="7.7109375" customWidth="1"/>
    <col min="1029" max="1029" width="13.7109375" customWidth="1"/>
    <col min="1030" max="1030" width="15" customWidth="1"/>
    <col min="1031" max="1031" width="14.7109375" customWidth="1"/>
    <col min="1032" max="1032" width="12.140625" customWidth="1"/>
    <col min="1033" max="1033" width="13.85546875" customWidth="1"/>
    <col min="1034" max="1041" width="0" hidden="1" customWidth="1"/>
    <col min="1042" max="1043" width="8.85546875" customWidth="1"/>
    <col min="1278" max="1278" width="34" customWidth="1"/>
    <col min="1279" max="1279" width="10.85546875" customWidth="1"/>
    <col min="1280" max="1280" width="9.140625" customWidth="1"/>
    <col min="1281" max="1281" width="12.140625" customWidth="1"/>
    <col min="1282" max="1283" width="0" hidden="1" customWidth="1"/>
    <col min="1284" max="1284" width="7.7109375" customWidth="1"/>
    <col min="1285" max="1285" width="13.7109375" customWidth="1"/>
    <col min="1286" max="1286" width="15" customWidth="1"/>
    <col min="1287" max="1287" width="14.7109375" customWidth="1"/>
    <col min="1288" max="1288" width="12.140625" customWidth="1"/>
    <col min="1289" max="1289" width="13.85546875" customWidth="1"/>
    <col min="1290" max="1297" width="0" hidden="1" customWidth="1"/>
    <col min="1298" max="1299" width="8.85546875" customWidth="1"/>
    <col min="1534" max="1534" width="34" customWidth="1"/>
    <col min="1535" max="1535" width="10.85546875" customWidth="1"/>
    <col min="1536" max="1536" width="9.140625" customWidth="1"/>
    <col min="1537" max="1537" width="12.140625" customWidth="1"/>
    <col min="1538" max="1539" width="0" hidden="1" customWidth="1"/>
    <col min="1540" max="1540" width="7.7109375" customWidth="1"/>
    <col min="1541" max="1541" width="13.7109375" customWidth="1"/>
    <col min="1542" max="1542" width="15" customWidth="1"/>
    <col min="1543" max="1543" width="14.7109375" customWidth="1"/>
    <col min="1544" max="1544" width="12.140625" customWidth="1"/>
    <col min="1545" max="1545" width="13.85546875" customWidth="1"/>
    <col min="1546" max="1553" width="0" hidden="1" customWidth="1"/>
    <col min="1554" max="1555" width="8.85546875" customWidth="1"/>
    <col min="1790" max="1790" width="34" customWidth="1"/>
    <col min="1791" max="1791" width="10.85546875" customWidth="1"/>
    <col min="1792" max="1792" width="9.140625" customWidth="1"/>
    <col min="1793" max="1793" width="12.140625" customWidth="1"/>
    <col min="1794" max="1795" width="0" hidden="1" customWidth="1"/>
    <col min="1796" max="1796" width="7.7109375" customWidth="1"/>
    <col min="1797" max="1797" width="13.7109375" customWidth="1"/>
    <col min="1798" max="1798" width="15" customWidth="1"/>
    <col min="1799" max="1799" width="14.7109375" customWidth="1"/>
    <col min="1800" max="1800" width="12.140625" customWidth="1"/>
    <col min="1801" max="1801" width="13.85546875" customWidth="1"/>
    <col min="1802" max="1809" width="0" hidden="1" customWidth="1"/>
    <col min="1810" max="1811" width="8.85546875" customWidth="1"/>
    <col min="2046" max="2046" width="34" customWidth="1"/>
    <col min="2047" max="2047" width="10.85546875" customWidth="1"/>
    <col min="2048" max="2048" width="9.140625" customWidth="1"/>
    <col min="2049" max="2049" width="12.140625" customWidth="1"/>
    <col min="2050" max="2051" width="0" hidden="1" customWidth="1"/>
    <col min="2052" max="2052" width="7.7109375" customWidth="1"/>
    <col min="2053" max="2053" width="13.7109375" customWidth="1"/>
    <col min="2054" max="2054" width="15" customWidth="1"/>
    <col min="2055" max="2055" width="14.7109375" customWidth="1"/>
    <col min="2056" max="2056" width="12.140625" customWidth="1"/>
    <col min="2057" max="2057" width="13.85546875" customWidth="1"/>
    <col min="2058" max="2065" width="0" hidden="1" customWidth="1"/>
    <col min="2066" max="2067" width="8.85546875" customWidth="1"/>
    <col min="2302" max="2302" width="34" customWidth="1"/>
    <col min="2303" max="2303" width="10.85546875" customWidth="1"/>
    <col min="2304" max="2304" width="9.140625" customWidth="1"/>
    <col min="2305" max="2305" width="12.140625" customWidth="1"/>
    <col min="2306" max="2307" width="0" hidden="1" customWidth="1"/>
    <col min="2308" max="2308" width="7.7109375" customWidth="1"/>
    <col min="2309" max="2309" width="13.7109375" customWidth="1"/>
    <col min="2310" max="2310" width="15" customWidth="1"/>
    <col min="2311" max="2311" width="14.7109375" customWidth="1"/>
    <col min="2312" max="2312" width="12.140625" customWidth="1"/>
    <col min="2313" max="2313" width="13.85546875" customWidth="1"/>
    <col min="2314" max="2321" width="0" hidden="1" customWidth="1"/>
    <col min="2322" max="2323" width="8.85546875" customWidth="1"/>
    <col min="2558" max="2558" width="34" customWidth="1"/>
    <col min="2559" max="2559" width="10.85546875" customWidth="1"/>
    <col min="2560" max="2560" width="9.140625" customWidth="1"/>
    <col min="2561" max="2561" width="12.140625" customWidth="1"/>
    <col min="2562" max="2563" width="0" hidden="1" customWidth="1"/>
    <col min="2564" max="2564" width="7.7109375" customWidth="1"/>
    <col min="2565" max="2565" width="13.7109375" customWidth="1"/>
    <col min="2566" max="2566" width="15" customWidth="1"/>
    <col min="2567" max="2567" width="14.7109375" customWidth="1"/>
    <col min="2568" max="2568" width="12.140625" customWidth="1"/>
    <col min="2569" max="2569" width="13.85546875" customWidth="1"/>
    <col min="2570" max="2577" width="0" hidden="1" customWidth="1"/>
    <col min="2578" max="2579" width="8.85546875" customWidth="1"/>
    <col min="2814" max="2814" width="34" customWidth="1"/>
    <col min="2815" max="2815" width="10.85546875" customWidth="1"/>
    <col min="2816" max="2816" width="9.140625" customWidth="1"/>
    <col min="2817" max="2817" width="12.140625" customWidth="1"/>
    <col min="2818" max="2819" width="0" hidden="1" customWidth="1"/>
    <col min="2820" max="2820" width="7.7109375" customWidth="1"/>
    <col min="2821" max="2821" width="13.7109375" customWidth="1"/>
    <col min="2822" max="2822" width="15" customWidth="1"/>
    <col min="2823" max="2823" width="14.7109375" customWidth="1"/>
    <col min="2824" max="2824" width="12.140625" customWidth="1"/>
    <col min="2825" max="2825" width="13.85546875" customWidth="1"/>
    <col min="2826" max="2833" width="0" hidden="1" customWidth="1"/>
    <col min="2834" max="2835" width="8.85546875" customWidth="1"/>
    <col min="3070" max="3070" width="34" customWidth="1"/>
    <col min="3071" max="3071" width="10.85546875" customWidth="1"/>
    <col min="3072" max="3072" width="9.140625" customWidth="1"/>
    <col min="3073" max="3073" width="12.140625" customWidth="1"/>
    <col min="3074" max="3075" width="0" hidden="1" customWidth="1"/>
    <col min="3076" max="3076" width="7.7109375" customWidth="1"/>
    <col min="3077" max="3077" width="13.7109375" customWidth="1"/>
    <col min="3078" max="3078" width="15" customWidth="1"/>
    <col min="3079" max="3079" width="14.7109375" customWidth="1"/>
    <col min="3080" max="3080" width="12.140625" customWidth="1"/>
    <col min="3081" max="3081" width="13.85546875" customWidth="1"/>
    <col min="3082" max="3089" width="0" hidden="1" customWidth="1"/>
    <col min="3090" max="3091" width="8.85546875" customWidth="1"/>
    <col min="3326" max="3326" width="34" customWidth="1"/>
    <col min="3327" max="3327" width="10.85546875" customWidth="1"/>
    <col min="3328" max="3328" width="9.140625" customWidth="1"/>
    <col min="3329" max="3329" width="12.140625" customWidth="1"/>
    <col min="3330" max="3331" width="0" hidden="1" customWidth="1"/>
    <col min="3332" max="3332" width="7.7109375" customWidth="1"/>
    <col min="3333" max="3333" width="13.7109375" customWidth="1"/>
    <col min="3334" max="3334" width="15" customWidth="1"/>
    <col min="3335" max="3335" width="14.7109375" customWidth="1"/>
    <col min="3336" max="3336" width="12.140625" customWidth="1"/>
    <col min="3337" max="3337" width="13.85546875" customWidth="1"/>
    <col min="3338" max="3345" width="0" hidden="1" customWidth="1"/>
    <col min="3346" max="3347" width="8.85546875" customWidth="1"/>
    <col min="3582" max="3582" width="34" customWidth="1"/>
    <col min="3583" max="3583" width="10.85546875" customWidth="1"/>
    <col min="3584" max="3584" width="9.140625" customWidth="1"/>
    <col min="3585" max="3585" width="12.140625" customWidth="1"/>
    <col min="3586" max="3587" width="0" hidden="1" customWidth="1"/>
    <col min="3588" max="3588" width="7.7109375" customWidth="1"/>
    <col min="3589" max="3589" width="13.7109375" customWidth="1"/>
    <col min="3590" max="3590" width="15" customWidth="1"/>
    <col min="3591" max="3591" width="14.7109375" customWidth="1"/>
    <col min="3592" max="3592" width="12.140625" customWidth="1"/>
    <col min="3593" max="3593" width="13.85546875" customWidth="1"/>
    <col min="3594" max="3601" width="0" hidden="1" customWidth="1"/>
    <col min="3602" max="3603" width="8.85546875" customWidth="1"/>
    <col min="3838" max="3838" width="34" customWidth="1"/>
    <col min="3839" max="3839" width="10.85546875" customWidth="1"/>
    <col min="3840" max="3840" width="9.140625" customWidth="1"/>
    <col min="3841" max="3841" width="12.140625" customWidth="1"/>
    <col min="3842" max="3843" width="0" hidden="1" customWidth="1"/>
    <col min="3844" max="3844" width="7.7109375" customWidth="1"/>
    <col min="3845" max="3845" width="13.7109375" customWidth="1"/>
    <col min="3846" max="3846" width="15" customWidth="1"/>
    <col min="3847" max="3847" width="14.7109375" customWidth="1"/>
    <col min="3848" max="3848" width="12.140625" customWidth="1"/>
    <col min="3849" max="3849" width="13.85546875" customWidth="1"/>
    <col min="3850" max="3857" width="0" hidden="1" customWidth="1"/>
    <col min="3858" max="3859" width="8.85546875" customWidth="1"/>
    <col min="4094" max="4094" width="34" customWidth="1"/>
    <col min="4095" max="4095" width="10.85546875" customWidth="1"/>
    <col min="4096" max="4096" width="9.140625" customWidth="1"/>
    <col min="4097" max="4097" width="12.140625" customWidth="1"/>
    <col min="4098" max="4099" width="0" hidden="1" customWidth="1"/>
    <col min="4100" max="4100" width="7.7109375" customWidth="1"/>
    <col min="4101" max="4101" width="13.7109375" customWidth="1"/>
    <col min="4102" max="4102" width="15" customWidth="1"/>
    <col min="4103" max="4103" width="14.7109375" customWidth="1"/>
    <col min="4104" max="4104" width="12.140625" customWidth="1"/>
    <col min="4105" max="4105" width="13.85546875" customWidth="1"/>
    <col min="4106" max="4113" width="0" hidden="1" customWidth="1"/>
    <col min="4114" max="4115" width="8.85546875" customWidth="1"/>
    <col min="4350" max="4350" width="34" customWidth="1"/>
    <col min="4351" max="4351" width="10.85546875" customWidth="1"/>
    <col min="4352" max="4352" width="9.140625" customWidth="1"/>
    <col min="4353" max="4353" width="12.140625" customWidth="1"/>
    <col min="4354" max="4355" width="0" hidden="1" customWidth="1"/>
    <col min="4356" max="4356" width="7.7109375" customWidth="1"/>
    <col min="4357" max="4357" width="13.7109375" customWidth="1"/>
    <col min="4358" max="4358" width="15" customWidth="1"/>
    <col min="4359" max="4359" width="14.7109375" customWidth="1"/>
    <col min="4360" max="4360" width="12.140625" customWidth="1"/>
    <col min="4361" max="4361" width="13.85546875" customWidth="1"/>
    <col min="4362" max="4369" width="0" hidden="1" customWidth="1"/>
    <col min="4370" max="4371" width="8.85546875" customWidth="1"/>
    <col min="4606" max="4606" width="34" customWidth="1"/>
    <col min="4607" max="4607" width="10.85546875" customWidth="1"/>
    <col min="4608" max="4608" width="9.140625" customWidth="1"/>
    <col min="4609" max="4609" width="12.140625" customWidth="1"/>
    <col min="4610" max="4611" width="0" hidden="1" customWidth="1"/>
    <col min="4612" max="4612" width="7.7109375" customWidth="1"/>
    <col min="4613" max="4613" width="13.7109375" customWidth="1"/>
    <col min="4614" max="4614" width="15" customWidth="1"/>
    <col min="4615" max="4615" width="14.7109375" customWidth="1"/>
    <col min="4616" max="4616" width="12.140625" customWidth="1"/>
    <col min="4617" max="4617" width="13.85546875" customWidth="1"/>
    <col min="4618" max="4625" width="0" hidden="1" customWidth="1"/>
    <col min="4626" max="4627" width="8.85546875" customWidth="1"/>
    <col min="4862" max="4862" width="34" customWidth="1"/>
    <col min="4863" max="4863" width="10.85546875" customWidth="1"/>
    <col min="4864" max="4864" width="9.140625" customWidth="1"/>
    <col min="4865" max="4865" width="12.140625" customWidth="1"/>
    <col min="4866" max="4867" width="0" hidden="1" customWidth="1"/>
    <col min="4868" max="4868" width="7.7109375" customWidth="1"/>
    <col min="4869" max="4869" width="13.7109375" customWidth="1"/>
    <col min="4870" max="4870" width="15" customWidth="1"/>
    <col min="4871" max="4871" width="14.7109375" customWidth="1"/>
    <col min="4872" max="4872" width="12.140625" customWidth="1"/>
    <col min="4873" max="4873" width="13.85546875" customWidth="1"/>
    <col min="4874" max="4881" width="0" hidden="1" customWidth="1"/>
    <col min="4882" max="4883" width="8.85546875" customWidth="1"/>
    <col min="5118" max="5118" width="34" customWidth="1"/>
    <col min="5119" max="5119" width="10.85546875" customWidth="1"/>
    <col min="5120" max="5120" width="9.140625" customWidth="1"/>
    <col min="5121" max="5121" width="12.140625" customWidth="1"/>
    <col min="5122" max="5123" width="0" hidden="1" customWidth="1"/>
    <col min="5124" max="5124" width="7.7109375" customWidth="1"/>
    <col min="5125" max="5125" width="13.7109375" customWidth="1"/>
    <col min="5126" max="5126" width="15" customWidth="1"/>
    <col min="5127" max="5127" width="14.7109375" customWidth="1"/>
    <col min="5128" max="5128" width="12.140625" customWidth="1"/>
    <col min="5129" max="5129" width="13.85546875" customWidth="1"/>
    <col min="5130" max="5137" width="0" hidden="1" customWidth="1"/>
    <col min="5138" max="5139" width="8.85546875" customWidth="1"/>
    <col min="5374" max="5374" width="34" customWidth="1"/>
    <col min="5375" max="5375" width="10.85546875" customWidth="1"/>
    <col min="5376" max="5376" width="9.140625" customWidth="1"/>
    <col min="5377" max="5377" width="12.140625" customWidth="1"/>
    <col min="5378" max="5379" width="0" hidden="1" customWidth="1"/>
    <col min="5380" max="5380" width="7.7109375" customWidth="1"/>
    <col min="5381" max="5381" width="13.7109375" customWidth="1"/>
    <col min="5382" max="5382" width="15" customWidth="1"/>
    <col min="5383" max="5383" width="14.7109375" customWidth="1"/>
    <col min="5384" max="5384" width="12.140625" customWidth="1"/>
    <col min="5385" max="5385" width="13.85546875" customWidth="1"/>
    <col min="5386" max="5393" width="0" hidden="1" customWidth="1"/>
    <col min="5394" max="5395" width="8.85546875" customWidth="1"/>
    <col min="5630" max="5630" width="34" customWidth="1"/>
    <col min="5631" max="5631" width="10.85546875" customWidth="1"/>
    <col min="5632" max="5632" width="9.140625" customWidth="1"/>
    <col min="5633" max="5633" width="12.140625" customWidth="1"/>
    <col min="5634" max="5635" width="0" hidden="1" customWidth="1"/>
    <col min="5636" max="5636" width="7.7109375" customWidth="1"/>
    <col min="5637" max="5637" width="13.7109375" customWidth="1"/>
    <col min="5638" max="5638" width="15" customWidth="1"/>
    <col min="5639" max="5639" width="14.7109375" customWidth="1"/>
    <col min="5640" max="5640" width="12.140625" customWidth="1"/>
    <col min="5641" max="5641" width="13.85546875" customWidth="1"/>
    <col min="5642" max="5649" width="0" hidden="1" customWidth="1"/>
    <col min="5650" max="5651" width="8.85546875" customWidth="1"/>
    <col min="5886" max="5886" width="34" customWidth="1"/>
    <col min="5887" max="5887" width="10.85546875" customWidth="1"/>
    <col min="5888" max="5888" width="9.140625" customWidth="1"/>
    <col min="5889" max="5889" width="12.140625" customWidth="1"/>
    <col min="5890" max="5891" width="0" hidden="1" customWidth="1"/>
    <col min="5892" max="5892" width="7.7109375" customWidth="1"/>
    <col min="5893" max="5893" width="13.7109375" customWidth="1"/>
    <col min="5894" max="5894" width="15" customWidth="1"/>
    <col min="5895" max="5895" width="14.7109375" customWidth="1"/>
    <col min="5896" max="5896" width="12.140625" customWidth="1"/>
    <col min="5897" max="5897" width="13.85546875" customWidth="1"/>
    <col min="5898" max="5905" width="0" hidden="1" customWidth="1"/>
    <col min="5906" max="5907" width="8.85546875" customWidth="1"/>
    <col min="6142" max="6142" width="34" customWidth="1"/>
    <col min="6143" max="6143" width="10.85546875" customWidth="1"/>
    <col min="6144" max="6144" width="9.140625" customWidth="1"/>
    <col min="6145" max="6145" width="12.140625" customWidth="1"/>
    <col min="6146" max="6147" width="0" hidden="1" customWidth="1"/>
    <col min="6148" max="6148" width="7.7109375" customWidth="1"/>
    <col min="6149" max="6149" width="13.7109375" customWidth="1"/>
    <col min="6150" max="6150" width="15" customWidth="1"/>
    <col min="6151" max="6151" width="14.7109375" customWidth="1"/>
    <col min="6152" max="6152" width="12.140625" customWidth="1"/>
    <col min="6153" max="6153" width="13.85546875" customWidth="1"/>
    <col min="6154" max="6161" width="0" hidden="1" customWidth="1"/>
    <col min="6162" max="6163" width="8.85546875" customWidth="1"/>
    <col min="6398" max="6398" width="34" customWidth="1"/>
    <col min="6399" max="6399" width="10.85546875" customWidth="1"/>
    <col min="6400" max="6400" width="9.140625" customWidth="1"/>
    <col min="6401" max="6401" width="12.140625" customWidth="1"/>
    <col min="6402" max="6403" width="0" hidden="1" customWidth="1"/>
    <col min="6404" max="6404" width="7.7109375" customWidth="1"/>
    <col min="6405" max="6405" width="13.7109375" customWidth="1"/>
    <col min="6406" max="6406" width="15" customWidth="1"/>
    <col min="6407" max="6407" width="14.7109375" customWidth="1"/>
    <col min="6408" max="6408" width="12.140625" customWidth="1"/>
    <col min="6409" max="6409" width="13.85546875" customWidth="1"/>
    <col min="6410" max="6417" width="0" hidden="1" customWidth="1"/>
    <col min="6418" max="6419" width="8.85546875" customWidth="1"/>
    <col min="6654" max="6654" width="34" customWidth="1"/>
    <col min="6655" max="6655" width="10.85546875" customWidth="1"/>
    <col min="6656" max="6656" width="9.140625" customWidth="1"/>
    <col min="6657" max="6657" width="12.140625" customWidth="1"/>
    <col min="6658" max="6659" width="0" hidden="1" customWidth="1"/>
    <col min="6660" max="6660" width="7.7109375" customWidth="1"/>
    <col min="6661" max="6661" width="13.7109375" customWidth="1"/>
    <col min="6662" max="6662" width="15" customWidth="1"/>
    <col min="6663" max="6663" width="14.7109375" customWidth="1"/>
    <col min="6664" max="6664" width="12.140625" customWidth="1"/>
    <col min="6665" max="6665" width="13.85546875" customWidth="1"/>
    <col min="6666" max="6673" width="0" hidden="1" customWidth="1"/>
    <col min="6674" max="6675" width="8.85546875" customWidth="1"/>
    <col min="6910" max="6910" width="34" customWidth="1"/>
    <col min="6911" max="6911" width="10.85546875" customWidth="1"/>
    <col min="6912" max="6912" width="9.140625" customWidth="1"/>
    <col min="6913" max="6913" width="12.140625" customWidth="1"/>
    <col min="6914" max="6915" width="0" hidden="1" customWidth="1"/>
    <col min="6916" max="6916" width="7.7109375" customWidth="1"/>
    <col min="6917" max="6917" width="13.7109375" customWidth="1"/>
    <col min="6918" max="6918" width="15" customWidth="1"/>
    <col min="6919" max="6919" width="14.7109375" customWidth="1"/>
    <col min="6920" max="6920" width="12.140625" customWidth="1"/>
    <col min="6921" max="6921" width="13.85546875" customWidth="1"/>
    <col min="6922" max="6929" width="0" hidden="1" customWidth="1"/>
    <col min="6930" max="6931" width="8.85546875" customWidth="1"/>
    <col min="7166" max="7166" width="34" customWidth="1"/>
    <col min="7167" max="7167" width="10.85546875" customWidth="1"/>
    <col min="7168" max="7168" width="9.140625" customWidth="1"/>
    <col min="7169" max="7169" width="12.140625" customWidth="1"/>
    <col min="7170" max="7171" width="0" hidden="1" customWidth="1"/>
    <col min="7172" max="7172" width="7.7109375" customWidth="1"/>
    <col min="7173" max="7173" width="13.7109375" customWidth="1"/>
    <col min="7174" max="7174" width="15" customWidth="1"/>
    <col min="7175" max="7175" width="14.7109375" customWidth="1"/>
    <col min="7176" max="7176" width="12.140625" customWidth="1"/>
    <col min="7177" max="7177" width="13.85546875" customWidth="1"/>
    <col min="7178" max="7185" width="0" hidden="1" customWidth="1"/>
    <col min="7186" max="7187" width="8.85546875" customWidth="1"/>
    <col min="7422" max="7422" width="34" customWidth="1"/>
    <col min="7423" max="7423" width="10.85546875" customWidth="1"/>
    <col min="7424" max="7424" width="9.140625" customWidth="1"/>
    <col min="7425" max="7425" width="12.140625" customWidth="1"/>
    <col min="7426" max="7427" width="0" hidden="1" customWidth="1"/>
    <col min="7428" max="7428" width="7.7109375" customWidth="1"/>
    <col min="7429" max="7429" width="13.7109375" customWidth="1"/>
    <col min="7430" max="7430" width="15" customWidth="1"/>
    <col min="7431" max="7431" width="14.7109375" customWidth="1"/>
    <col min="7432" max="7432" width="12.140625" customWidth="1"/>
    <col min="7433" max="7433" width="13.85546875" customWidth="1"/>
    <col min="7434" max="7441" width="0" hidden="1" customWidth="1"/>
    <col min="7442" max="7443" width="8.85546875" customWidth="1"/>
    <col min="7678" max="7678" width="34" customWidth="1"/>
    <col min="7679" max="7679" width="10.85546875" customWidth="1"/>
    <col min="7680" max="7680" width="9.140625" customWidth="1"/>
    <col min="7681" max="7681" width="12.140625" customWidth="1"/>
    <col min="7682" max="7683" width="0" hidden="1" customWidth="1"/>
    <col min="7684" max="7684" width="7.7109375" customWidth="1"/>
    <col min="7685" max="7685" width="13.7109375" customWidth="1"/>
    <col min="7686" max="7686" width="15" customWidth="1"/>
    <col min="7687" max="7687" width="14.7109375" customWidth="1"/>
    <col min="7688" max="7688" width="12.140625" customWidth="1"/>
    <col min="7689" max="7689" width="13.85546875" customWidth="1"/>
    <col min="7690" max="7697" width="0" hidden="1" customWidth="1"/>
    <col min="7698" max="7699" width="8.85546875" customWidth="1"/>
    <col min="7934" max="7934" width="34" customWidth="1"/>
    <col min="7935" max="7935" width="10.85546875" customWidth="1"/>
    <col min="7936" max="7936" width="9.140625" customWidth="1"/>
    <col min="7937" max="7937" width="12.140625" customWidth="1"/>
    <col min="7938" max="7939" width="0" hidden="1" customWidth="1"/>
    <col min="7940" max="7940" width="7.7109375" customWidth="1"/>
    <col min="7941" max="7941" width="13.7109375" customWidth="1"/>
    <col min="7942" max="7942" width="15" customWidth="1"/>
    <col min="7943" max="7943" width="14.7109375" customWidth="1"/>
    <col min="7944" max="7944" width="12.140625" customWidth="1"/>
    <col min="7945" max="7945" width="13.85546875" customWidth="1"/>
    <col min="7946" max="7953" width="0" hidden="1" customWidth="1"/>
    <col min="7954" max="7955" width="8.85546875" customWidth="1"/>
    <col min="8190" max="8190" width="34" customWidth="1"/>
    <col min="8191" max="8191" width="10.85546875" customWidth="1"/>
    <col min="8192" max="8192" width="9.140625" customWidth="1"/>
    <col min="8193" max="8193" width="12.140625" customWidth="1"/>
    <col min="8194" max="8195" width="0" hidden="1" customWidth="1"/>
    <col min="8196" max="8196" width="7.7109375" customWidth="1"/>
    <col min="8197" max="8197" width="13.7109375" customWidth="1"/>
    <col min="8198" max="8198" width="15" customWidth="1"/>
    <col min="8199" max="8199" width="14.7109375" customWidth="1"/>
    <col min="8200" max="8200" width="12.140625" customWidth="1"/>
    <col min="8201" max="8201" width="13.85546875" customWidth="1"/>
    <col min="8202" max="8209" width="0" hidden="1" customWidth="1"/>
    <col min="8210" max="8211" width="8.85546875" customWidth="1"/>
    <col min="8446" max="8446" width="34" customWidth="1"/>
    <col min="8447" max="8447" width="10.85546875" customWidth="1"/>
    <col min="8448" max="8448" width="9.140625" customWidth="1"/>
    <col min="8449" max="8449" width="12.140625" customWidth="1"/>
    <col min="8450" max="8451" width="0" hidden="1" customWidth="1"/>
    <col min="8452" max="8452" width="7.7109375" customWidth="1"/>
    <col min="8453" max="8453" width="13.7109375" customWidth="1"/>
    <col min="8454" max="8454" width="15" customWidth="1"/>
    <col min="8455" max="8455" width="14.7109375" customWidth="1"/>
    <col min="8456" max="8456" width="12.140625" customWidth="1"/>
    <col min="8457" max="8457" width="13.85546875" customWidth="1"/>
    <col min="8458" max="8465" width="0" hidden="1" customWidth="1"/>
    <col min="8466" max="8467" width="8.85546875" customWidth="1"/>
    <col min="8702" max="8702" width="34" customWidth="1"/>
    <col min="8703" max="8703" width="10.85546875" customWidth="1"/>
    <col min="8704" max="8704" width="9.140625" customWidth="1"/>
    <col min="8705" max="8705" width="12.140625" customWidth="1"/>
    <col min="8706" max="8707" width="0" hidden="1" customWidth="1"/>
    <col min="8708" max="8708" width="7.7109375" customWidth="1"/>
    <col min="8709" max="8709" width="13.7109375" customWidth="1"/>
    <col min="8710" max="8710" width="15" customWidth="1"/>
    <col min="8711" max="8711" width="14.7109375" customWidth="1"/>
    <col min="8712" max="8712" width="12.140625" customWidth="1"/>
    <col min="8713" max="8713" width="13.85546875" customWidth="1"/>
    <col min="8714" max="8721" width="0" hidden="1" customWidth="1"/>
    <col min="8722" max="8723" width="8.85546875" customWidth="1"/>
    <col min="8958" max="8958" width="34" customWidth="1"/>
    <col min="8959" max="8959" width="10.85546875" customWidth="1"/>
    <col min="8960" max="8960" width="9.140625" customWidth="1"/>
    <col min="8961" max="8961" width="12.140625" customWidth="1"/>
    <col min="8962" max="8963" width="0" hidden="1" customWidth="1"/>
    <col min="8964" max="8964" width="7.7109375" customWidth="1"/>
    <col min="8965" max="8965" width="13.7109375" customWidth="1"/>
    <col min="8966" max="8966" width="15" customWidth="1"/>
    <col min="8967" max="8967" width="14.7109375" customWidth="1"/>
    <col min="8968" max="8968" width="12.140625" customWidth="1"/>
    <col min="8969" max="8969" width="13.85546875" customWidth="1"/>
    <col min="8970" max="8977" width="0" hidden="1" customWidth="1"/>
    <col min="8978" max="8979" width="8.85546875" customWidth="1"/>
    <col min="9214" max="9214" width="34" customWidth="1"/>
    <col min="9215" max="9215" width="10.85546875" customWidth="1"/>
    <col min="9216" max="9216" width="9.140625" customWidth="1"/>
    <col min="9217" max="9217" width="12.140625" customWidth="1"/>
    <col min="9218" max="9219" width="0" hidden="1" customWidth="1"/>
    <col min="9220" max="9220" width="7.7109375" customWidth="1"/>
    <col min="9221" max="9221" width="13.7109375" customWidth="1"/>
    <col min="9222" max="9222" width="15" customWidth="1"/>
    <col min="9223" max="9223" width="14.7109375" customWidth="1"/>
    <col min="9224" max="9224" width="12.140625" customWidth="1"/>
    <col min="9225" max="9225" width="13.85546875" customWidth="1"/>
    <col min="9226" max="9233" width="0" hidden="1" customWidth="1"/>
    <col min="9234" max="9235" width="8.85546875" customWidth="1"/>
    <col min="9470" max="9470" width="34" customWidth="1"/>
    <col min="9471" max="9471" width="10.85546875" customWidth="1"/>
    <col min="9472" max="9472" width="9.140625" customWidth="1"/>
    <col min="9473" max="9473" width="12.140625" customWidth="1"/>
    <col min="9474" max="9475" width="0" hidden="1" customWidth="1"/>
    <col min="9476" max="9476" width="7.7109375" customWidth="1"/>
    <col min="9477" max="9477" width="13.7109375" customWidth="1"/>
    <col min="9478" max="9478" width="15" customWidth="1"/>
    <col min="9479" max="9479" width="14.7109375" customWidth="1"/>
    <col min="9480" max="9480" width="12.140625" customWidth="1"/>
    <col min="9481" max="9481" width="13.85546875" customWidth="1"/>
    <col min="9482" max="9489" width="0" hidden="1" customWidth="1"/>
    <col min="9490" max="9491" width="8.85546875" customWidth="1"/>
    <col min="9726" max="9726" width="34" customWidth="1"/>
    <col min="9727" max="9727" width="10.85546875" customWidth="1"/>
    <col min="9728" max="9728" width="9.140625" customWidth="1"/>
    <col min="9729" max="9729" width="12.140625" customWidth="1"/>
    <col min="9730" max="9731" width="0" hidden="1" customWidth="1"/>
    <col min="9732" max="9732" width="7.7109375" customWidth="1"/>
    <col min="9733" max="9733" width="13.7109375" customWidth="1"/>
    <col min="9734" max="9734" width="15" customWidth="1"/>
    <col min="9735" max="9735" width="14.7109375" customWidth="1"/>
    <col min="9736" max="9736" width="12.140625" customWidth="1"/>
    <col min="9737" max="9737" width="13.85546875" customWidth="1"/>
    <col min="9738" max="9745" width="0" hidden="1" customWidth="1"/>
    <col min="9746" max="9747" width="8.85546875" customWidth="1"/>
    <col min="9982" max="9982" width="34" customWidth="1"/>
    <col min="9983" max="9983" width="10.85546875" customWidth="1"/>
    <col min="9984" max="9984" width="9.140625" customWidth="1"/>
    <col min="9985" max="9985" width="12.140625" customWidth="1"/>
    <col min="9986" max="9987" width="0" hidden="1" customWidth="1"/>
    <col min="9988" max="9988" width="7.7109375" customWidth="1"/>
    <col min="9989" max="9989" width="13.7109375" customWidth="1"/>
    <col min="9990" max="9990" width="15" customWidth="1"/>
    <col min="9991" max="9991" width="14.7109375" customWidth="1"/>
    <col min="9992" max="9992" width="12.140625" customWidth="1"/>
    <col min="9993" max="9993" width="13.85546875" customWidth="1"/>
    <col min="9994" max="10001" width="0" hidden="1" customWidth="1"/>
    <col min="10002" max="10003" width="8.85546875" customWidth="1"/>
    <col min="10238" max="10238" width="34" customWidth="1"/>
    <col min="10239" max="10239" width="10.85546875" customWidth="1"/>
    <col min="10240" max="10240" width="9.140625" customWidth="1"/>
    <col min="10241" max="10241" width="12.140625" customWidth="1"/>
    <col min="10242" max="10243" width="0" hidden="1" customWidth="1"/>
    <col min="10244" max="10244" width="7.7109375" customWidth="1"/>
    <col min="10245" max="10245" width="13.7109375" customWidth="1"/>
    <col min="10246" max="10246" width="15" customWidth="1"/>
    <col min="10247" max="10247" width="14.7109375" customWidth="1"/>
    <col min="10248" max="10248" width="12.140625" customWidth="1"/>
    <col min="10249" max="10249" width="13.85546875" customWidth="1"/>
    <col min="10250" max="10257" width="0" hidden="1" customWidth="1"/>
    <col min="10258" max="10259" width="8.85546875" customWidth="1"/>
    <col min="10494" max="10494" width="34" customWidth="1"/>
    <col min="10495" max="10495" width="10.85546875" customWidth="1"/>
    <col min="10496" max="10496" width="9.140625" customWidth="1"/>
    <col min="10497" max="10497" width="12.140625" customWidth="1"/>
    <col min="10498" max="10499" width="0" hidden="1" customWidth="1"/>
    <col min="10500" max="10500" width="7.7109375" customWidth="1"/>
    <col min="10501" max="10501" width="13.7109375" customWidth="1"/>
    <col min="10502" max="10502" width="15" customWidth="1"/>
    <col min="10503" max="10503" width="14.7109375" customWidth="1"/>
    <col min="10504" max="10504" width="12.140625" customWidth="1"/>
    <col min="10505" max="10505" width="13.85546875" customWidth="1"/>
    <col min="10506" max="10513" width="0" hidden="1" customWidth="1"/>
    <col min="10514" max="10515" width="8.85546875" customWidth="1"/>
    <col min="10750" max="10750" width="34" customWidth="1"/>
    <col min="10751" max="10751" width="10.85546875" customWidth="1"/>
    <col min="10752" max="10752" width="9.140625" customWidth="1"/>
    <col min="10753" max="10753" width="12.140625" customWidth="1"/>
    <col min="10754" max="10755" width="0" hidden="1" customWidth="1"/>
    <col min="10756" max="10756" width="7.7109375" customWidth="1"/>
    <col min="10757" max="10757" width="13.7109375" customWidth="1"/>
    <col min="10758" max="10758" width="15" customWidth="1"/>
    <col min="10759" max="10759" width="14.7109375" customWidth="1"/>
    <col min="10760" max="10760" width="12.140625" customWidth="1"/>
    <col min="10761" max="10761" width="13.85546875" customWidth="1"/>
    <col min="10762" max="10769" width="0" hidden="1" customWidth="1"/>
    <col min="10770" max="10771" width="8.85546875" customWidth="1"/>
    <col min="11006" max="11006" width="34" customWidth="1"/>
    <col min="11007" max="11007" width="10.85546875" customWidth="1"/>
    <col min="11008" max="11008" width="9.140625" customWidth="1"/>
    <col min="11009" max="11009" width="12.140625" customWidth="1"/>
    <col min="11010" max="11011" width="0" hidden="1" customWidth="1"/>
    <col min="11012" max="11012" width="7.7109375" customWidth="1"/>
    <col min="11013" max="11013" width="13.7109375" customWidth="1"/>
    <col min="11014" max="11014" width="15" customWidth="1"/>
    <col min="11015" max="11015" width="14.7109375" customWidth="1"/>
    <col min="11016" max="11016" width="12.140625" customWidth="1"/>
    <col min="11017" max="11017" width="13.85546875" customWidth="1"/>
    <col min="11018" max="11025" width="0" hidden="1" customWidth="1"/>
    <col min="11026" max="11027" width="8.85546875" customWidth="1"/>
    <col min="11262" max="11262" width="34" customWidth="1"/>
    <col min="11263" max="11263" width="10.85546875" customWidth="1"/>
    <col min="11264" max="11264" width="9.140625" customWidth="1"/>
    <col min="11265" max="11265" width="12.140625" customWidth="1"/>
    <col min="11266" max="11267" width="0" hidden="1" customWidth="1"/>
    <col min="11268" max="11268" width="7.7109375" customWidth="1"/>
    <col min="11269" max="11269" width="13.7109375" customWidth="1"/>
    <col min="11270" max="11270" width="15" customWidth="1"/>
    <col min="11271" max="11271" width="14.7109375" customWidth="1"/>
    <col min="11272" max="11272" width="12.140625" customWidth="1"/>
    <col min="11273" max="11273" width="13.85546875" customWidth="1"/>
    <col min="11274" max="11281" width="0" hidden="1" customWidth="1"/>
    <col min="11282" max="11283" width="8.85546875" customWidth="1"/>
    <col min="11518" max="11518" width="34" customWidth="1"/>
    <col min="11519" max="11519" width="10.85546875" customWidth="1"/>
    <col min="11520" max="11520" width="9.140625" customWidth="1"/>
    <col min="11521" max="11521" width="12.140625" customWidth="1"/>
    <col min="11522" max="11523" width="0" hidden="1" customWidth="1"/>
    <col min="11524" max="11524" width="7.7109375" customWidth="1"/>
    <col min="11525" max="11525" width="13.7109375" customWidth="1"/>
    <col min="11526" max="11526" width="15" customWidth="1"/>
    <col min="11527" max="11527" width="14.7109375" customWidth="1"/>
    <col min="11528" max="11528" width="12.140625" customWidth="1"/>
    <col min="11529" max="11529" width="13.85546875" customWidth="1"/>
    <col min="11530" max="11537" width="0" hidden="1" customWidth="1"/>
    <col min="11538" max="11539" width="8.85546875" customWidth="1"/>
    <col min="11774" max="11774" width="34" customWidth="1"/>
    <col min="11775" max="11775" width="10.85546875" customWidth="1"/>
    <col min="11776" max="11776" width="9.140625" customWidth="1"/>
    <col min="11777" max="11777" width="12.140625" customWidth="1"/>
    <col min="11778" max="11779" width="0" hidden="1" customWidth="1"/>
    <col min="11780" max="11780" width="7.7109375" customWidth="1"/>
    <col min="11781" max="11781" width="13.7109375" customWidth="1"/>
    <col min="11782" max="11782" width="15" customWidth="1"/>
    <col min="11783" max="11783" width="14.7109375" customWidth="1"/>
    <col min="11784" max="11784" width="12.140625" customWidth="1"/>
    <col min="11785" max="11785" width="13.85546875" customWidth="1"/>
    <col min="11786" max="11793" width="0" hidden="1" customWidth="1"/>
    <col min="11794" max="11795" width="8.85546875" customWidth="1"/>
    <col min="12030" max="12030" width="34" customWidth="1"/>
    <col min="12031" max="12031" width="10.85546875" customWidth="1"/>
    <col min="12032" max="12032" width="9.140625" customWidth="1"/>
    <col min="12033" max="12033" width="12.140625" customWidth="1"/>
    <col min="12034" max="12035" width="0" hidden="1" customWidth="1"/>
    <col min="12036" max="12036" width="7.7109375" customWidth="1"/>
    <col min="12037" max="12037" width="13.7109375" customWidth="1"/>
    <col min="12038" max="12038" width="15" customWidth="1"/>
    <col min="12039" max="12039" width="14.7109375" customWidth="1"/>
    <col min="12040" max="12040" width="12.140625" customWidth="1"/>
    <col min="12041" max="12041" width="13.85546875" customWidth="1"/>
    <col min="12042" max="12049" width="0" hidden="1" customWidth="1"/>
    <col min="12050" max="12051" width="8.85546875" customWidth="1"/>
    <col min="12286" max="12286" width="34" customWidth="1"/>
    <col min="12287" max="12287" width="10.85546875" customWidth="1"/>
    <col min="12288" max="12288" width="9.140625" customWidth="1"/>
    <col min="12289" max="12289" width="12.140625" customWidth="1"/>
    <col min="12290" max="12291" width="0" hidden="1" customWidth="1"/>
    <col min="12292" max="12292" width="7.7109375" customWidth="1"/>
    <col min="12293" max="12293" width="13.7109375" customWidth="1"/>
    <col min="12294" max="12294" width="15" customWidth="1"/>
    <col min="12295" max="12295" width="14.7109375" customWidth="1"/>
    <col min="12296" max="12296" width="12.140625" customWidth="1"/>
    <col min="12297" max="12297" width="13.85546875" customWidth="1"/>
    <col min="12298" max="12305" width="0" hidden="1" customWidth="1"/>
    <col min="12306" max="12307" width="8.85546875" customWidth="1"/>
    <col min="12542" max="12542" width="34" customWidth="1"/>
    <col min="12543" max="12543" width="10.85546875" customWidth="1"/>
    <col min="12544" max="12544" width="9.140625" customWidth="1"/>
    <col min="12545" max="12545" width="12.140625" customWidth="1"/>
    <col min="12546" max="12547" width="0" hidden="1" customWidth="1"/>
    <col min="12548" max="12548" width="7.7109375" customWidth="1"/>
    <col min="12549" max="12549" width="13.7109375" customWidth="1"/>
    <col min="12550" max="12550" width="15" customWidth="1"/>
    <col min="12551" max="12551" width="14.7109375" customWidth="1"/>
    <col min="12552" max="12552" width="12.140625" customWidth="1"/>
    <col min="12553" max="12553" width="13.85546875" customWidth="1"/>
    <col min="12554" max="12561" width="0" hidden="1" customWidth="1"/>
    <col min="12562" max="12563" width="8.85546875" customWidth="1"/>
    <col min="12798" max="12798" width="34" customWidth="1"/>
    <col min="12799" max="12799" width="10.85546875" customWidth="1"/>
    <col min="12800" max="12800" width="9.140625" customWidth="1"/>
    <col min="12801" max="12801" width="12.140625" customWidth="1"/>
    <col min="12802" max="12803" width="0" hidden="1" customWidth="1"/>
    <col min="12804" max="12804" width="7.7109375" customWidth="1"/>
    <col min="12805" max="12805" width="13.7109375" customWidth="1"/>
    <col min="12806" max="12806" width="15" customWidth="1"/>
    <col min="12807" max="12807" width="14.7109375" customWidth="1"/>
    <col min="12808" max="12808" width="12.140625" customWidth="1"/>
    <col min="12809" max="12809" width="13.85546875" customWidth="1"/>
    <col min="12810" max="12817" width="0" hidden="1" customWidth="1"/>
    <col min="12818" max="12819" width="8.85546875" customWidth="1"/>
    <col min="13054" max="13054" width="34" customWidth="1"/>
    <col min="13055" max="13055" width="10.85546875" customWidth="1"/>
    <col min="13056" max="13056" width="9.140625" customWidth="1"/>
    <col min="13057" max="13057" width="12.140625" customWidth="1"/>
    <col min="13058" max="13059" width="0" hidden="1" customWidth="1"/>
    <col min="13060" max="13060" width="7.7109375" customWidth="1"/>
    <col min="13061" max="13061" width="13.7109375" customWidth="1"/>
    <col min="13062" max="13062" width="15" customWidth="1"/>
    <col min="13063" max="13063" width="14.7109375" customWidth="1"/>
    <col min="13064" max="13064" width="12.140625" customWidth="1"/>
    <col min="13065" max="13065" width="13.85546875" customWidth="1"/>
    <col min="13066" max="13073" width="0" hidden="1" customWidth="1"/>
    <col min="13074" max="13075" width="8.85546875" customWidth="1"/>
    <col min="13310" max="13310" width="34" customWidth="1"/>
    <col min="13311" max="13311" width="10.85546875" customWidth="1"/>
    <col min="13312" max="13312" width="9.140625" customWidth="1"/>
    <col min="13313" max="13313" width="12.140625" customWidth="1"/>
    <col min="13314" max="13315" width="0" hidden="1" customWidth="1"/>
    <col min="13316" max="13316" width="7.7109375" customWidth="1"/>
    <col min="13317" max="13317" width="13.7109375" customWidth="1"/>
    <col min="13318" max="13318" width="15" customWidth="1"/>
    <col min="13319" max="13319" width="14.7109375" customWidth="1"/>
    <col min="13320" max="13320" width="12.140625" customWidth="1"/>
    <col min="13321" max="13321" width="13.85546875" customWidth="1"/>
    <col min="13322" max="13329" width="0" hidden="1" customWidth="1"/>
    <col min="13330" max="13331" width="8.85546875" customWidth="1"/>
    <col min="13566" max="13566" width="34" customWidth="1"/>
    <col min="13567" max="13567" width="10.85546875" customWidth="1"/>
    <col min="13568" max="13568" width="9.140625" customWidth="1"/>
    <col min="13569" max="13569" width="12.140625" customWidth="1"/>
    <col min="13570" max="13571" width="0" hidden="1" customWidth="1"/>
    <col min="13572" max="13572" width="7.7109375" customWidth="1"/>
    <col min="13573" max="13573" width="13.7109375" customWidth="1"/>
    <col min="13574" max="13574" width="15" customWidth="1"/>
    <col min="13575" max="13575" width="14.7109375" customWidth="1"/>
    <col min="13576" max="13576" width="12.140625" customWidth="1"/>
    <col min="13577" max="13577" width="13.85546875" customWidth="1"/>
    <col min="13578" max="13585" width="0" hidden="1" customWidth="1"/>
    <col min="13586" max="13587" width="8.85546875" customWidth="1"/>
    <col min="13822" max="13822" width="34" customWidth="1"/>
    <col min="13823" max="13823" width="10.85546875" customWidth="1"/>
    <col min="13824" max="13824" width="9.140625" customWidth="1"/>
    <col min="13825" max="13825" width="12.140625" customWidth="1"/>
    <col min="13826" max="13827" width="0" hidden="1" customWidth="1"/>
    <col min="13828" max="13828" width="7.7109375" customWidth="1"/>
    <col min="13829" max="13829" width="13.7109375" customWidth="1"/>
    <col min="13830" max="13830" width="15" customWidth="1"/>
    <col min="13831" max="13831" width="14.7109375" customWidth="1"/>
    <col min="13832" max="13832" width="12.140625" customWidth="1"/>
    <col min="13833" max="13833" width="13.85546875" customWidth="1"/>
    <col min="13834" max="13841" width="0" hidden="1" customWidth="1"/>
    <col min="13842" max="13843" width="8.85546875" customWidth="1"/>
    <col min="14078" max="14078" width="34" customWidth="1"/>
    <col min="14079" max="14079" width="10.85546875" customWidth="1"/>
    <col min="14080" max="14080" width="9.140625" customWidth="1"/>
    <col min="14081" max="14081" width="12.140625" customWidth="1"/>
    <col min="14082" max="14083" width="0" hidden="1" customWidth="1"/>
    <col min="14084" max="14084" width="7.7109375" customWidth="1"/>
    <col min="14085" max="14085" width="13.7109375" customWidth="1"/>
    <col min="14086" max="14086" width="15" customWidth="1"/>
    <col min="14087" max="14087" width="14.7109375" customWidth="1"/>
    <col min="14088" max="14088" width="12.140625" customWidth="1"/>
    <col min="14089" max="14089" width="13.85546875" customWidth="1"/>
    <col min="14090" max="14097" width="0" hidden="1" customWidth="1"/>
    <col min="14098" max="14099" width="8.85546875" customWidth="1"/>
    <col min="14334" max="14334" width="34" customWidth="1"/>
    <col min="14335" max="14335" width="10.85546875" customWidth="1"/>
    <col min="14336" max="14336" width="9.140625" customWidth="1"/>
    <col min="14337" max="14337" width="12.140625" customWidth="1"/>
    <col min="14338" max="14339" width="0" hidden="1" customWidth="1"/>
    <col min="14340" max="14340" width="7.7109375" customWidth="1"/>
    <col min="14341" max="14341" width="13.7109375" customWidth="1"/>
    <col min="14342" max="14342" width="15" customWidth="1"/>
    <col min="14343" max="14343" width="14.7109375" customWidth="1"/>
    <col min="14344" max="14344" width="12.140625" customWidth="1"/>
    <col min="14345" max="14345" width="13.85546875" customWidth="1"/>
    <col min="14346" max="14353" width="0" hidden="1" customWidth="1"/>
    <col min="14354" max="14355" width="8.85546875" customWidth="1"/>
    <col min="14590" max="14590" width="34" customWidth="1"/>
    <col min="14591" max="14591" width="10.85546875" customWidth="1"/>
    <col min="14592" max="14592" width="9.140625" customWidth="1"/>
    <col min="14593" max="14593" width="12.140625" customWidth="1"/>
    <col min="14594" max="14595" width="0" hidden="1" customWidth="1"/>
    <col min="14596" max="14596" width="7.7109375" customWidth="1"/>
    <col min="14597" max="14597" width="13.7109375" customWidth="1"/>
    <col min="14598" max="14598" width="15" customWidth="1"/>
    <col min="14599" max="14599" width="14.7109375" customWidth="1"/>
    <col min="14600" max="14600" width="12.140625" customWidth="1"/>
    <col min="14601" max="14601" width="13.85546875" customWidth="1"/>
    <col min="14602" max="14609" width="0" hidden="1" customWidth="1"/>
    <col min="14610" max="14611" width="8.85546875" customWidth="1"/>
    <col min="14846" max="14846" width="34" customWidth="1"/>
    <col min="14847" max="14847" width="10.85546875" customWidth="1"/>
    <col min="14848" max="14848" width="9.140625" customWidth="1"/>
    <col min="14849" max="14849" width="12.140625" customWidth="1"/>
    <col min="14850" max="14851" width="0" hidden="1" customWidth="1"/>
    <col min="14852" max="14852" width="7.7109375" customWidth="1"/>
    <col min="14853" max="14853" width="13.7109375" customWidth="1"/>
    <col min="14854" max="14854" width="15" customWidth="1"/>
    <col min="14855" max="14855" width="14.7109375" customWidth="1"/>
    <col min="14856" max="14856" width="12.140625" customWidth="1"/>
    <col min="14857" max="14857" width="13.85546875" customWidth="1"/>
    <col min="14858" max="14865" width="0" hidden="1" customWidth="1"/>
    <col min="14866" max="14867" width="8.85546875" customWidth="1"/>
    <col min="15102" max="15102" width="34" customWidth="1"/>
    <col min="15103" max="15103" width="10.85546875" customWidth="1"/>
    <col min="15104" max="15104" width="9.140625" customWidth="1"/>
    <col min="15105" max="15105" width="12.140625" customWidth="1"/>
    <col min="15106" max="15107" width="0" hidden="1" customWidth="1"/>
    <col min="15108" max="15108" width="7.7109375" customWidth="1"/>
    <col min="15109" max="15109" width="13.7109375" customWidth="1"/>
    <col min="15110" max="15110" width="15" customWidth="1"/>
    <col min="15111" max="15111" width="14.7109375" customWidth="1"/>
    <col min="15112" max="15112" width="12.140625" customWidth="1"/>
    <col min="15113" max="15113" width="13.85546875" customWidth="1"/>
    <col min="15114" max="15121" width="0" hidden="1" customWidth="1"/>
    <col min="15122" max="15123" width="8.85546875" customWidth="1"/>
    <col min="15358" max="15358" width="34" customWidth="1"/>
    <col min="15359" max="15359" width="10.85546875" customWidth="1"/>
    <col min="15360" max="15360" width="9.140625" customWidth="1"/>
    <col min="15361" max="15361" width="12.140625" customWidth="1"/>
    <col min="15362" max="15363" width="0" hidden="1" customWidth="1"/>
    <col min="15364" max="15364" width="7.7109375" customWidth="1"/>
    <col min="15365" max="15365" width="13.7109375" customWidth="1"/>
    <col min="15366" max="15366" width="15" customWidth="1"/>
    <col min="15367" max="15367" width="14.7109375" customWidth="1"/>
    <col min="15368" max="15368" width="12.140625" customWidth="1"/>
    <col min="15369" max="15369" width="13.85546875" customWidth="1"/>
    <col min="15370" max="15377" width="0" hidden="1" customWidth="1"/>
    <col min="15378" max="15379" width="8.85546875" customWidth="1"/>
    <col min="15614" max="15614" width="34" customWidth="1"/>
    <col min="15615" max="15615" width="10.85546875" customWidth="1"/>
    <col min="15616" max="15616" width="9.140625" customWidth="1"/>
    <col min="15617" max="15617" width="12.140625" customWidth="1"/>
    <col min="15618" max="15619" width="0" hidden="1" customWidth="1"/>
    <col min="15620" max="15620" width="7.7109375" customWidth="1"/>
    <col min="15621" max="15621" width="13.7109375" customWidth="1"/>
    <col min="15622" max="15622" width="15" customWidth="1"/>
    <col min="15623" max="15623" width="14.7109375" customWidth="1"/>
    <col min="15624" max="15624" width="12.140625" customWidth="1"/>
    <col min="15625" max="15625" width="13.85546875" customWidth="1"/>
    <col min="15626" max="15633" width="0" hidden="1" customWidth="1"/>
    <col min="15634" max="15635" width="8.85546875" customWidth="1"/>
    <col min="15870" max="15870" width="34" customWidth="1"/>
    <col min="15871" max="15871" width="10.85546875" customWidth="1"/>
    <col min="15872" max="15872" width="9.140625" customWidth="1"/>
    <col min="15873" max="15873" width="12.140625" customWidth="1"/>
    <col min="15874" max="15875" width="0" hidden="1" customWidth="1"/>
    <col min="15876" max="15876" width="7.7109375" customWidth="1"/>
    <col min="15877" max="15877" width="13.7109375" customWidth="1"/>
    <col min="15878" max="15878" width="15" customWidth="1"/>
    <col min="15879" max="15879" width="14.7109375" customWidth="1"/>
    <col min="15880" max="15880" width="12.140625" customWidth="1"/>
    <col min="15881" max="15881" width="13.85546875" customWidth="1"/>
    <col min="15882" max="15889" width="0" hidden="1" customWidth="1"/>
    <col min="15890" max="15891" width="8.85546875" customWidth="1"/>
    <col min="16126" max="16126" width="34" customWidth="1"/>
    <col min="16127" max="16127" width="10.85546875" customWidth="1"/>
    <col min="16128" max="16128" width="9.140625" customWidth="1"/>
    <col min="16129" max="16129" width="12.140625" customWidth="1"/>
    <col min="16130" max="16131" width="0" hidden="1" customWidth="1"/>
    <col min="16132" max="16132" width="7.7109375" customWidth="1"/>
    <col min="16133" max="16133" width="13.7109375" customWidth="1"/>
    <col min="16134" max="16134" width="15" customWidth="1"/>
    <col min="16135" max="16135" width="14.7109375" customWidth="1"/>
    <col min="16136" max="16136" width="12.140625" customWidth="1"/>
    <col min="16137" max="16137" width="13.85546875" customWidth="1"/>
    <col min="16138" max="16145" width="0" hidden="1" customWidth="1"/>
    <col min="16146" max="16147" width="8.85546875" customWidth="1"/>
  </cols>
  <sheetData>
    <row r="1" spans="1:28" ht="20.25" thickBot="1" x14ac:dyDescent="0.35">
      <c r="A1" s="48" t="s">
        <v>20</v>
      </c>
    </row>
    <row r="2" spans="1:28" ht="15.75" thickTop="1" x14ac:dyDescent="0.25"/>
    <row r="3" spans="1:28" s="40" customFormat="1" ht="60" customHeight="1" x14ac:dyDescent="0.25">
      <c r="A3" s="108" t="s">
        <v>86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39"/>
    </row>
    <row r="4" spans="1:28" ht="18" x14ac:dyDescent="0.25">
      <c r="A4" s="1"/>
      <c r="B4" s="1"/>
      <c r="C4" s="4"/>
      <c r="D4" s="71"/>
      <c r="E4" s="5"/>
      <c r="F4" s="4"/>
      <c r="G4" s="5"/>
      <c r="H4" s="5"/>
      <c r="I4" s="2"/>
      <c r="J4" s="3"/>
      <c r="K4" s="3"/>
      <c r="L4" s="3"/>
      <c r="M4" s="3"/>
      <c r="N4" s="3"/>
      <c r="O4" s="3"/>
      <c r="P4" s="3"/>
      <c r="Q4" s="3"/>
      <c r="R4" s="3"/>
    </row>
    <row r="5" spans="1:28" s="6" customFormat="1" ht="61.5" customHeight="1" x14ac:dyDescent="0.25">
      <c r="A5" s="63" t="s">
        <v>0</v>
      </c>
      <c r="B5" s="63" t="s">
        <v>70</v>
      </c>
      <c r="C5" s="64" t="s">
        <v>71</v>
      </c>
      <c r="D5" s="33" t="s">
        <v>1</v>
      </c>
      <c r="E5" s="65" t="s">
        <v>2</v>
      </c>
      <c r="F5" s="64" t="s">
        <v>3</v>
      </c>
      <c r="G5" s="65" t="s">
        <v>4</v>
      </c>
      <c r="H5" s="66" t="s">
        <v>5</v>
      </c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9"/>
      <c r="U5" s="10"/>
      <c r="V5" s="10"/>
      <c r="W5" s="11"/>
      <c r="X5" s="8"/>
      <c r="Y5" s="8"/>
      <c r="Z5" s="8"/>
      <c r="AA5" s="8"/>
      <c r="AB5" s="8"/>
    </row>
    <row r="6" spans="1:28" s="6" customFormat="1" ht="19.5" customHeight="1" x14ac:dyDescent="0.25">
      <c r="A6" s="103" t="s">
        <v>77</v>
      </c>
      <c r="B6" s="63"/>
      <c r="C6" s="64"/>
      <c r="D6" s="99"/>
      <c r="E6" s="100"/>
      <c r="F6" s="101"/>
      <c r="G6" s="100"/>
      <c r="H6" s="102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9"/>
      <c r="U6" s="10"/>
      <c r="V6" s="10"/>
      <c r="W6" s="11"/>
      <c r="X6" s="8"/>
      <c r="Y6" s="8"/>
      <c r="Z6" s="8"/>
      <c r="AA6" s="8"/>
      <c r="AB6" s="8"/>
    </row>
    <row r="7" spans="1:28" s="12" customFormat="1" ht="15.75" x14ac:dyDescent="0.25">
      <c r="A7" s="89" t="s">
        <v>21</v>
      </c>
      <c r="B7" s="52">
        <v>24000</v>
      </c>
      <c r="C7" s="31">
        <v>132</v>
      </c>
      <c r="D7" s="69">
        <v>730</v>
      </c>
      <c r="E7" s="61">
        <v>0.08</v>
      </c>
      <c r="F7" s="60">
        <f>D7+D7*8%</f>
        <v>788.4</v>
      </c>
      <c r="G7" s="62">
        <f>D7*C7</f>
        <v>96360</v>
      </c>
      <c r="H7" s="62">
        <f>F7*C7</f>
        <v>104068.8</v>
      </c>
      <c r="T7" s="13"/>
      <c r="U7" s="13"/>
      <c r="V7" s="13"/>
    </row>
    <row r="8" spans="1:28" s="12" customFormat="1" ht="15.75" x14ac:dyDescent="0.25">
      <c r="A8" s="90" t="s">
        <v>22</v>
      </c>
      <c r="B8" s="52">
        <v>3000</v>
      </c>
      <c r="C8" s="31">
        <v>27</v>
      </c>
      <c r="D8" s="70">
        <v>760</v>
      </c>
      <c r="E8" s="53">
        <v>0.08</v>
      </c>
      <c r="F8" s="60">
        <f t="shared" ref="F8:F36" si="0">D8+D8*8%</f>
        <v>820.8</v>
      </c>
      <c r="G8" s="54">
        <f t="shared" ref="G8:G11" si="1">D8*C8</f>
        <v>20520</v>
      </c>
      <c r="H8" s="62">
        <f t="shared" ref="H8:H57" si="2">F8*C8</f>
        <v>22161.599999999999</v>
      </c>
      <c r="T8" s="13"/>
      <c r="U8" s="13"/>
      <c r="V8" s="13"/>
    </row>
    <row r="9" spans="1:28" s="12" customFormat="1" ht="15.75" x14ac:dyDescent="0.25">
      <c r="A9" s="90" t="s">
        <v>23</v>
      </c>
      <c r="B9" s="52">
        <v>4500</v>
      </c>
      <c r="C9" s="31">
        <v>36</v>
      </c>
      <c r="D9" s="70">
        <v>760</v>
      </c>
      <c r="E9" s="53">
        <v>0.08</v>
      </c>
      <c r="F9" s="60">
        <f t="shared" si="0"/>
        <v>820.8</v>
      </c>
      <c r="G9" s="54">
        <f t="shared" si="1"/>
        <v>27360</v>
      </c>
      <c r="H9" s="62">
        <f t="shared" si="2"/>
        <v>29548.799999999999</v>
      </c>
      <c r="T9" s="13"/>
      <c r="U9" s="13"/>
      <c r="V9" s="13"/>
    </row>
    <row r="10" spans="1:28" s="12" customFormat="1" ht="15.75" x14ac:dyDescent="0.25">
      <c r="A10" s="90" t="s">
        <v>24</v>
      </c>
      <c r="B10" s="52">
        <v>7200</v>
      </c>
      <c r="C10" s="31">
        <v>96</v>
      </c>
      <c r="D10" s="70">
        <v>780</v>
      </c>
      <c r="E10" s="53">
        <v>0.08</v>
      </c>
      <c r="F10" s="60">
        <f t="shared" si="0"/>
        <v>842.4</v>
      </c>
      <c r="G10" s="54">
        <f t="shared" si="1"/>
        <v>74880</v>
      </c>
      <c r="H10" s="62">
        <f t="shared" si="2"/>
        <v>80870.399999999994</v>
      </c>
      <c r="T10" s="13"/>
      <c r="U10" s="13"/>
      <c r="V10" s="13"/>
    </row>
    <row r="11" spans="1:28" s="12" customFormat="1" ht="15.75" x14ac:dyDescent="0.25">
      <c r="A11" s="90" t="s">
        <v>25</v>
      </c>
      <c r="B11" s="52">
        <v>600</v>
      </c>
      <c r="C11" s="31">
        <v>14</v>
      </c>
      <c r="D11" s="70">
        <v>500</v>
      </c>
      <c r="E11" s="53">
        <v>0.08</v>
      </c>
      <c r="F11" s="60">
        <f t="shared" si="0"/>
        <v>540</v>
      </c>
      <c r="G11" s="54">
        <f t="shared" si="1"/>
        <v>7000</v>
      </c>
      <c r="H11" s="62">
        <f t="shared" si="2"/>
        <v>7560</v>
      </c>
      <c r="T11" s="13"/>
      <c r="U11" s="13"/>
      <c r="V11" s="13"/>
    </row>
    <row r="12" spans="1:28" s="12" customFormat="1" ht="15.75" x14ac:dyDescent="0.25">
      <c r="A12" s="90" t="s">
        <v>26</v>
      </c>
      <c r="B12" s="52">
        <v>23000</v>
      </c>
      <c r="C12" s="31">
        <v>255</v>
      </c>
      <c r="D12" s="70">
        <v>680</v>
      </c>
      <c r="E12" s="53">
        <v>0.08</v>
      </c>
      <c r="F12" s="60">
        <f t="shared" si="0"/>
        <v>734.4</v>
      </c>
      <c r="G12" s="54">
        <f>D12*C12</f>
        <v>173400</v>
      </c>
      <c r="H12" s="62">
        <f t="shared" si="2"/>
        <v>187272</v>
      </c>
      <c r="T12" s="13"/>
      <c r="U12" s="13"/>
      <c r="V12" s="13"/>
    </row>
    <row r="13" spans="1:28" s="12" customFormat="1" ht="15.75" x14ac:dyDescent="0.25">
      <c r="A13" s="90" t="s">
        <v>27</v>
      </c>
      <c r="B13" s="52">
        <v>2800</v>
      </c>
      <c r="C13" s="31">
        <v>52</v>
      </c>
      <c r="D13" s="70">
        <v>900</v>
      </c>
      <c r="E13" s="53">
        <v>0.08</v>
      </c>
      <c r="F13" s="60">
        <f t="shared" si="0"/>
        <v>972</v>
      </c>
      <c r="G13" s="54">
        <f t="shared" ref="G13:G57" si="3">D13*C13</f>
        <v>46800</v>
      </c>
      <c r="H13" s="62">
        <f t="shared" si="2"/>
        <v>50544</v>
      </c>
      <c r="T13" s="13"/>
      <c r="U13" s="13"/>
      <c r="V13" s="13"/>
    </row>
    <row r="14" spans="1:28" s="12" customFormat="1" ht="15.75" x14ac:dyDescent="0.25">
      <c r="A14" s="90" t="s">
        <v>28</v>
      </c>
      <c r="B14" s="52">
        <v>1200</v>
      </c>
      <c r="C14" s="31">
        <v>15</v>
      </c>
      <c r="D14" s="70">
        <v>600</v>
      </c>
      <c r="E14" s="53">
        <v>0.08</v>
      </c>
      <c r="F14" s="60">
        <f t="shared" si="0"/>
        <v>648</v>
      </c>
      <c r="G14" s="54">
        <f t="shared" si="3"/>
        <v>9000</v>
      </c>
      <c r="H14" s="62">
        <f t="shared" si="2"/>
        <v>9720</v>
      </c>
      <c r="T14" s="13"/>
      <c r="U14" s="13"/>
      <c r="V14" s="13"/>
    </row>
    <row r="15" spans="1:28" s="12" customFormat="1" ht="15.75" x14ac:dyDescent="0.25">
      <c r="A15" s="90" t="s">
        <v>29</v>
      </c>
      <c r="B15" s="52">
        <v>2200</v>
      </c>
      <c r="C15" s="31">
        <v>30</v>
      </c>
      <c r="D15" s="70">
        <v>956</v>
      </c>
      <c r="E15" s="53">
        <v>0.08</v>
      </c>
      <c r="F15" s="60">
        <f t="shared" si="0"/>
        <v>1032.48</v>
      </c>
      <c r="G15" s="54">
        <f t="shared" si="3"/>
        <v>28680</v>
      </c>
      <c r="H15" s="62">
        <f t="shared" si="2"/>
        <v>30974.400000000001</v>
      </c>
      <c r="T15" s="13"/>
      <c r="U15" s="13"/>
      <c r="V15" s="13"/>
    </row>
    <row r="16" spans="1:28" s="12" customFormat="1" ht="15.75" x14ac:dyDescent="0.25">
      <c r="A16" s="90" t="s">
        <v>30</v>
      </c>
      <c r="B16" s="52">
        <v>1000</v>
      </c>
      <c r="C16" s="31">
        <v>18</v>
      </c>
      <c r="D16" s="70">
        <v>650</v>
      </c>
      <c r="E16" s="53">
        <v>0.08</v>
      </c>
      <c r="F16" s="60">
        <f t="shared" si="0"/>
        <v>702</v>
      </c>
      <c r="G16" s="54">
        <f t="shared" si="3"/>
        <v>11700</v>
      </c>
      <c r="H16" s="62">
        <f t="shared" si="2"/>
        <v>12636</v>
      </c>
      <c r="T16" s="13"/>
      <c r="U16" s="13"/>
      <c r="V16" s="13"/>
    </row>
    <row r="17" spans="1:22" s="12" customFormat="1" ht="15.75" x14ac:dyDescent="0.25">
      <c r="A17" s="90" t="s">
        <v>31</v>
      </c>
      <c r="B17" s="52">
        <v>600</v>
      </c>
      <c r="C17" s="31">
        <v>14</v>
      </c>
      <c r="D17" s="70">
        <v>900</v>
      </c>
      <c r="E17" s="53">
        <v>0.08</v>
      </c>
      <c r="F17" s="60">
        <f t="shared" si="0"/>
        <v>972</v>
      </c>
      <c r="G17" s="54">
        <f t="shared" si="3"/>
        <v>12600</v>
      </c>
      <c r="H17" s="62">
        <f t="shared" si="2"/>
        <v>13608</v>
      </c>
      <c r="T17" s="13"/>
      <c r="U17" s="13"/>
      <c r="V17" s="13"/>
    </row>
    <row r="18" spans="1:22" s="12" customFormat="1" ht="15.75" x14ac:dyDescent="0.25">
      <c r="A18" s="90" t="s">
        <v>83</v>
      </c>
      <c r="B18" s="52">
        <v>600</v>
      </c>
      <c r="C18" s="31">
        <v>10</v>
      </c>
      <c r="D18" s="70">
        <v>2700</v>
      </c>
      <c r="E18" s="53">
        <v>0.08</v>
      </c>
      <c r="F18" s="60">
        <f t="shared" si="0"/>
        <v>2916</v>
      </c>
      <c r="G18" s="54">
        <f t="shared" si="3"/>
        <v>27000</v>
      </c>
      <c r="H18" s="62">
        <f t="shared" si="2"/>
        <v>29160</v>
      </c>
      <c r="T18" s="13"/>
      <c r="U18" s="13"/>
      <c r="V18" s="13"/>
    </row>
    <row r="19" spans="1:22" s="14" customFormat="1" ht="15.75" x14ac:dyDescent="0.25">
      <c r="A19" s="90" t="s">
        <v>32</v>
      </c>
      <c r="B19" s="52">
        <v>900</v>
      </c>
      <c r="C19" s="67">
        <v>15</v>
      </c>
      <c r="D19" s="70">
        <v>900</v>
      </c>
      <c r="E19" s="53">
        <v>0.08</v>
      </c>
      <c r="F19" s="60">
        <f t="shared" si="0"/>
        <v>972</v>
      </c>
      <c r="G19" s="54">
        <f t="shared" si="3"/>
        <v>13500</v>
      </c>
      <c r="H19" s="62">
        <f t="shared" si="2"/>
        <v>14580</v>
      </c>
      <c r="T19" s="15"/>
      <c r="U19" s="15"/>
      <c r="V19" s="15"/>
    </row>
    <row r="20" spans="1:22" s="14" customFormat="1" ht="15.75" x14ac:dyDescent="0.25">
      <c r="A20" s="90" t="s">
        <v>69</v>
      </c>
      <c r="B20" s="52">
        <v>1800</v>
      </c>
      <c r="C20" s="67">
        <v>26</v>
      </c>
      <c r="D20" s="70">
        <v>2200</v>
      </c>
      <c r="E20" s="53">
        <v>0.08</v>
      </c>
      <c r="F20" s="60">
        <f t="shared" si="0"/>
        <v>2376</v>
      </c>
      <c r="G20" s="54">
        <f t="shared" si="3"/>
        <v>57200</v>
      </c>
      <c r="H20" s="62">
        <f t="shared" si="2"/>
        <v>61776</v>
      </c>
      <c r="T20" s="15"/>
      <c r="U20" s="15"/>
      <c r="V20" s="15"/>
    </row>
    <row r="21" spans="1:22" s="14" customFormat="1" ht="19.5" customHeight="1" x14ac:dyDescent="0.25">
      <c r="A21" s="90" t="s">
        <v>33</v>
      </c>
      <c r="B21" s="58">
        <v>7000</v>
      </c>
      <c r="C21" s="68">
        <v>94</v>
      </c>
      <c r="D21" s="70">
        <v>3200</v>
      </c>
      <c r="E21" s="53">
        <v>0.08</v>
      </c>
      <c r="F21" s="60">
        <f t="shared" si="0"/>
        <v>3456</v>
      </c>
      <c r="G21" s="54">
        <f t="shared" si="3"/>
        <v>300800</v>
      </c>
      <c r="H21" s="62">
        <f t="shared" si="2"/>
        <v>324864</v>
      </c>
      <c r="T21" s="15"/>
      <c r="U21" s="15"/>
      <c r="V21" s="15"/>
    </row>
    <row r="22" spans="1:22" s="14" customFormat="1" ht="17.25" customHeight="1" x14ac:dyDescent="0.25">
      <c r="A22" s="91" t="s">
        <v>76</v>
      </c>
      <c r="B22" s="58">
        <v>900</v>
      </c>
      <c r="C22" s="68">
        <v>17</v>
      </c>
      <c r="D22" s="70">
        <v>4200</v>
      </c>
      <c r="E22" s="53">
        <v>0.08</v>
      </c>
      <c r="F22" s="60">
        <f t="shared" si="0"/>
        <v>4536</v>
      </c>
      <c r="G22" s="54">
        <f t="shared" si="3"/>
        <v>71400</v>
      </c>
      <c r="H22" s="62">
        <f t="shared" si="2"/>
        <v>77112</v>
      </c>
      <c r="T22" s="15"/>
      <c r="U22" s="15"/>
      <c r="V22" s="15"/>
    </row>
    <row r="23" spans="1:22" s="14" customFormat="1" ht="23.25" customHeight="1" x14ac:dyDescent="0.25">
      <c r="A23" s="104" t="s">
        <v>78</v>
      </c>
      <c r="B23" s="58"/>
      <c r="C23" s="68"/>
      <c r="D23" s="70"/>
      <c r="E23" s="53"/>
      <c r="F23" s="60"/>
      <c r="G23" s="54"/>
      <c r="H23" s="62"/>
      <c r="T23" s="15"/>
      <c r="U23" s="15"/>
      <c r="V23" s="15"/>
    </row>
    <row r="24" spans="1:22" s="14" customFormat="1" ht="15.75" x14ac:dyDescent="0.25">
      <c r="A24" s="91" t="s">
        <v>34</v>
      </c>
      <c r="B24" s="41"/>
      <c r="C24" s="56">
        <v>6</v>
      </c>
      <c r="D24" s="72">
        <v>160</v>
      </c>
      <c r="E24" s="53">
        <v>0.08</v>
      </c>
      <c r="F24" s="60">
        <f t="shared" si="0"/>
        <v>172.8</v>
      </c>
      <c r="G24" s="54">
        <f t="shared" si="3"/>
        <v>960</v>
      </c>
      <c r="H24" s="62">
        <f t="shared" si="2"/>
        <v>1036.8000000000002</v>
      </c>
      <c r="T24" s="15"/>
      <c r="U24" s="15"/>
      <c r="V24" s="15"/>
    </row>
    <row r="25" spans="1:22" s="14" customFormat="1" ht="15.75" x14ac:dyDescent="0.25">
      <c r="A25" s="91" t="s">
        <v>84</v>
      </c>
      <c r="B25" s="41"/>
      <c r="C25" s="56">
        <v>4</v>
      </c>
      <c r="D25" s="72">
        <v>160</v>
      </c>
      <c r="E25" s="53">
        <v>0.08</v>
      </c>
      <c r="F25" s="60">
        <f t="shared" si="0"/>
        <v>172.8</v>
      </c>
      <c r="G25" s="54">
        <f t="shared" si="3"/>
        <v>640</v>
      </c>
      <c r="H25" s="62">
        <f t="shared" si="2"/>
        <v>691.2</v>
      </c>
      <c r="T25" s="15"/>
      <c r="U25" s="15"/>
      <c r="V25" s="15"/>
    </row>
    <row r="26" spans="1:22" s="14" customFormat="1" ht="15.75" x14ac:dyDescent="0.25">
      <c r="A26" s="91" t="s">
        <v>35</v>
      </c>
      <c r="B26" s="41"/>
      <c r="C26" s="56">
        <v>6</v>
      </c>
      <c r="D26" s="72">
        <v>160</v>
      </c>
      <c r="E26" s="53">
        <v>0.08</v>
      </c>
      <c r="F26" s="60">
        <f t="shared" si="0"/>
        <v>172.8</v>
      </c>
      <c r="G26" s="54">
        <f t="shared" si="3"/>
        <v>960</v>
      </c>
      <c r="H26" s="62">
        <f t="shared" si="2"/>
        <v>1036.8000000000002</v>
      </c>
      <c r="T26" s="15"/>
      <c r="U26" s="15"/>
      <c r="V26" s="15"/>
    </row>
    <row r="27" spans="1:22" s="12" customFormat="1" ht="31.5" x14ac:dyDescent="0.25">
      <c r="A27" s="91" t="s">
        <v>72</v>
      </c>
      <c r="B27" s="41"/>
      <c r="C27" s="56">
        <v>6</v>
      </c>
      <c r="D27" s="72">
        <v>160</v>
      </c>
      <c r="E27" s="53">
        <v>0.08</v>
      </c>
      <c r="F27" s="60">
        <f t="shared" si="0"/>
        <v>172.8</v>
      </c>
      <c r="G27" s="54">
        <f t="shared" si="3"/>
        <v>960</v>
      </c>
      <c r="H27" s="62">
        <f t="shared" si="2"/>
        <v>1036.8000000000002</v>
      </c>
      <c r="T27" s="13"/>
      <c r="U27" s="13"/>
      <c r="V27" s="13"/>
    </row>
    <row r="28" spans="1:22" s="12" customFormat="1" ht="15.75" x14ac:dyDescent="0.25">
      <c r="A28" s="91" t="s">
        <v>36</v>
      </c>
      <c r="B28" s="41"/>
      <c r="C28" s="56">
        <v>6</v>
      </c>
      <c r="D28" s="72">
        <v>160</v>
      </c>
      <c r="E28" s="53">
        <v>0.08</v>
      </c>
      <c r="F28" s="60">
        <f t="shared" si="0"/>
        <v>172.8</v>
      </c>
      <c r="G28" s="54">
        <f t="shared" si="3"/>
        <v>960</v>
      </c>
      <c r="H28" s="62">
        <f t="shared" si="2"/>
        <v>1036.8000000000002</v>
      </c>
      <c r="T28" s="13"/>
      <c r="U28" s="13"/>
      <c r="V28" s="13"/>
    </row>
    <row r="29" spans="1:22" ht="31.5" x14ac:dyDescent="0.25">
      <c r="A29" s="91" t="s">
        <v>37</v>
      </c>
      <c r="B29" s="41"/>
      <c r="C29" s="56">
        <v>6</v>
      </c>
      <c r="D29" s="72">
        <v>160</v>
      </c>
      <c r="E29" s="53">
        <v>0.08</v>
      </c>
      <c r="F29" s="60">
        <f t="shared" si="0"/>
        <v>172.8</v>
      </c>
      <c r="G29" s="54">
        <f t="shared" si="3"/>
        <v>960</v>
      </c>
      <c r="H29" s="62">
        <f t="shared" si="2"/>
        <v>1036.8000000000002</v>
      </c>
    </row>
    <row r="30" spans="1:22" ht="15.75" x14ac:dyDescent="0.25">
      <c r="A30" s="91" t="s">
        <v>38</v>
      </c>
      <c r="B30" s="41"/>
      <c r="C30" s="56">
        <v>6</v>
      </c>
      <c r="D30" s="72">
        <v>160</v>
      </c>
      <c r="E30" s="53">
        <v>0.08</v>
      </c>
      <c r="F30" s="60">
        <f t="shared" si="0"/>
        <v>172.8</v>
      </c>
      <c r="G30" s="54">
        <f t="shared" si="3"/>
        <v>960</v>
      </c>
      <c r="H30" s="62">
        <f t="shared" si="2"/>
        <v>1036.8000000000002</v>
      </c>
    </row>
    <row r="31" spans="1:22" ht="31.5" x14ac:dyDescent="0.25">
      <c r="A31" s="91" t="s">
        <v>39</v>
      </c>
      <c r="B31" s="41"/>
      <c r="C31" s="56">
        <v>6</v>
      </c>
      <c r="D31" s="72">
        <v>160</v>
      </c>
      <c r="E31" s="53">
        <v>0.08</v>
      </c>
      <c r="F31" s="60">
        <f t="shared" si="0"/>
        <v>172.8</v>
      </c>
      <c r="G31" s="54">
        <f t="shared" si="3"/>
        <v>960</v>
      </c>
      <c r="H31" s="62">
        <f t="shared" si="2"/>
        <v>1036.8000000000002</v>
      </c>
    </row>
    <row r="32" spans="1:22" ht="15.75" x14ac:dyDescent="0.25">
      <c r="A32" s="91" t="s">
        <v>40</v>
      </c>
      <c r="B32" s="41"/>
      <c r="C32" s="56">
        <v>6</v>
      </c>
      <c r="D32" s="72">
        <v>160</v>
      </c>
      <c r="E32" s="53">
        <v>0.08</v>
      </c>
      <c r="F32" s="60">
        <f t="shared" si="0"/>
        <v>172.8</v>
      </c>
      <c r="G32" s="54">
        <f t="shared" si="3"/>
        <v>960</v>
      </c>
      <c r="H32" s="62">
        <f t="shared" si="2"/>
        <v>1036.8000000000002</v>
      </c>
    </row>
    <row r="33" spans="1:22" ht="15.75" x14ac:dyDescent="0.25">
      <c r="A33" s="91" t="s">
        <v>41</v>
      </c>
      <c r="B33" s="41"/>
      <c r="C33" s="56">
        <v>12</v>
      </c>
      <c r="D33" s="72">
        <v>160</v>
      </c>
      <c r="E33" s="53">
        <v>0.08</v>
      </c>
      <c r="F33" s="60">
        <f t="shared" si="0"/>
        <v>172.8</v>
      </c>
      <c r="G33" s="54">
        <f t="shared" si="3"/>
        <v>1920</v>
      </c>
      <c r="H33" s="62">
        <f t="shared" si="2"/>
        <v>2073.6000000000004</v>
      </c>
    </row>
    <row r="34" spans="1:22" ht="31.5" x14ac:dyDescent="0.25">
      <c r="A34" s="91" t="s">
        <v>42</v>
      </c>
      <c r="B34" s="41"/>
      <c r="C34" s="56">
        <v>6</v>
      </c>
      <c r="D34" s="72">
        <v>160</v>
      </c>
      <c r="E34" s="53">
        <v>0.08</v>
      </c>
      <c r="F34" s="60">
        <f t="shared" si="0"/>
        <v>172.8</v>
      </c>
      <c r="G34" s="54">
        <f t="shared" si="3"/>
        <v>960</v>
      </c>
      <c r="H34" s="62">
        <f t="shared" si="2"/>
        <v>1036.8000000000002</v>
      </c>
    </row>
    <row r="35" spans="1:22" ht="31.5" x14ac:dyDescent="0.25">
      <c r="A35" s="91" t="s">
        <v>43</v>
      </c>
      <c r="B35" s="41"/>
      <c r="C35" s="56">
        <v>9</v>
      </c>
      <c r="D35" s="72">
        <v>160</v>
      </c>
      <c r="E35" s="53">
        <v>0.08</v>
      </c>
      <c r="F35" s="60">
        <f t="shared" si="0"/>
        <v>172.8</v>
      </c>
      <c r="G35" s="54">
        <f t="shared" si="3"/>
        <v>1440</v>
      </c>
      <c r="H35" s="62">
        <f t="shared" si="2"/>
        <v>1555.2</v>
      </c>
    </row>
    <row r="36" spans="1:22" ht="31.5" x14ac:dyDescent="0.25">
      <c r="A36" s="91" t="s">
        <v>44</v>
      </c>
      <c r="B36" s="41"/>
      <c r="C36" s="56">
        <v>6</v>
      </c>
      <c r="D36" s="72">
        <v>160</v>
      </c>
      <c r="E36" s="53">
        <v>0.08</v>
      </c>
      <c r="F36" s="60">
        <f t="shared" si="0"/>
        <v>172.8</v>
      </c>
      <c r="G36" s="54">
        <f t="shared" si="3"/>
        <v>960</v>
      </c>
      <c r="H36" s="62">
        <f t="shared" si="2"/>
        <v>1036.8000000000002</v>
      </c>
    </row>
    <row r="37" spans="1:22" ht="31.5" x14ac:dyDescent="0.25">
      <c r="A37" s="91" t="s">
        <v>45</v>
      </c>
      <c r="B37" s="41"/>
      <c r="C37" s="56">
        <v>6</v>
      </c>
      <c r="D37" s="72">
        <v>160</v>
      </c>
      <c r="E37" s="53">
        <v>0.08</v>
      </c>
      <c r="F37" s="60">
        <f t="shared" ref="F37:F55" si="4">D37+D37*8%</f>
        <v>172.8</v>
      </c>
      <c r="G37" s="54">
        <f t="shared" si="3"/>
        <v>960</v>
      </c>
      <c r="H37" s="62">
        <f t="shared" si="2"/>
        <v>1036.8000000000002</v>
      </c>
      <c r="T37"/>
      <c r="U37"/>
      <c r="V37"/>
    </row>
    <row r="38" spans="1:22" ht="15.75" x14ac:dyDescent="0.25">
      <c r="A38" s="91" t="s">
        <v>75</v>
      </c>
      <c r="B38" s="41"/>
      <c r="C38" s="56">
        <v>6</v>
      </c>
      <c r="D38" s="72">
        <v>249</v>
      </c>
      <c r="E38" s="53">
        <v>0.08</v>
      </c>
      <c r="F38" s="60">
        <f t="shared" si="4"/>
        <v>268.92</v>
      </c>
      <c r="G38" s="54">
        <f t="shared" si="3"/>
        <v>1494</v>
      </c>
      <c r="H38" s="62">
        <f t="shared" si="2"/>
        <v>1613.52</v>
      </c>
      <c r="T38"/>
      <c r="U38"/>
      <c r="V38"/>
    </row>
    <row r="39" spans="1:22" ht="15.75" x14ac:dyDescent="0.25">
      <c r="A39" s="104" t="s">
        <v>79</v>
      </c>
      <c r="B39" s="41"/>
      <c r="C39" s="56"/>
      <c r="D39" s="72"/>
      <c r="E39" s="53"/>
      <c r="F39" s="60"/>
      <c r="G39" s="54"/>
      <c r="H39" s="62"/>
      <c r="T39"/>
      <c r="U39"/>
      <c r="V39"/>
    </row>
    <row r="40" spans="1:22" ht="31.5" x14ac:dyDescent="0.25">
      <c r="A40" s="92" t="s">
        <v>46</v>
      </c>
      <c r="B40" s="55"/>
      <c r="C40" s="56">
        <v>30</v>
      </c>
      <c r="D40" s="72">
        <v>177</v>
      </c>
      <c r="E40" s="53">
        <v>0.08</v>
      </c>
      <c r="F40" s="60">
        <f t="shared" si="4"/>
        <v>191.16</v>
      </c>
      <c r="G40" s="54">
        <f t="shared" si="3"/>
        <v>5310</v>
      </c>
      <c r="H40" s="62">
        <f t="shared" si="2"/>
        <v>5734.8</v>
      </c>
      <c r="T40"/>
      <c r="U40"/>
      <c r="V40"/>
    </row>
    <row r="41" spans="1:22" s="16" customFormat="1" ht="32.25" x14ac:dyDescent="0.3">
      <c r="A41" s="92" t="s">
        <v>62</v>
      </c>
      <c r="B41" s="55"/>
      <c r="C41" s="56">
        <v>18</v>
      </c>
      <c r="D41" s="72">
        <v>357</v>
      </c>
      <c r="E41" s="53">
        <v>0.08</v>
      </c>
      <c r="F41" s="60">
        <f t="shared" si="4"/>
        <v>385.56</v>
      </c>
      <c r="G41" s="54">
        <f t="shared" si="3"/>
        <v>6426</v>
      </c>
      <c r="H41" s="62">
        <f t="shared" si="2"/>
        <v>6940.08</v>
      </c>
    </row>
    <row r="42" spans="1:22" s="18" customFormat="1" ht="31.5" x14ac:dyDescent="0.25">
      <c r="A42" s="92" t="s">
        <v>47</v>
      </c>
      <c r="B42" s="55"/>
      <c r="C42" s="56">
        <v>18</v>
      </c>
      <c r="D42" s="72">
        <v>285</v>
      </c>
      <c r="E42" s="53">
        <v>0.08</v>
      </c>
      <c r="F42" s="60">
        <f t="shared" si="4"/>
        <v>307.8</v>
      </c>
      <c r="G42" s="54">
        <f t="shared" si="3"/>
        <v>5130</v>
      </c>
      <c r="H42" s="62">
        <f t="shared" si="2"/>
        <v>5540.4000000000005</v>
      </c>
    </row>
    <row r="43" spans="1:22" ht="42" customHeight="1" x14ac:dyDescent="0.25">
      <c r="A43" s="92" t="s">
        <v>48</v>
      </c>
      <c r="B43" s="55"/>
      <c r="C43" s="56">
        <v>21</v>
      </c>
      <c r="D43" s="73">
        <v>285</v>
      </c>
      <c r="E43" s="53">
        <v>0.08</v>
      </c>
      <c r="F43" s="60">
        <f t="shared" si="4"/>
        <v>307.8</v>
      </c>
      <c r="G43" s="54">
        <f t="shared" si="3"/>
        <v>5985</v>
      </c>
      <c r="H43" s="62">
        <f t="shared" si="2"/>
        <v>6463.8</v>
      </c>
      <c r="T43"/>
      <c r="U43"/>
      <c r="V43"/>
    </row>
    <row r="44" spans="1:22" ht="42" customHeight="1" x14ac:dyDescent="0.25">
      <c r="A44" s="92" t="s">
        <v>85</v>
      </c>
      <c r="B44" s="55"/>
      <c r="C44" s="56">
        <v>4</v>
      </c>
      <c r="D44" s="73">
        <v>450</v>
      </c>
      <c r="E44" s="53">
        <v>0.08</v>
      </c>
      <c r="F44" s="60">
        <f t="shared" si="4"/>
        <v>486</v>
      </c>
      <c r="G44" s="54">
        <f t="shared" si="3"/>
        <v>1800</v>
      </c>
      <c r="H44" s="62">
        <f t="shared" si="2"/>
        <v>1944</v>
      </c>
      <c r="T44"/>
      <c r="U44"/>
      <c r="V44"/>
    </row>
    <row r="45" spans="1:22" ht="42" customHeight="1" x14ac:dyDescent="0.25">
      <c r="A45" s="92" t="s">
        <v>80</v>
      </c>
      <c r="B45" s="55"/>
      <c r="C45" s="56">
        <v>12</v>
      </c>
      <c r="D45" s="73">
        <v>357</v>
      </c>
      <c r="E45" s="53">
        <v>0.08</v>
      </c>
      <c r="F45" s="60">
        <f t="shared" si="4"/>
        <v>385.56</v>
      </c>
      <c r="G45" s="54">
        <f t="shared" si="3"/>
        <v>4284</v>
      </c>
      <c r="H45" s="62">
        <f t="shared" si="2"/>
        <v>4626.72</v>
      </c>
      <c r="T45"/>
      <c r="U45"/>
      <c r="V45"/>
    </row>
    <row r="46" spans="1:22" ht="42" customHeight="1" x14ac:dyDescent="0.25">
      <c r="A46" s="92" t="s">
        <v>81</v>
      </c>
      <c r="B46" s="55"/>
      <c r="C46" s="56">
        <v>18</v>
      </c>
      <c r="D46" s="73">
        <v>285</v>
      </c>
      <c r="E46" s="53">
        <v>0.08</v>
      </c>
      <c r="F46" s="60">
        <f t="shared" si="4"/>
        <v>307.8</v>
      </c>
      <c r="G46" s="54">
        <f t="shared" si="3"/>
        <v>5130</v>
      </c>
      <c r="H46" s="62">
        <f t="shared" si="2"/>
        <v>5540.4000000000005</v>
      </c>
      <c r="T46"/>
      <c r="U46"/>
      <c r="V46"/>
    </row>
    <row r="47" spans="1:22" ht="31.5" x14ac:dyDescent="0.25">
      <c r="A47" s="92" t="s">
        <v>49</v>
      </c>
      <c r="B47" s="55"/>
      <c r="C47" s="56">
        <v>3</v>
      </c>
      <c r="D47" s="73">
        <v>350</v>
      </c>
      <c r="E47" s="53">
        <v>0.08</v>
      </c>
      <c r="F47" s="60">
        <f t="shared" si="4"/>
        <v>378</v>
      </c>
      <c r="G47" s="54">
        <f t="shared" si="3"/>
        <v>1050</v>
      </c>
      <c r="H47" s="62">
        <f t="shared" si="2"/>
        <v>1134</v>
      </c>
      <c r="T47"/>
      <c r="U47"/>
      <c r="V47"/>
    </row>
    <row r="48" spans="1:22" ht="15.75" x14ac:dyDescent="0.25">
      <c r="A48" s="92" t="s">
        <v>50</v>
      </c>
      <c r="B48" s="55"/>
      <c r="C48" s="56">
        <v>12</v>
      </c>
      <c r="D48" s="73">
        <v>36</v>
      </c>
      <c r="E48" s="53">
        <v>0.08</v>
      </c>
      <c r="F48" s="60">
        <f t="shared" si="4"/>
        <v>38.880000000000003</v>
      </c>
      <c r="G48" s="54">
        <f t="shared" si="3"/>
        <v>432</v>
      </c>
      <c r="H48" s="62">
        <f t="shared" si="2"/>
        <v>466.56000000000006</v>
      </c>
    </row>
    <row r="49" spans="1:23" ht="31.5" x14ac:dyDescent="0.25">
      <c r="A49" s="92" t="s">
        <v>51</v>
      </c>
      <c r="B49" s="55"/>
      <c r="C49" s="56">
        <v>6</v>
      </c>
      <c r="D49" s="73">
        <v>130</v>
      </c>
      <c r="E49" s="53">
        <v>0.08</v>
      </c>
      <c r="F49" s="60">
        <f t="shared" si="4"/>
        <v>140.4</v>
      </c>
      <c r="G49" s="54">
        <f t="shared" si="3"/>
        <v>780</v>
      </c>
      <c r="H49" s="62">
        <f t="shared" si="2"/>
        <v>842.40000000000009</v>
      </c>
    </row>
    <row r="50" spans="1:23" ht="15.75" x14ac:dyDescent="0.25">
      <c r="A50" s="92" t="s">
        <v>52</v>
      </c>
      <c r="B50" s="41"/>
      <c r="C50" s="56">
        <v>192</v>
      </c>
      <c r="D50" s="74">
        <v>160</v>
      </c>
      <c r="E50" s="53">
        <v>0.08</v>
      </c>
      <c r="F50" s="60">
        <f t="shared" si="4"/>
        <v>172.8</v>
      </c>
      <c r="G50" s="54">
        <f t="shared" si="3"/>
        <v>30720</v>
      </c>
      <c r="H50" s="62">
        <f t="shared" si="2"/>
        <v>33177.600000000006</v>
      </c>
    </row>
    <row r="51" spans="1:23" ht="15.75" x14ac:dyDescent="0.25">
      <c r="A51" s="92" t="s">
        <v>53</v>
      </c>
      <c r="B51" s="41"/>
      <c r="C51" s="56">
        <v>192</v>
      </c>
      <c r="D51" s="74">
        <v>160</v>
      </c>
      <c r="E51" s="53">
        <v>0.08</v>
      </c>
      <c r="F51" s="60">
        <f t="shared" si="4"/>
        <v>172.8</v>
      </c>
      <c r="G51" s="54">
        <f t="shared" si="3"/>
        <v>30720</v>
      </c>
      <c r="H51" s="62">
        <f t="shared" si="2"/>
        <v>33177.600000000006</v>
      </c>
    </row>
    <row r="52" spans="1:23" ht="31.5" x14ac:dyDescent="0.25">
      <c r="A52" s="92" t="s">
        <v>54</v>
      </c>
      <c r="B52" s="41"/>
      <c r="C52" s="56">
        <v>60</v>
      </c>
      <c r="D52" s="74">
        <v>215</v>
      </c>
      <c r="E52" s="53">
        <v>0.08</v>
      </c>
      <c r="F52" s="60">
        <f t="shared" si="4"/>
        <v>232.2</v>
      </c>
      <c r="G52" s="54">
        <f t="shared" si="3"/>
        <v>12900</v>
      </c>
      <c r="H52" s="62">
        <f t="shared" si="2"/>
        <v>13932</v>
      </c>
    </row>
    <row r="53" spans="1:23" ht="31.5" x14ac:dyDescent="0.25">
      <c r="A53" s="92" t="s">
        <v>55</v>
      </c>
      <c r="B53" s="41"/>
      <c r="C53" s="56">
        <v>30</v>
      </c>
      <c r="D53" s="74">
        <v>215</v>
      </c>
      <c r="E53" s="53">
        <v>0.08</v>
      </c>
      <c r="F53" s="60">
        <f t="shared" si="4"/>
        <v>232.2</v>
      </c>
      <c r="G53" s="54">
        <f t="shared" si="3"/>
        <v>6450</v>
      </c>
      <c r="H53" s="62">
        <f t="shared" si="2"/>
        <v>6966</v>
      </c>
    </row>
    <row r="54" spans="1:23" ht="31.5" x14ac:dyDescent="0.25">
      <c r="A54" s="92" t="s">
        <v>56</v>
      </c>
      <c r="B54" s="41"/>
      <c r="C54" s="56">
        <v>12</v>
      </c>
      <c r="D54" s="74">
        <v>450</v>
      </c>
      <c r="E54" s="53">
        <v>0.08</v>
      </c>
      <c r="F54" s="60">
        <f t="shared" si="4"/>
        <v>486</v>
      </c>
      <c r="G54" s="54">
        <f t="shared" si="3"/>
        <v>5400</v>
      </c>
      <c r="H54" s="62">
        <f t="shared" si="2"/>
        <v>5832</v>
      </c>
    </row>
    <row r="55" spans="1:23" ht="15.75" x14ac:dyDescent="0.25">
      <c r="A55" s="92" t="s">
        <v>57</v>
      </c>
      <c r="B55" s="41"/>
      <c r="C55" s="56">
        <v>6</v>
      </c>
      <c r="D55" s="74">
        <v>426</v>
      </c>
      <c r="E55" s="53">
        <v>0.08</v>
      </c>
      <c r="F55" s="60">
        <f t="shared" si="4"/>
        <v>460.08</v>
      </c>
      <c r="G55" s="54">
        <f t="shared" si="3"/>
        <v>2556</v>
      </c>
      <c r="H55" s="62">
        <f t="shared" si="2"/>
        <v>2760.48</v>
      </c>
    </row>
    <row r="56" spans="1:23" ht="31.5" x14ac:dyDescent="0.25">
      <c r="A56" s="92" t="s">
        <v>58</v>
      </c>
      <c r="B56" s="41"/>
      <c r="C56" s="56">
        <v>6</v>
      </c>
      <c r="D56" s="74">
        <v>143</v>
      </c>
      <c r="E56" s="53">
        <v>0.23</v>
      </c>
      <c r="F56" s="60">
        <f>D56+D56*23%</f>
        <v>175.89</v>
      </c>
      <c r="G56" s="54">
        <f t="shared" si="3"/>
        <v>858</v>
      </c>
      <c r="H56" s="62">
        <f t="shared" si="2"/>
        <v>1055.3399999999999</v>
      </c>
    </row>
    <row r="57" spans="1:23" ht="31.5" x14ac:dyDescent="0.25">
      <c r="A57" s="92" t="s">
        <v>82</v>
      </c>
      <c r="B57" s="41"/>
      <c r="C57" s="56">
        <v>1</v>
      </c>
      <c r="D57" s="74">
        <v>350</v>
      </c>
      <c r="E57" s="53">
        <v>0.08</v>
      </c>
      <c r="F57" s="60">
        <f>D57+D57*23%</f>
        <v>430.5</v>
      </c>
      <c r="G57" s="54">
        <f t="shared" si="3"/>
        <v>350</v>
      </c>
      <c r="H57" s="62">
        <f t="shared" si="2"/>
        <v>430.5</v>
      </c>
    </row>
    <row r="58" spans="1:23" ht="15.75" x14ac:dyDescent="0.25">
      <c r="A58" s="92" t="s">
        <v>59</v>
      </c>
      <c r="B58" s="41"/>
      <c r="C58" s="56">
        <v>39</v>
      </c>
      <c r="D58" s="74">
        <v>157</v>
      </c>
      <c r="E58" s="53">
        <v>0.08</v>
      </c>
      <c r="F58" s="60">
        <f>D58+D58*8%</f>
        <v>169.56</v>
      </c>
      <c r="G58" s="54">
        <f>D58*C58</f>
        <v>6123</v>
      </c>
      <c r="H58" s="62">
        <f>F58*C58</f>
        <v>6612.84</v>
      </c>
    </row>
    <row r="59" spans="1:23" ht="18" x14ac:dyDescent="0.25">
      <c r="A59" s="81" t="s">
        <v>63</v>
      </c>
      <c r="B59" s="31" t="s">
        <v>64</v>
      </c>
      <c r="C59" s="82">
        <v>36</v>
      </c>
      <c r="D59" s="83">
        <v>100</v>
      </c>
      <c r="E59" s="84">
        <v>0.23</v>
      </c>
      <c r="F59" s="85">
        <f>D59+D59*E59</f>
        <v>123</v>
      </c>
      <c r="G59" s="86">
        <f>D59*C59</f>
        <v>3600</v>
      </c>
      <c r="H59" s="86">
        <f>F59*C59</f>
        <v>4428</v>
      </c>
      <c r="I59" s="2"/>
      <c r="J59" s="3"/>
      <c r="T59"/>
      <c r="W59" s="3"/>
    </row>
    <row r="60" spans="1:23" ht="18" x14ac:dyDescent="0.25">
      <c r="A60" s="93"/>
      <c r="B60" s="31" t="s">
        <v>73</v>
      </c>
      <c r="C60" s="82">
        <v>36</v>
      </c>
      <c r="D60" s="83">
        <v>100</v>
      </c>
      <c r="E60" s="84">
        <v>0.23</v>
      </c>
      <c r="F60" s="85">
        <f>D60+D60*E60</f>
        <v>123</v>
      </c>
      <c r="G60" s="86">
        <f>D60*C60</f>
        <v>3600</v>
      </c>
      <c r="H60" s="86">
        <f>F60*C60</f>
        <v>4428</v>
      </c>
      <c r="I60" s="2"/>
      <c r="J60" s="3"/>
      <c r="T60"/>
      <c r="W60" s="3"/>
    </row>
    <row r="61" spans="1:23" ht="15.75" x14ac:dyDescent="0.25">
      <c r="A61" s="76"/>
      <c r="B61" s="17"/>
      <c r="C61" s="77"/>
      <c r="D61" s="78"/>
      <c r="E61" s="79"/>
      <c r="F61" s="80"/>
      <c r="G61" s="54">
        <f>SUM(G7:G60)</f>
        <v>1133858</v>
      </c>
      <c r="H61" s="54">
        <f>SUM(H7:H60)</f>
        <v>1225827.8400000008</v>
      </c>
    </row>
    <row r="62" spans="1:23" ht="15.75" x14ac:dyDescent="0.25">
      <c r="A62" s="76"/>
      <c r="B62" s="17"/>
      <c r="C62" s="77"/>
      <c r="D62" s="78"/>
      <c r="E62" s="79"/>
      <c r="F62" s="95">
        <v>0.05</v>
      </c>
      <c r="G62" s="96">
        <f>G61*105%</f>
        <v>1190550.9000000001</v>
      </c>
      <c r="H62" s="96">
        <f>H61*105%</f>
        <v>1287119.2320000008</v>
      </c>
    </row>
    <row r="63" spans="1:23" ht="15.75" x14ac:dyDescent="0.25">
      <c r="A63" s="76"/>
      <c r="B63" s="17"/>
      <c r="C63" s="77"/>
      <c r="D63" s="78"/>
      <c r="E63" s="79"/>
      <c r="F63" s="80"/>
      <c r="G63" s="94"/>
      <c r="H63" s="94"/>
    </row>
    <row r="64" spans="1:23" s="43" customFormat="1" ht="21" x14ac:dyDescent="0.35">
      <c r="A64" s="42" t="s">
        <v>60</v>
      </c>
      <c r="D64" s="105">
        <f>G62</f>
        <v>1190550.9000000001</v>
      </c>
    </row>
    <row r="65" spans="1:22" s="47" customFormat="1" ht="21" x14ac:dyDescent="0.35">
      <c r="A65" s="45" t="s">
        <v>61</v>
      </c>
      <c r="B65" s="46"/>
      <c r="C65" s="46"/>
      <c r="D65" s="105">
        <f>H62</f>
        <v>1287119.2320000008</v>
      </c>
      <c r="E65" s="46"/>
      <c r="F65" s="46"/>
      <c r="G65" s="45"/>
      <c r="H65" s="45"/>
      <c r="I65" s="45"/>
      <c r="J65" s="45"/>
      <c r="K65" s="45"/>
      <c r="L65" s="45"/>
    </row>
    <row r="66" spans="1:22" x14ac:dyDescent="0.25">
      <c r="D66" s="75"/>
    </row>
    <row r="67" spans="1:22" ht="34.5" customHeight="1" x14ac:dyDescent="0.25">
      <c r="A67" s="107" t="s">
        <v>74</v>
      </c>
      <c r="B67" s="107"/>
      <c r="C67" s="107"/>
      <c r="D67" s="107"/>
      <c r="E67" s="107"/>
      <c r="F67" s="107"/>
      <c r="G67" s="107"/>
      <c r="H67" s="10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/>
      <c r="U67"/>
      <c r="V67"/>
    </row>
    <row r="68" spans="1:22" x14ac:dyDescent="0.25">
      <c r="D68" s="75"/>
    </row>
    <row r="69" spans="1:22" x14ac:dyDescent="0.25">
      <c r="D69" s="75"/>
    </row>
    <row r="70" spans="1:22" x14ac:dyDescent="0.25">
      <c r="D70" s="75"/>
    </row>
    <row r="71" spans="1:22" x14ac:dyDescent="0.25">
      <c r="D71" s="75"/>
    </row>
    <row r="72" spans="1:22" x14ac:dyDescent="0.25">
      <c r="D72" s="75"/>
    </row>
    <row r="73" spans="1:22" x14ac:dyDescent="0.25">
      <c r="D73" s="75"/>
    </row>
    <row r="74" spans="1:22" x14ac:dyDescent="0.25">
      <c r="D74" s="75"/>
    </row>
    <row r="75" spans="1:22" x14ac:dyDescent="0.25">
      <c r="D75" s="75"/>
    </row>
    <row r="76" spans="1:22" x14ac:dyDescent="0.25">
      <c r="D76" s="75"/>
    </row>
    <row r="77" spans="1:22" x14ac:dyDescent="0.25">
      <c r="D77" s="75"/>
    </row>
    <row r="78" spans="1:22" x14ac:dyDescent="0.25">
      <c r="D78" s="75"/>
    </row>
    <row r="79" spans="1:22" x14ac:dyDescent="0.25">
      <c r="D79" s="75"/>
    </row>
    <row r="80" spans="1:22" x14ac:dyDescent="0.25">
      <c r="D80" s="75"/>
    </row>
    <row r="81" spans="4:4" x14ac:dyDescent="0.25">
      <c r="D81" s="75"/>
    </row>
    <row r="82" spans="4:4" x14ac:dyDescent="0.25">
      <c r="D82" s="75"/>
    </row>
    <row r="83" spans="4:4" x14ac:dyDescent="0.25">
      <c r="D83" s="75"/>
    </row>
    <row r="84" spans="4:4" x14ac:dyDescent="0.25">
      <c r="D84" s="75"/>
    </row>
    <row r="85" spans="4:4" x14ac:dyDescent="0.25">
      <c r="D85" s="75"/>
    </row>
    <row r="86" spans="4:4" x14ac:dyDescent="0.25">
      <c r="D86" s="75"/>
    </row>
    <row r="87" spans="4:4" x14ac:dyDescent="0.25">
      <c r="D87" s="75"/>
    </row>
    <row r="88" spans="4:4" x14ac:dyDescent="0.25">
      <c r="D88" s="75"/>
    </row>
    <row r="89" spans="4:4" x14ac:dyDescent="0.25">
      <c r="D89" s="75"/>
    </row>
    <row r="90" spans="4:4" x14ac:dyDescent="0.25">
      <c r="D90" s="75"/>
    </row>
    <row r="91" spans="4:4" x14ac:dyDescent="0.25">
      <c r="D91" s="75"/>
    </row>
    <row r="92" spans="4:4" x14ac:dyDescent="0.25">
      <c r="D92" s="75"/>
    </row>
    <row r="93" spans="4:4" x14ac:dyDescent="0.25">
      <c r="D93" s="75"/>
    </row>
    <row r="94" spans="4:4" x14ac:dyDescent="0.25">
      <c r="D94" s="75"/>
    </row>
    <row r="95" spans="4:4" x14ac:dyDescent="0.25">
      <c r="D95" s="75"/>
    </row>
    <row r="96" spans="4:4" x14ac:dyDescent="0.25">
      <c r="D96" s="75"/>
    </row>
    <row r="97" spans="4:4" x14ac:dyDescent="0.25">
      <c r="D97" s="75"/>
    </row>
    <row r="98" spans="4:4" x14ac:dyDescent="0.25">
      <c r="D98" s="75"/>
    </row>
    <row r="99" spans="4:4" x14ac:dyDescent="0.25">
      <c r="D99" s="75"/>
    </row>
    <row r="100" spans="4:4" x14ac:dyDescent="0.25">
      <c r="D100" s="75"/>
    </row>
    <row r="101" spans="4:4" x14ac:dyDescent="0.25">
      <c r="D101" s="75"/>
    </row>
    <row r="102" spans="4:4" x14ac:dyDescent="0.25">
      <c r="D102" s="75"/>
    </row>
    <row r="103" spans="4:4" x14ac:dyDescent="0.25">
      <c r="D103" s="75"/>
    </row>
    <row r="104" spans="4:4" x14ac:dyDescent="0.25">
      <c r="D104" s="75"/>
    </row>
    <row r="105" spans="4:4" x14ac:dyDescent="0.25">
      <c r="D105" s="75"/>
    </row>
    <row r="106" spans="4:4" x14ac:dyDescent="0.25">
      <c r="D106" s="75"/>
    </row>
    <row r="107" spans="4:4" x14ac:dyDescent="0.25">
      <c r="D107" s="75"/>
    </row>
  </sheetData>
  <mergeCells count="2">
    <mergeCell ref="A67:H67"/>
    <mergeCell ref="A3:M3"/>
  </mergeCells>
  <pageMargins left="0.7" right="0.7" top="0.75" bottom="0.75" header="0.3" footer="0.3"/>
  <pageSetup paperSize="9" scale="48" fitToWidth="0" orientation="portrait" r:id="rId1"/>
  <headerFooter>
    <oddHeader xml:space="preserve">&amp;Ckalkulacja kosztów
</oddHeader>
    <oddFooter>Strona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view="pageLayout" zoomScaleNormal="100" workbookViewId="0">
      <selection activeCell="A3" sqref="A3:M3"/>
    </sheetView>
  </sheetViews>
  <sheetFormatPr defaultRowHeight="12.75" x14ac:dyDescent="0.2"/>
  <cols>
    <col min="1" max="1" width="3" style="24" customWidth="1"/>
    <col min="2" max="2" width="27.28515625" style="24" customWidth="1"/>
    <col min="3" max="3" width="15.28515625" style="24" customWidth="1"/>
    <col min="4" max="4" width="10.5703125" style="24" customWidth="1"/>
    <col min="5" max="5" width="9.140625" style="24"/>
    <col min="6" max="6" width="12" style="24" customWidth="1"/>
    <col min="7" max="23" width="9.140625" style="24"/>
    <col min="24" max="24" width="8.85546875" style="24" customWidth="1"/>
    <col min="25" max="256" width="9.140625" style="24"/>
    <col min="257" max="257" width="7.42578125" style="24" customWidth="1"/>
    <col min="258" max="258" width="29.28515625" style="24" customWidth="1"/>
    <col min="259" max="259" width="17.7109375" style="24" customWidth="1"/>
    <col min="260" max="279" width="9.140625" style="24"/>
    <col min="280" max="280" width="8.85546875" style="24" customWidth="1"/>
    <col min="281" max="512" width="9.140625" style="24"/>
    <col min="513" max="513" width="7.42578125" style="24" customWidth="1"/>
    <col min="514" max="514" width="29.28515625" style="24" customWidth="1"/>
    <col min="515" max="515" width="17.7109375" style="24" customWidth="1"/>
    <col min="516" max="535" width="9.140625" style="24"/>
    <col min="536" max="536" width="8.85546875" style="24" customWidth="1"/>
    <col min="537" max="768" width="9.140625" style="24"/>
    <col min="769" max="769" width="7.42578125" style="24" customWidth="1"/>
    <col min="770" max="770" width="29.28515625" style="24" customWidth="1"/>
    <col min="771" max="771" width="17.7109375" style="24" customWidth="1"/>
    <col min="772" max="791" width="9.140625" style="24"/>
    <col min="792" max="792" width="8.85546875" style="24" customWidth="1"/>
    <col min="793" max="1024" width="9.140625" style="24"/>
    <col min="1025" max="1025" width="7.42578125" style="24" customWidth="1"/>
    <col min="1026" max="1026" width="29.28515625" style="24" customWidth="1"/>
    <col min="1027" max="1027" width="17.7109375" style="24" customWidth="1"/>
    <col min="1028" max="1047" width="9.140625" style="24"/>
    <col min="1048" max="1048" width="8.85546875" style="24" customWidth="1"/>
    <col min="1049" max="1280" width="9.140625" style="24"/>
    <col min="1281" max="1281" width="7.42578125" style="24" customWidth="1"/>
    <col min="1282" max="1282" width="29.28515625" style="24" customWidth="1"/>
    <col min="1283" max="1283" width="17.7109375" style="24" customWidth="1"/>
    <col min="1284" max="1303" width="9.140625" style="24"/>
    <col min="1304" max="1304" width="8.85546875" style="24" customWidth="1"/>
    <col min="1305" max="1536" width="9.140625" style="24"/>
    <col min="1537" max="1537" width="7.42578125" style="24" customWidth="1"/>
    <col min="1538" max="1538" width="29.28515625" style="24" customWidth="1"/>
    <col min="1539" max="1539" width="17.7109375" style="24" customWidth="1"/>
    <col min="1540" max="1559" width="9.140625" style="24"/>
    <col min="1560" max="1560" width="8.85546875" style="24" customWidth="1"/>
    <col min="1561" max="1792" width="9.140625" style="24"/>
    <col min="1793" max="1793" width="7.42578125" style="24" customWidth="1"/>
    <col min="1794" max="1794" width="29.28515625" style="24" customWidth="1"/>
    <col min="1795" max="1795" width="17.7109375" style="24" customWidth="1"/>
    <col min="1796" max="1815" width="9.140625" style="24"/>
    <col min="1816" max="1816" width="8.85546875" style="24" customWidth="1"/>
    <col min="1817" max="2048" width="9.140625" style="24"/>
    <col min="2049" max="2049" width="7.42578125" style="24" customWidth="1"/>
    <col min="2050" max="2050" width="29.28515625" style="24" customWidth="1"/>
    <col min="2051" max="2051" width="17.7109375" style="24" customWidth="1"/>
    <col min="2052" max="2071" width="9.140625" style="24"/>
    <col min="2072" max="2072" width="8.85546875" style="24" customWidth="1"/>
    <col min="2073" max="2304" width="9.140625" style="24"/>
    <col min="2305" max="2305" width="7.42578125" style="24" customWidth="1"/>
    <col min="2306" max="2306" width="29.28515625" style="24" customWidth="1"/>
    <col min="2307" max="2307" width="17.7109375" style="24" customWidth="1"/>
    <col min="2308" max="2327" width="9.140625" style="24"/>
    <col min="2328" max="2328" width="8.85546875" style="24" customWidth="1"/>
    <col min="2329" max="2560" width="9.140625" style="24"/>
    <col min="2561" max="2561" width="7.42578125" style="24" customWidth="1"/>
    <col min="2562" max="2562" width="29.28515625" style="24" customWidth="1"/>
    <col min="2563" max="2563" width="17.7109375" style="24" customWidth="1"/>
    <col min="2564" max="2583" width="9.140625" style="24"/>
    <col min="2584" max="2584" width="8.85546875" style="24" customWidth="1"/>
    <col min="2585" max="2816" width="9.140625" style="24"/>
    <col min="2817" max="2817" width="7.42578125" style="24" customWidth="1"/>
    <col min="2818" max="2818" width="29.28515625" style="24" customWidth="1"/>
    <col min="2819" max="2819" width="17.7109375" style="24" customWidth="1"/>
    <col min="2820" max="2839" width="9.140625" style="24"/>
    <col min="2840" max="2840" width="8.85546875" style="24" customWidth="1"/>
    <col min="2841" max="3072" width="9.140625" style="24"/>
    <col min="3073" max="3073" width="7.42578125" style="24" customWidth="1"/>
    <col min="3074" max="3074" width="29.28515625" style="24" customWidth="1"/>
    <col min="3075" max="3075" width="17.7109375" style="24" customWidth="1"/>
    <col min="3076" max="3095" width="9.140625" style="24"/>
    <col min="3096" max="3096" width="8.85546875" style="24" customWidth="1"/>
    <col min="3097" max="3328" width="9.140625" style="24"/>
    <col min="3329" max="3329" width="7.42578125" style="24" customWidth="1"/>
    <col min="3330" max="3330" width="29.28515625" style="24" customWidth="1"/>
    <col min="3331" max="3331" width="17.7109375" style="24" customWidth="1"/>
    <col min="3332" max="3351" width="9.140625" style="24"/>
    <col min="3352" max="3352" width="8.85546875" style="24" customWidth="1"/>
    <col min="3353" max="3584" width="9.140625" style="24"/>
    <col min="3585" max="3585" width="7.42578125" style="24" customWidth="1"/>
    <col min="3586" max="3586" width="29.28515625" style="24" customWidth="1"/>
    <col min="3587" max="3587" width="17.7109375" style="24" customWidth="1"/>
    <col min="3588" max="3607" width="9.140625" style="24"/>
    <col min="3608" max="3608" width="8.85546875" style="24" customWidth="1"/>
    <col min="3609" max="3840" width="9.140625" style="24"/>
    <col min="3841" max="3841" width="7.42578125" style="24" customWidth="1"/>
    <col min="3842" max="3842" width="29.28515625" style="24" customWidth="1"/>
    <col min="3843" max="3843" width="17.7109375" style="24" customWidth="1"/>
    <col min="3844" max="3863" width="9.140625" style="24"/>
    <col min="3864" max="3864" width="8.85546875" style="24" customWidth="1"/>
    <col min="3865" max="4096" width="9.140625" style="24"/>
    <col min="4097" max="4097" width="7.42578125" style="24" customWidth="1"/>
    <col min="4098" max="4098" width="29.28515625" style="24" customWidth="1"/>
    <col min="4099" max="4099" width="17.7109375" style="24" customWidth="1"/>
    <col min="4100" max="4119" width="9.140625" style="24"/>
    <col min="4120" max="4120" width="8.85546875" style="24" customWidth="1"/>
    <col min="4121" max="4352" width="9.140625" style="24"/>
    <col min="4353" max="4353" width="7.42578125" style="24" customWidth="1"/>
    <col min="4354" max="4354" width="29.28515625" style="24" customWidth="1"/>
    <col min="4355" max="4355" width="17.7109375" style="24" customWidth="1"/>
    <col min="4356" max="4375" width="9.140625" style="24"/>
    <col min="4376" max="4376" width="8.85546875" style="24" customWidth="1"/>
    <col min="4377" max="4608" width="9.140625" style="24"/>
    <col min="4609" max="4609" width="7.42578125" style="24" customWidth="1"/>
    <col min="4610" max="4610" width="29.28515625" style="24" customWidth="1"/>
    <col min="4611" max="4611" width="17.7109375" style="24" customWidth="1"/>
    <col min="4612" max="4631" width="9.140625" style="24"/>
    <col min="4632" max="4632" width="8.85546875" style="24" customWidth="1"/>
    <col min="4633" max="4864" width="9.140625" style="24"/>
    <col min="4865" max="4865" width="7.42578125" style="24" customWidth="1"/>
    <col min="4866" max="4866" width="29.28515625" style="24" customWidth="1"/>
    <col min="4867" max="4867" width="17.7109375" style="24" customWidth="1"/>
    <col min="4868" max="4887" width="9.140625" style="24"/>
    <col min="4888" max="4888" width="8.85546875" style="24" customWidth="1"/>
    <col min="4889" max="5120" width="9.140625" style="24"/>
    <col min="5121" max="5121" width="7.42578125" style="24" customWidth="1"/>
    <col min="5122" max="5122" width="29.28515625" style="24" customWidth="1"/>
    <col min="5123" max="5123" width="17.7109375" style="24" customWidth="1"/>
    <col min="5124" max="5143" width="9.140625" style="24"/>
    <col min="5144" max="5144" width="8.85546875" style="24" customWidth="1"/>
    <col min="5145" max="5376" width="9.140625" style="24"/>
    <col min="5377" max="5377" width="7.42578125" style="24" customWidth="1"/>
    <col min="5378" max="5378" width="29.28515625" style="24" customWidth="1"/>
    <col min="5379" max="5379" width="17.7109375" style="24" customWidth="1"/>
    <col min="5380" max="5399" width="9.140625" style="24"/>
    <col min="5400" max="5400" width="8.85546875" style="24" customWidth="1"/>
    <col min="5401" max="5632" width="9.140625" style="24"/>
    <col min="5633" max="5633" width="7.42578125" style="24" customWidth="1"/>
    <col min="5634" max="5634" width="29.28515625" style="24" customWidth="1"/>
    <col min="5635" max="5635" width="17.7109375" style="24" customWidth="1"/>
    <col min="5636" max="5655" width="9.140625" style="24"/>
    <col min="5656" max="5656" width="8.85546875" style="24" customWidth="1"/>
    <col min="5657" max="5888" width="9.140625" style="24"/>
    <col min="5889" max="5889" width="7.42578125" style="24" customWidth="1"/>
    <col min="5890" max="5890" width="29.28515625" style="24" customWidth="1"/>
    <col min="5891" max="5891" width="17.7109375" style="24" customWidth="1"/>
    <col min="5892" max="5911" width="9.140625" style="24"/>
    <col min="5912" max="5912" width="8.85546875" style="24" customWidth="1"/>
    <col min="5913" max="6144" width="9.140625" style="24"/>
    <col min="6145" max="6145" width="7.42578125" style="24" customWidth="1"/>
    <col min="6146" max="6146" width="29.28515625" style="24" customWidth="1"/>
    <col min="6147" max="6147" width="17.7109375" style="24" customWidth="1"/>
    <col min="6148" max="6167" width="9.140625" style="24"/>
    <col min="6168" max="6168" width="8.85546875" style="24" customWidth="1"/>
    <col min="6169" max="6400" width="9.140625" style="24"/>
    <col min="6401" max="6401" width="7.42578125" style="24" customWidth="1"/>
    <col min="6402" max="6402" width="29.28515625" style="24" customWidth="1"/>
    <col min="6403" max="6403" width="17.7109375" style="24" customWidth="1"/>
    <col min="6404" max="6423" width="9.140625" style="24"/>
    <col min="6424" max="6424" width="8.85546875" style="24" customWidth="1"/>
    <col min="6425" max="6656" width="9.140625" style="24"/>
    <col min="6657" max="6657" width="7.42578125" style="24" customWidth="1"/>
    <col min="6658" max="6658" width="29.28515625" style="24" customWidth="1"/>
    <col min="6659" max="6659" width="17.7109375" style="24" customWidth="1"/>
    <col min="6660" max="6679" width="9.140625" style="24"/>
    <col min="6680" max="6680" width="8.85546875" style="24" customWidth="1"/>
    <col min="6681" max="6912" width="9.140625" style="24"/>
    <col min="6913" max="6913" width="7.42578125" style="24" customWidth="1"/>
    <col min="6914" max="6914" width="29.28515625" style="24" customWidth="1"/>
    <col min="6915" max="6915" width="17.7109375" style="24" customWidth="1"/>
    <col min="6916" max="6935" width="9.140625" style="24"/>
    <col min="6936" max="6936" width="8.85546875" style="24" customWidth="1"/>
    <col min="6937" max="7168" width="9.140625" style="24"/>
    <col min="7169" max="7169" width="7.42578125" style="24" customWidth="1"/>
    <col min="7170" max="7170" width="29.28515625" style="24" customWidth="1"/>
    <col min="7171" max="7171" width="17.7109375" style="24" customWidth="1"/>
    <col min="7172" max="7191" width="9.140625" style="24"/>
    <col min="7192" max="7192" width="8.85546875" style="24" customWidth="1"/>
    <col min="7193" max="7424" width="9.140625" style="24"/>
    <col min="7425" max="7425" width="7.42578125" style="24" customWidth="1"/>
    <col min="7426" max="7426" width="29.28515625" style="24" customWidth="1"/>
    <col min="7427" max="7427" width="17.7109375" style="24" customWidth="1"/>
    <col min="7428" max="7447" width="9.140625" style="24"/>
    <col min="7448" max="7448" width="8.85546875" style="24" customWidth="1"/>
    <col min="7449" max="7680" width="9.140625" style="24"/>
    <col min="7681" max="7681" width="7.42578125" style="24" customWidth="1"/>
    <col min="7682" max="7682" width="29.28515625" style="24" customWidth="1"/>
    <col min="7683" max="7683" width="17.7109375" style="24" customWidth="1"/>
    <col min="7684" max="7703" width="9.140625" style="24"/>
    <col min="7704" max="7704" width="8.85546875" style="24" customWidth="1"/>
    <col min="7705" max="7936" width="9.140625" style="24"/>
    <col min="7937" max="7937" width="7.42578125" style="24" customWidth="1"/>
    <col min="7938" max="7938" width="29.28515625" style="24" customWidth="1"/>
    <col min="7939" max="7939" width="17.7109375" style="24" customWidth="1"/>
    <col min="7940" max="7959" width="9.140625" style="24"/>
    <col min="7960" max="7960" width="8.85546875" style="24" customWidth="1"/>
    <col min="7961" max="8192" width="9.140625" style="24"/>
    <col min="8193" max="8193" width="7.42578125" style="24" customWidth="1"/>
    <col min="8194" max="8194" width="29.28515625" style="24" customWidth="1"/>
    <col min="8195" max="8195" width="17.7109375" style="24" customWidth="1"/>
    <col min="8196" max="8215" width="9.140625" style="24"/>
    <col min="8216" max="8216" width="8.85546875" style="24" customWidth="1"/>
    <col min="8217" max="8448" width="9.140625" style="24"/>
    <col min="8449" max="8449" width="7.42578125" style="24" customWidth="1"/>
    <col min="8450" max="8450" width="29.28515625" style="24" customWidth="1"/>
    <col min="8451" max="8451" width="17.7109375" style="24" customWidth="1"/>
    <col min="8452" max="8471" width="9.140625" style="24"/>
    <col min="8472" max="8472" width="8.85546875" style="24" customWidth="1"/>
    <col min="8473" max="8704" width="9.140625" style="24"/>
    <col min="8705" max="8705" width="7.42578125" style="24" customWidth="1"/>
    <col min="8706" max="8706" width="29.28515625" style="24" customWidth="1"/>
    <col min="8707" max="8707" width="17.7109375" style="24" customWidth="1"/>
    <col min="8708" max="8727" width="9.140625" style="24"/>
    <col min="8728" max="8728" width="8.85546875" style="24" customWidth="1"/>
    <col min="8729" max="8960" width="9.140625" style="24"/>
    <col min="8961" max="8961" width="7.42578125" style="24" customWidth="1"/>
    <col min="8962" max="8962" width="29.28515625" style="24" customWidth="1"/>
    <col min="8963" max="8963" width="17.7109375" style="24" customWidth="1"/>
    <col min="8964" max="8983" width="9.140625" style="24"/>
    <col min="8984" max="8984" width="8.85546875" style="24" customWidth="1"/>
    <col min="8985" max="9216" width="9.140625" style="24"/>
    <col min="9217" max="9217" width="7.42578125" style="24" customWidth="1"/>
    <col min="9218" max="9218" width="29.28515625" style="24" customWidth="1"/>
    <col min="9219" max="9219" width="17.7109375" style="24" customWidth="1"/>
    <col min="9220" max="9239" width="9.140625" style="24"/>
    <col min="9240" max="9240" width="8.85546875" style="24" customWidth="1"/>
    <col min="9241" max="9472" width="9.140625" style="24"/>
    <col min="9473" max="9473" width="7.42578125" style="24" customWidth="1"/>
    <col min="9474" max="9474" width="29.28515625" style="24" customWidth="1"/>
    <col min="9475" max="9475" width="17.7109375" style="24" customWidth="1"/>
    <col min="9476" max="9495" width="9.140625" style="24"/>
    <col min="9496" max="9496" width="8.85546875" style="24" customWidth="1"/>
    <col min="9497" max="9728" width="9.140625" style="24"/>
    <col min="9729" max="9729" width="7.42578125" style="24" customWidth="1"/>
    <col min="9730" max="9730" width="29.28515625" style="24" customWidth="1"/>
    <col min="9731" max="9731" width="17.7109375" style="24" customWidth="1"/>
    <col min="9732" max="9751" width="9.140625" style="24"/>
    <col min="9752" max="9752" width="8.85546875" style="24" customWidth="1"/>
    <col min="9753" max="9984" width="9.140625" style="24"/>
    <col min="9985" max="9985" width="7.42578125" style="24" customWidth="1"/>
    <col min="9986" max="9986" width="29.28515625" style="24" customWidth="1"/>
    <col min="9987" max="9987" width="17.7109375" style="24" customWidth="1"/>
    <col min="9988" max="10007" width="9.140625" style="24"/>
    <col min="10008" max="10008" width="8.85546875" style="24" customWidth="1"/>
    <col min="10009" max="10240" width="9.140625" style="24"/>
    <col min="10241" max="10241" width="7.42578125" style="24" customWidth="1"/>
    <col min="10242" max="10242" width="29.28515625" style="24" customWidth="1"/>
    <col min="10243" max="10243" width="17.7109375" style="24" customWidth="1"/>
    <col min="10244" max="10263" width="9.140625" style="24"/>
    <col min="10264" max="10264" width="8.85546875" style="24" customWidth="1"/>
    <col min="10265" max="10496" width="9.140625" style="24"/>
    <col min="10497" max="10497" width="7.42578125" style="24" customWidth="1"/>
    <col min="10498" max="10498" width="29.28515625" style="24" customWidth="1"/>
    <col min="10499" max="10499" width="17.7109375" style="24" customWidth="1"/>
    <col min="10500" max="10519" width="9.140625" style="24"/>
    <col min="10520" max="10520" width="8.85546875" style="24" customWidth="1"/>
    <col min="10521" max="10752" width="9.140625" style="24"/>
    <col min="10753" max="10753" width="7.42578125" style="24" customWidth="1"/>
    <col min="10754" max="10754" width="29.28515625" style="24" customWidth="1"/>
    <col min="10755" max="10755" width="17.7109375" style="24" customWidth="1"/>
    <col min="10756" max="10775" width="9.140625" style="24"/>
    <col min="10776" max="10776" width="8.85546875" style="24" customWidth="1"/>
    <col min="10777" max="11008" width="9.140625" style="24"/>
    <col min="11009" max="11009" width="7.42578125" style="24" customWidth="1"/>
    <col min="11010" max="11010" width="29.28515625" style="24" customWidth="1"/>
    <col min="11011" max="11011" width="17.7109375" style="24" customWidth="1"/>
    <col min="11012" max="11031" width="9.140625" style="24"/>
    <col min="11032" max="11032" width="8.85546875" style="24" customWidth="1"/>
    <col min="11033" max="11264" width="9.140625" style="24"/>
    <col min="11265" max="11265" width="7.42578125" style="24" customWidth="1"/>
    <col min="11266" max="11266" width="29.28515625" style="24" customWidth="1"/>
    <col min="11267" max="11267" width="17.7109375" style="24" customWidth="1"/>
    <col min="11268" max="11287" width="9.140625" style="24"/>
    <col min="11288" max="11288" width="8.85546875" style="24" customWidth="1"/>
    <col min="11289" max="11520" width="9.140625" style="24"/>
    <col min="11521" max="11521" width="7.42578125" style="24" customWidth="1"/>
    <col min="11522" max="11522" width="29.28515625" style="24" customWidth="1"/>
    <col min="11523" max="11523" width="17.7109375" style="24" customWidth="1"/>
    <col min="11524" max="11543" width="9.140625" style="24"/>
    <col min="11544" max="11544" width="8.85546875" style="24" customWidth="1"/>
    <col min="11545" max="11776" width="9.140625" style="24"/>
    <col min="11777" max="11777" width="7.42578125" style="24" customWidth="1"/>
    <col min="11778" max="11778" width="29.28515625" style="24" customWidth="1"/>
    <col min="11779" max="11779" width="17.7109375" style="24" customWidth="1"/>
    <col min="11780" max="11799" width="9.140625" style="24"/>
    <col min="11800" max="11800" width="8.85546875" style="24" customWidth="1"/>
    <col min="11801" max="12032" width="9.140625" style="24"/>
    <col min="12033" max="12033" width="7.42578125" style="24" customWidth="1"/>
    <col min="12034" max="12034" width="29.28515625" style="24" customWidth="1"/>
    <col min="12035" max="12035" width="17.7109375" style="24" customWidth="1"/>
    <col min="12036" max="12055" width="9.140625" style="24"/>
    <col min="12056" max="12056" width="8.85546875" style="24" customWidth="1"/>
    <col min="12057" max="12288" width="9.140625" style="24"/>
    <col min="12289" max="12289" width="7.42578125" style="24" customWidth="1"/>
    <col min="12290" max="12290" width="29.28515625" style="24" customWidth="1"/>
    <col min="12291" max="12291" width="17.7109375" style="24" customWidth="1"/>
    <col min="12292" max="12311" width="9.140625" style="24"/>
    <col min="12312" max="12312" width="8.85546875" style="24" customWidth="1"/>
    <col min="12313" max="12544" width="9.140625" style="24"/>
    <col min="12545" max="12545" width="7.42578125" style="24" customWidth="1"/>
    <col min="12546" max="12546" width="29.28515625" style="24" customWidth="1"/>
    <col min="12547" max="12547" width="17.7109375" style="24" customWidth="1"/>
    <col min="12548" max="12567" width="9.140625" style="24"/>
    <col min="12568" max="12568" width="8.85546875" style="24" customWidth="1"/>
    <col min="12569" max="12800" width="9.140625" style="24"/>
    <col min="12801" max="12801" width="7.42578125" style="24" customWidth="1"/>
    <col min="12802" max="12802" width="29.28515625" style="24" customWidth="1"/>
    <col min="12803" max="12803" width="17.7109375" style="24" customWidth="1"/>
    <col min="12804" max="12823" width="9.140625" style="24"/>
    <col min="12824" max="12824" width="8.85546875" style="24" customWidth="1"/>
    <col min="12825" max="13056" width="9.140625" style="24"/>
    <col min="13057" max="13057" width="7.42578125" style="24" customWidth="1"/>
    <col min="13058" max="13058" width="29.28515625" style="24" customWidth="1"/>
    <col min="13059" max="13059" width="17.7109375" style="24" customWidth="1"/>
    <col min="13060" max="13079" width="9.140625" style="24"/>
    <col min="13080" max="13080" width="8.85546875" style="24" customWidth="1"/>
    <col min="13081" max="13312" width="9.140625" style="24"/>
    <col min="13313" max="13313" width="7.42578125" style="24" customWidth="1"/>
    <col min="13314" max="13314" width="29.28515625" style="24" customWidth="1"/>
    <col min="13315" max="13315" width="17.7109375" style="24" customWidth="1"/>
    <col min="13316" max="13335" width="9.140625" style="24"/>
    <col min="13336" max="13336" width="8.85546875" style="24" customWidth="1"/>
    <col min="13337" max="13568" width="9.140625" style="24"/>
    <col min="13569" max="13569" width="7.42578125" style="24" customWidth="1"/>
    <col min="13570" max="13570" width="29.28515625" style="24" customWidth="1"/>
    <col min="13571" max="13571" width="17.7109375" style="24" customWidth="1"/>
    <col min="13572" max="13591" width="9.140625" style="24"/>
    <col min="13592" max="13592" width="8.85546875" style="24" customWidth="1"/>
    <col min="13593" max="13824" width="9.140625" style="24"/>
    <col min="13825" max="13825" width="7.42578125" style="24" customWidth="1"/>
    <col min="13826" max="13826" width="29.28515625" style="24" customWidth="1"/>
    <col min="13827" max="13827" width="17.7109375" style="24" customWidth="1"/>
    <col min="13828" max="13847" width="9.140625" style="24"/>
    <col min="13848" max="13848" width="8.85546875" style="24" customWidth="1"/>
    <col min="13849" max="14080" width="9.140625" style="24"/>
    <col min="14081" max="14081" width="7.42578125" style="24" customWidth="1"/>
    <col min="14082" max="14082" width="29.28515625" style="24" customWidth="1"/>
    <col min="14083" max="14083" width="17.7109375" style="24" customWidth="1"/>
    <col min="14084" max="14103" width="9.140625" style="24"/>
    <col min="14104" max="14104" width="8.85546875" style="24" customWidth="1"/>
    <col min="14105" max="14336" width="9.140625" style="24"/>
    <col min="14337" max="14337" width="7.42578125" style="24" customWidth="1"/>
    <col min="14338" max="14338" width="29.28515625" style="24" customWidth="1"/>
    <col min="14339" max="14339" width="17.7109375" style="24" customWidth="1"/>
    <col min="14340" max="14359" width="9.140625" style="24"/>
    <col min="14360" max="14360" width="8.85546875" style="24" customWidth="1"/>
    <col min="14361" max="14592" width="9.140625" style="24"/>
    <col min="14593" max="14593" width="7.42578125" style="24" customWidth="1"/>
    <col min="14594" max="14594" width="29.28515625" style="24" customWidth="1"/>
    <col min="14595" max="14595" width="17.7109375" style="24" customWidth="1"/>
    <col min="14596" max="14615" width="9.140625" style="24"/>
    <col min="14616" max="14616" width="8.85546875" style="24" customWidth="1"/>
    <col min="14617" max="14848" width="9.140625" style="24"/>
    <col min="14849" max="14849" width="7.42578125" style="24" customWidth="1"/>
    <col min="14850" max="14850" width="29.28515625" style="24" customWidth="1"/>
    <col min="14851" max="14851" width="17.7109375" style="24" customWidth="1"/>
    <col min="14852" max="14871" width="9.140625" style="24"/>
    <col min="14872" max="14872" width="8.85546875" style="24" customWidth="1"/>
    <col min="14873" max="15104" width="9.140625" style="24"/>
    <col min="15105" max="15105" width="7.42578125" style="24" customWidth="1"/>
    <col min="15106" max="15106" width="29.28515625" style="24" customWidth="1"/>
    <col min="15107" max="15107" width="17.7109375" style="24" customWidth="1"/>
    <col min="15108" max="15127" width="9.140625" style="24"/>
    <col min="15128" max="15128" width="8.85546875" style="24" customWidth="1"/>
    <col min="15129" max="15360" width="9.140625" style="24"/>
    <col min="15361" max="15361" width="7.42578125" style="24" customWidth="1"/>
    <col min="15362" max="15362" width="29.28515625" style="24" customWidth="1"/>
    <col min="15363" max="15363" width="17.7109375" style="24" customWidth="1"/>
    <col min="15364" max="15383" width="9.140625" style="24"/>
    <col min="15384" max="15384" width="8.85546875" style="24" customWidth="1"/>
    <col min="15385" max="15616" width="9.140625" style="24"/>
    <col min="15617" max="15617" width="7.42578125" style="24" customWidth="1"/>
    <col min="15618" max="15618" width="29.28515625" style="24" customWidth="1"/>
    <col min="15619" max="15619" width="17.7109375" style="24" customWidth="1"/>
    <col min="15620" max="15639" width="9.140625" style="24"/>
    <col min="15640" max="15640" width="8.85546875" style="24" customWidth="1"/>
    <col min="15641" max="15872" width="9.140625" style="24"/>
    <col min="15873" max="15873" width="7.42578125" style="24" customWidth="1"/>
    <col min="15874" max="15874" width="29.28515625" style="24" customWidth="1"/>
    <col min="15875" max="15875" width="17.7109375" style="24" customWidth="1"/>
    <col min="15876" max="15895" width="9.140625" style="24"/>
    <col min="15896" max="15896" width="8.85546875" style="24" customWidth="1"/>
    <col min="15897" max="16128" width="9.140625" style="24"/>
    <col min="16129" max="16129" width="7.42578125" style="24" customWidth="1"/>
    <col min="16130" max="16130" width="29.28515625" style="24" customWidth="1"/>
    <col min="16131" max="16131" width="17.7109375" style="24" customWidth="1"/>
    <col min="16132" max="16151" width="9.140625" style="24"/>
    <col min="16152" max="16152" width="8.85546875" style="24" customWidth="1"/>
    <col min="16153" max="16384" width="9.140625" style="24"/>
  </cols>
  <sheetData>
    <row r="1" spans="1:22" ht="20.25" thickBot="1" x14ac:dyDescent="0.35">
      <c r="B1" s="49"/>
      <c r="C1" s="50"/>
    </row>
    <row r="2" spans="1:22" ht="13.5" thickTop="1" x14ac:dyDescent="0.2"/>
    <row r="3" spans="1:22" s="40" customFormat="1" ht="46.5" customHeight="1" x14ac:dyDescent="0.25">
      <c r="A3" s="108" t="s">
        <v>92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39"/>
      <c r="O3" s="39"/>
    </row>
    <row r="4" spans="1:22" s="40" customFormat="1" ht="18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39"/>
      <c r="N4" s="39"/>
      <c r="O4" s="39"/>
    </row>
    <row r="5" spans="1:22" s="98" customFormat="1" ht="40.5" customHeight="1" x14ac:dyDescent="0.3">
      <c r="A5" s="112" t="s">
        <v>91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22" ht="20.25" customHeight="1" x14ac:dyDescent="0.3">
      <c r="A6" s="22"/>
      <c r="B6" s="22"/>
      <c r="C6" s="22"/>
      <c r="D6" s="22"/>
      <c r="E6" s="22"/>
      <c r="F6" s="22"/>
      <c r="G6" s="22"/>
      <c r="H6" s="23"/>
    </row>
    <row r="7" spans="1:22" ht="18" customHeight="1" x14ac:dyDescent="0.2">
      <c r="A7" s="113" t="s">
        <v>6</v>
      </c>
      <c r="B7" s="109" t="s">
        <v>7</v>
      </c>
      <c r="C7" s="109" t="s">
        <v>8</v>
      </c>
      <c r="D7" s="109" t="s">
        <v>88</v>
      </c>
      <c r="E7" s="109" t="s">
        <v>9</v>
      </c>
      <c r="F7" s="115" t="s">
        <v>10</v>
      </c>
      <c r="G7" s="115" t="s">
        <v>11</v>
      </c>
      <c r="H7" s="109" t="s">
        <v>12</v>
      </c>
      <c r="I7" s="109" t="s">
        <v>13</v>
      </c>
      <c r="J7" s="109" t="s">
        <v>14</v>
      </c>
      <c r="K7" s="109" t="s">
        <v>15</v>
      </c>
      <c r="L7" s="109" t="s">
        <v>16</v>
      </c>
      <c r="M7" s="109" t="s">
        <v>17</v>
      </c>
      <c r="N7" s="12"/>
      <c r="O7" s="12"/>
      <c r="P7" s="12"/>
      <c r="Q7" s="12"/>
      <c r="R7" s="12"/>
      <c r="S7" s="12"/>
      <c r="T7" s="12"/>
      <c r="U7" s="12"/>
      <c r="V7" s="12"/>
    </row>
    <row r="8" spans="1:22" ht="12.75" customHeight="1" x14ac:dyDescent="0.2">
      <c r="A8" s="114"/>
      <c r="B8" s="110"/>
      <c r="C8" s="110"/>
      <c r="D8" s="110"/>
      <c r="E8" s="110"/>
      <c r="F8" s="116"/>
      <c r="G8" s="116"/>
      <c r="H8" s="110"/>
      <c r="I8" s="110"/>
      <c r="J8" s="110"/>
      <c r="K8" s="110"/>
      <c r="L8" s="109"/>
      <c r="M8" s="109"/>
      <c r="N8" s="12"/>
      <c r="O8" s="12"/>
      <c r="P8" s="12"/>
      <c r="Q8" s="12"/>
      <c r="R8" s="12"/>
      <c r="S8" s="12"/>
      <c r="T8" s="12"/>
      <c r="U8" s="12"/>
      <c r="V8" s="12"/>
    </row>
    <row r="9" spans="1:22" ht="12.75" customHeight="1" x14ac:dyDescent="0.2">
      <c r="A9" s="114"/>
      <c r="B9" s="110"/>
      <c r="C9" s="110"/>
      <c r="D9" s="110"/>
      <c r="E9" s="110"/>
      <c r="F9" s="116"/>
      <c r="G9" s="116"/>
      <c r="H9" s="110"/>
      <c r="I9" s="110"/>
      <c r="J9" s="110"/>
      <c r="K9" s="110"/>
      <c r="L9" s="109"/>
      <c r="M9" s="109"/>
      <c r="N9" s="12"/>
      <c r="O9" s="12"/>
      <c r="P9" s="12"/>
      <c r="Q9" s="12"/>
      <c r="R9" s="12"/>
      <c r="S9" s="12"/>
      <c r="T9" s="12"/>
      <c r="U9" s="12"/>
      <c r="V9" s="12"/>
    </row>
    <row r="10" spans="1:22" ht="35.25" customHeight="1" x14ac:dyDescent="0.2">
      <c r="A10" s="114"/>
      <c r="B10" s="110"/>
      <c r="C10" s="110"/>
      <c r="D10" s="110"/>
      <c r="E10" s="110"/>
      <c r="F10" s="117"/>
      <c r="G10" s="117"/>
      <c r="H10" s="110"/>
      <c r="I10" s="110"/>
      <c r="J10" s="110"/>
      <c r="K10" s="110"/>
      <c r="L10" s="109"/>
      <c r="M10" s="109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.75" x14ac:dyDescent="0.2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27" customFormat="1" ht="15.75" x14ac:dyDescent="0.2">
      <c r="A12" s="26"/>
      <c r="B12" s="87" t="s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27" customFormat="1" ht="15.75" x14ac:dyDescent="0.25">
      <c r="A13" s="26">
        <v>1</v>
      </c>
      <c r="B13" s="52" t="s">
        <v>87</v>
      </c>
      <c r="C13" s="106"/>
      <c r="D13" s="52">
        <v>4200</v>
      </c>
      <c r="E13" s="26"/>
      <c r="F13" s="26"/>
      <c r="G13" s="26"/>
      <c r="H13" s="26"/>
      <c r="I13" s="26"/>
      <c r="J13" s="26"/>
      <c r="K13" s="26"/>
      <c r="L13" s="26"/>
      <c r="M13" s="26"/>
      <c r="N13" s="13"/>
      <c r="O13" s="13"/>
      <c r="P13" s="13"/>
      <c r="Q13" s="13"/>
      <c r="R13" s="13"/>
      <c r="S13" s="13"/>
      <c r="T13" s="13"/>
      <c r="U13" s="13"/>
      <c r="V13" s="13"/>
    </row>
    <row r="14" spans="1:22" s="27" customFormat="1" ht="15.75" x14ac:dyDescent="0.25">
      <c r="A14" s="26"/>
      <c r="B14" s="52"/>
      <c r="C14" s="57"/>
      <c r="D14" s="52"/>
      <c r="E14" s="26"/>
      <c r="F14" s="26"/>
      <c r="G14" s="26"/>
      <c r="H14" s="26"/>
      <c r="I14" s="26"/>
      <c r="J14" s="26"/>
      <c r="K14" s="26"/>
      <c r="L14" s="26"/>
      <c r="M14" s="26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27" customFormat="1" ht="15.75" x14ac:dyDescent="0.25">
      <c r="A15" s="26"/>
      <c r="B15" s="88" t="s">
        <v>66</v>
      </c>
      <c r="C15" s="57"/>
      <c r="D15" s="58"/>
      <c r="E15" s="26"/>
      <c r="F15" s="26"/>
      <c r="G15" s="26"/>
      <c r="H15" s="26"/>
      <c r="I15" s="26"/>
      <c r="J15" s="26"/>
      <c r="K15" s="26"/>
      <c r="L15" s="26"/>
      <c r="M15" s="26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27" customFormat="1" ht="15.75" x14ac:dyDescent="0.25">
      <c r="A16" s="26"/>
      <c r="B16" s="52" t="s">
        <v>68</v>
      </c>
      <c r="C16" s="57"/>
      <c r="D16" s="58"/>
      <c r="E16" s="26"/>
      <c r="F16" s="26"/>
      <c r="G16" s="26"/>
      <c r="H16" s="26"/>
      <c r="I16" s="26"/>
      <c r="J16" s="26"/>
      <c r="K16" s="26"/>
      <c r="L16" s="26"/>
      <c r="M16" s="26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27" customFormat="1" ht="15.75" x14ac:dyDescent="0.25">
      <c r="A17" s="26"/>
      <c r="B17" s="88" t="s">
        <v>67</v>
      </c>
      <c r="C17" s="57"/>
      <c r="D17" s="58"/>
      <c r="E17" s="26"/>
      <c r="F17" s="26"/>
      <c r="G17" s="26"/>
      <c r="H17" s="26"/>
      <c r="I17" s="26"/>
      <c r="J17" s="26"/>
      <c r="K17" s="26"/>
      <c r="L17" s="26"/>
      <c r="M17" s="26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27" customFormat="1" ht="15.75" x14ac:dyDescent="0.25">
      <c r="A18" s="26"/>
      <c r="B18" s="52" t="s">
        <v>68</v>
      </c>
      <c r="C18" s="57"/>
      <c r="D18" s="58"/>
      <c r="E18" s="26"/>
      <c r="F18" s="26"/>
      <c r="G18" s="26"/>
      <c r="H18" s="26"/>
      <c r="I18" s="26"/>
      <c r="J18" s="26"/>
      <c r="K18" s="26"/>
      <c r="L18" s="26"/>
      <c r="M18" s="26"/>
      <c r="N18" s="13"/>
      <c r="O18" s="13"/>
      <c r="P18" s="13"/>
      <c r="Q18" s="13"/>
      <c r="R18" s="13"/>
      <c r="S18" s="13"/>
      <c r="T18" s="13"/>
      <c r="U18" s="13"/>
      <c r="V18" s="13"/>
    </row>
    <row r="19" spans="1:22" s="27" customFormat="1" ht="15.75" x14ac:dyDescent="0.2">
      <c r="A19" s="51"/>
      <c r="B19" s="26" t="s">
        <v>19</v>
      </c>
      <c r="C19" s="51"/>
      <c r="D19" s="51"/>
      <c r="E19" s="51"/>
      <c r="F19" s="51"/>
      <c r="G19" s="51"/>
      <c r="H19" s="51"/>
      <c r="I19" s="51"/>
      <c r="J19" s="51"/>
      <c r="K19" s="26"/>
      <c r="L19" s="26"/>
      <c r="M19" s="51"/>
      <c r="N19" s="13"/>
      <c r="O19" s="13"/>
      <c r="P19" s="13"/>
      <c r="Q19" s="13"/>
      <c r="R19" s="13"/>
      <c r="S19" s="13"/>
      <c r="T19" s="13"/>
      <c r="U19" s="13"/>
      <c r="V19" s="13"/>
    </row>
    <row r="20" spans="1:22" s="27" customFormat="1" ht="15.75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x14ac:dyDescent="0.25">
      <c r="A21" s="28" t="s"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customFormat="1" ht="48" customHeight="1" x14ac:dyDescent="0.25">
      <c r="A22" s="111" t="s">
        <v>89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22" s="37" customFormat="1" ht="15.75" x14ac:dyDescent="0.25">
      <c r="A23" s="35"/>
      <c r="B23" s="36"/>
      <c r="C23" s="29"/>
    </row>
    <row r="24" spans="1:22" s="43" customFormat="1" ht="21" x14ac:dyDescent="0.35">
      <c r="A24" s="42" t="s">
        <v>60</v>
      </c>
      <c r="D24" s="44"/>
    </row>
    <row r="25" spans="1:22" s="47" customFormat="1" ht="21" x14ac:dyDescent="0.35">
      <c r="A25" s="45" t="s">
        <v>90</v>
      </c>
      <c r="B25" s="46"/>
      <c r="C25" s="46"/>
      <c r="D25" s="46"/>
      <c r="E25" s="46"/>
      <c r="F25" s="46"/>
      <c r="G25" s="45"/>
      <c r="H25" s="45"/>
      <c r="I25" s="45"/>
      <c r="J25" s="45"/>
      <c r="K25" s="45"/>
      <c r="L25" s="45"/>
    </row>
    <row r="26" spans="1:22" s="32" customFormat="1" ht="15.75" x14ac:dyDescent="0.25">
      <c r="B26" s="38"/>
    </row>
    <row r="27" spans="1:22" ht="20.100000000000001" customHeight="1" x14ac:dyDescent="0.25">
      <c r="A27" s="3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</sheetData>
  <mergeCells count="16">
    <mergeCell ref="I7:I10"/>
    <mergeCell ref="J7:J10"/>
    <mergeCell ref="A22:M22"/>
    <mergeCell ref="A3:M3"/>
    <mergeCell ref="A5:L5"/>
    <mergeCell ref="A7:A10"/>
    <mergeCell ref="B7:B10"/>
    <mergeCell ref="C7:C10"/>
    <mergeCell ref="D7:D10"/>
    <mergeCell ref="G7:G10"/>
    <mergeCell ref="F7:F10"/>
    <mergeCell ref="E7:E10"/>
    <mergeCell ref="M7:M10"/>
    <mergeCell ref="K7:K10"/>
    <mergeCell ref="L7:L10"/>
    <mergeCell ref="H7:H10"/>
  </mergeCells>
  <pageMargins left="0.25" right="0.25" top="0.75" bottom="0.75" header="0.3" footer="0.3"/>
  <pageSetup paperSize="9" scale="96" fitToHeight="0" orientation="landscape" r:id="rId1"/>
  <headerFooter>
    <oddHeader>&amp;A</oddHeader>
    <oddFooter>&amp;A&amp;RStrona 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kalkulacja kosztów</vt:lpstr>
      <vt:lpstr>formularz asortymentowo-cenowy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2020-12-10T13:45:19Z</dcterms:modified>
</cp:coreProperties>
</file>