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Nowe Miasto Lubawskie Powiat\Przetarg 2024-2025\SWZ\"/>
    </mc:Choice>
  </mc:AlternateContent>
  <xr:revisionPtr revIDLastSave="0" documentId="13_ncr:1_{55C74AB9-FFFF-423F-A116-70ABF1DEE32D}" xr6:coauthVersionLast="47" xr6:coauthVersionMax="47" xr10:uidLastSave="{00000000-0000-0000-0000-000000000000}"/>
  <bookViews>
    <workbookView xWindow="-108" yWindow="-108" windowWidth="23256" windowHeight="12576" tabRatio="700" activeTab="1" xr2:uid="{00000000-000D-0000-FFFF-FFFF00000000}"/>
  </bookViews>
  <sheets>
    <sheet name="informacje ogólne" sheetId="11" r:id="rId1"/>
    <sheet name="budynki" sheetId="2" r:id="rId2"/>
    <sheet name="elektronika" sheetId="4" r:id="rId3"/>
    <sheet name="śr. trwałe" sheetId="8" r:id="rId4"/>
    <sheet name="maszyny" sheetId="15" r:id="rId5"/>
    <sheet name="lokalizacje" sheetId="10" r:id="rId6"/>
  </sheets>
  <definedNames>
    <definedName name="_xlnm.Print_Area" localSheetId="1">budynki!$A$1:$Y$44</definedName>
    <definedName name="_xlnm.Print_Area" localSheetId="2">elektronika!$A$1:$D$379</definedName>
    <definedName name="_xlnm.Print_Area" localSheetId="0">'informacje ogólne'!$A$1:$J$19</definedName>
    <definedName name="_xlnm.Print_Area" localSheetId="5">lokalizacje!$A$1:$E$11</definedName>
    <definedName name="_xlnm.Print_Area" localSheetId="4">maszyny!$A$1:$D$24</definedName>
    <definedName name="_xlnm.Print_Area" localSheetId="3">'śr. trwałe'!$A$1:$E$17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28" i="2"/>
  <c r="H23" i="2"/>
  <c r="H20" i="2"/>
  <c r="H15" i="2"/>
  <c r="H10" i="2"/>
  <c r="H36" i="2"/>
  <c r="D23" i="15" l="1"/>
  <c r="D16" i="8"/>
  <c r="D379" i="4"/>
  <c r="D377" i="4"/>
  <c r="D376" i="4"/>
  <c r="D375" i="4"/>
  <c r="D374" i="4"/>
  <c r="D371" i="4"/>
  <c r="D364" i="4"/>
  <c r="D354" i="4"/>
  <c r="D343" i="4"/>
  <c r="D336" i="4"/>
  <c r="D328" i="4"/>
  <c r="D319" i="4"/>
  <c r="D306" i="4"/>
  <c r="D301" i="4"/>
  <c r="D289" i="4"/>
  <c r="D283" i="4"/>
  <c r="D249" i="4"/>
  <c r="D213" i="4"/>
  <c r="D198" i="4"/>
  <c r="D191" i="4"/>
  <c r="D123" i="4"/>
  <c r="C5" i="8"/>
  <c r="C16" i="8" s="1"/>
  <c r="C15" i="8"/>
  <c r="C13" i="8"/>
  <c r="C10" i="8"/>
  <c r="C9" i="8"/>
  <c r="D349" i="4" l="1"/>
</calcChain>
</file>

<file path=xl/sharedStrings.xml><?xml version="1.0" encoding="utf-8"?>
<sst xmlns="http://schemas.openxmlformats.org/spreadsheetml/2006/main" count="1012" uniqueCount="610">
  <si>
    <t>lp.</t>
  </si>
  <si>
    <t>rok budowy</t>
  </si>
  <si>
    <t>lokalizacja (adres)</t>
  </si>
  <si>
    <t>RAZEM</t>
  </si>
  <si>
    <t xml:space="preserve">nazwa  </t>
  </si>
  <si>
    <t>rok produkcji</t>
  </si>
  <si>
    <t>wartość (początkowa) - księgowa brutto</t>
  </si>
  <si>
    <t>nazwa środka trwałego</t>
  </si>
  <si>
    <t>Lp.</t>
  </si>
  <si>
    <t>Lokalizacja (adres)</t>
  </si>
  <si>
    <t xml:space="preserve">nazwa budynku/ budowli </t>
  </si>
  <si>
    <t xml:space="preserve">przeznaczenie budynku/ budowli </t>
  </si>
  <si>
    <t>czy budynek jest użytkowany? (TAK/NIE)</t>
  </si>
  <si>
    <t>NIP</t>
  </si>
  <si>
    <t>REGON</t>
  </si>
  <si>
    <t>czy jest to budynkek zabytkowy, podlegający nadzorowi konserwatora zabytków?</t>
  </si>
  <si>
    <t>czy budynek jest przeznaczony do rozbiórki? (TAK/NIE)</t>
  </si>
  <si>
    <t>Nazwa jednostki</t>
  </si>
  <si>
    <t>Starostwo Powiatowe</t>
  </si>
  <si>
    <t>1. Starostwo Powiatowe</t>
  </si>
  <si>
    <t>Rodzaj materiałów budowlanych, z jakich wykonano budynek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</si>
  <si>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</si>
  <si>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</si>
  <si>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</si>
  <si>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</si>
  <si>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</si>
  <si>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</si>
  <si>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</si>
  <si>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stolarka okienna i drzwiowa</t>
  </si>
  <si>
    <t>instalacja gazowa</t>
  </si>
  <si>
    <t>instalacja wentylacyjna i kominowa</t>
  </si>
  <si>
    <t>Jednostka</t>
  </si>
  <si>
    <t>Urządzenia i wyposażenie</t>
  </si>
  <si>
    <t>Zespół Szkół w Nowym Mieście Lubawskim</t>
  </si>
  <si>
    <t>877-10-01-958</t>
  </si>
  <si>
    <t>2. Zespół Szkół w Nowym Mieście Lubawskim</t>
  </si>
  <si>
    <t>Zespół Szkół Zawodowych w Kurzętniku</t>
  </si>
  <si>
    <t>877-10-02-076</t>
  </si>
  <si>
    <t>519457404</t>
  </si>
  <si>
    <t>ul. Grunwaldzka 49, 13-306 Kurzętnik</t>
  </si>
  <si>
    <t>3. Zespół Szkół Zawodowych w Kurzętniku</t>
  </si>
  <si>
    <t xml:space="preserve">Powiatowy Środowiskowy Dom Samopomocy </t>
  </si>
  <si>
    <t>877-14-03-071</t>
  </si>
  <si>
    <t>Powiatowy Środowiskowy Dom Samopomocy</t>
  </si>
  <si>
    <t>Powiatowe Centrum Rozwoju Edukacji</t>
  </si>
  <si>
    <t>877-14-76-590</t>
  </si>
  <si>
    <t>281478502</t>
  </si>
  <si>
    <t>Dom Pomocy Społecznej w Grodzicznie</t>
  </si>
  <si>
    <t>877-10-02-202</t>
  </si>
  <si>
    <t>870210287</t>
  </si>
  <si>
    <t>001090494</t>
  </si>
  <si>
    <t>Dom Dziecka w Pacółtowie</t>
  </si>
  <si>
    <t>Powiatowy Urząd Pracy</t>
  </si>
  <si>
    <t>510929617</t>
  </si>
  <si>
    <t>Powiatowy Inspektorat Nadzoru Budowlanego</t>
  </si>
  <si>
    <t>510868755</t>
  </si>
  <si>
    <t xml:space="preserve">Zarząd Dróg Powiatowych </t>
  </si>
  <si>
    <t>877-13-15-846</t>
  </si>
  <si>
    <t>871124377</t>
  </si>
  <si>
    <t>Łącznie monitoring wizyjny</t>
  </si>
  <si>
    <t>Adres</t>
  </si>
  <si>
    <t>INFORMACJA O MAJĄTKU TRWAŁYM</t>
  </si>
  <si>
    <t>L.P.</t>
  </si>
  <si>
    <t>Nazwa maszyny (urządzenia)</t>
  </si>
  <si>
    <t>Rok produkcji</t>
  </si>
  <si>
    <t>Suma ubezpieczenia (wartość odtworzeniowa)</t>
  </si>
  <si>
    <t>Łącznie sprzęt elektroniczny stacjonarny</t>
  </si>
  <si>
    <t>Łącznie sprzęt elektorniczny przenośny</t>
  </si>
  <si>
    <t>Opis stanu technicznego budynku wg poniższych elementów budynku</t>
  </si>
  <si>
    <r>
      <t xml:space="preserve">1. Wykaz sprzętu elektronicznego </t>
    </r>
    <r>
      <rPr>
        <b/>
        <i/>
        <u/>
        <sz val="11"/>
        <rFont val="Arial"/>
        <family val="2"/>
        <charset val="238"/>
      </rPr>
      <t>stacjonarnego</t>
    </r>
    <r>
      <rPr>
        <b/>
        <i/>
        <sz val="11"/>
        <rFont val="Arial"/>
        <family val="2"/>
        <charset val="238"/>
      </rPr>
      <t xml:space="preserve">  </t>
    </r>
  </si>
  <si>
    <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  <r>
      <rPr>
        <b/>
        <i/>
        <sz val="11"/>
        <rFont val="Arial"/>
        <family val="2"/>
        <charset val="238"/>
      </rPr>
      <t xml:space="preserve">  </t>
    </r>
  </si>
  <si>
    <t xml:space="preserve">3. Wykaz monitoringu wizyjnego - system kamer itp.  </t>
  </si>
  <si>
    <t>instalacja elekryczna</t>
  </si>
  <si>
    <t>sieć wodno-kanalizacyjna oraz centralnego ogrzewania</t>
  </si>
  <si>
    <t>877-13-98-252</t>
  </si>
  <si>
    <t>877-13-31-816</t>
  </si>
  <si>
    <t>877-10-08-972</t>
  </si>
  <si>
    <t xml:space="preserve">1. Zarząd Dróg Powiatowych </t>
  </si>
  <si>
    <t>4. Dom Pomocy Społecznej w Grodzicznie</t>
  </si>
  <si>
    <t>5. Dom Dziecka w Pacółtowie</t>
  </si>
  <si>
    <t xml:space="preserve">6. Zarząd Dróg Powiatowych </t>
  </si>
  <si>
    <t>ul. Grunwaldzka 3, 13-300 Nowe Miasto Lubawskie</t>
  </si>
  <si>
    <t>ul. Rynek 1, 13-300 Nowe Miasto Lubawskie</t>
  </si>
  <si>
    <t>ul. 3 Maja 24, 13-300 Nowe Miasto Lubawskie</t>
  </si>
  <si>
    <t>ul. 3 Maja 25, 13-300 Nowe Miasto Lubawskie</t>
  </si>
  <si>
    <t xml:space="preserve">zabezpieczenia
(znane zabiezpieczenia p-poż i przeciw kradzieżowe)     </t>
  </si>
  <si>
    <t>ul. Sienkiewicza 48, 13-306 Kurzętnik</t>
  </si>
  <si>
    <t>4. Powiatowy Środowiskowy Dom Samopomocy</t>
  </si>
  <si>
    <t>5. Powiatowe Centrum Rozwoju Edukacji</t>
  </si>
  <si>
    <t>6. Dom Pomocy Społecznej w Grodzicznie</t>
  </si>
  <si>
    <t>7. Dom Dziecka w Pacółtowie</t>
  </si>
  <si>
    <t>8. Powiatowy Urząd Pracy</t>
  </si>
  <si>
    <t xml:space="preserve">9. Zarząd Dróg Powiatowych </t>
  </si>
  <si>
    <t>Zabezpieczenia (znane zabezpieczenia p-poż i przeciw kradzieżowe)</t>
  </si>
  <si>
    <t>000680911</t>
  </si>
  <si>
    <t xml:space="preserve">powierzchnia użytkowa (w m²) </t>
  </si>
  <si>
    <t>ul. Jagiellońska 24 D, 13-300 Nowe Miasto Lubawskie</t>
  </si>
  <si>
    <t>13-300 Nowe Miasto Lubawskie, ul. Grunwaldzka 3; II i III piętro</t>
  </si>
  <si>
    <t>-</t>
  </si>
  <si>
    <t>13-300 Nowe Miasto Lubawskie, Zespół Szkół C.K. Norwida, ul. 3 Maja 25</t>
  </si>
  <si>
    <t>13-300 Nowe Miasto Lubawskie, ul.Jagiellońska 24 D</t>
  </si>
  <si>
    <t>nie</t>
  </si>
  <si>
    <t>Zamiatarka</t>
  </si>
  <si>
    <t>Rozdrabniacz gałęzi</t>
  </si>
  <si>
    <t>Zagęszczarka gruntu ZGS-12</t>
  </si>
  <si>
    <t>Zagęszczarka LF100L Dynapac</t>
  </si>
  <si>
    <t>Piaskarka P-1</t>
  </si>
  <si>
    <t>Posypywarka OZ-PM4 nr 15450</t>
  </si>
  <si>
    <t>REGON: 871118879</t>
  </si>
  <si>
    <t>877-13-15-763</t>
  </si>
  <si>
    <t>871124242</t>
  </si>
  <si>
    <t>POWIAT NOWOMIEJSKI:</t>
  </si>
  <si>
    <t>NIP: 877-146-07-84</t>
  </si>
  <si>
    <t>Tabela nr 4 - informacja o majątku trwałym w Powiecie Nowomiejskim</t>
  </si>
  <si>
    <t>1. Powiatowy Środkowiskowy Dom Samopomocy</t>
  </si>
  <si>
    <t>2. Powiatowe Centrum Rozwoju Edukacji</t>
  </si>
  <si>
    <t>3. Powiatowy Urząd Pracy</t>
  </si>
  <si>
    <t>4.  Powiatowy Inspektorat Nadzoru Budowlanego</t>
  </si>
  <si>
    <t>Nowe Grodziczno 85B, 13-324 Grodziczno</t>
  </si>
  <si>
    <t>Pacółtowo, ul. Skrajna 1, 13-300 Nowe Miasto Lubawskie</t>
  </si>
  <si>
    <r>
      <rPr>
        <b/>
        <u/>
        <sz val="10"/>
        <rFont val="Arial"/>
        <family val="2"/>
        <charset val="238"/>
      </rPr>
      <t>W tym</t>
    </r>
    <r>
      <rPr>
        <b/>
        <sz val="10"/>
        <rFont val="Arial"/>
        <family val="2"/>
        <charset val="238"/>
      </rPr>
      <t xml:space="preserve"> zbiory biblioteczne</t>
    </r>
  </si>
  <si>
    <t>SUMA:</t>
  </si>
  <si>
    <t>PKD</t>
  </si>
  <si>
    <t>Informacje dodatkowe</t>
  </si>
  <si>
    <t>budynek administracyjno-biurowy</t>
  </si>
  <si>
    <t>tak</t>
  </si>
  <si>
    <t>ul. Rynek 1, NML</t>
  </si>
  <si>
    <t>cegła czerwona</t>
  </si>
  <si>
    <t>cegła czerwona na belkach stalowych</t>
  </si>
  <si>
    <t>płyty dachowe żelbetowe, pokryty papą</t>
  </si>
  <si>
    <t>200 m - Rzeka Drwęca</t>
  </si>
  <si>
    <t>nie dotyczy</t>
  </si>
  <si>
    <t>dobra</t>
  </si>
  <si>
    <t xml:space="preserve">Przychodnia-biurowiec  </t>
  </si>
  <si>
    <t>ul. Grunwaldzka 3, NML</t>
  </si>
  <si>
    <t>z cegły kratówki klasy"100" na zaprawie cementowej oraz bloki ścienne</t>
  </si>
  <si>
    <t>Akermana z płyt stropowych żelbetowych</t>
  </si>
  <si>
    <t>z płyt dachowych, żebrowych, pokryty papa termozgrzewalną</t>
  </si>
  <si>
    <t>600 m - Rzeka Drwęca</t>
  </si>
  <si>
    <t>1 pomieszczenie garażowe w budynku mieszkalnym</t>
  </si>
  <si>
    <t>ul. Działyńskich 1a, NML</t>
  </si>
  <si>
    <t>murowane, z cegły kratówki</t>
  </si>
  <si>
    <t>płyty stropowe, żelbetowe</t>
  </si>
  <si>
    <t>płyty dachowe, pokryte papą</t>
  </si>
  <si>
    <t>500 m - Rzeka Drwęca</t>
  </si>
  <si>
    <t>Budynek prosektorium</t>
  </si>
  <si>
    <t>kostnica,sala sekcyjna,pom.socjalne,pom.pożegnań,wc</t>
  </si>
  <si>
    <t>ul. Mickiewicza 10, NML (nr działki 81/18)</t>
  </si>
  <si>
    <t>cegła pełna</t>
  </si>
  <si>
    <t>drewniany</t>
  </si>
  <si>
    <t>odległość od najbliższej rzeki lub innego zbiornika wodnego (proszę podać od czego)</t>
  </si>
  <si>
    <t>Tabela nr 2 - wykaz budynków i budowli w Powiecie Nowomiejskim</t>
  </si>
  <si>
    <t>Tabela nr 3 - wykaz sprzętu elektronicznego w Powiecie Nowomiejskim</t>
  </si>
  <si>
    <t>mienie będące w posiadaniu (użytkowane) na podstawie umów najmu, dzierżawy, użytkowania, leasingu lub umów pokrewnych</t>
  </si>
  <si>
    <t>8560Z</t>
  </si>
  <si>
    <t>8899Z</t>
  </si>
  <si>
    <t>8730Z</t>
  </si>
  <si>
    <t>8790Z</t>
  </si>
  <si>
    <t>8413Z</t>
  </si>
  <si>
    <t>8411Z</t>
  </si>
  <si>
    <t>Szkoła z salą gimnastyczną i halą sportową</t>
  </si>
  <si>
    <t>Szkoła- stara część 1868, nowa cz. 1974, Sala gimnastyczna- 1869, hala sportowa 2003</t>
  </si>
  <si>
    <t>gaśnice, hydranty, kraty w oknach w pomieszczeniach piwnicznych, w dzień ochrona fizyczna, alarm na telefon</t>
  </si>
  <si>
    <t>ul. 3 Maja 24</t>
  </si>
  <si>
    <t>Szkoła(nowa część)-cegła, stara częsć- drewniane, sala gimnastyczna-jak stara część szkoły, hala sportowa- cegła</t>
  </si>
  <si>
    <t>Szkoła(nowa część)- papa termozgrzewalna, stara częsć- konstrukcja więźby dachowej z drewna, hala- papa, sala gimnastyczna tak jak w starej częśći</t>
  </si>
  <si>
    <t>dobry</t>
  </si>
  <si>
    <t>Internat</t>
  </si>
  <si>
    <t>stara cz. 1907, nowa cz. 1976</t>
  </si>
  <si>
    <t>ul. 3 Maja 25</t>
  </si>
  <si>
    <t>Biblioteka</t>
  </si>
  <si>
    <t>Zespół Szkół Zawodowych - budynek dydaktyczny</t>
  </si>
  <si>
    <t>działalność oświatowa</t>
  </si>
  <si>
    <t>księgowa brutto</t>
  </si>
  <si>
    <t>ul. Grunwaldzka 49, 
13-306 Kurzętnik</t>
  </si>
  <si>
    <t>bloczek wapienno-piaskowy</t>
  </si>
  <si>
    <t>płyta kanałowa</t>
  </si>
  <si>
    <t>papa termozgrzewalna, na łączniku: blacha</t>
  </si>
  <si>
    <t>rzeka Drwęca - około 200 m</t>
  </si>
  <si>
    <t>bardzo dobry</t>
  </si>
  <si>
    <t>3 - nadziemne,      1 - podziemna</t>
  </si>
  <si>
    <t>Zespół Szkół Zawodowych - budynek hali sportowej z zapleczem socjalnym</t>
  </si>
  <si>
    <t>bloczek gazobetonowy          na zaprawie cementowo-piaskowej</t>
  </si>
  <si>
    <t>stropy żelbetowe</t>
  </si>
  <si>
    <t>dźwigary i płatwie     z drewna klejonego na którym opierają się krokwie z drewna litego; papa termozgrzewalna</t>
  </si>
  <si>
    <t>1 - nadziemna</t>
  </si>
  <si>
    <t>budynek mieszkalno-biurowy</t>
  </si>
  <si>
    <t>Nowe Grodziczno 14 B 13-324 Grodziczno</t>
  </si>
  <si>
    <t>cegła kratówka</t>
  </si>
  <si>
    <t>płyta prefabrykowana Żerań</t>
  </si>
  <si>
    <t>płyty korytkowe + papa</t>
  </si>
  <si>
    <t>mieszkanie wychowanków, biura</t>
  </si>
  <si>
    <t>gaśnice 11 szt., kraty okienne w 3pomieszczeniach, oświetlenie zewnętrzne czułe na ruch, całodobowy dyżur</t>
  </si>
  <si>
    <t>Pacółtowo, ul. Skrajna 1</t>
  </si>
  <si>
    <t>cegła</t>
  </si>
  <si>
    <t>stropodach wentylowany</t>
  </si>
  <si>
    <t>styropapa 25 cm</t>
  </si>
  <si>
    <t>tak,częściowo</t>
  </si>
  <si>
    <t>garaż i pomieszczenia gospodarcze</t>
  </si>
  <si>
    <t>cena za 1 m - 2000</t>
  </si>
  <si>
    <t>stropodach-płyta</t>
  </si>
  <si>
    <t>papa termozgrzewalna</t>
  </si>
  <si>
    <t>5221Z</t>
  </si>
  <si>
    <t xml:space="preserve">budynek biurowo-socjalny </t>
  </si>
  <si>
    <t>biurowo-socjalny</t>
  </si>
  <si>
    <t>alarm przeciwwłamaniowy, montoring przez firmę ochroniarska, instalacja p.poż, (hydranty na parterze i piętrze, gasnice proszkowe na każdej kondygnacji</t>
  </si>
  <si>
    <t>Kurzętnik ul. Sienkiewicza 48</t>
  </si>
  <si>
    <t>bloczki betonowe</t>
  </si>
  <si>
    <t>płyty żelbetowe</t>
  </si>
  <si>
    <t>dach drewniany, pokrycie z papy termozgrzewalnej</t>
  </si>
  <si>
    <t>bardzo dobra</t>
  </si>
  <si>
    <t>budynek nie uzytkowany- znajduje się w nim główne przyłącze prądu</t>
  </si>
  <si>
    <t>bloczki wapienno piaskowe</t>
  </si>
  <si>
    <t>żelbetowy</t>
  </si>
  <si>
    <t>stropodach żelbetowy , pokrycie z papy</t>
  </si>
  <si>
    <t>dostateczna</t>
  </si>
  <si>
    <t xml:space="preserve">Magazyn gospodarczy </t>
  </si>
  <si>
    <t>w części składowanie materiałów/w części garażowanie pojazdów</t>
  </si>
  <si>
    <t>alarm przeciwwłamaniowy, montoring przez firmę ochroniarska, instalacja p.poż, (gaśnica proszkowa w każdym pomieszcszeniu)</t>
  </si>
  <si>
    <t xml:space="preserve">Magazyn do soli  </t>
  </si>
  <si>
    <t>składowanie soli</t>
  </si>
  <si>
    <t xml:space="preserve">instalacja p.poż.( gaśnice proszkowe </t>
  </si>
  <si>
    <t>blacha falista</t>
  </si>
  <si>
    <t>metalowy</t>
  </si>
  <si>
    <t>blacha</t>
  </si>
  <si>
    <t>Rębak Skorpion 120 SD</t>
  </si>
  <si>
    <t>Posypywarka piasku T130 RCW</t>
  </si>
  <si>
    <t>Posypywarka OZ-PM4 nr 16478</t>
  </si>
  <si>
    <t>Wykaz maszyn i urządzeń drogowych</t>
  </si>
  <si>
    <t>w tym sprzęt do nauki zdalnej</t>
  </si>
  <si>
    <t>Tabela nr 5 - wykaz maszyn i urządzeń w Powiecie Nowomiejskim</t>
  </si>
  <si>
    <t>Tabela nr 6 - WYKAZ WSZYSTKICH LOKALIZACJI, W KTÓRYCH PROWADZONA JEST DZIAŁALNOŚĆ ORAZ LOKALIZACJI, GDZIE ZNAJDUJE SIĘ MIENIE NALEŻĄCE DO JEDNOSTEK POWIATU NOWOMIEJSKIEGO (nie wykazane w tabeli dotyczacej budynków i budowli)</t>
  </si>
  <si>
    <t>w tym: łódka wiosłowa laminatowa o numerze rejestracyjnym WM–NOW–1592 A - wartość 3.628,50 zł (lokalizacja: domek letniskowy w Partęczynach)</t>
  </si>
  <si>
    <t>bloczki gazobetonowe</t>
  </si>
  <si>
    <t>szkoła ponadpodstawowa</t>
  </si>
  <si>
    <t>wychowankowie Zespołu Szkół im. C. K. Norwida i ZSZ w Kurzętniku</t>
  </si>
  <si>
    <t>przeznaczenie dla uczniów Zespołu Szkół im. C. K. Norwida w Nowym Mieście Lubawskim</t>
  </si>
  <si>
    <t>Posypywarka OZ-PM4</t>
  </si>
  <si>
    <t>Pług OZ-W32</t>
  </si>
  <si>
    <t>Kosiarka na ramieniu DE 580</t>
  </si>
  <si>
    <t>Zagęszczarka Scheppach HP 3000S</t>
  </si>
  <si>
    <t>Zamiatarka zawieszana ZM-1600</t>
  </si>
  <si>
    <t>Szczotka z układem zraszania</t>
  </si>
  <si>
    <t>Agregat prądotwórczy</t>
  </si>
  <si>
    <t>Licznik ruchu</t>
  </si>
  <si>
    <t>konstrukcja drewniana,pokrycie z dachówki ceramicznej</t>
  </si>
  <si>
    <t>Komputer NTT Office H310 (PS/2019/01360)</t>
  </si>
  <si>
    <t>QNAP TS (PS/2019/01364)</t>
  </si>
  <si>
    <t>Niszczarka HSM (PS/2019/01365)</t>
  </si>
  <si>
    <t>Klimatyzator Midea 3,5 kw (PS/2020/01395)</t>
  </si>
  <si>
    <t>Monitor IIYAMA 27'' (PS/2020/01411)</t>
  </si>
  <si>
    <t>Monitor IIYAMA 27'' (PS/2020/01412)</t>
  </si>
  <si>
    <t>Monitor IIYAMA 27'' (PS/2020/01413)</t>
  </si>
  <si>
    <t>Monitor IIYAMA 24'' (PS/2020/01414)</t>
  </si>
  <si>
    <t>Monitor IIYAMA 24'' (PS/2020/01415)</t>
  </si>
  <si>
    <t>Monitor IIYAMA 24'' (PS/2020/01416)</t>
  </si>
  <si>
    <t>Dyktafon Olympus (PS/2019/01374)</t>
  </si>
  <si>
    <t>Aparat fotograficzny Nikon D5600 (PS/2019/01376)</t>
  </si>
  <si>
    <t>Zestaw do obsługi transmisji nagrań (PS/2020/01404)</t>
  </si>
  <si>
    <t>Drukarka Brother</t>
  </si>
  <si>
    <t>Drukarka Brother HL-B2080DW</t>
  </si>
  <si>
    <t>Projektor RICOH PJ x2440</t>
  </si>
  <si>
    <t>Projektor BENQ MS535</t>
  </si>
  <si>
    <t>Projektor INFOCUS IN114xvpl 2 szt.</t>
  </si>
  <si>
    <t>Laptopy - 11 sztuk - notebook DELL LATITUDE "Zdalna szkoła"</t>
  </si>
  <si>
    <t>Projektor Optoma DX318e</t>
  </si>
  <si>
    <t xml:space="preserve">Laptop ACER ASPIRE 3I3 17,3 4 GB </t>
  </si>
  <si>
    <t>Laptopy ASUS D509B  x 8sztuk "Aktywna tablica"</t>
  </si>
  <si>
    <t>Laptop Lenovo V17-itl : KSIĘGOWOŚĆ"</t>
  </si>
  <si>
    <t xml:space="preserve">Zespół Szkół Zawodowych - rozbudowa budynku dydaktycznego </t>
  </si>
  <si>
    <t>bloczek gazobetonowy</t>
  </si>
  <si>
    <t>stropy typu filigran</t>
  </si>
  <si>
    <t xml:space="preserve">papa termozgrzewalna </t>
  </si>
  <si>
    <t>2 - nadziemna</t>
  </si>
  <si>
    <t>Telewizor TCL 55"</t>
  </si>
  <si>
    <t>Zestaw komputerowy - 6 szt</t>
  </si>
  <si>
    <t>Telewizor TCL 55" - 5 szt</t>
  </si>
  <si>
    <t>Kserokopiarka Canon IR Advance 400i</t>
  </si>
  <si>
    <t>Kasa fiskalna Posnet Bingo - 6 szt</t>
  </si>
  <si>
    <t>Kasa fiskalna Posnet Fawag - 1 szt</t>
  </si>
  <si>
    <t>Kserokopiarka Konica Minolta</t>
  </si>
  <si>
    <t xml:space="preserve">Kserokopiarka Canon </t>
  </si>
  <si>
    <t>Zestaw komputerowy - 5 szt</t>
  </si>
  <si>
    <t>Telewizor Thomson 55"</t>
  </si>
  <si>
    <t>Zestaw komputerowy - 1 szt</t>
  </si>
  <si>
    <t>Zestawy komputerowe Dell - 16 szt</t>
  </si>
  <si>
    <t>Klimatyzator Kasai 5,3 kw</t>
  </si>
  <si>
    <t>Klimatyzator Kasai 3,5 kw</t>
  </si>
  <si>
    <t>Niszczarka dokumentów Fellowes</t>
  </si>
  <si>
    <t>Projektor InFocus</t>
  </si>
  <si>
    <t>Laminator Fellowes Calibry A3</t>
  </si>
  <si>
    <t>Klimatyzator Kasai 5,3 kw - 4 szt.</t>
  </si>
  <si>
    <t>Klimatyzator Kasai 2,9 kw - 1 szt.</t>
  </si>
  <si>
    <t>Telewizor TCL 55" - 1 szt.</t>
  </si>
  <si>
    <t>Kserokopiarka Konica Minolta - 1 szt.</t>
  </si>
  <si>
    <t>Zestaw komputerowy Dell - 15 szt.</t>
  </si>
  <si>
    <t>Projektor Acer H6531BD DLP - 5 szt</t>
  </si>
  <si>
    <t>Urządzenie wielofunkcyjne Canon i-sensys x 1238i - 2 szt.</t>
  </si>
  <si>
    <t>Klimatyzator Kasai 5,3 kw - 5 szt.</t>
  </si>
  <si>
    <t>Klimatyzator Kasai 5,3 kw - 2 szt.</t>
  </si>
  <si>
    <t>Zestawy komputerowe Dell - 17 szt.</t>
  </si>
  <si>
    <t>Zestawy komputerowe Dell - 7 szt.</t>
  </si>
  <si>
    <t>Projektor BenQ - 6 szt.</t>
  </si>
  <si>
    <t>Kolumna Blaupunkt 1 szt</t>
  </si>
  <si>
    <t>Laptopy - 14 sztuk - notebook DELL LATITUDE</t>
  </si>
  <si>
    <t>Zdalna szkoła</t>
  </si>
  <si>
    <t xml:space="preserve">Laptop Lenovo 15,6"   2 szt </t>
  </si>
  <si>
    <t>Laptop Lenovo 17,3" 1 szt</t>
  </si>
  <si>
    <t>Generator ozonu</t>
  </si>
  <si>
    <t xml:space="preserve">50 sztuk Pakietów Mulitimedialnych </t>
  </si>
  <si>
    <t>Laptopy Lenovo 15,6" - 6 szt. - program Aktywna Tablica</t>
  </si>
  <si>
    <t xml:space="preserve">Laptop Lenovo 17,3" - 1 szt. </t>
  </si>
  <si>
    <t>Laptop Lenovo 15,6" - 9 szt.</t>
  </si>
  <si>
    <t>Laptop Lenovo 17,3" - 4 szt.</t>
  </si>
  <si>
    <t>Magnetofon Blaupunkt - 4 szt.</t>
  </si>
  <si>
    <t>Laptop Lenovo 15,6" - 6 szt.</t>
  </si>
  <si>
    <t>System monitoringu (2 kamery, rejstrator, zasilacz, adapter)</t>
  </si>
  <si>
    <t>System CCTV (dysk HDD, kamery: 5 szt., adapter, zasilacz 12V, konwerter)</t>
  </si>
  <si>
    <t>Telewizor Thomson</t>
  </si>
  <si>
    <t>Komputer Sensilo BX-720</t>
  </si>
  <si>
    <t>Komputer Sensilo BX-710</t>
  </si>
  <si>
    <t>Komputer pro520</t>
  </si>
  <si>
    <t xml:space="preserve">Urządzenie wielofunkcyjne Brother </t>
  </si>
  <si>
    <t>Plother Brother</t>
  </si>
  <si>
    <t xml:space="preserve">Monitor Philips </t>
  </si>
  <si>
    <t xml:space="preserve">2020 - data zakupu </t>
  </si>
  <si>
    <t xml:space="preserve">Jednostka centralna Lenovo </t>
  </si>
  <si>
    <t>2021 - data zakupu</t>
  </si>
  <si>
    <t xml:space="preserve">Komputer HP smilie </t>
  </si>
  <si>
    <t xml:space="preserve">Komputer Acer </t>
  </si>
  <si>
    <t>Drukarka Xerox phaster</t>
  </si>
  <si>
    <t>Komuter HP</t>
  </si>
  <si>
    <t xml:space="preserve">Monitor samsug </t>
  </si>
  <si>
    <t xml:space="preserve">Notebook laptop 158,6 DELL </t>
  </si>
  <si>
    <t>2020 - data zakupu</t>
  </si>
  <si>
    <t>Notebook laptop Lenovo</t>
  </si>
  <si>
    <t>Notebook laptop Acer Aspire 3</t>
  </si>
  <si>
    <t>KOMPUTER DELL + MONITOR PHILIPS</t>
  </si>
  <si>
    <t>KOMPUTER LENOVO STATIONS 30,8GB,240SSD</t>
  </si>
  <si>
    <t>NISZCZARKA REXEL AUTOFEED 130X</t>
  </si>
  <si>
    <t>KSEROKOPIARKA KONICA MINOLTA BIZHUB 225</t>
  </si>
  <si>
    <t>LAPTOP LENOVO IP G315IMH05I5-10/8GB/512SSGDTX1650</t>
  </si>
  <si>
    <t>LAPTOP LENOVO IP G315IMH05I5-10300/8GB/512SSD/1650</t>
  </si>
  <si>
    <t>Drukarka Brother - urządzenie wielofunkcyjne</t>
  </si>
  <si>
    <t>Lptop Acer</t>
  </si>
  <si>
    <t>Laptop</t>
  </si>
  <si>
    <t>Kolektory słoneczne (20 szt. - posadowione na dachu)</t>
  </si>
  <si>
    <t>KVM SWITCH Konsola LCD</t>
  </si>
  <si>
    <t>Serwer nr inwent. 136/2020</t>
  </si>
  <si>
    <t>Serwer nr inwent.137/2020</t>
  </si>
  <si>
    <t>Urządzenie wielofunkcyjne</t>
  </si>
  <si>
    <t>Komputer ASUS Vivo</t>
  </si>
  <si>
    <t>Liczba pracowników</t>
  </si>
  <si>
    <t>Liczba uczniów / wychowanków</t>
  </si>
  <si>
    <t>Imprezy</t>
  </si>
  <si>
    <t>Tabela nr 1 - informacje ogólne - Powiat Nowomiejski</t>
  </si>
  <si>
    <t>57</t>
  </si>
  <si>
    <t>Dochody: 62.284.720,53 zł
Wydatki: 78.845.442,53 zł</t>
  </si>
  <si>
    <t>Budżet 2023 rok</t>
  </si>
  <si>
    <t>Starostwo</t>
  </si>
  <si>
    <t>15 gaśnic (gaśnice proszkowe GP 4 - 8 szt.
Gaśnice proszkowe GP 6 - 5 szt.
Gaśnice śniegowe GS 5 - 2 szt.), 2 hydranty z wężem płaskoskładanym, urządzenia alarmowe, czujki, kraty w oknach</t>
  </si>
  <si>
    <t>22 gaśnic (gaśnice proszkowe GP 4 - 12 szt.,
Gaśnice proszkowe GP 6 - 6 szt.
Gaśnice śniegowe GS 5 - 4 szt), 10 hydrantów HP 25 z wężem półsztywnym, czujki 17, kraty w piwnicy</t>
  </si>
  <si>
    <t>Mieszkalny</t>
  </si>
  <si>
    <t>1 gaśnica</t>
  </si>
  <si>
    <t>FIDELTRONIK LUPUS 500VA (PS/2019/01279)</t>
  </si>
  <si>
    <t>FIDELTRONIK LUPUS 500VA (PS/2019/01280)</t>
  </si>
  <si>
    <t>FIDELTRONIK LUPUS 500VA (PS/2019/01281)</t>
  </si>
  <si>
    <t>FIDELTRONIK LUPUS 500VA (PS/2019/01282)</t>
  </si>
  <si>
    <t>FIDELTRONIK LUPUS 500VA (PS/2019/01283)</t>
  </si>
  <si>
    <t>Komputer NTT Office A320 (PS/2019/01355)</t>
  </si>
  <si>
    <t>Komputer NTT Office A320 (PS/2019/01356)</t>
  </si>
  <si>
    <t>APC SMART - UPS C 1500 VA (PS/2019/01357)</t>
  </si>
  <si>
    <t>Komputer NTT Office A320 (PS/2019/01358)</t>
  </si>
  <si>
    <t>Komputer NTT Office A320 (PS/2019/01359)</t>
  </si>
  <si>
    <t>Monitor PHILIPS 23,8" (PS/2019/01361)</t>
  </si>
  <si>
    <t>Monitor PHILIPS 23,8" (PS/2019/01362)</t>
  </si>
  <si>
    <t>Monitor PHILIPS 23,8" (PS/2019/01363)</t>
  </si>
  <si>
    <t>Monitor Philips 21,5' (PS/2019/01366)</t>
  </si>
  <si>
    <t>Komputer DELL Vostro (PS/2019/01380)</t>
  </si>
  <si>
    <t>Komputer DELL Vostro (PS/2019/01381)</t>
  </si>
  <si>
    <t>Komputer DELL Vostro (PS/2019/01382)</t>
  </si>
  <si>
    <t>Komputer DELL Vostro (PS/2019/01383)</t>
  </si>
  <si>
    <t>Monitor IIYAMA 24'' (PS/2019/01384)</t>
  </si>
  <si>
    <t>Monitor IIYAMA 24'' (PS/2019/01385)</t>
  </si>
  <si>
    <t>Monitor IIYAMA 24'' (PS/2019/01386)</t>
  </si>
  <si>
    <t>Monitor IIYAMA 24'' (PS/2019/01387)</t>
  </si>
  <si>
    <t>Klimatyzator Elektrolux 2,7 kw (PS/2019/01369)</t>
  </si>
  <si>
    <t>Komputer Dell E6540 i5 (PS/2020/01398)</t>
  </si>
  <si>
    <t>Komputer HP 8570p i7 (PS/2020/01399)</t>
  </si>
  <si>
    <t>Komputer HP 8570p i7 (PS/2020/01400)</t>
  </si>
  <si>
    <t>Komputer stacjonarny DELL Vostro (PS/2020/01405)</t>
  </si>
  <si>
    <t>Komputer stacjonarny DELL Vostro (PS/2020/01406)</t>
  </si>
  <si>
    <t>Komputer stacjonarny DELL Vostro (PS/2020/01407)</t>
  </si>
  <si>
    <t>Komputer stacjonarny DELL Vostro (PS/2020/01408)</t>
  </si>
  <si>
    <t>Komputer stacjonarny DELL Vostro (PS/2020/01409)</t>
  </si>
  <si>
    <t>Komputer stacjonarny DELL Vostro (PS/2020/01410)</t>
  </si>
  <si>
    <t>Green Cell Zasilacz awaryjny UPS AiO 600VA 360W (PS/2020/01426)</t>
  </si>
  <si>
    <t>Green Cell Zasilacz awaryjny UPS AiO 600VA 360W (PS/2020/01427)</t>
  </si>
  <si>
    <t>Green Cell Zasilacz awaryjny UPS AiO 600VA 360W (PS/2020/01428)</t>
  </si>
  <si>
    <t>Green Cell Zasilacz awaryjny UPS AiO 600VA 360W (PS/2020/01429)</t>
  </si>
  <si>
    <t>Green Cell Zasilacz awaryjny UPS AiO 600VA 360W (PS/2020/01430)</t>
  </si>
  <si>
    <t>Green Cell Zasilacz awaryjny UPS AiO 600VA 360W (PS/2020/01431)</t>
  </si>
  <si>
    <t>Zasilacz awaryjny SmartUPS C 1500VA SMC1500I-2UC SmartConnect (PS/2020/01469)</t>
  </si>
  <si>
    <t>Serwer Dell SRV R440 2xXeon 4112/2x32GB 3x960GBSSD/PERC H330/3YKYHDD/3PROSUPPORT NBD (ST/2020/00342)</t>
  </si>
  <si>
    <t>Serwer DELL R540  Xeon Silver (ST/2021/00343)</t>
  </si>
  <si>
    <t>Urządzenie wielofunkcyjne Ricoh Aficio IM 3000 A (ST/2021/00344)</t>
  </si>
  <si>
    <t>Urządzenie wielofunkcyjne i wielkoformatowe Ricoh MP CW2201sp (ST/2021/00348)</t>
  </si>
  <si>
    <t>Komputer Dell OptiPlex (PS/2021/01479)</t>
  </si>
  <si>
    <t>Zasilacz awaryjny SmartUPS C 1500VA/900W 2U  (PS/2021/01537)</t>
  </si>
  <si>
    <t>Green Cell Zasilacz awaryjny UPS 1500VA 900W Power (PS/2021/01538)</t>
  </si>
  <si>
    <t>PowerWalker UPS LINE-INTERACTIVE 850VA 2X230V RJ11 (PS/2021/01539)</t>
  </si>
  <si>
    <t>PowerWalker UPS LINE-INTERACTIVE 850VA 2X230V RJ11 (PS/2021/01540)</t>
  </si>
  <si>
    <t>PowerWalker UPS LINE-INTERACTIVE 850VA 2X230V RJ11 (PS/2021/01541)</t>
  </si>
  <si>
    <t>DELL Vostro 3681 SFF i5-10400 8GB 256GB SSD DVD W10P 3YBWOS +KYHD+mysz laser. (PS/2021/01547)</t>
  </si>
  <si>
    <t>DELL Vostro 3681 SFF i5-10400 8GB 256GB SSD DVD W10P 3YBWOS +KYHD+mysz laser. (PS/2021/01548)</t>
  </si>
  <si>
    <t>DELL Vostro 3681 SFF i5-10400 8GB 256GB SSD DVD W10P 3YBWOS +KYHD+mysz laser. (PS/2021/01549)</t>
  </si>
  <si>
    <t>Dell Monitor E2420H n23,8" IPS LED Full HD (PS/2021/01550)</t>
  </si>
  <si>
    <t>Dell Monitor E2420H n23,8" IPS LED Full HD (PS/2021/01551)</t>
  </si>
  <si>
    <t>Dell Monitor E2420H n23,8" IPS LED Full HD (PS/2021/01552)</t>
  </si>
  <si>
    <t>IIYAMA 27" XUB2792HSU-B1 IPS FHD HDMI VGA USB 3.0 (PS/2021/01557)</t>
  </si>
  <si>
    <t>IIYAMA 27" XUB2792HSU-B1 IPS FHD HDMI VGA USB 3.0 (PS/2021/01558)</t>
  </si>
  <si>
    <t>IIYAMA 27" XUB2792HSU-B1 IPS FHD HDMI VGA USB 3.0 (PS/2021/01559)</t>
  </si>
  <si>
    <t>IIYAMA 27" XUB2792HSU-B1 IPS FHD HDMI VGA USB 3.0 (PS/2021/01560)</t>
  </si>
  <si>
    <t>Monitor Philips24 (PS/2021/01580)</t>
  </si>
  <si>
    <t>HP LA2006 (PS/2021/01597)</t>
  </si>
  <si>
    <t>Komputer Dell Vostro 3888 i5-10400 8GB (PS/2021/01604)</t>
  </si>
  <si>
    <t>Komputer Dell Vostro 3888 i5-10400 8GB (PS/2021/01605)</t>
  </si>
  <si>
    <t>Komputer Dell Vostro 3888 i5-10400 8GB (PS/2021/01606)</t>
  </si>
  <si>
    <t>Komputer Dell Vostro 3888 i5-10400 8GB (PS/2021/01607)</t>
  </si>
  <si>
    <t>Monitor iiyama X2474HS-B2 (PS/2021/01608)</t>
  </si>
  <si>
    <t>Monitor iiyama X2474HS-B2 (PS/2021/01609)</t>
  </si>
  <si>
    <t>Monitor iiyama X2474HS-B2 (PS/2021/01610)</t>
  </si>
  <si>
    <t>Komputer DELL Precision (PS/2021/01611)</t>
  </si>
  <si>
    <t>Monitor iiyama XUB2792HSU-W1 (PS/2021/01612)</t>
  </si>
  <si>
    <t>UPS 650 VA Power Walker (PS/2021/01613)</t>
  </si>
  <si>
    <t>UPS 650 VA Power Walker (PS/2021/01614)</t>
  </si>
  <si>
    <t>UPS 650 VA Power Walker (PS/2021/01615)</t>
  </si>
  <si>
    <t>UPS 650 VA Power Walker (PS/2021/01616)</t>
  </si>
  <si>
    <t>UPS 650 VA Power Walker (PS/2021/01617)</t>
  </si>
  <si>
    <t>Komputer Dell precision Tower 3650 (PS/2022/01629)</t>
  </si>
  <si>
    <t>Komputer Dell Optiplex 5080 (PS/2022/01630)</t>
  </si>
  <si>
    <t>UPS Greencell Power Proof 1500VA 900W (PS/2022/01631)</t>
  </si>
  <si>
    <t>UPS Greencell Power Proof 1500VA 900W (PS/2022/01632)</t>
  </si>
  <si>
    <t>IIyama 27" Monitor XUB279HSU-B1 Slim (PS/2022/01633)</t>
  </si>
  <si>
    <t>IIyama 27" Monitor XUB279HSU-B1 Slim (PS/2022/01634)</t>
  </si>
  <si>
    <t>IIyama 27" Monitor XUB2792HSU-B1 Slim (PS/2022/01635)</t>
  </si>
  <si>
    <t>IIyama 27" Monitor XUB2792HSU-B1 Slim (PS/2022/01636)</t>
  </si>
  <si>
    <t>IIyama 27" Monitor XUB2792HSU-B1 Slim (PS/2022/01637)</t>
  </si>
  <si>
    <t>IIyama 27" Monitor XUB2792HSU-B1 Slim (PS/2022/01638)</t>
  </si>
  <si>
    <t>Fellowes niszczarka 79Ci (PS/2022/01642)</t>
  </si>
  <si>
    <t>NAS QNAP TS-453D-4G (PS/2022/01645)</t>
  </si>
  <si>
    <t>Monitor iiyama PRO Lite X2474HS-B1 (PS/2022/01651)</t>
  </si>
  <si>
    <t>Monitor iiyama PRO Lite X2474HS-B1 (PS/2022/01652)</t>
  </si>
  <si>
    <t>Monitor iiyama PRO Lite X2474HS-B1 (PS/2022/01653)</t>
  </si>
  <si>
    <t>Monitor iiyama PRO Lite X2474HS (PS/2022/01654)</t>
  </si>
  <si>
    <t>Stacja komputerowa Dell Vostro 3910 (PS/2022/01655)</t>
  </si>
  <si>
    <t>Stacja komputerowa Dell Vostro 3910 (PS/2022/01656)</t>
  </si>
  <si>
    <t>Stacja komputerowa Dell Vostro 3910 (PS/2022/01657)</t>
  </si>
  <si>
    <t>Stacja komputerowa Dell Vostro 3910 (PS/2022/01658)</t>
  </si>
  <si>
    <t>Zasilacz APC Back-UPS (PS/2022/01663)</t>
  </si>
  <si>
    <t>Zasilacz APC Back-UPS (PS/2022/01664)</t>
  </si>
  <si>
    <t>Zasilacz APC Back-UPS (PS/2022/01665)</t>
  </si>
  <si>
    <t>Zasilacz APC Back-UPS (PS/2022/01666)</t>
  </si>
  <si>
    <t>Zasilacz APC Back-UPS (PS/2022/01667)</t>
  </si>
  <si>
    <t>Zasilacz APC Back-UPS (PS/2022/01668)</t>
  </si>
  <si>
    <t>Zasilacz APC Back-UPS (PS/2022/01669)</t>
  </si>
  <si>
    <t>Zasilacz APC Back-UPS (PS/2022/01670)</t>
  </si>
  <si>
    <t>Klimatyzator Chilly 01KLIPRE0005 (PS/2022/01675)</t>
  </si>
  <si>
    <t>klimatyzator Heiko 2,6 kw (PS/2023/01680)</t>
  </si>
  <si>
    <t>klimatyzator Heiko 2,6 kw (PS/2023/01681)</t>
  </si>
  <si>
    <t>klimatyzator Heiko 2,6 kw (PS/2023/01682)</t>
  </si>
  <si>
    <t>Aparat fotograficzny Panasonic LUMIX (PS/2019/01278)</t>
  </si>
  <si>
    <t>Przenośna rozdzielnica gniazdowa (PS/2019/01370)</t>
  </si>
  <si>
    <t>Projektor Epson (PS/2019/01377)</t>
  </si>
  <si>
    <t>Notebook DELL 3580 15,6" (PS/2019/01379)</t>
  </si>
  <si>
    <t>Seagate Dysk IronWolf 10TB 3,5 256 MB (PS/2019/01393)</t>
  </si>
  <si>
    <t>Seagate Dysk IronWolf 10TB 3,5 256 MB (PS/2019/01394)</t>
  </si>
  <si>
    <t>SWITH TPLINK (PS/2020/01396)</t>
  </si>
  <si>
    <t>Laptop DELL Vostro 3590 (PS/2020/01417)</t>
  </si>
  <si>
    <t>Laptop DELL Vostro 3590 (PS/2020/01418)</t>
  </si>
  <si>
    <t>Laptop DELL Vostro 3590 (PS/2020/01419)</t>
  </si>
  <si>
    <t>Laptop DELL Vostro 3590 (PS/2020/01420)</t>
  </si>
  <si>
    <t>Laptop DELL Vostro 3590 (PS/2020/01421)</t>
  </si>
  <si>
    <t>Laptop DELL Vostro 3590 (PS/2020/01422)</t>
  </si>
  <si>
    <t>Laptop DELL Vostro 3590 (PS/2020/01423)</t>
  </si>
  <si>
    <t>Laptop DELL Vostro 3590 (PS/2020/01424)</t>
  </si>
  <si>
    <t>Laptop DELL Vostro 3590 (PS/2020/01425)</t>
  </si>
  <si>
    <t>Kamera Panasonic HC-V770EP-K czarna (PS/2020/01450)</t>
  </si>
  <si>
    <t>Dysk SEAGATE Expansion Portable 4TB Czarny (PS/2020/01451)</t>
  </si>
  <si>
    <t>Dysk WD Elements Portable 4TB Czarny (PS/2020/01452)</t>
  </si>
  <si>
    <t>Router NETGEAR R6400 AC 1750 DB (PS/2020/01454)</t>
  </si>
  <si>
    <t>Router NETGEAR R6400 AC 1750 DB (PS/2020/01455)</t>
  </si>
  <si>
    <t>Router NETGEAR R6400 AC 1750 DB (PS/2020/01456)</t>
  </si>
  <si>
    <t>Router NETGEAR R6400 AC 1750 DB (PS/2020/01457)</t>
  </si>
  <si>
    <t>Dysk sieciowy Synology RS1219+ (PS/2020/01458)</t>
  </si>
  <si>
    <t>mikrofon Saramonic MIKROFON VMIC (PS/2020/01459)</t>
  </si>
  <si>
    <t>Yamaha MG-12 XU – mikser (PS/2020/01460)</t>
  </si>
  <si>
    <t>Głośnik JBL EON 615 (PS/2020/01461)</t>
  </si>
  <si>
    <t>Głośnik JBL EON 615 (PS/2020/01462)</t>
  </si>
  <si>
    <t>mikrofon AKG WMS 45 Vocal Set (PS/2020/01463)</t>
  </si>
  <si>
    <t>mikrofon AKG WMS 45 Vocal Set (PS/2020/01464)</t>
  </si>
  <si>
    <t>mikrofon AKG WMS 45 Vocal Set (PS/2020/01465)</t>
  </si>
  <si>
    <t>mikrofon AKG D5 (PS/2020/01466)</t>
  </si>
  <si>
    <t>mikrofon AKG D5 (PS/2020/01467)</t>
  </si>
  <si>
    <t>Dysk serwerowy DELL HDD 4TB 7.2K RPM NLSAS 512n Hot-Plug Hard Drive 3.5in (PS/2020/01470)</t>
  </si>
  <si>
    <t>Dysk serwerowy DELL HDD 4TB 7.2K RPM NLSAS 512n Hot-Plug Hard Drive 3.5in (PS/2020/01471)</t>
  </si>
  <si>
    <t>Dysk serwerowy DELL HDD 1.2TB 10K RPM SAS Hot-Plug Hard Drive 3.5in (PS/2020/01472)</t>
  </si>
  <si>
    <t>Dysk serwerowy DELL HDD 4TB 7.2K RPM NlSAS 512n Hot-Plug Hard Drive 3.5in (PS/2020/01473)</t>
  </si>
  <si>
    <t>Zestaw do Tworzenia Napisów do Nagrań Audio-Video (PS/2021/01476)</t>
  </si>
  <si>
    <t>Laptop HP Probook 450 G7 (PS/2021/01478)</t>
  </si>
  <si>
    <t>EPSON Skaner przenośny DS-80W WiFiUSB 4spp AKU300g (PS/2021/01542)</t>
  </si>
  <si>
    <t>DELL Notebook Latitude 3510 WIN 10PRO (PS/2021/01553)</t>
  </si>
  <si>
    <t>DELL Notebook Latitude 3510 WIN 10PRO (PS/2021/01554)</t>
  </si>
  <si>
    <t>DELL Notebook Latitude 3510 WIN 10PRO (PS/2021/01555)</t>
  </si>
  <si>
    <t>DELL Notebook Latitude 3510 WIN 10PRO (PS/2021/01556)</t>
  </si>
  <si>
    <t>Dysk USB Seagate Expansion Portable 5TB (PS/2021/01577)</t>
  </si>
  <si>
    <t>Dysk USB Seagate Expansion Portable 5TB (PS/2021/01578)</t>
  </si>
  <si>
    <t>Dysk USB Seagate Expansion Portable 5TB (PS/2021/01579)</t>
  </si>
  <si>
    <t>Dalmierz Laserowy X60 (PS/2021/01591)</t>
  </si>
  <si>
    <t>Elektryczne podgrzewacze Ferroli (PS/2022/01628)</t>
  </si>
  <si>
    <t>D-Link DGS-1210-52 48x10/100/1000 Smart Switch (PS/2022/01641)</t>
  </si>
  <si>
    <t>Dysk WD101EFBX 3,5" 10TB Red Plus SATA (PS/2022/01643)</t>
  </si>
  <si>
    <t>Dysk WD101EFBX 3,5" 10TB Red Plus SATA (PS/2022/01644)</t>
  </si>
  <si>
    <t>Urządzenie FortiGate-60F Hardware (PS/2022/01646)</t>
  </si>
  <si>
    <t>Dysk HDD NAS SEAGATE 4 TB (PS/2022/01648)</t>
  </si>
  <si>
    <t>sonometr sl 400 (PS/2022/01650)</t>
  </si>
  <si>
    <t>Skaner Czur ET16 Plus (PS/2022/01671)</t>
  </si>
  <si>
    <t>Verbatim Nagrywarka BLU-RAY USB-C 3.1 x6 Ultra HD (PS/2022/01672)</t>
  </si>
  <si>
    <t>Dysk zewnętrzny HDD portable USB 2TB (PS/2022/01673)</t>
  </si>
  <si>
    <t>Dysk zewnętrzny HDD portable USB 2TB (PS/2022/01674)</t>
  </si>
  <si>
    <t>Dysk WD Red Plus 6TB (PS/2023/01677)</t>
  </si>
  <si>
    <t>Pętla indukcyjna Contacta IL-PL20 (PS/2023/01678)</t>
  </si>
  <si>
    <t>Pętla indukcyjna Contacta IL-PL20 (PS/2023/01679)</t>
  </si>
  <si>
    <t>56</t>
  </si>
  <si>
    <t>551</t>
  </si>
  <si>
    <t>stara część drewno nowa część strop DZ-3</t>
  </si>
  <si>
    <t>rzeka - 500 m</t>
  </si>
  <si>
    <t>brak</t>
  </si>
  <si>
    <t>płyty DZ 3</t>
  </si>
  <si>
    <t xml:space="preserve"> papa bitumiczna, </t>
  </si>
  <si>
    <t>więźba drewniana, dachówka</t>
  </si>
  <si>
    <r>
      <t xml:space="preserve">1. Wykaz sprzętu elektronicznego </t>
    </r>
    <r>
      <rPr>
        <b/>
        <i/>
        <u/>
        <sz val="11"/>
        <rFont val="Arial"/>
        <family val="2"/>
        <charset val="238"/>
      </rPr>
      <t>stacjonarnego</t>
    </r>
    <r>
      <rPr>
        <b/>
        <i/>
        <sz val="11"/>
        <rFont val="Arial"/>
        <family val="2"/>
        <charset val="238"/>
      </rPr>
      <t xml:space="preserve"> </t>
    </r>
  </si>
  <si>
    <t>Laptopy Dell E5470 I5,128GB IPS x 2sztuki</t>
  </si>
  <si>
    <t>Laptop Acer Aspire 3 17"   (Płace)</t>
  </si>
  <si>
    <t>Projektor InFOcus IN118AA</t>
  </si>
  <si>
    <t>Laptop Lenovo IP 3 17'' i3/8gb/512SSD (sekretariat uczniowski)</t>
  </si>
  <si>
    <t>90</t>
  </si>
  <si>
    <t>899</t>
  </si>
  <si>
    <t>wystawy, ok. 2000 osób</t>
  </si>
  <si>
    <t>jarmarki, dożynki, ok. 6000 osób</t>
  </si>
  <si>
    <t>zabezpieczenia p-poż:gaśnice 30 szt., czujniki dymu 45 szt., hydranty 8 szt., włączniki alarmu p-poż 10 szt., centrala p-poż 1 szt., główny wyłącznik prądu 2 szt., zabezpieczenia przeciwkradzieżowe: czujniki ruchu - 26 szt., monitoring - 15 kamer</t>
  </si>
  <si>
    <t>zabezpieczenia p-poż: gaśnice 5 szt., czujniki dymu 9 szt., hydranty 4 szt., włączniki alarmu p-poż 4 szt., centrala p-poż 1 szt., zabezpieczenia przeciwkradzieżowe: czujniki ruchu - 5 szt., monitoring - 6 kamer</t>
  </si>
  <si>
    <t>zabezpieczenia p-poż: gaśnice 2 szt., czujniki dymu 12 szt., hydranty 2 szt., włączniki alarmu p-poż 2 szt., zabezpieczenia przeciwkradzieżowe: czujniki ruchu - 1 szt., monitoring - 6 kamer</t>
  </si>
  <si>
    <t>Kserokopiarka Konica Minolta bizhub C364e</t>
  </si>
  <si>
    <t xml:space="preserve">Kserokopiarka Canon i-senys x 1238i </t>
  </si>
  <si>
    <t>Komputer Dell - 22 szt.</t>
  </si>
  <si>
    <t>Oczyszczanie Wodorowe Analizator Skóry 9w1</t>
  </si>
  <si>
    <t>Lampa Wooda</t>
  </si>
  <si>
    <t>Urządzenie Smart 671 galwan+darsonval</t>
  </si>
  <si>
    <t>Lampa Sollux BR-1082B Statyw</t>
  </si>
  <si>
    <t>Parafiniarka WAX KISS 4000</t>
  </si>
  <si>
    <t>Podgrzewacz wosku wielofunkcyjny 270W</t>
  </si>
  <si>
    <t xml:space="preserve">Frezarka MARATHON M4 Lux white </t>
  </si>
  <si>
    <t>Myjka ultradźwiękowa ACDS-300 poj. 0,8l</t>
  </si>
  <si>
    <t>Laminator rolowy Opus Rollam 380</t>
  </si>
  <si>
    <t>Laminator Opus profilam Junior A3</t>
  </si>
  <si>
    <t>Obcinarka IDEAL 1046 - 2 szt.</t>
  </si>
  <si>
    <t>Laptop Lenovo 15,6" - 4 szt.</t>
  </si>
  <si>
    <t>System CCTV (kamery: 4 szt., adapter, zasilacz 12V, konwerter)</t>
  </si>
  <si>
    <t>imprezy sportowo-rekreacyjne, ok. 4 rocznie, ok. 200 osób</t>
  </si>
  <si>
    <t>Drukarka Broteher DCPJ</t>
  </si>
  <si>
    <t>Laptop Acer Aspire</t>
  </si>
  <si>
    <t>system przeciwpożarowy POLON ALFA 4100, gaśnice -szt.8 – kat.ABC, 1 szt.-kat.ABF</t>
  </si>
  <si>
    <t>Dom Dziecka w Pacółtowie ul.Skrajna 1 13-300 Nowe Miasto Lub. (Powiatowy Środowiskowy Dom Samopomocy zajmuje parter budynku)</t>
  </si>
  <si>
    <t>18</t>
  </si>
  <si>
    <t>Drukarka laserowa hp laserjet</t>
  </si>
  <si>
    <t>Tablica interaktywna Avtek</t>
  </si>
  <si>
    <t>Projektor multimedialny Acer</t>
  </si>
  <si>
    <t>Laptop Acer 15</t>
  </si>
  <si>
    <t>35</t>
  </si>
  <si>
    <t>54</t>
  </si>
  <si>
    <t>przeciwpożarowe - gaśnice proszkowe 19 szt, -hydranty 4 szt,-czujniki i urządzenia alarmowe-system sygnalizacji pożaru ( dyżurka - miejsce stałego pobytu osoby dyżurującej ); przeciwkradzieżowe - kraty na oknach w pomiEszczeniach biurowych na parterze,-dozór - pracowniczy całodobowy</t>
  </si>
  <si>
    <t>DOBRY</t>
  </si>
  <si>
    <t>NIE DOTYCZY</t>
  </si>
  <si>
    <t>LAPTOP ACER N20H2</t>
  </si>
  <si>
    <t>13</t>
  </si>
  <si>
    <t>14</t>
  </si>
  <si>
    <t>Pacółtowo, ul. Skrajna 2</t>
  </si>
  <si>
    <t>30</t>
  </si>
  <si>
    <t>b/d</t>
  </si>
  <si>
    <t>opieka całodobowa dla osób w podeszłym wieku i osób przewlekle somatycznie chorych</t>
  </si>
  <si>
    <t>AKTUALNA WARTOŚĆ WSKAZANA W POLISIE</t>
  </si>
  <si>
    <t>tak (częściowo)</t>
  </si>
  <si>
    <t>odtworzeniowa</t>
  </si>
  <si>
    <t>RODZAJ WARTOŚCI</t>
  </si>
  <si>
    <t>odtworzeniowa *</t>
  </si>
  <si>
    <r>
      <t xml:space="preserve">nazwa środka trwałego oraz informacja, czy urządzenie zainstalowane jest </t>
    </r>
    <r>
      <rPr>
        <b/>
        <u/>
        <sz val="11"/>
        <rFont val="Arial"/>
        <family val="2"/>
        <charset val="238"/>
      </rPr>
      <t>wewnątrz budynku</t>
    </r>
    <r>
      <rPr>
        <b/>
        <sz val="11"/>
        <rFont val="Arial"/>
        <family val="2"/>
        <charset val="238"/>
      </rPr>
      <t xml:space="preserve">, czy </t>
    </r>
    <r>
      <rPr>
        <b/>
        <u/>
        <sz val="11"/>
        <rFont val="Arial"/>
        <family val="2"/>
        <charset val="238"/>
      </rPr>
      <t>na zewnątrz</t>
    </r>
  </si>
  <si>
    <t>2022 - data zakupu</t>
  </si>
  <si>
    <t xml:space="preserve">2022 - data zakupu </t>
  </si>
  <si>
    <t xml:space="preserve"> Łącznie sprzęt elektroniczny:</t>
  </si>
  <si>
    <t>W tej chwili nie ma takiej potrzeby. Znajduje się w nim skrzynka energetyczna do pozostałych budynków ZDP i nikt tam nie wchodzi. Za wyjątkiem elektryka kiedy jest awaria (sprawdzanie bezpieczników). Żadne media poza siecią elektryczną nie są w nim podłączone.</t>
  </si>
  <si>
    <t xml:space="preserve">Informacja nt. budynku portierni w ZDP </t>
  </si>
  <si>
    <t>*</t>
  </si>
  <si>
    <t>Budynek mieszkalny</t>
  </si>
  <si>
    <t>Budynek gospodarczy</t>
  </si>
  <si>
    <t>Budynek wcześniej służył jako portiernia, był użytkowany przez stróża.</t>
  </si>
  <si>
    <t>odtworzeniowa*</t>
  </si>
  <si>
    <t>**</t>
  </si>
  <si>
    <r>
      <t xml:space="preserve">Portiernia </t>
    </r>
    <r>
      <rPr>
        <sz val="16"/>
        <rFont val="Arial"/>
        <family val="2"/>
        <charset val="238"/>
      </rPr>
      <t>**</t>
    </r>
  </si>
  <si>
    <t>Wartość odtworzeniowa określona przez Ubezpieczonego (Zamawiającego).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</si>
</sst>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\ #,##0.00&quot; zł &quot;;\-#,##0.00&quot; zł &quot;;&quot; -&quot;#&quot; zł &quot;;@\ "/>
    <numFmt numFmtId="167" formatCode="_-* #,##0.00&quot; zł&quot;_-;\-* #,##0.00&quot; zł&quot;_-;_-* \-??&quot; zł&quot;_-;_-@_-"/>
    <numFmt numFmtId="168" formatCode="#,##0.00\ [$zł-415];[Red]\-#,##0.00\ [$zł-415]"/>
    <numFmt numFmtId="169" formatCode="#,##0.00\ _z_ł"/>
    <numFmt numFmtId="170" formatCode="&quot; &quot;#,##0.00&quot; &quot;[$zł-415]&quot; &quot;;&quot;-&quot;#,##0.00&quot; &quot;[$zł-415]&quot; &quot;;&quot; -&quot;#&quot; &quot;[$zł-415]&quot; &quot;;&quot; &quot;@&quot; &quot;"/>
    <numFmt numFmtId="171" formatCode="&quot; &quot;#,##0.00&quot; zł &quot;;&quot;-&quot;#,##0.00&quot; zł &quot;;&quot; -&quot;#&quot; zł &quot;;&quot; &quot;@&quot; &quot;"/>
    <numFmt numFmtId="172" formatCode="&quot; &quot;#,##0.00&quot; &quot;;&quot;-&quot;#,##0.00&quot; &quot;;&quot; -&quot;#&quot; &quot;;&quot; &quot;@&quot; &quot;"/>
  </numFmts>
  <fonts count="7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u/>
      <sz val="10"/>
      <color rgb="FF0066CC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u/>
      <sz val="14"/>
      <name val="Arial"/>
      <family val="2"/>
      <charset val="238"/>
    </font>
    <font>
      <sz val="14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23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2">
    <xf numFmtId="0" fontId="0" fillId="0" borderId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9" fillId="0" borderId="0"/>
    <xf numFmtId="0" fontId="4" fillId="0" borderId="0"/>
    <xf numFmtId="44" fontId="12" fillId="0" borderId="0" applyFont="0" applyFill="0" applyBorder="0" applyAlignment="0" applyProtection="0"/>
    <xf numFmtId="167" fontId="4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6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16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17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18" borderId="0" applyNumberFormat="0" applyBorder="0" applyAlignment="0" applyProtection="0"/>
    <xf numFmtId="0" fontId="29" fillId="18" borderId="22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2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39" fillId="21" borderId="0" applyNumberFormat="0" applyBorder="0" applyAlignment="0" applyProtection="0"/>
    <xf numFmtId="0" fontId="40" fillId="33" borderId="0" applyNumberFormat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1" fillId="20" borderId="0" applyNumberFormat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3" fillId="0" borderId="0"/>
    <xf numFmtId="172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0" fontId="44" fillId="0" borderId="0" applyNumberFormat="0" applyBorder="0" applyProtection="0"/>
    <xf numFmtId="0" fontId="45" fillId="36" borderId="0" applyNumberFormat="0" applyBorder="0" applyProtection="0"/>
    <xf numFmtId="0" fontId="45" fillId="37" borderId="0" applyNumberFormat="0" applyBorder="0" applyProtection="0"/>
    <xf numFmtId="0" fontId="43" fillId="38" borderId="0" applyNumberFormat="0" applyFont="0" applyBorder="0" applyProtection="0"/>
    <xf numFmtId="0" fontId="46" fillId="39" borderId="0" applyNumberFormat="0" applyBorder="0" applyProtection="0"/>
    <xf numFmtId="0" fontId="47" fillId="40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41" borderId="0" applyNumberFormat="0" applyBorder="0" applyProtection="0"/>
    <xf numFmtId="0" fontId="51" fillId="0" borderId="0" applyNumberFormat="0" applyBorder="0" applyProtection="0"/>
    <xf numFmtId="0" fontId="52" fillId="0" borderId="0" applyNumberFormat="0" applyBorder="0" applyProtection="0"/>
    <xf numFmtId="0" fontId="53" fillId="0" borderId="0" applyNumberFormat="0" applyBorder="0" applyProtection="0"/>
    <xf numFmtId="0" fontId="54" fillId="0" borderId="0" applyNumberFormat="0" applyBorder="0" applyProtection="0"/>
    <xf numFmtId="0" fontId="55" fillId="42" borderId="0" applyNumberFormat="0" applyBorder="0" applyProtection="0"/>
    <xf numFmtId="0" fontId="56" fillId="0" borderId="0" applyNumberFormat="0" applyBorder="0" applyProtection="0"/>
    <xf numFmtId="0" fontId="57" fillId="0" borderId="0" applyNumberFormat="0" applyBorder="0" applyProtection="0"/>
    <xf numFmtId="0" fontId="58" fillId="0" borderId="0" applyNumberFormat="0" applyBorder="0" applyProtection="0"/>
    <xf numFmtId="0" fontId="59" fillId="42" borderId="27" applyNumberFormat="0" applyProtection="0"/>
    <xf numFmtId="0" fontId="60" fillId="0" borderId="0" applyNumberFormat="0" applyBorder="0" applyProtection="0"/>
    <xf numFmtId="0" fontId="43" fillId="0" borderId="0" applyNumberFormat="0" applyFont="0" applyBorder="0" applyProtection="0"/>
    <xf numFmtId="0" fontId="43" fillId="0" borderId="0" applyNumberFormat="0" applyFont="0" applyBorder="0" applyProtection="0"/>
    <xf numFmtId="171" fontId="57" fillId="0" borderId="0" applyBorder="0" applyProtection="0"/>
    <xf numFmtId="171" fontId="57" fillId="0" borderId="0" applyBorder="0" applyProtection="0"/>
    <xf numFmtId="0" fontId="46" fillId="0" borderId="0" applyNumberFormat="0" applyBorder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5"/>
    <xf numFmtId="0" fontId="4" fillId="0" borderId="0" xfId="5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165" fontId="0" fillId="0" borderId="0" xfId="0" applyNumberFormat="1"/>
    <xf numFmtId="165" fontId="1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5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4" fillId="2" borderId="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4" fontId="4" fillId="6" borderId="1" xfId="6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6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10" fillId="0" borderId="0" xfId="5" applyFont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5" applyFont="1" applyAlignment="1">
      <alignment vertical="center"/>
    </xf>
    <xf numFmtId="166" fontId="4" fillId="6" borderId="1" xfId="3" applyNumberFormat="1" applyFont="1" applyFill="1" applyBorder="1" applyAlignment="1">
      <alignment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44" fontId="4" fillId="0" borderId="1" xfId="6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65" fontId="4" fillId="0" borderId="1" xfId="5" applyNumberFormat="1" applyBorder="1" applyAlignment="1">
      <alignment vertical="center"/>
    </xf>
    <xf numFmtId="165" fontId="4" fillId="0" borderId="9" xfId="5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6" borderId="1" xfId="5" applyNumberForma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14" fillId="8" borderId="0" xfId="0" applyFont="1" applyFill="1"/>
    <xf numFmtId="165" fontId="13" fillId="9" borderId="1" xfId="0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4" fillId="8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165" fontId="4" fillId="9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165" fontId="22" fillId="9" borderId="0" xfId="0" applyNumberFormat="1" applyFont="1" applyFill="1" applyAlignment="1">
      <alignment vertical="center"/>
    </xf>
    <xf numFmtId="0" fontId="3" fillId="11" borderId="1" xfId="4" applyFont="1" applyFill="1" applyBorder="1" applyAlignment="1">
      <alignment horizontal="center" vertical="center" wrapText="1"/>
    </xf>
    <xf numFmtId="167" fontId="3" fillId="11" borderId="1" xfId="4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165" fontId="4" fillId="0" borderId="6" xfId="5" applyNumberFormat="1" applyBorder="1" applyAlignment="1">
      <alignment vertical="center"/>
    </xf>
    <xf numFmtId="165" fontId="4" fillId="2" borderId="6" xfId="5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4" fontId="4" fillId="0" borderId="1" xfId="5" applyNumberForma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5" fillId="0" borderId="0" xfId="0" applyFont="1"/>
    <xf numFmtId="165" fontId="4" fillId="3" borderId="1" xfId="0" applyNumberFormat="1" applyFont="1" applyFill="1" applyBorder="1" applyAlignment="1">
      <alignment vertical="center"/>
    </xf>
    <xf numFmtId="0" fontId="4" fillId="0" borderId="1" xfId="3" applyFont="1" applyBorder="1" applyAlignment="1">
      <alignment horizontal="left" vertical="center"/>
    </xf>
    <xf numFmtId="0" fontId="3" fillId="11" borderId="1" xfId="4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/>
    </xf>
    <xf numFmtId="44" fontId="13" fillId="34" borderId="1" xfId="3" applyNumberFormat="1" applyFont="1" applyFill="1" applyBorder="1" applyAlignment="1">
      <alignment horizontal="right" vertical="center" wrapText="1"/>
    </xf>
    <xf numFmtId="0" fontId="14" fillId="35" borderId="0" xfId="0" applyFont="1" applyFill="1"/>
    <xf numFmtId="0" fontId="4" fillId="0" borderId="1" xfId="0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4" fillId="0" borderId="25" xfId="6" applyNumberFormat="1" applyFont="1" applyFill="1" applyBorder="1" applyAlignment="1">
      <alignment horizontal="center" vertical="center"/>
    </xf>
    <xf numFmtId="0" fontId="4" fillId="0" borderId="6" xfId="6" applyNumberFormat="1" applyFont="1" applyBorder="1" applyAlignment="1">
      <alignment horizontal="center" vertical="center"/>
    </xf>
    <xf numFmtId="0" fontId="4" fillId="0" borderId="26" xfId="6" applyNumberFormat="1" applyFont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165" fontId="3" fillId="8" borderId="15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4" fillId="35" borderId="0" xfId="0" applyFont="1" applyFill="1" applyAlignment="1">
      <alignment horizontal="left" vertical="center" wrapText="1"/>
    </xf>
    <xf numFmtId="165" fontId="4" fillId="35" borderId="0" xfId="0" applyNumberFormat="1" applyFont="1" applyFill="1" applyAlignment="1">
      <alignment vertical="center"/>
    </xf>
    <xf numFmtId="0" fontId="4" fillId="35" borderId="0" xfId="0" applyFont="1" applyFill="1" applyAlignment="1">
      <alignment vertical="center"/>
    </xf>
    <xf numFmtId="165" fontId="4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5" applyFont="1" applyAlignment="1">
      <alignment vertical="center" wrapText="1"/>
    </xf>
    <xf numFmtId="0" fontId="23" fillId="35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vertical="center"/>
    </xf>
    <xf numFmtId="0" fontId="23" fillId="8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3" fillId="0" borderId="0" xfId="5" applyFont="1" applyAlignment="1">
      <alignment vertical="center"/>
    </xf>
    <xf numFmtId="165" fontId="23" fillId="0" borderId="0" xfId="5" applyNumberFormat="1" applyFont="1" applyAlignment="1">
      <alignment vertical="center"/>
    </xf>
    <xf numFmtId="165" fontId="23" fillId="9" borderId="0" xfId="5" applyNumberFormat="1" applyFont="1" applyFill="1" applyAlignment="1">
      <alignment vertical="center"/>
    </xf>
    <xf numFmtId="0" fontId="62" fillId="0" borderId="0" xfId="0" applyFont="1" applyAlignment="1">
      <alignment vertical="center"/>
    </xf>
    <xf numFmtId="0" fontId="23" fillId="0" borderId="0" xfId="5" applyFont="1"/>
    <xf numFmtId="0" fontId="14" fillId="0" borderId="1" xfId="5" applyFont="1" applyBorder="1" applyAlignment="1">
      <alignment horizontal="center" vertical="center"/>
    </xf>
    <xf numFmtId="0" fontId="53" fillId="43" borderId="1" xfId="120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61" fillId="0" borderId="1" xfId="120" applyFont="1" applyBorder="1" applyAlignment="1">
      <alignment horizontal="center" vertical="center" wrapText="1"/>
    </xf>
    <xf numFmtId="0" fontId="53" fillId="0" borderId="1" xfId="120" applyFont="1" applyBorder="1" applyAlignment="1">
      <alignment horizontal="center" vertical="center" wrapText="1"/>
    </xf>
    <xf numFmtId="2" fontId="53" fillId="0" borderId="1" xfId="120" applyNumberFormat="1" applyFont="1" applyBorder="1" applyAlignment="1">
      <alignment horizontal="center" vertical="center" wrapText="1"/>
    </xf>
    <xf numFmtId="0" fontId="53" fillId="0" borderId="1" xfId="120" applyFont="1" applyBorder="1" applyAlignment="1">
      <alignment horizontal="left" vertical="center" wrapText="1"/>
    </xf>
    <xf numFmtId="44" fontId="14" fillId="2" borderId="1" xfId="130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2" fontId="53" fillId="43" borderId="1" xfId="120" applyNumberFormat="1" applyFont="1" applyFill="1" applyBorder="1" applyAlignment="1">
      <alignment horizontal="center" vertical="center" wrapText="1"/>
    </xf>
    <xf numFmtId="0" fontId="53" fillId="43" borderId="1" xfId="120" applyFont="1" applyFill="1" applyBorder="1" applyAlignment="1">
      <alignment horizontal="center" vertical="center"/>
    </xf>
    <xf numFmtId="0" fontId="4" fillId="5" borderId="9" xfId="3" applyFont="1" applyFill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right" vertical="center"/>
    </xf>
    <xf numFmtId="0" fontId="63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 wrapText="1"/>
    </xf>
    <xf numFmtId="0" fontId="36" fillId="0" borderId="1" xfId="5" applyFont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0" borderId="1" xfId="5" applyFont="1" applyBorder="1" applyAlignment="1">
      <alignment vertical="center" wrapText="1"/>
    </xf>
    <xf numFmtId="165" fontId="36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65" fontId="36" fillId="0" borderId="1" xfId="5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53" fillId="43" borderId="1" xfId="10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 wrapText="1"/>
    </xf>
    <xf numFmtId="165" fontId="53" fillId="0" borderId="1" xfId="12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0" borderId="1" xfId="130" applyNumberFormat="1" applyFont="1" applyFill="1" applyBorder="1" applyAlignment="1">
      <alignment horizontal="center" vertical="center" wrapText="1"/>
    </xf>
    <xf numFmtId="165" fontId="14" fillId="0" borderId="1" xfId="5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44" borderId="1" xfId="0" applyFont="1" applyFill="1" applyBorder="1" applyAlignment="1">
      <alignment horizontal="center" vertical="center" wrapText="1"/>
    </xf>
    <xf numFmtId="0" fontId="14" fillId="44" borderId="0" xfId="0" applyFont="1" applyFill="1" applyAlignment="1">
      <alignment horizontal="center" vertical="center"/>
    </xf>
    <xf numFmtId="0" fontId="63" fillId="3" borderId="5" xfId="0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left" vertical="center" wrapText="1"/>
    </xf>
    <xf numFmtId="165" fontId="63" fillId="3" borderId="11" xfId="0" applyNumberFormat="1" applyFont="1" applyFill="1" applyBorder="1" applyAlignment="1">
      <alignment horizontal="right" vertical="center" wrapText="1"/>
    </xf>
    <xf numFmtId="0" fontId="36" fillId="0" borderId="5" xfId="5" applyFont="1" applyBorder="1" applyAlignment="1">
      <alignment horizontal="center" vertical="center" wrapText="1"/>
    </xf>
    <xf numFmtId="0" fontId="43" fillId="0" borderId="29" xfId="102" applyBorder="1" applyAlignment="1">
      <alignment vertical="center" wrapText="1"/>
    </xf>
    <xf numFmtId="0" fontId="43" fillId="0" borderId="29" xfId="102" applyBorder="1" applyAlignment="1">
      <alignment horizontal="center" vertical="center" wrapText="1"/>
    </xf>
    <xf numFmtId="0" fontId="43" fillId="0" borderId="31" xfId="102" applyBorder="1" applyAlignment="1">
      <alignment vertical="center" wrapText="1"/>
    </xf>
    <xf numFmtId="0" fontId="43" fillId="0" borderId="31" xfId="102" applyBorder="1" applyAlignment="1">
      <alignment horizontal="center" vertical="center" wrapText="1"/>
    </xf>
    <xf numFmtId="0" fontId="43" fillId="43" borderId="29" xfId="102" applyFill="1" applyBorder="1" applyAlignment="1">
      <alignment vertical="center" wrapText="1"/>
    </xf>
    <xf numFmtId="0" fontId="43" fillId="43" borderId="29" xfId="102" applyFill="1" applyBorder="1" applyAlignment="1">
      <alignment horizontal="center" vertical="center" wrapText="1"/>
    </xf>
    <xf numFmtId="0" fontId="43" fillId="43" borderId="29" xfId="102" applyFill="1" applyBorder="1" applyAlignment="1">
      <alignment horizontal="center" vertical="center"/>
    </xf>
    <xf numFmtId="0" fontId="43" fillId="0" borderId="30" xfId="102" applyBorder="1" applyAlignment="1">
      <alignment vertical="center" wrapText="1"/>
    </xf>
    <xf numFmtId="0" fontId="43" fillId="0" borderId="30" xfId="102" applyBorder="1" applyAlignment="1">
      <alignment horizontal="center" vertical="center" wrapText="1"/>
    </xf>
    <xf numFmtId="165" fontId="63" fillId="9" borderId="11" xfId="0" applyNumberFormat="1" applyFont="1" applyFill="1" applyBorder="1" applyAlignment="1">
      <alignment horizontal="right" vertical="center" wrapText="1"/>
    </xf>
    <xf numFmtId="165" fontId="36" fillId="0" borderId="1" xfId="13" applyNumberFormat="1" applyFont="1" applyFill="1" applyBorder="1" applyAlignment="1">
      <alignment horizontal="right" vertical="center" wrapText="1"/>
    </xf>
    <xf numFmtId="0" fontId="36" fillId="35" borderId="5" xfId="5" applyFont="1" applyFill="1" applyBorder="1" applyAlignment="1">
      <alignment horizontal="center" vertical="center" wrapText="1"/>
    </xf>
    <xf numFmtId="0" fontId="36" fillId="35" borderId="1" xfId="5" applyFont="1" applyFill="1" applyBorder="1" applyAlignment="1">
      <alignment vertical="center" wrapText="1"/>
    </xf>
    <xf numFmtId="0" fontId="36" fillId="35" borderId="1" xfId="0" applyFont="1" applyFill="1" applyBorder="1" applyAlignment="1">
      <alignment horizontal="center" vertical="center" wrapText="1"/>
    </xf>
    <xf numFmtId="0" fontId="36" fillId="2" borderId="1" xfId="5" applyFont="1" applyFill="1" applyBorder="1" applyAlignment="1">
      <alignment vertical="center" wrapText="1"/>
    </xf>
    <xf numFmtId="0" fontId="36" fillId="6" borderId="1" xfId="0" applyFont="1" applyFill="1" applyBorder="1" applyAlignment="1">
      <alignment vertical="center"/>
    </xf>
    <xf numFmtId="0" fontId="36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  <xf numFmtId="0" fontId="63" fillId="4" borderId="5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left" vertical="center" wrapText="1"/>
    </xf>
    <xf numFmtId="0" fontId="63" fillId="4" borderId="1" xfId="0" applyFont="1" applyFill="1" applyBorder="1" applyAlignment="1">
      <alignment horizontal="center" vertical="center" wrapText="1"/>
    </xf>
    <xf numFmtId="165" fontId="63" fillId="4" borderId="11" xfId="0" applyNumberFormat="1" applyFont="1" applyFill="1" applyBorder="1" applyAlignment="1">
      <alignment horizontal="right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165" fontId="63" fillId="10" borderId="11" xfId="0" applyNumberFormat="1" applyFont="1" applyFill="1" applyBorder="1" applyAlignment="1">
      <alignment horizontal="righ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3" xfId="5" applyFont="1" applyBorder="1" applyAlignment="1">
      <alignment vertical="center" wrapText="1"/>
    </xf>
    <xf numFmtId="0" fontId="36" fillId="0" borderId="3" xfId="5" applyFont="1" applyBorder="1" applyAlignment="1">
      <alignment horizontal="center" vertical="center" wrapText="1"/>
    </xf>
    <xf numFmtId="0" fontId="36" fillId="0" borderId="1" xfId="5" applyFont="1" applyBorder="1" applyAlignment="1">
      <alignment vertical="center"/>
    </xf>
    <xf numFmtId="0" fontId="63" fillId="0" borderId="0" xfId="0" applyFont="1" applyAlignment="1">
      <alignment horizontal="left" vertical="center" wrapText="1"/>
    </xf>
    <xf numFmtId="165" fontId="63" fillId="0" borderId="0" xfId="0" applyNumberFormat="1" applyFont="1" applyAlignment="1">
      <alignment horizontal="right" vertical="center" wrapText="1"/>
    </xf>
    <xf numFmtId="165" fontId="43" fillId="0" borderId="29" xfId="102" applyNumberFormat="1" applyBorder="1" applyAlignment="1">
      <alignment horizontal="right" vertical="center" wrapText="1"/>
    </xf>
    <xf numFmtId="165" fontId="43" fillId="0" borderId="31" xfId="102" applyNumberFormat="1" applyBorder="1" applyAlignment="1">
      <alignment horizontal="right" vertical="center" wrapText="1"/>
    </xf>
    <xf numFmtId="165" fontId="43" fillId="43" borderId="28" xfId="102" applyNumberFormat="1" applyFill="1" applyBorder="1" applyAlignment="1">
      <alignment horizontal="right" vertical="center" wrapText="1"/>
    </xf>
    <xf numFmtId="165" fontId="43" fillId="43" borderId="28" xfId="102" applyNumberFormat="1" applyFill="1" applyBorder="1" applyAlignment="1">
      <alignment horizontal="right" vertical="center"/>
    </xf>
    <xf numFmtId="165" fontId="43" fillId="0" borderId="30" xfId="102" applyNumberFormat="1" applyBorder="1" applyAlignment="1">
      <alignment horizontal="right" vertical="center" wrapText="1"/>
    </xf>
    <xf numFmtId="165" fontId="36" fillId="35" borderId="1" xfId="0" applyNumberFormat="1" applyFont="1" applyFill="1" applyBorder="1" applyAlignment="1">
      <alignment horizontal="right" vertical="center" wrapText="1"/>
    </xf>
    <xf numFmtId="165" fontId="36" fillId="2" borderId="1" xfId="0" applyNumberFormat="1" applyFont="1" applyFill="1" applyBorder="1" applyAlignment="1">
      <alignment horizontal="right" vertical="center" wrapText="1"/>
    </xf>
    <xf numFmtId="165" fontId="36" fillId="6" borderId="1" xfId="0" applyNumberFormat="1" applyFont="1" applyFill="1" applyBorder="1" applyAlignment="1">
      <alignment horizontal="right" vertical="center"/>
    </xf>
    <xf numFmtId="165" fontId="36" fillId="0" borderId="3" xfId="0" applyNumberFormat="1" applyFont="1" applyBorder="1" applyAlignment="1">
      <alignment horizontal="right" vertical="center" wrapText="1"/>
    </xf>
    <xf numFmtId="165" fontId="36" fillId="0" borderId="3" xfId="5" applyNumberFormat="1" applyFont="1" applyBorder="1" applyAlignment="1">
      <alignment horizontal="right" vertical="center" wrapText="1"/>
    </xf>
    <xf numFmtId="165" fontId="36" fillId="0" borderId="1" xfId="23" applyNumberFormat="1" applyFont="1" applyFill="1" applyBorder="1" applyAlignment="1">
      <alignment horizontal="right" vertical="center" wrapText="1"/>
    </xf>
    <xf numFmtId="0" fontId="36" fillId="35" borderId="1" xfId="5" applyFont="1" applyFill="1" applyBorder="1" applyAlignment="1">
      <alignment horizontal="center" vertical="center" wrapText="1"/>
    </xf>
    <xf numFmtId="165" fontId="36" fillId="35" borderId="1" xfId="5" applyNumberFormat="1" applyFont="1" applyFill="1" applyBorder="1" applyAlignment="1">
      <alignment horizontal="right" vertical="center" wrapText="1"/>
    </xf>
    <xf numFmtId="0" fontId="23" fillId="35" borderId="0" xfId="5" applyFont="1" applyFill="1" applyAlignment="1">
      <alignment vertical="center"/>
    </xf>
    <xf numFmtId="165" fontId="13" fillId="44" borderId="17" xfId="0" applyNumberFormat="1" applyFont="1" applyFill="1" applyBorder="1" applyAlignment="1">
      <alignment horizontal="right" vertical="center"/>
    </xf>
    <xf numFmtId="165" fontId="13" fillId="44" borderId="11" xfId="0" applyNumberFormat="1" applyFont="1" applyFill="1" applyBorder="1" applyAlignment="1">
      <alignment horizontal="right" vertical="center"/>
    </xf>
    <xf numFmtId="165" fontId="14" fillId="8" borderId="23" xfId="0" applyNumberFormat="1" applyFont="1" applyFill="1" applyBorder="1" applyAlignment="1">
      <alignment horizontal="right" vertical="center"/>
    </xf>
    <xf numFmtId="165" fontId="13" fillId="44" borderId="8" xfId="0" applyNumberFormat="1" applyFont="1" applyFill="1" applyBorder="1" applyAlignment="1">
      <alignment horizontal="right" vertical="center"/>
    </xf>
    <xf numFmtId="165" fontId="25" fillId="34" borderId="17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vertical="center"/>
    </xf>
    <xf numFmtId="165" fontId="25" fillId="0" borderId="0" xfId="0" applyNumberFormat="1" applyFont="1" applyAlignment="1">
      <alignment horizontal="right" vertical="center"/>
    </xf>
    <xf numFmtId="165" fontId="65" fillId="43" borderId="1" xfId="120" applyNumberFormat="1" applyFont="1" applyFill="1" applyBorder="1" applyAlignment="1">
      <alignment horizontal="right" vertical="center" wrapText="1"/>
    </xf>
    <xf numFmtId="165" fontId="65" fillId="43" borderId="1" xfId="120" applyNumberFormat="1" applyFont="1" applyFill="1" applyBorder="1" applyAlignment="1">
      <alignment horizontal="right" vertical="center"/>
    </xf>
    <xf numFmtId="165" fontId="25" fillId="9" borderId="1" xfId="0" applyNumberFormat="1" applyFont="1" applyFill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165" fontId="25" fillId="0" borderId="1" xfId="5" applyNumberFormat="1" applyFont="1" applyBorder="1" applyAlignment="1">
      <alignment horizontal="right" vertical="center"/>
    </xf>
    <xf numFmtId="165" fontId="25" fillId="0" borderId="1" xfId="5" applyNumberFormat="1" applyFont="1" applyBorder="1" applyAlignment="1">
      <alignment horizontal="right" vertical="center" wrapText="1"/>
    </xf>
    <xf numFmtId="0" fontId="3" fillId="8" borderId="17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5" fontId="66" fillId="45" borderId="33" xfId="0" applyNumberFormat="1" applyFont="1" applyFill="1" applyBorder="1" applyAlignment="1">
      <alignment horizontal="right" vertical="center"/>
    </xf>
    <xf numFmtId="0" fontId="13" fillId="4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169" fontId="25" fillId="45" borderId="12" xfId="0" applyNumberFormat="1" applyFont="1" applyFill="1" applyBorder="1" applyAlignment="1">
      <alignment horizontal="center" vertical="center" wrapText="1"/>
    </xf>
    <xf numFmtId="169" fontId="25" fillId="45" borderId="13" xfId="0" applyNumberFormat="1" applyFont="1" applyFill="1" applyBorder="1" applyAlignment="1">
      <alignment horizontal="center" vertical="center" wrapText="1"/>
    </xf>
    <xf numFmtId="169" fontId="25" fillId="45" borderId="33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9" fillId="44" borderId="21" xfId="0" applyFont="1" applyFill="1" applyBorder="1" applyAlignment="1">
      <alignment horizontal="center" vertical="center" wrapText="1"/>
    </xf>
    <xf numFmtId="0" fontId="9" fillId="44" borderId="18" xfId="0" applyFont="1" applyFill="1" applyBorder="1" applyAlignment="1">
      <alignment horizontal="center" vertical="center" wrapText="1"/>
    </xf>
    <xf numFmtId="165" fontId="13" fillId="44" borderId="1" xfId="0" applyNumberFormat="1" applyFont="1" applyFill="1" applyBorder="1" applyAlignment="1">
      <alignment horizontal="center" vertical="center" wrapText="1"/>
    </xf>
    <xf numFmtId="165" fontId="25" fillId="44" borderId="1" xfId="0" applyNumberFormat="1" applyFont="1" applyFill="1" applyBorder="1" applyAlignment="1">
      <alignment horizontal="center" vertical="center" wrapText="1"/>
    </xf>
    <xf numFmtId="0" fontId="13" fillId="44" borderId="4" xfId="0" applyFont="1" applyFill="1" applyBorder="1" applyAlignment="1">
      <alignment horizontal="center" vertical="center" wrapText="1"/>
    </xf>
    <xf numFmtId="0" fontId="13" fillId="44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4" fillId="8" borderId="24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3" fillId="9" borderId="5" xfId="0" applyFont="1" applyFill="1" applyBorder="1" applyAlignment="1">
      <alignment horizontal="center" vertical="center" wrapText="1"/>
    </xf>
    <xf numFmtId="0" fontId="63" fillId="9" borderId="1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  <xf numFmtId="0" fontId="63" fillId="8" borderId="5" xfId="0" applyFont="1" applyFill="1" applyBorder="1" applyAlignment="1">
      <alignment horizontal="left" vertical="center" wrapText="1"/>
    </xf>
    <xf numFmtId="0" fontId="63" fillId="8" borderId="1" xfId="0" applyFont="1" applyFill="1" applyBorder="1" applyAlignment="1">
      <alignment horizontal="left" vertical="center" wrapText="1"/>
    </xf>
    <xf numFmtId="0" fontId="63" fillId="8" borderId="11" xfId="0" applyFont="1" applyFill="1" applyBorder="1" applyAlignment="1">
      <alignment horizontal="left" vertical="center" wrapText="1"/>
    </xf>
    <xf numFmtId="8" fontId="4" fillId="0" borderId="0" xfId="0" applyNumberFormat="1" applyFont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63" fillId="8" borderId="16" xfId="0" applyFont="1" applyFill="1" applyBorder="1" applyAlignment="1">
      <alignment horizontal="left" vertical="center" wrapText="1"/>
    </xf>
    <xf numFmtId="0" fontId="63" fillId="8" borderId="15" xfId="0" applyFont="1" applyFill="1" applyBorder="1" applyAlignment="1">
      <alignment horizontal="left" vertical="center" wrapText="1"/>
    </xf>
    <xf numFmtId="0" fontId="63" fillId="8" borderId="17" xfId="0" applyFont="1" applyFill="1" applyBorder="1" applyAlignment="1">
      <alignment horizontal="left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3" fillId="44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6" fillId="7" borderId="1" xfId="5" applyFont="1" applyFill="1" applyBorder="1" applyAlignment="1">
      <alignment horizontal="center" vertical="center"/>
    </xf>
    <xf numFmtId="0" fontId="3" fillId="8" borderId="1" xfId="5" applyFont="1" applyFill="1" applyBorder="1" applyAlignment="1">
      <alignment horizontal="left" vertical="center" wrapText="1"/>
    </xf>
    <xf numFmtId="0" fontId="13" fillId="34" borderId="1" xfId="3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32">
    <cellStyle name="20% — akcent 1 2" xfId="60" xr:uid="{82981A99-D190-4442-893F-D1B81A0CB71C}"/>
    <cellStyle name="20% — akcent 2 2" xfId="61" xr:uid="{700EDE7C-4ADB-4352-A356-250B3F629B28}"/>
    <cellStyle name="20% — akcent 3 2" xfId="62" xr:uid="{2309355A-276C-4CB6-86C0-D9D1297AFA8D}"/>
    <cellStyle name="20% — akcent 4 2" xfId="63" xr:uid="{6D9CF321-9574-4EC4-B853-98D8B4A285FD}"/>
    <cellStyle name="20% — akcent 5 2" xfId="64" xr:uid="{3FF10499-5D84-46C3-85E7-43EE26833542}"/>
    <cellStyle name="20% — akcent 6 2" xfId="65" xr:uid="{930014D0-EC4D-447C-96CB-9E35C8A837D0}"/>
    <cellStyle name="40% — akcent 1 2" xfId="66" xr:uid="{C200D0D8-5084-4A39-BE5F-7D79F7DEB15E}"/>
    <cellStyle name="40% — akcent 2 2" xfId="67" xr:uid="{5AA5D11D-C645-4B09-AA6E-3ADB42B57E15}"/>
    <cellStyle name="40% — akcent 3 2" xfId="68" xr:uid="{16C33543-E5C5-44CB-81A4-1E48F7803361}"/>
    <cellStyle name="40% — akcent 4 2" xfId="69" xr:uid="{3B70CCF2-7E97-41E8-B2B5-684A407312BF}"/>
    <cellStyle name="40% — akcent 5 2" xfId="70" xr:uid="{8EFC4C16-0BDA-4D61-867B-14E1ABADBDEA}"/>
    <cellStyle name="40% — akcent 6 2" xfId="71" xr:uid="{45AFA39F-A56C-4B92-97DC-AB940855F864}"/>
    <cellStyle name="60% — akcent 1 2" xfId="72" xr:uid="{E6140269-0900-466F-BB9B-34BE2DAE97CD}"/>
    <cellStyle name="60% — akcent 2 2" xfId="73" xr:uid="{31EC0C81-118F-4DEA-9DC3-38D875E917E2}"/>
    <cellStyle name="60% — akcent 3 2" xfId="74" xr:uid="{5F144337-6237-4C17-A706-C805107B7E77}"/>
    <cellStyle name="60% — akcent 4 2" xfId="75" xr:uid="{E36E924F-39E7-4698-85F8-420DC48B2531}"/>
    <cellStyle name="60% — akcent 5 2" xfId="76" xr:uid="{AF34DE41-E069-432F-A65B-B8AD09C835A9}"/>
    <cellStyle name="60% — akcent 6 2" xfId="77" xr:uid="{05A6C8E5-3C07-460C-9D24-EA294FA48B6E}"/>
    <cellStyle name="Accent" xfId="44" xr:uid="{8409BAA4-FD00-45E2-97C2-2BE84F67995A}"/>
    <cellStyle name="Accent 1" xfId="45" xr:uid="{A94EB1F9-2D63-4F05-895C-48270FFA20C2}"/>
    <cellStyle name="Accent 1 2" xfId="106" xr:uid="{34960454-3F0A-4AD2-9333-A97F02E867D9}"/>
    <cellStyle name="Accent 2" xfId="46" xr:uid="{3192AEE3-D78C-45C3-AF52-5D86C36CE5F7}"/>
    <cellStyle name="Accent 2 2" xfId="107" xr:uid="{7C63BF54-31E0-481D-AED8-A9AF0492ED0B}"/>
    <cellStyle name="Accent 3" xfId="47" xr:uid="{7FB38BD3-D5FD-4E3B-A330-7F57FDD425F1}"/>
    <cellStyle name="Accent 3 2" xfId="108" xr:uid="{7E22B371-8771-4BB9-9197-3AE78D869A8A}"/>
    <cellStyle name="Accent 4" xfId="105" xr:uid="{76F66F0F-342A-4E4C-911E-295B7F3CDB94}"/>
    <cellStyle name="Bad" xfId="48" xr:uid="{3019A384-B14D-45A1-B35E-F63884259FF6}"/>
    <cellStyle name="Bad 2" xfId="109" xr:uid="{0177960E-81AE-4986-B853-87EAA53BA8F6}"/>
    <cellStyle name="Dobry 2" xfId="78" xr:uid="{FF8E1844-1105-485B-8E2B-A8F9E9E6A8E1}"/>
    <cellStyle name="Dziesiętny 2" xfId="23" xr:uid="{00000000-0005-0000-0000-000000000000}"/>
    <cellStyle name="Dziesiętny 2 2" xfId="39" xr:uid="{00000000-0005-0000-0000-000001000000}"/>
    <cellStyle name="Dziesiętny 3" xfId="42" xr:uid="{00000000-0005-0000-0000-000002000000}"/>
    <cellStyle name="Dziesiętny 4" xfId="86" xr:uid="{47F0F487-B16F-40B0-A392-753385932A94}"/>
    <cellStyle name="Dziesiętny 5" xfId="103" xr:uid="{9ED8A198-F68B-4C38-9684-56D6B5934D8A}"/>
    <cellStyle name="Error" xfId="49" xr:uid="{8BA7031B-ABAC-4068-AE64-2C6ADC8ADCC9}"/>
    <cellStyle name="Error 2" xfId="110" xr:uid="{5C8810CF-9D40-44D3-B702-E792391184A7}"/>
    <cellStyle name="Excel_BuiltIn_Hyperlink" xfId="111" xr:uid="{53BD3D0C-6591-44FF-9DB8-101AAFEDB528}"/>
    <cellStyle name="Footnote" xfId="50" xr:uid="{AA109645-7703-4AE9-9255-ECBAB7CB0DF3}"/>
    <cellStyle name="Footnote 2" xfId="112" xr:uid="{57B08370-2FB3-4D34-A8B6-3FA617065239}"/>
    <cellStyle name="Good" xfId="51" xr:uid="{7468FD08-BDFE-4FB3-AC11-046147738674}"/>
    <cellStyle name="Good 2" xfId="113" xr:uid="{47E40D4C-7238-45BF-9A23-582C635BEAD4}"/>
    <cellStyle name="Heading" xfId="52" xr:uid="{27B76FE3-8007-4424-BA22-9A95A9CC8123}"/>
    <cellStyle name="Heading 1" xfId="53" xr:uid="{6B8B0FE9-7F42-467B-AF4A-9AC8D7EC9AF6}"/>
    <cellStyle name="Heading 1 2" xfId="115" xr:uid="{D8DD666F-F532-4290-ADD6-58F7AAB34A0E}"/>
    <cellStyle name="Heading 2" xfId="54" xr:uid="{44B47BE3-52A0-4321-9996-4361F878C87B}"/>
    <cellStyle name="Heading 2 2" xfId="116" xr:uid="{AFD53AA3-C46C-415D-AD1F-2C00DC512F6C}"/>
    <cellStyle name="Heading 3" xfId="114" xr:uid="{A22D5C69-6B95-498C-8503-8FEFD93DDC16}"/>
    <cellStyle name="Hiperłącze 2" xfId="1" xr:uid="{00000000-0005-0000-0000-000003000000}"/>
    <cellStyle name="Hiperłącze 3" xfId="2" xr:uid="{00000000-0005-0000-0000-000004000000}"/>
    <cellStyle name="Hiperłącze 4" xfId="97" xr:uid="{B15F30B7-D826-441E-B98F-8F5AF1400B81}"/>
    <cellStyle name="Hyperlink" xfId="117" xr:uid="{DAB02102-1191-4B0C-98CF-AD407BD11D71}"/>
    <cellStyle name="Neutral" xfId="55" xr:uid="{E55100EE-C2C3-4A7C-B406-D0E29A70BFCE}"/>
    <cellStyle name="Neutral 2" xfId="118" xr:uid="{2FC05E3F-F4F2-4D56-AD8F-EA6F96E643CB}"/>
    <cellStyle name="Neutralny 2" xfId="79" xr:uid="{A72EC2AD-7E5F-406A-ACC9-3363792EB68C}"/>
    <cellStyle name="Normalny" xfId="0" builtinId="0"/>
    <cellStyle name="Normalny 2" xfId="3" xr:uid="{00000000-0005-0000-0000-000006000000}"/>
    <cellStyle name="Normalny 2 2" xfId="4" xr:uid="{00000000-0005-0000-0000-000007000000}"/>
    <cellStyle name="Normalny 2 3" xfId="119" xr:uid="{C3F2331F-A232-4E93-BD85-687A26E1AD72}"/>
    <cellStyle name="Normalny 3" xfId="5" xr:uid="{00000000-0005-0000-0000-000008000000}"/>
    <cellStyle name="Normalny 3 2" xfId="120" xr:uid="{FD902730-3A63-484E-89BC-B31B857FD96E}"/>
    <cellStyle name="Normalny 4" xfId="93" xr:uid="{17D66463-7C35-4404-9D0D-EF91D97C4567}"/>
    <cellStyle name="Normalny 4 2" xfId="99" xr:uid="{44529AD5-671B-4757-A692-363398DE7380}"/>
    <cellStyle name="Normalny 4 3" xfId="121" xr:uid="{2D63EF00-4D59-4B6D-BB7A-83CA96E5A159}"/>
    <cellStyle name="Normalny 5" xfId="102" xr:uid="{77A869D2-8C76-48BA-A92F-AE71DD900392}"/>
    <cellStyle name="Note" xfId="56" xr:uid="{292AE00C-D7E5-4788-8952-3E77B786C83F}"/>
    <cellStyle name="Note 2" xfId="122" xr:uid="{33F06A48-ED13-4EE9-9866-4844976FF028}"/>
    <cellStyle name="Result" xfId="123" xr:uid="{4A33251F-D7DD-4963-9565-E3A40F449F92}"/>
    <cellStyle name="Status" xfId="57" xr:uid="{07C91DFC-D6D0-4FA5-9B7C-1E6E0F824C06}"/>
    <cellStyle name="Status 2" xfId="124" xr:uid="{AC086A44-4E84-484C-AD72-98D55D914C60}"/>
    <cellStyle name="Text" xfId="58" xr:uid="{4DA4916F-0D0F-494C-8E02-734476C00C2E}"/>
    <cellStyle name="Text 2" xfId="125" xr:uid="{12697CAB-A102-4CF8-BB01-5752FC5E7B2B}"/>
    <cellStyle name="Walutowy 2" xfId="6" xr:uid="{00000000-0005-0000-0000-000009000000}"/>
    <cellStyle name="Walutowy 2 10" xfId="40" xr:uid="{00000000-0005-0000-0000-00000A000000}"/>
    <cellStyle name="Walutowy 2 11" xfId="81" xr:uid="{825969A6-65BA-4E3E-B48A-DDF2FAF7B239}"/>
    <cellStyle name="Walutowy 2 12" xfId="88" xr:uid="{796D81D7-4799-4903-B88D-AC718573E07A}"/>
    <cellStyle name="Walutowy 2 13" xfId="91" xr:uid="{56F34CCB-99E2-4ECF-B7F1-506A3A6FCECA}"/>
    <cellStyle name="Walutowy 2 14" xfId="95" xr:uid="{B19F08E4-99F5-49D2-9D76-3B150162CF03}"/>
    <cellStyle name="Walutowy 2 15" xfId="100" xr:uid="{7E66D2EF-90EE-4C8B-8D13-B8F0A9003428}"/>
    <cellStyle name="Walutowy 2 16" xfId="126" xr:uid="{E1DD5687-6E5E-474A-92F7-5427EAADF890}"/>
    <cellStyle name="Walutowy 2 17" xfId="129" xr:uid="{DFF545C1-54E6-4E3A-AC5C-0C5881B9E969}"/>
    <cellStyle name="Walutowy 2 2" xfId="7" xr:uid="{00000000-0005-0000-0000-00000B000000}"/>
    <cellStyle name="Walutowy 2 3" xfId="8" xr:uid="{00000000-0005-0000-0000-00000C000000}"/>
    <cellStyle name="Walutowy 2 3 2" xfId="25" xr:uid="{00000000-0005-0000-0000-00000D000000}"/>
    <cellStyle name="Walutowy 2 4" xfId="9" xr:uid="{00000000-0005-0000-0000-00000E000000}"/>
    <cellStyle name="Walutowy 2 4 2" xfId="26" xr:uid="{00000000-0005-0000-0000-00000F000000}"/>
    <cellStyle name="Walutowy 2 5" xfId="10" xr:uid="{00000000-0005-0000-0000-000010000000}"/>
    <cellStyle name="Walutowy 2 5 2" xfId="27" xr:uid="{00000000-0005-0000-0000-000011000000}"/>
    <cellStyle name="Walutowy 2 6" xfId="11" xr:uid="{00000000-0005-0000-0000-000012000000}"/>
    <cellStyle name="Walutowy 2 6 2" xfId="28" xr:uid="{00000000-0005-0000-0000-000013000000}"/>
    <cellStyle name="Walutowy 2 7" xfId="12" xr:uid="{00000000-0005-0000-0000-000014000000}"/>
    <cellStyle name="Walutowy 2 7 2" xfId="29" xr:uid="{00000000-0005-0000-0000-000015000000}"/>
    <cellStyle name="Walutowy 2 8" xfId="20" xr:uid="{00000000-0005-0000-0000-000016000000}"/>
    <cellStyle name="Walutowy 2 8 2" xfId="36" xr:uid="{00000000-0005-0000-0000-000017000000}"/>
    <cellStyle name="Walutowy 2 9" xfId="24" xr:uid="{00000000-0005-0000-0000-000018000000}"/>
    <cellStyle name="Walutowy 3" xfId="13" xr:uid="{00000000-0005-0000-0000-000019000000}"/>
    <cellStyle name="Walutowy 3 2" xfId="14" xr:uid="{00000000-0005-0000-0000-00001A000000}"/>
    <cellStyle name="Walutowy 3 2 2" xfId="127" xr:uid="{E4281C41-424D-4D1A-B828-78C10405334C}"/>
    <cellStyle name="Walutowy 3 3" xfId="15" xr:uid="{00000000-0005-0000-0000-00001B000000}"/>
    <cellStyle name="Walutowy 3 3 2" xfId="16" xr:uid="{00000000-0005-0000-0000-00001C000000}"/>
    <cellStyle name="Walutowy 3 3 2 2" xfId="32" xr:uid="{00000000-0005-0000-0000-00001D000000}"/>
    <cellStyle name="Walutowy 3 3 3" xfId="21" xr:uid="{00000000-0005-0000-0000-00001E000000}"/>
    <cellStyle name="Walutowy 3 3 3 2" xfId="37" xr:uid="{00000000-0005-0000-0000-00001F000000}"/>
    <cellStyle name="Walutowy 3 3 4" xfId="31" xr:uid="{00000000-0005-0000-0000-000020000000}"/>
    <cellStyle name="Walutowy 3 3 5" xfId="41" xr:uid="{00000000-0005-0000-0000-000021000000}"/>
    <cellStyle name="Walutowy 3 3 6" xfId="84" xr:uid="{17BE6EA4-0DBB-40E7-9584-DAF5E8830111}"/>
    <cellStyle name="Walutowy 3 3 7" xfId="101" xr:uid="{B464EF93-C9EA-4055-847C-FC01FE5ECF0D}"/>
    <cellStyle name="Walutowy 3 3 8" xfId="130" xr:uid="{FD3140E4-B6C1-45EF-A71B-3A6FC23BB31F}"/>
    <cellStyle name="Walutowy 3 4" xfId="17" xr:uid="{00000000-0005-0000-0000-000022000000}"/>
    <cellStyle name="Walutowy 3 4 2" xfId="33" xr:uid="{00000000-0005-0000-0000-000023000000}"/>
    <cellStyle name="Walutowy 3 4 3" xfId="82" xr:uid="{97E9260A-DA3E-48F5-9C4B-7D5876134A9C}"/>
    <cellStyle name="Walutowy 3 4 4" xfId="92" xr:uid="{188EFEC2-0E4B-48C4-BD7D-F811876B74F8}"/>
    <cellStyle name="Walutowy 3 4 5" xfId="94" xr:uid="{25B50FBB-DF27-464A-B63F-D58EF98E314B}"/>
    <cellStyle name="Walutowy 3 5" xfId="18" xr:uid="{00000000-0005-0000-0000-000024000000}"/>
    <cellStyle name="Walutowy 3 5 2" xfId="22" xr:uid="{00000000-0005-0000-0000-000025000000}"/>
    <cellStyle name="Walutowy 3 5 2 2" xfId="38" xr:uid="{00000000-0005-0000-0000-000026000000}"/>
    <cellStyle name="Walutowy 3 5 3" xfId="34" xr:uid="{00000000-0005-0000-0000-000027000000}"/>
    <cellStyle name="Walutowy 3 5 4" xfId="43" xr:uid="{00000000-0005-0000-0000-000028000000}"/>
    <cellStyle name="Walutowy 3 5 5" xfId="85" xr:uid="{06968D90-88C1-45CB-A752-867AF5EC90D1}"/>
    <cellStyle name="Walutowy 3 5 6" xfId="98" xr:uid="{4A110E27-AE72-4D6C-933D-FBA18985366B}"/>
    <cellStyle name="Walutowy 3 5 7" xfId="131" xr:uid="{145E167B-DE15-495C-AA2F-E39F427962E3}"/>
    <cellStyle name="Walutowy 3 6" xfId="30" xr:uid="{00000000-0005-0000-0000-000029000000}"/>
    <cellStyle name="Walutowy 3 7" xfId="89" xr:uid="{60295379-AC63-4E0B-A4F7-1CF2492F029E}"/>
    <cellStyle name="Walutowy 4" xfId="19" xr:uid="{00000000-0005-0000-0000-00002A000000}"/>
    <cellStyle name="Walutowy 4 2" xfId="35" xr:uid="{00000000-0005-0000-0000-00002B000000}"/>
    <cellStyle name="Walutowy 5" xfId="80" xr:uid="{49FA542B-F60B-4581-9079-9CC1129A83FE}"/>
    <cellStyle name="Walutowy 6" xfId="87" xr:uid="{CA69BF8F-6D05-4D44-8237-ACABFD2FA5AC}"/>
    <cellStyle name="Walutowy 7" xfId="90" xr:uid="{E63132F5-99B9-4EBB-B684-37093D504C0F}"/>
    <cellStyle name="Walutowy 8" xfId="96" xr:uid="{97E9A0B7-4225-49E7-94B6-B1CD142FA2FC}"/>
    <cellStyle name="Walutowy 9" xfId="104" xr:uid="{FADA4A18-488C-4146-B630-0675B4FB7D4B}"/>
    <cellStyle name="Warning" xfId="59" xr:uid="{F6679E73-0BB6-4AA6-9980-F1F959ED7FD9}"/>
    <cellStyle name="Warning 2" xfId="128" xr:uid="{303CA7A6-E337-42B9-9DFA-DF1C308B1BA4}"/>
    <cellStyle name="Zły 2" xfId="83" xr:uid="{D08BD94B-3FB4-4444-96AD-BE7E2D7075C6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view="pageBreakPreview" zoomScale="70" zoomScaleNormal="75" zoomScaleSheetLayoutView="70" workbookViewId="0">
      <selection activeCell="N14" sqref="N14"/>
    </sheetView>
  </sheetViews>
  <sheetFormatPr defaultRowHeight="13.2"/>
  <cols>
    <col min="1" max="1" width="4.6640625" customWidth="1"/>
    <col min="2" max="2" width="35.33203125" customWidth="1"/>
    <col min="3" max="3" width="35.33203125" style="8" customWidth="1"/>
    <col min="4" max="5" width="15.88671875" style="8" customWidth="1"/>
    <col min="6" max="6" width="11.5546875" style="8" customWidth="1"/>
    <col min="7" max="8" width="14.5546875" customWidth="1"/>
    <col min="9" max="9" width="24.88671875" style="10" bestFit="1" customWidth="1"/>
    <col min="10" max="10" width="27.109375" customWidth="1"/>
  </cols>
  <sheetData>
    <row r="1" spans="1:10" ht="20.25" customHeight="1">
      <c r="A1" s="33" t="s">
        <v>355</v>
      </c>
      <c r="B1" s="33"/>
    </row>
    <row r="3" spans="1:10" ht="17.399999999999999">
      <c r="A3" s="83" t="s">
        <v>111</v>
      </c>
    </row>
    <row r="4" spans="1:10" ht="17.399999999999999">
      <c r="A4" s="83" t="s">
        <v>82</v>
      </c>
    </row>
    <row r="5" spans="1:10" ht="15.6">
      <c r="A5" s="32" t="s">
        <v>112</v>
      </c>
    </row>
    <row r="6" spans="1:10" ht="15.6">
      <c r="A6" s="32" t="s">
        <v>108</v>
      </c>
    </row>
    <row r="8" spans="1:10" ht="13.8" thickBot="1"/>
    <row r="9" spans="1:10" s="7" customFormat="1" ht="51" customHeight="1">
      <c r="A9" s="52" t="s">
        <v>8</v>
      </c>
      <c r="B9" s="53" t="s">
        <v>17</v>
      </c>
      <c r="C9" s="53" t="s">
        <v>60</v>
      </c>
      <c r="D9" s="53" t="s">
        <v>13</v>
      </c>
      <c r="E9" s="53" t="s">
        <v>14</v>
      </c>
      <c r="F9" s="53" t="s">
        <v>122</v>
      </c>
      <c r="G9" s="53" t="s">
        <v>352</v>
      </c>
      <c r="H9" s="53" t="s">
        <v>353</v>
      </c>
      <c r="I9" s="103" t="s">
        <v>358</v>
      </c>
      <c r="J9" s="229" t="s">
        <v>354</v>
      </c>
    </row>
    <row r="10" spans="1:10" ht="26.4">
      <c r="A10" s="81">
        <v>1</v>
      </c>
      <c r="B10" s="12" t="s">
        <v>18</v>
      </c>
      <c r="C10" s="13" t="s">
        <v>82</v>
      </c>
      <c r="D10" s="78" t="s">
        <v>109</v>
      </c>
      <c r="E10" s="4" t="s">
        <v>110</v>
      </c>
      <c r="F10" s="4" t="s">
        <v>159</v>
      </c>
      <c r="G10" s="4" t="s">
        <v>356</v>
      </c>
      <c r="H10" s="4" t="s">
        <v>98</v>
      </c>
      <c r="I10" s="104" t="s">
        <v>357</v>
      </c>
      <c r="J10" s="230" t="s">
        <v>549</v>
      </c>
    </row>
    <row r="11" spans="1:10" ht="26.25" customHeight="1">
      <c r="A11" s="81">
        <v>2</v>
      </c>
      <c r="B11" s="13" t="s">
        <v>33</v>
      </c>
      <c r="C11" s="20" t="s">
        <v>83</v>
      </c>
      <c r="D11" s="78" t="s">
        <v>34</v>
      </c>
      <c r="E11" s="4" t="s">
        <v>94</v>
      </c>
      <c r="F11" s="4" t="s">
        <v>154</v>
      </c>
      <c r="G11" s="4" t="s">
        <v>533</v>
      </c>
      <c r="H11" s="4" t="s">
        <v>534</v>
      </c>
      <c r="I11" s="105">
        <v>6503468</v>
      </c>
      <c r="J11" s="230" t="s">
        <v>98</v>
      </c>
    </row>
    <row r="12" spans="1:10" ht="26.25" customHeight="1">
      <c r="A12" s="81">
        <v>3</v>
      </c>
      <c r="B12" s="13" t="s">
        <v>36</v>
      </c>
      <c r="C12" s="20" t="s">
        <v>39</v>
      </c>
      <c r="D12" s="78" t="s">
        <v>37</v>
      </c>
      <c r="E12" s="4" t="s">
        <v>38</v>
      </c>
      <c r="F12" s="4" t="s">
        <v>154</v>
      </c>
      <c r="G12" s="4" t="s">
        <v>546</v>
      </c>
      <c r="H12" s="4" t="s">
        <v>547</v>
      </c>
      <c r="I12" s="105">
        <v>10514873</v>
      </c>
      <c r="J12" s="230" t="s">
        <v>548</v>
      </c>
    </row>
    <row r="13" spans="1:10" ht="26.25" customHeight="1">
      <c r="A13" s="81">
        <v>4</v>
      </c>
      <c r="B13" s="13" t="s">
        <v>41</v>
      </c>
      <c r="C13" s="20" t="s">
        <v>119</v>
      </c>
      <c r="D13" s="78" t="s">
        <v>42</v>
      </c>
      <c r="E13" s="78">
        <v>519561024</v>
      </c>
      <c r="F13" s="78" t="s">
        <v>155</v>
      </c>
      <c r="G13" s="78">
        <v>17</v>
      </c>
      <c r="H13" s="78">
        <v>43</v>
      </c>
      <c r="I13" s="105">
        <v>1137625</v>
      </c>
      <c r="J13" s="231" t="s">
        <v>569</v>
      </c>
    </row>
    <row r="14" spans="1:10" ht="26.25" customHeight="1">
      <c r="A14" s="81">
        <v>5</v>
      </c>
      <c r="B14" s="13" t="s">
        <v>44</v>
      </c>
      <c r="C14" s="20" t="s">
        <v>84</v>
      </c>
      <c r="D14" s="78" t="s">
        <v>45</v>
      </c>
      <c r="E14" s="4" t="s">
        <v>46</v>
      </c>
      <c r="F14" s="4" t="s">
        <v>154</v>
      </c>
      <c r="G14" s="4" t="s">
        <v>574</v>
      </c>
      <c r="H14" s="4" t="s">
        <v>98</v>
      </c>
      <c r="I14" s="105">
        <v>1525280</v>
      </c>
      <c r="J14" s="230" t="s">
        <v>98</v>
      </c>
    </row>
    <row r="15" spans="1:10" ht="26.25" customHeight="1">
      <c r="A15" s="81">
        <v>6</v>
      </c>
      <c r="B15" s="13" t="s">
        <v>47</v>
      </c>
      <c r="C15" s="20" t="s">
        <v>118</v>
      </c>
      <c r="D15" s="78" t="s">
        <v>48</v>
      </c>
      <c r="E15" s="4" t="s">
        <v>49</v>
      </c>
      <c r="F15" s="4" t="s">
        <v>156</v>
      </c>
      <c r="G15" s="4" t="s">
        <v>579</v>
      </c>
      <c r="H15" s="4" t="s">
        <v>580</v>
      </c>
      <c r="I15" s="105">
        <v>2832332</v>
      </c>
      <c r="J15" s="230" t="s">
        <v>98</v>
      </c>
    </row>
    <row r="16" spans="1:10" ht="26.25" customHeight="1">
      <c r="A16" s="81">
        <v>7</v>
      </c>
      <c r="B16" s="13" t="s">
        <v>51</v>
      </c>
      <c r="C16" s="20" t="s">
        <v>119</v>
      </c>
      <c r="D16" s="78" t="s">
        <v>76</v>
      </c>
      <c r="E16" s="4" t="s">
        <v>50</v>
      </c>
      <c r="F16" s="4" t="s">
        <v>157</v>
      </c>
      <c r="G16" s="4" t="s">
        <v>585</v>
      </c>
      <c r="H16" s="4" t="s">
        <v>586</v>
      </c>
      <c r="I16" s="105">
        <v>1258780</v>
      </c>
      <c r="J16" s="230" t="s">
        <v>98</v>
      </c>
    </row>
    <row r="17" spans="1:10" ht="26.25" customHeight="1">
      <c r="A17" s="81">
        <v>8</v>
      </c>
      <c r="B17" s="12" t="s">
        <v>52</v>
      </c>
      <c r="C17" s="13" t="s">
        <v>81</v>
      </c>
      <c r="D17" s="78" t="s">
        <v>75</v>
      </c>
      <c r="E17" s="4" t="s">
        <v>53</v>
      </c>
      <c r="F17" s="4" t="s">
        <v>158</v>
      </c>
      <c r="G17" s="4" t="s">
        <v>588</v>
      </c>
      <c r="H17" s="4" t="s">
        <v>98</v>
      </c>
      <c r="I17" s="105">
        <v>2277397</v>
      </c>
      <c r="J17" s="230" t="s">
        <v>98</v>
      </c>
    </row>
    <row r="18" spans="1:10" ht="26.25" customHeight="1">
      <c r="A18" s="81">
        <v>9</v>
      </c>
      <c r="B18" s="13" t="s">
        <v>54</v>
      </c>
      <c r="C18" s="20" t="s">
        <v>96</v>
      </c>
      <c r="D18" s="78" t="s">
        <v>74</v>
      </c>
      <c r="E18" s="4" t="s">
        <v>55</v>
      </c>
      <c r="F18" s="4" t="s">
        <v>158</v>
      </c>
      <c r="G18" s="4" t="s">
        <v>589</v>
      </c>
      <c r="H18" s="4" t="s">
        <v>98</v>
      </c>
      <c r="I18" s="4" t="s">
        <v>98</v>
      </c>
      <c r="J18" s="232" t="s">
        <v>98</v>
      </c>
    </row>
    <row r="19" spans="1:10" ht="26.25" customHeight="1" thickBot="1">
      <c r="A19" s="82">
        <v>10</v>
      </c>
      <c r="B19" s="35" t="s">
        <v>56</v>
      </c>
      <c r="C19" s="36" t="s">
        <v>86</v>
      </c>
      <c r="D19" s="37" t="s">
        <v>57</v>
      </c>
      <c r="E19" s="37" t="s">
        <v>58</v>
      </c>
      <c r="F19" s="37" t="s">
        <v>202</v>
      </c>
      <c r="G19" s="37" t="s">
        <v>574</v>
      </c>
      <c r="H19" s="37" t="s">
        <v>98</v>
      </c>
      <c r="I19" s="109">
        <v>2781852</v>
      </c>
      <c r="J19" s="233" t="s">
        <v>98</v>
      </c>
    </row>
  </sheetData>
  <phoneticPr fontId="17" type="noConversion"/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4"/>
  <sheetViews>
    <sheetView tabSelected="1" view="pageBreakPreview" topLeftCell="A24" zoomScale="55" zoomScaleNormal="75" zoomScaleSheetLayoutView="55" workbookViewId="0">
      <selection activeCell="B40" sqref="B40"/>
    </sheetView>
  </sheetViews>
  <sheetFormatPr defaultColWidth="9.109375" defaultRowHeight="17.399999999999999"/>
  <cols>
    <col min="1" max="1" width="6.109375" style="22" customWidth="1"/>
    <col min="2" max="2" width="37.109375" style="80" customWidth="1"/>
    <col min="3" max="3" width="35.5546875" style="80" customWidth="1"/>
    <col min="4" max="7" width="20.44140625" style="22" customWidth="1"/>
    <col min="8" max="8" width="29" style="222" customWidth="1"/>
    <col min="9" max="9" width="29" style="40" customWidth="1"/>
    <col min="10" max="10" width="51.33203125" style="41" customWidth="1"/>
    <col min="11" max="11" width="34.88671875" style="80" customWidth="1"/>
    <col min="12" max="15" width="28.44140625" style="22" customWidth="1"/>
    <col min="16" max="23" width="18.6640625" style="22" customWidth="1"/>
    <col min="24" max="25" width="20.88671875" style="22" customWidth="1"/>
    <col min="26" max="16384" width="9.109375" style="21"/>
  </cols>
  <sheetData>
    <row r="1" spans="1:25" ht="30" customHeight="1">
      <c r="A1" s="34" t="s">
        <v>151</v>
      </c>
      <c r="B1" s="34"/>
      <c r="C1" s="34"/>
      <c r="D1" s="39"/>
      <c r="K1" s="44"/>
    </row>
    <row r="2" spans="1:25">
      <c r="A2" s="19"/>
      <c r="B2" s="162"/>
      <c r="C2" s="162"/>
      <c r="D2" s="19"/>
      <c r="E2" s="19"/>
      <c r="F2" s="19"/>
      <c r="G2" s="19"/>
      <c r="I2" s="156"/>
      <c r="J2" s="42"/>
      <c r="K2" s="45"/>
    </row>
    <row r="3" spans="1:25" s="165" customFormat="1" ht="30" customHeight="1">
      <c r="A3" s="238" t="s">
        <v>0</v>
      </c>
      <c r="B3" s="238" t="s">
        <v>10</v>
      </c>
      <c r="C3" s="238" t="s">
        <v>11</v>
      </c>
      <c r="D3" s="238" t="s">
        <v>12</v>
      </c>
      <c r="E3" s="238" t="s">
        <v>16</v>
      </c>
      <c r="F3" s="238" t="s">
        <v>15</v>
      </c>
      <c r="G3" s="238" t="s">
        <v>1</v>
      </c>
      <c r="H3" s="251" t="s">
        <v>591</v>
      </c>
      <c r="I3" s="250" t="s">
        <v>594</v>
      </c>
      <c r="J3" s="248" t="s">
        <v>85</v>
      </c>
      <c r="K3" s="238" t="s">
        <v>2</v>
      </c>
      <c r="L3" s="238" t="s">
        <v>20</v>
      </c>
      <c r="M3" s="238"/>
      <c r="N3" s="238"/>
      <c r="O3" s="238" t="s">
        <v>150</v>
      </c>
      <c r="P3" s="238" t="s">
        <v>68</v>
      </c>
      <c r="Q3" s="238"/>
      <c r="R3" s="238"/>
      <c r="S3" s="238"/>
      <c r="T3" s="238"/>
      <c r="U3" s="238"/>
      <c r="V3" s="238" t="s">
        <v>95</v>
      </c>
      <c r="W3" s="238" t="s">
        <v>21</v>
      </c>
      <c r="X3" s="238" t="s">
        <v>22</v>
      </c>
      <c r="Y3" s="238" t="s">
        <v>23</v>
      </c>
    </row>
    <row r="4" spans="1:25" s="165" customFormat="1" ht="81" customHeight="1">
      <c r="A4" s="238"/>
      <c r="B4" s="238"/>
      <c r="C4" s="238"/>
      <c r="D4" s="238"/>
      <c r="E4" s="238"/>
      <c r="F4" s="238"/>
      <c r="G4" s="238"/>
      <c r="H4" s="251"/>
      <c r="I4" s="250"/>
      <c r="J4" s="249"/>
      <c r="K4" s="238"/>
      <c r="L4" s="164" t="s">
        <v>24</v>
      </c>
      <c r="M4" s="164" t="s">
        <v>25</v>
      </c>
      <c r="N4" s="164" t="s">
        <v>26</v>
      </c>
      <c r="O4" s="238"/>
      <c r="P4" s="164" t="s">
        <v>27</v>
      </c>
      <c r="Q4" s="164" t="s">
        <v>72</v>
      </c>
      <c r="R4" s="164" t="s">
        <v>73</v>
      </c>
      <c r="S4" s="164" t="s">
        <v>28</v>
      </c>
      <c r="T4" s="164" t="s">
        <v>29</v>
      </c>
      <c r="U4" s="164" t="s">
        <v>30</v>
      </c>
      <c r="V4" s="238"/>
      <c r="W4" s="238"/>
      <c r="X4" s="238"/>
      <c r="Y4" s="238"/>
    </row>
    <row r="5" spans="1:25" s="54" customFormat="1" ht="15.6">
      <c r="A5" s="240" t="s">
        <v>19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</row>
    <row r="6" spans="1:25" ht="78">
      <c r="A6" s="125">
        <v>1</v>
      </c>
      <c r="B6" s="131" t="s">
        <v>359</v>
      </c>
      <c r="C6" s="131" t="s">
        <v>124</v>
      </c>
      <c r="D6" s="130" t="s">
        <v>125</v>
      </c>
      <c r="E6" s="129" t="s">
        <v>101</v>
      </c>
      <c r="F6" s="130" t="s">
        <v>125</v>
      </c>
      <c r="G6" s="129">
        <v>1850</v>
      </c>
      <c r="H6" s="223">
        <v>3610000</v>
      </c>
      <c r="I6" s="157" t="s">
        <v>593</v>
      </c>
      <c r="J6" s="128" t="s">
        <v>360</v>
      </c>
      <c r="K6" s="131" t="s">
        <v>126</v>
      </c>
      <c r="L6" s="129" t="s">
        <v>127</v>
      </c>
      <c r="M6" s="129" t="s">
        <v>128</v>
      </c>
      <c r="N6" s="129" t="s">
        <v>129</v>
      </c>
      <c r="O6" s="152" t="s">
        <v>130</v>
      </c>
      <c r="P6" s="124" t="s">
        <v>132</v>
      </c>
      <c r="Q6" s="124" t="s">
        <v>132</v>
      </c>
      <c r="R6" s="124" t="s">
        <v>132</v>
      </c>
      <c r="S6" s="124" t="s">
        <v>132</v>
      </c>
      <c r="T6" s="124" t="s">
        <v>131</v>
      </c>
      <c r="U6" s="124" t="s">
        <v>132</v>
      </c>
      <c r="V6" s="124">
        <v>572.69000000000005</v>
      </c>
      <c r="W6" s="129">
        <v>4</v>
      </c>
      <c r="X6" s="124" t="s">
        <v>125</v>
      </c>
      <c r="Y6" s="124" t="s">
        <v>101</v>
      </c>
    </row>
    <row r="7" spans="1:25" ht="78">
      <c r="A7" s="125">
        <v>2</v>
      </c>
      <c r="B7" s="131" t="s">
        <v>133</v>
      </c>
      <c r="C7" s="131" t="s">
        <v>124</v>
      </c>
      <c r="D7" s="130" t="s">
        <v>125</v>
      </c>
      <c r="E7" s="129" t="s">
        <v>101</v>
      </c>
      <c r="F7" s="130" t="s">
        <v>101</v>
      </c>
      <c r="G7" s="129">
        <v>1981</v>
      </c>
      <c r="H7" s="223">
        <v>11108000</v>
      </c>
      <c r="I7" s="157" t="s">
        <v>593</v>
      </c>
      <c r="J7" s="128" t="s">
        <v>361</v>
      </c>
      <c r="K7" s="131" t="s">
        <v>134</v>
      </c>
      <c r="L7" s="129" t="s">
        <v>135</v>
      </c>
      <c r="M7" s="129" t="s">
        <v>136</v>
      </c>
      <c r="N7" s="129" t="s">
        <v>137</v>
      </c>
      <c r="O7" s="152" t="s">
        <v>138</v>
      </c>
      <c r="P7" s="124" t="s">
        <v>132</v>
      </c>
      <c r="Q7" s="124" t="s">
        <v>132</v>
      </c>
      <c r="R7" s="124" t="s">
        <v>132</v>
      </c>
      <c r="S7" s="124" t="s">
        <v>132</v>
      </c>
      <c r="T7" s="124" t="s">
        <v>131</v>
      </c>
      <c r="U7" s="124" t="s">
        <v>132</v>
      </c>
      <c r="V7" s="134">
        <v>2475.6</v>
      </c>
      <c r="W7" s="129">
        <v>5</v>
      </c>
      <c r="X7" s="124" t="s">
        <v>125</v>
      </c>
      <c r="Y7" s="124" t="s">
        <v>125</v>
      </c>
    </row>
    <row r="8" spans="1:25" ht="30">
      <c r="A8" s="125">
        <v>3</v>
      </c>
      <c r="B8" s="131" t="s">
        <v>362</v>
      </c>
      <c r="C8" s="131" t="s">
        <v>139</v>
      </c>
      <c r="D8" s="130" t="s">
        <v>125</v>
      </c>
      <c r="E8" s="129" t="s">
        <v>101</v>
      </c>
      <c r="F8" s="130" t="s">
        <v>101</v>
      </c>
      <c r="G8" s="129">
        <v>1982</v>
      </c>
      <c r="H8" s="223">
        <v>288000</v>
      </c>
      <c r="I8" s="157" t="s">
        <v>593</v>
      </c>
      <c r="J8" s="128" t="s">
        <v>363</v>
      </c>
      <c r="K8" s="131" t="s">
        <v>140</v>
      </c>
      <c r="L8" s="129" t="s">
        <v>141</v>
      </c>
      <c r="M8" s="129" t="s">
        <v>142</v>
      </c>
      <c r="N8" s="129" t="s">
        <v>143</v>
      </c>
      <c r="O8" s="152" t="s">
        <v>144</v>
      </c>
      <c r="P8" s="124" t="s">
        <v>132</v>
      </c>
      <c r="Q8" s="124" t="s">
        <v>132</v>
      </c>
      <c r="R8" s="124" t="s">
        <v>132</v>
      </c>
      <c r="S8" s="124" t="s">
        <v>132</v>
      </c>
      <c r="T8" s="124" t="s">
        <v>131</v>
      </c>
      <c r="U8" s="124" t="s">
        <v>132</v>
      </c>
      <c r="V8" s="134">
        <v>58.9</v>
      </c>
      <c r="W8" s="124">
        <v>1</v>
      </c>
      <c r="X8" s="124" t="s">
        <v>101</v>
      </c>
      <c r="Y8" s="124" t="s">
        <v>101</v>
      </c>
    </row>
    <row r="9" spans="1:25" ht="125.25" customHeight="1">
      <c r="A9" s="125">
        <v>4</v>
      </c>
      <c r="B9" s="131" t="s">
        <v>145</v>
      </c>
      <c r="C9" s="131" t="s">
        <v>146</v>
      </c>
      <c r="D9" s="129" t="s">
        <v>125</v>
      </c>
      <c r="E9" s="129" t="s">
        <v>101</v>
      </c>
      <c r="F9" s="129" t="s">
        <v>101</v>
      </c>
      <c r="G9" s="129">
        <v>1908</v>
      </c>
      <c r="H9" s="224">
        <v>200000</v>
      </c>
      <c r="I9" s="157" t="s">
        <v>606</v>
      </c>
      <c r="J9" s="128"/>
      <c r="K9" s="131" t="s">
        <v>147</v>
      </c>
      <c r="L9" s="129" t="s">
        <v>148</v>
      </c>
      <c r="M9" s="129" t="s">
        <v>149</v>
      </c>
      <c r="N9" s="129" t="s">
        <v>245</v>
      </c>
      <c r="O9" s="152" t="s">
        <v>138</v>
      </c>
      <c r="P9" s="124" t="s">
        <v>132</v>
      </c>
      <c r="Q9" s="124" t="s">
        <v>132</v>
      </c>
      <c r="R9" s="124" t="s">
        <v>132</v>
      </c>
      <c r="S9" s="124" t="s">
        <v>132</v>
      </c>
      <c r="T9" s="124" t="s">
        <v>131</v>
      </c>
      <c r="U9" s="124" t="s">
        <v>132</v>
      </c>
      <c r="V9" s="135">
        <v>67.3</v>
      </c>
      <c r="W9" s="135">
        <v>1</v>
      </c>
      <c r="X9" s="135" t="s">
        <v>101</v>
      </c>
      <c r="Y9" s="135" t="s">
        <v>101</v>
      </c>
    </row>
    <row r="10" spans="1:25" s="60" customFormat="1">
      <c r="A10" s="239" t="s">
        <v>3</v>
      </c>
      <c r="B10" s="239"/>
      <c r="C10" s="239"/>
      <c r="D10" s="239"/>
      <c r="E10" s="239"/>
      <c r="F10" s="239"/>
      <c r="G10" s="239"/>
      <c r="H10" s="225">
        <f>SUM(H6:H9)</f>
        <v>15206000</v>
      </c>
      <c r="I10" s="225"/>
      <c r="J10" s="56"/>
      <c r="K10" s="57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9"/>
      <c r="W10" s="59"/>
      <c r="X10" s="59"/>
      <c r="Y10" s="59"/>
    </row>
    <row r="11" spans="1:25" s="54" customFormat="1" ht="15.6">
      <c r="A11" s="240" t="s">
        <v>35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</row>
    <row r="12" spans="1:25" ht="90">
      <c r="A12" s="125">
        <v>1</v>
      </c>
      <c r="B12" s="153" t="s">
        <v>160</v>
      </c>
      <c r="C12" s="163" t="s">
        <v>234</v>
      </c>
      <c r="D12" s="79" t="s">
        <v>125</v>
      </c>
      <c r="E12" s="79" t="s">
        <v>101</v>
      </c>
      <c r="F12" s="79" t="s">
        <v>592</v>
      </c>
      <c r="G12" s="154" t="s">
        <v>161</v>
      </c>
      <c r="H12" s="226">
        <v>16794000</v>
      </c>
      <c r="I12" s="158" t="s">
        <v>595</v>
      </c>
      <c r="J12" s="245" t="s">
        <v>162</v>
      </c>
      <c r="K12" s="153" t="s">
        <v>163</v>
      </c>
      <c r="L12" s="79" t="s">
        <v>164</v>
      </c>
      <c r="M12" s="79" t="s">
        <v>535</v>
      </c>
      <c r="N12" s="79" t="s">
        <v>165</v>
      </c>
      <c r="O12" s="79" t="s">
        <v>536</v>
      </c>
      <c r="P12" s="79" t="s">
        <v>166</v>
      </c>
      <c r="Q12" s="79" t="s">
        <v>166</v>
      </c>
      <c r="R12" s="79" t="s">
        <v>166</v>
      </c>
      <c r="S12" s="79" t="s">
        <v>166</v>
      </c>
      <c r="T12" s="79" t="s">
        <v>537</v>
      </c>
      <c r="U12" s="79" t="s">
        <v>166</v>
      </c>
      <c r="V12" s="155">
        <v>4564</v>
      </c>
      <c r="W12" s="155">
        <v>3</v>
      </c>
      <c r="X12" s="155" t="s">
        <v>125</v>
      </c>
      <c r="Y12" s="123" t="s">
        <v>101</v>
      </c>
    </row>
    <row r="13" spans="1:25" ht="45">
      <c r="A13" s="125">
        <v>2</v>
      </c>
      <c r="B13" s="153" t="s">
        <v>167</v>
      </c>
      <c r="C13" s="163" t="s">
        <v>235</v>
      </c>
      <c r="D13" s="79" t="s">
        <v>125</v>
      </c>
      <c r="E13" s="79" t="s">
        <v>101</v>
      </c>
      <c r="F13" s="79" t="s">
        <v>101</v>
      </c>
      <c r="G13" s="154" t="s">
        <v>168</v>
      </c>
      <c r="H13" s="226">
        <v>8378000</v>
      </c>
      <c r="I13" s="158" t="s">
        <v>593</v>
      </c>
      <c r="J13" s="246"/>
      <c r="K13" s="153" t="s">
        <v>169</v>
      </c>
      <c r="L13" s="79" t="s">
        <v>233</v>
      </c>
      <c r="M13" s="79" t="s">
        <v>538</v>
      </c>
      <c r="N13" s="79" t="s">
        <v>539</v>
      </c>
      <c r="O13" s="79" t="s">
        <v>536</v>
      </c>
      <c r="P13" s="79" t="s">
        <v>166</v>
      </c>
      <c r="Q13" s="79" t="s">
        <v>166</v>
      </c>
      <c r="R13" s="79" t="s">
        <v>166</v>
      </c>
      <c r="S13" s="79" t="s">
        <v>166</v>
      </c>
      <c r="T13" s="79" t="s">
        <v>537</v>
      </c>
      <c r="U13" s="79" t="s">
        <v>166</v>
      </c>
      <c r="V13" s="155">
        <v>2107</v>
      </c>
      <c r="W13" s="155">
        <v>4</v>
      </c>
      <c r="X13" s="155" t="s">
        <v>125</v>
      </c>
      <c r="Y13" s="123" t="s">
        <v>101</v>
      </c>
    </row>
    <row r="14" spans="1:25" ht="45">
      <c r="A14" s="125">
        <v>3</v>
      </c>
      <c r="B14" s="153" t="s">
        <v>170</v>
      </c>
      <c r="C14" s="163" t="s">
        <v>236</v>
      </c>
      <c r="D14" s="79" t="s">
        <v>125</v>
      </c>
      <c r="E14" s="79" t="s">
        <v>101</v>
      </c>
      <c r="F14" s="79" t="s">
        <v>125</v>
      </c>
      <c r="G14" s="154">
        <v>1868</v>
      </c>
      <c r="H14" s="226">
        <v>1338000</v>
      </c>
      <c r="I14" s="158" t="s">
        <v>593</v>
      </c>
      <c r="J14" s="247"/>
      <c r="K14" s="153" t="s">
        <v>169</v>
      </c>
      <c r="L14" s="79" t="s">
        <v>194</v>
      </c>
      <c r="M14" s="79" t="s">
        <v>149</v>
      </c>
      <c r="N14" s="79" t="s">
        <v>540</v>
      </c>
      <c r="O14" s="79" t="s">
        <v>536</v>
      </c>
      <c r="P14" s="79" t="s">
        <v>166</v>
      </c>
      <c r="Q14" s="79" t="s">
        <v>166</v>
      </c>
      <c r="R14" s="79" t="s">
        <v>166</v>
      </c>
      <c r="S14" s="79" t="s">
        <v>166</v>
      </c>
      <c r="T14" s="79" t="s">
        <v>537</v>
      </c>
      <c r="U14" s="79" t="s">
        <v>166</v>
      </c>
      <c r="V14" s="155">
        <v>182</v>
      </c>
      <c r="W14" s="155">
        <v>3</v>
      </c>
      <c r="X14" s="155" t="s">
        <v>125</v>
      </c>
      <c r="Y14" s="123" t="s">
        <v>101</v>
      </c>
    </row>
    <row r="15" spans="1:25" s="60" customFormat="1">
      <c r="A15" s="239" t="s">
        <v>3</v>
      </c>
      <c r="B15" s="239"/>
      <c r="C15" s="239"/>
      <c r="D15" s="239"/>
      <c r="E15" s="239"/>
      <c r="F15" s="239"/>
      <c r="G15" s="239"/>
      <c r="H15" s="225">
        <f>SUM(H12:H14)</f>
        <v>26510000</v>
      </c>
      <c r="I15" s="55"/>
      <c r="J15" s="56"/>
      <c r="K15" s="57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9"/>
      <c r="W15" s="59"/>
      <c r="X15" s="59"/>
      <c r="Y15" s="59"/>
    </row>
    <row r="16" spans="1:25" s="54" customFormat="1" ht="15.6">
      <c r="A16" s="240" t="s">
        <v>40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</row>
    <row r="17" spans="1:25" ht="93.6">
      <c r="A17" s="79">
        <v>1</v>
      </c>
      <c r="B17" s="126" t="s">
        <v>171</v>
      </c>
      <c r="C17" s="126" t="s">
        <v>172</v>
      </c>
      <c r="D17" s="132" t="s">
        <v>125</v>
      </c>
      <c r="E17" s="125" t="s">
        <v>101</v>
      </c>
      <c r="F17" s="125" t="s">
        <v>101</v>
      </c>
      <c r="G17" s="125">
        <v>2013</v>
      </c>
      <c r="H17" s="227">
        <v>14479000</v>
      </c>
      <c r="I17" s="159" t="s">
        <v>593</v>
      </c>
      <c r="J17" s="127" t="s">
        <v>550</v>
      </c>
      <c r="K17" s="126" t="s">
        <v>174</v>
      </c>
      <c r="L17" s="125" t="s">
        <v>175</v>
      </c>
      <c r="M17" s="125" t="s">
        <v>176</v>
      </c>
      <c r="N17" s="125" t="s">
        <v>177</v>
      </c>
      <c r="O17" s="125" t="s">
        <v>178</v>
      </c>
      <c r="P17" s="125" t="s">
        <v>179</v>
      </c>
      <c r="Q17" s="125" t="s">
        <v>179</v>
      </c>
      <c r="R17" s="125" t="s">
        <v>179</v>
      </c>
      <c r="S17" s="125" t="s">
        <v>179</v>
      </c>
      <c r="T17" s="125" t="s">
        <v>98</v>
      </c>
      <c r="U17" s="125" t="s">
        <v>179</v>
      </c>
      <c r="V17" s="123">
        <v>3934.77</v>
      </c>
      <c r="W17" s="125" t="s">
        <v>180</v>
      </c>
      <c r="X17" s="123" t="s">
        <v>125</v>
      </c>
      <c r="Y17" s="123" t="s">
        <v>125</v>
      </c>
    </row>
    <row r="18" spans="1:25" s="90" customFormat="1" ht="78">
      <c r="A18" s="79">
        <v>2</v>
      </c>
      <c r="B18" s="126" t="s">
        <v>181</v>
      </c>
      <c r="C18" s="126" t="s">
        <v>172</v>
      </c>
      <c r="D18" s="132" t="s">
        <v>125</v>
      </c>
      <c r="E18" s="125" t="s">
        <v>101</v>
      </c>
      <c r="F18" s="125" t="s">
        <v>101</v>
      </c>
      <c r="G18" s="125">
        <v>2017</v>
      </c>
      <c r="H18" s="227">
        <v>6088000</v>
      </c>
      <c r="I18" s="159" t="s">
        <v>593</v>
      </c>
      <c r="J18" s="127" t="s">
        <v>551</v>
      </c>
      <c r="K18" s="126" t="s">
        <v>174</v>
      </c>
      <c r="L18" s="125" t="s">
        <v>182</v>
      </c>
      <c r="M18" s="125" t="s">
        <v>183</v>
      </c>
      <c r="N18" s="125" t="s">
        <v>184</v>
      </c>
      <c r="O18" s="125" t="s">
        <v>178</v>
      </c>
      <c r="P18" s="125" t="s">
        <v>179</v>
      </c>
      <c r="Q18" s="125" t="s">
        <v>179</v>
      </c>
      <c r="R18" s="125" t="s">
        <v>179</v>
      </c>
      <c r="S18" s="125" t="s">
        <v>179</v>
      </c>
      <c r="T18" s="125" t="s">
        <v>98</v>
      </c>
      <c r="U18" s="125" t="s">
        <v>179</v>
      </c>
      <c r="V18" s="123">
        <v>1172.45</v>
      </c>
      <c r="W18" s="125" t="s">
        <v>185</v>
      </c>
      <c r="X18" s="123" t="s">
        <v>101</v>
      </c>
      <c r="Y18" s="123" t="s">
        <v>101</v>
      </c>
    </row>
    <row r="19" spans="1:25" ht="78">
      <c r="A19" s="125">
        <v>3</v>
      </c>
      <c r="B19" s="126" t="s">
        <v>269</v>
      </c>
      <c r="C19" s="126" t="s">
        <v>172</v>
      </c>
      <c r="D19" s="132" t="s">
        <v>125</v>
      </c>
      <c r="E19" s="125" t="s">
        <v>101</v>
      </c>
      <c r="F19" s="125" t="s">
        <v>101</v>
      </c>
      <c r="G19" s="125">
        <v>2022</v>
      </c>
      <c r="H19" s="227">
        <v>2904000</v>
      </c>
      <c r="I19" s="159" t="s">
        <v>593</v>
      </c>
      <c r="J19" s="127" t="s">
        <v>552</v>
      </c>
      <c r="K19" s="126" t="s">
        <v>174</v>
      </c>
      <c r="L19" s="125" t="s">
        <v>270</v>
      </c>
      <c r="M19" s="125" t="s">
        <v>271</v>
      </c>
      <c r="N19" s="125" t="s">
        <v>272</v>
      </c>
      <c r="O19" s="125" t="s">
        <v>178</v>
      </c>
      <c r="P19" s="125" t="s">
        <v>179</v>
      </c>
      <c r="Q19" s="125" t="s">
        <v>179</v>
      </c>
      <c r="R19" s="125" t="s">
        <v>179</v>
      </c>
      <c r="S19" s="125" t="s">
        <v>179</v>
      </c>
      <c r="T19" s="125" t="s">
        <v>98</v>
      </c>
      <c r="U19" s="125" t="s">
        <v>179</v>
      </c>
      <c r="V19" s="123">
        <v>789.21</v>
      </c>
      <c r="W19" s="125" t="s">
        <v>273</v>
      </c>
      <c r="X19" s="123" t="s">
        <v>101</v>
      </c>
      <c r="Y19" s="123" t="s">
        <v>101</v>
      </c>
    </row>
    <row r="20" spans="1:25" s="60" customFormat="1">
      <c r="A20" s="239" t="s">
        <v>3</v>
      </c>
      <c r="B20" s="239"/>
      <c r="C20" s="239"/>
      <c r="D20" s="239"/>
      <c r="E20" s="239"/>
      <c r="F20" s="239"/>
      <c r="G20" s="239"/>
      <c r="H20" s="225">
        <f>SUM(H17:H19)</f>
        <v>23471000</v>
      </c>
      <c r="I20" s="55"/>
      <c r="J20" s="56"/>
      <c r="K20" s="57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9"/>
      <c r="W20" s="59"/>
      <c r="X20" s="59"/>
      <c r="Y20" s="59"/>
    </row>
    <row r="21" spans="1:25" s="54" customFormat="1" ht="15.6">
      <c r="A21" s="240" t="s">
        <v>78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</row>
    <row r="22" spans="1:25" ht="109.2">
      <c r="A22" s="79">
        <v>1</v>
      </c>
      <c r="B22" s="126" t="s">
        <v>186</v>
      </c>
      <c r="C22" s="126" t="s">
        <v>590</v>
      </c>
      <c r="D22" s="125" t="s">
        <v>125</v>
      </c>
      <c r="E22" s="125" t="s">
        <v>101</v>
      </c>
      <c r="F22" s="125" t="s">
        <v>101</v>
      </c>
      <c r="G22" s="125">
        <v>1987</v>
      </c>
      <c r="H22" s="228">
        <v>11075000</v>
      </c>
      <c r="I22" s="160" t="s">
        <v>593</v>
      </c>
      <c r="J22" s="127" t="s">
        <v>581</v>
      </c>
      <c r="K22" s="126" t="s">
        <v>187</v>
      </c>
      <c r="L22" s="125" t="s">
        <v>188</v>
      </c>
      <c r="M22" s="125" t="s">
        <v>189</v>
      </c>
      <c r="N22" s="125" t="s">
        <v>190</v>
      </c>
      <c r="O22" s="125"/>
      <c r="P22" s="125" t="s">
        <v>582</v>
      </c>
      <c r="Q22" s="125" t="s">
        <v>582</v>
      </c>
      <c r="R22" s="125" t="s">
        <v>582</v>
      </c>
      <c r="S22" s="125" t="s">
        <v>582</v>
      </c>
      <c r="T22" s="125" t="s">
        <v>583</v>
      </c>
      <c r="U22" s="125" t="s">
        <v>582</v>
      </c>
      <c r="V22" s="125">
        <v>1590.43</v>
      </c>
      <c r="W22" s="125">
        <v>2</v>
      </c>
      <c r="X22" s="125" t="s">
        <v>125</v>
      </c>
      <c r="Y22" s="125" t="s">
        <v>125</v>
      </c>
    </row>
    <row r="23" spans="1:25" s="60" customFormat="1">
      <c r="A23" s="239" t="s">
        <v>3</v>
      </c>
      <c r="B23" s="239"/>
      <c r="C23" s="239"/>
      <c r="D23" s="239"/>
      <c r="E23" s="239"/>
      <c r="F23" s="239"/>
      <c r="G23" s="239"/>
      <c r="H23" s="225">
        <f>SUM(H22)</f>
        <v>11075000</v>
      </c>
      <c r="I23" s="55"/>
      <c r="J23" s="56"/>
      <c r="K23" s="57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9"/>
      <c r="W23" s="59"/>
      <c r="X23" s="59"/>
      <c r="Y23" s="59"/>
    </row>
    <row r="24" spans="1:25" s="54" customFormat="1" ht="15.6">
      <c r="A24" s="240" t="s">
        <v>79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</row>
    <row r="25" spans="1:25" ht="46.8">
      <c r="A25" s="79">
        <v>1</v>
      </c>
      <c r="B25" s="126" t="s">
        <v>603</v>
      </c>
      <c r="C25" s="126" t="s">
        <v>191</v>
      </c>
      <c r="D25" s="125" t="s">
        <v>125</v>
      </c>
      <c r="E25" s="125" t="s">
        <v>101</v>
      </c>
      <c r="F25" s="125" t="s">
        <v>101</v>
      </c>
      <c r="G25" s="125">
        <v>1984</v>
      </c>
      <c r="H25" s="228">
        <v>6220000</v>
      </c>
      <c r="I25" s="160" t="s">
        <v>593</v>
      </c>
      <c r="J25" s="127" t="s">
        <v>192</v>
      </c>
      <c r="K25" s="126" t="s">
        <v>193</v>
      </c>
      <c r="L25" s="125" t="s">
        <v>194</v>
      </c>
      <c r="M25" s="125" t="s">
        <v>195</v>
      </c>
      <c r="N25" s="125" t="s">
        <v>196</v>
      </c>
      <c r="O25" s="125"/>
      <c r="P25" s="125" t="s">
        <v>166</v>
      </c>
      <c r="Q25" s="125" t="s">
        <v>179</v>
      </c>
      <c r="R25" s="125" t="s">
        <v>179</v>
      </c>
      <c r="S25" s="125" t="s">
        <v>166</v>
      </c>
      <c r="T25" s="125" t="s">
        <v>131</v>
      </c>
      <c r="U25" s="125" t="s">
        <v>166</v>
      </c>
      <c r="V25" s="125">
        <v>1250</v>
      </c>
      <c r="W25" s="125">
        <v>2</v>
      </c>
      <c r="X25" s="125" t="s">
        <v>197</v>
      </c>
      <c r="Y25" s="125" t="s">
        <v>101</v>
      </c>
    </row>
    <row r="26" spans="1:25" ht="30">
      <c r="A26" s="79">
        <v>2</v>
      </c>
      <c r="B26" s="126" t="s">
        <v>604</v>
      </c>
      <c r="C26" s="126" t="s">
        <v>198</v>
      </c>
      <c r="D26" s="125" t="s">
        <v>125</v>
      </c>
      <c r="E26" s="125" t="s">
        <v>101</v>
      </c>
      <c r="F26" s="125" t="s">
        <v>101</v>
      </c>
      <c r="G26" s="125">
        <v>1984</v>
      </c>
      <c r="H26" s="228">
        <v>192000</v>
      </c>
      <c r="I26" s="160" t="s">
        <v>593</v>
      </c>
      <c r="J26" s="127" t="s">
        <v>199</v>
      </c>
      <c r="K26" s="126" t="s">
        <v>193</v>
      </c>
      <c r="L26" s="125" t="s">
        <v>194</v>
      </c>
      <c r="M26" s="125" t="s">
        <v>200</v>
      </c>
      <c r="N26" s="125" t="s">
        <v>201</v>
      </c>
      <c r="O26" s="125"/>
      <c r="P26" s="125" t="s">
        <v>166</v>
      </c>
      <c r="Q26" s="125" t="s">
        <v>166</v>
      </c>
      <c r="R26" s="125" t="s">
        <v>131</v>
      </c>
      <c r="S26" s="125" t="s">
        <v>166</v>
      </c>
      <c r="T26" s="125" t="s">
        <v>131</v>
      </c>
      <c r="U26" s="125" t="s">
        <v>166</v>
      </c>
      <c r="V26" s="125">
        <v>70.900000000000006</v>
      </c>
      <c r="W26" s="125">
        <v>1</v>
      </c>
      <c r="X26" s="125" t="s">
        <v>101</v>
      </c>
      <c r="Y26" s="125" t="s">
        <v>101</v>
      </c>
    </row>
    <row r="27" spans="1:25" ht="30">
      <c r="A27" s="79">
        <v>3</v>
      </c>
      <c r="B27" s="126" t="s">
        <v>346</v>
      </c>
      <c r="C27" s="126" t="s">
        <v>98</v>
      </c>
      <c r="D27" s="125" t="s">
        <v>125</v>
      </c>
      <c r="E27" s="125" t="s">
        <v>101</v>
      </c>
      <c r="F27" s="125" t="s">
        <v>101</v>
      </c>
      <c r="G27" s="125">
        <v>2020</v>
      </c>
      <c r="H27" s="227">
        <v>79260.12</v>
      </c>
      <c r="I27" s="160" t="s">
        <v>173</v>
      </c>
      <c r="J27" s="127"/>
      <c r="K27" s="126" t="s">
        <v>587</v>
      </c>
      <c r="L27" s="125" t="s">
        <v>98</v>
      </c>
      <c r="M27" s="125" t="s">
        <v>98</v>
      </c>
      <c r="N27" s="125" t="s">
        <v>98</v>
      </c>
      <c r="O27" s="125"/>
      <c r="P27" s="125" t="s">
        <v>98</v>
      </c>
      <c r="Q27" s="125" t="s">
        <v>98</v>
      </c>
      <c r="R27" s="125" t="s">
        <v>98</v>
      </c>
      <c r="S27" s="125" t="s">
        <v>98</v>
      </c>
      <c r="T27" s="125" t="s">
        <v>98</v>
      </c>
      <c r="U27" s="125" t="s">
        <v>98</v>
      </c>
      <c r="V27" s="125" t="s">
        <v>98</v>
      </c>
      <c r="W27" s="125" t="s">
        <v>98</v>
      </c>
      <c r="X27" s="125" t="s">
        <v>98</v>
      </c>
      <c r="Y27" s="125" t="s">
        <v>98</v>
      </c>
    </row>
    <row r="28" spans="1:25" s="60" customFormat="1">
      <c r="A28" s="239" t="s">
        <v>3</v>
      </c>
      <c r="B28" s="239"/>
      <c r="C28" s="239"/>
      <c r="D28" s="239"/>
      <c r="E28" s="239"/>
      <c r="F28" s="239"/>
      <c r="G28" s="239"/>
      <c r="H28" s="225">
        <f>SUM(H25:H27)</f>
        <v>6491260.1200000001</v>
      </c>
      <c r="I28" s="55"/>
      <c r="J28" s="56"/>
      <c r="K28" s="57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9"/>
      <c r="W28" s="59"/>
      <c r="X28" s="59"/>
      <c r="Y28" s="59"/>
    </row>
    <row r="29" spans="1:25" s="54" customFormat="1" ht="15.6">
      <c r="A29" s="240" t="s">
        <v>80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</row>
    <row r="30" spans="1:25" ht="62.4">
      <c r="A30" s="79">
        <v>1</v>
      </c>
      <c r="B30" s="126" t="s">
        <v>203</v>
      </c>
      <c r="C30" s="126" t="s">
        <v>204</v>
      </c>
      <c r="D30" s="132" t="s">
        <v>125</v>
      </c>
      <c r="E30" s="125" t="s">
        <v>101</v>
      </c>
      <c r="F30" s="125" t="s">
        <v>101</v>
      </c>
      <c r="G30" s="125">
        <v>2006</v>
      </c>
      <c r="H30" s="228">
        <v>1647000</v>
      </c>
      <c r="I30" s="160" t="s">
        <v>593</v>
      </c>
      <c r="J30" s="133" t="s">
        <v>205</v>
      </c>
      <c r="K30" s="126" t="s">
        <v>206</v>
      </c>
      <c r="L30" s="125" t="s">
        <v>207</v>
      </c>
      <c r="M30" s="125" t="s">
        <v>208</v>
      </c>
      <c r="N30" s="125" t="s">
        <v>209</v>
      </c>
      <c r="O30" s="125"/>
      <c r="P30" s="125" t="s">
        <v>210</v>
      </c>
      <c r="Q30" s="125" t="s">
        <v>210</v>
      </c>
      <c r="R30" s="125" t="s">
        <v>210</v>
      </c>
      <c r="S30" s="125" t="s">
        <v>210</v>
      </c>
      <c r="T30" s="125" t="s">
        <v>131</v>
      </c>
      <c r="U30" s="125" t="s">
        <v>210</v>
      </c>
      <c r="V30" s="125">
        <v>354.7</v>
      </c>
      <c r="W30" s="125">
        <v>2</v>
      </c>
      <c r="X30" s="125" t="s">
        <v>125</v>
      </c>
      <c r="Y30" s="125" t="s">
        <v>101</v>
      </c>
    </row>
    <row r="31" spans="1:25" ht="31.2">
      <c r="A31" s="79">
        <v>2</v>
      </c>
      <c r="B31" s="126" t="s">
        <v>608</v>
      </c>
      <c r="C31" s="126"/>
      <c r="D31" s="132" t="s">
        <v>101</v>
      </c>
      <c r="E31" s="125" t="s">
        <v>101</v>
      </c>
      <c r="F31" s="125" t="s">
        <v>101</v>
      </c>
      <c r="G31" s="125">
        <v>1983</v>
      </c>
      <c r="H31" s="228">
        <v>92000</v>
      </c>
      <c r="I31" s="160" t="s">
        <v>593</v>
      </c>
      <c r="J31" s="127" t="s">
        <v>211</v>
      </c>
      <c r="K31" s="126" t="s">
        <v>206</v>
      </c>
      <c r="L31" s="125" t="s">
        <v>212</v>
      </c>
      <c r="M31" s="125" t="s">
        <v>213</v>
      </c>
      <c r="N31" s="125" t="s">
        <v>214</v>
      </c>
      <c r="O31" s="125"/>
      <c r="P31" s="125" t="s">
        <v>166</v>
      </c>
      <c r="Q31" s="125" t="s">
        <v>132</v>
      </c>
      <c r="R31" s="125" t="s">
        <v>131</v>
      </c>
      <c r="S31" s="125" t="s">
        <v>215</v>
      </c>
      <c r="T31" s="125" t="s">
        <v>131</v>
      </c>
      <c r="U31" s="125" t="s">
        <v>131</v>
      </c>
      <c r="V31" s="125">
        <v>14.25</v>
      </c>
      <c r="W31" s="125">
        <v>1</v>
      </c>
      <c r="X31" s="125" t="s">
        <v>101</v>
      </c>
      <c r="Y31" s="125" t="s">
        <v>101</v>
      </c>
    </row>
    <row r="32" spans="1:25" ht="46.8">
      <c r="A32" s="79">
        <v>3</v>
      </c>
      <c r="B32" s="126" t="s">
        <v>216</v>
      </c>
      <c r="C32" s="126" t="s">
        <v>217</v>
      </c>
      <c r="D32" s="132" t="s">
        <v>125</v>
      </c>
      <c r="E32" s="125" t="s">
        <v>101</v>
      </c>
      <c r="F32" s="125" t="s">
        <v>101</v>
      </c>
      <c r="G32" s="125">
        <v>1985</v>
      </c>
      <c r="H32" s="228">
        <v>971000</v>
      </c>
      <c r="I32" s="160" t="s">
        <v>593</v>
      </c>
      <c r="J32" s="133" t="s">
        <v>218</v>
      </c>
      <c r="K32" s="126" t="s">
        <v>206</v>
      </c>
      <c r="L32" s="125" t="s">
        <v>212</v>
      </c>
      <c r="M32" s="125" t="s">
        <v>213</v>
      </c>
      <c r="N32" s="125" t="s">
        <v>214</v>
      </c>
      <c r="O32" s="125"/>
      <c r="P32" s="125" t="s">
        <v>166</v>
      </c>
      <c r="Q32" s="125" t="s">
        <v>132</v>
      </c>
      <c r="R32" s="125" t="s">
        <v>131</v>
      </c>
      <c r="S32" s="125" t="s">
        <v>210</v>
      </c>
      <c r="T32" s="125" t="s">
        <v>131</v>
      </c>
      <c r="U32" s="125" t="s">
        <v>132</v>
      </c>
      <c r="V32" s="125">
        <v>264.45999999999998</v>
      </c>
      <c r="W32" s="125">
        <v>1</v>
      </c>
      <c r="X32" s="125" t="s">
        <v>101</v>
      </c>
      <c r="Y32" s="125" t="s">
        <v>101</v>
      </c>
    </row>
    <row r="33" spans="1:25">
      <c r="A33" s="79">
        <v>4</v>
      </c>
      <c r="B33" s="126" t="s">
        <v>219</v>
      </c>
      <c r="C33" s="126" t="s">
        <v>220</v>
      </c>
      <c r="D33" s="132" t="s">
        <v>125</v>
      </c>
      <c r="E33" s="125" t="s">
        <v>101</v>
      </c>
      <c r="F33" s="125" t="s">
        <v>101</v>
      </c>
      <c r="G33" s="125">
        <v>2004</v>
      </c>
      <c r="H33" s="228">
        <v>382000</v>
      </c>
      <c r="I33" s="160" t="s">
        <v>593</v>
      </c>
      <c r="J33" s="127" t="s">
        <v>221</v>
      </c>
      <c r="K33" s="126" t="s">
        <v>206</v>
      </c>
      <c r="L33" s="125" t="s">
        <v>222</v>
      </c>
      <c r="M33" s="125" t="s">
        <v>223</v>
      </c>
      <c r="N33" s="125" t="s">
        <v>224</v>
      </c>
      <c r="O33" s="125"/>
      <c r="P33" s="125" t="s">
        <v>166</v>
      </c>
      <c r="Q33" s="125" t="s">
        <v>132</v>
      </c>
      <c r="R33" s="125" t="s">
        <v>131</v>
      </c>
      <c r="S33" s="125" t="s">
        <v>210</v>
      </c>
      <c r="T33" s="125" t="s">
        <v>131</v>
      </c>
      <c r="U33" s="125" t="s">
        <v>131</v>
      </c>
      <c r="V33" s="125">
        <v>104</v>
      </c>
      <c r="W33" s="125">
        <v>1</v>
      </c>
      <c r="X33" s="125" t="s">
        <v>101</v>
      </c>
      <c r="Y33" s="125" t="s">
        <v>101</v>
      </c>
    </row>
    <row r="34" spans="1:25" s="60" customFormat="1">
      <c r="A34" s="239" t="s">
        <v>3</v>
      </c>
      <c r="B34" s="239"/>
      <c r="C34" s="239"/>
      <c r="D34" s="239"/>
      <c r="E34" s="239"/>
      <c r="F34" s="239"/>
      <c r="G34" s="239"/>
      <c r="H34" s="225">
        <f>SUM(H30:H33)</f>
        <v>3092000</v>
      </c>
      <c r="I34" s="55"/>
      <c r="J34" s="56"/>
      <c r="K34" s="57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59"/>
    </row>
    <row r="35" spans="1:25" ht="18" thickBot="1">
      <c r="G35" s="39"/>
      <c r="I35" s="161"/>
    </row>
    <row r="36" spans="1:25" ht="34.200000000000003" customHeight="1" thickBot="1">
      <c r="E36" s="241" t="s">
        <v>121</v>
      </c>
      <c r="F36" s="242"/>
      <c r="G36" s="243"/>
      <c r="H36" s="237">
        <f>SUM(H10,H15,H20,H23,H28,H34)</f>
        <v>85845260.120000005</v>
      </c>
      <c r="I36" s="161"/>
      <c r="J36" s="43"/>
      <c r="Y36" s="39"/>
    </row>
    <row r="40" spans="1:25">
      <c r="A40" s="235" t="s">
        <v>602</v>
      </c>
      <c r="B40" s="80" t="s">
        <v>609</v>
      </c>
    </row>
    <row r="41" spans="1:25">
      <c r="A41" s="235"/>
    </row>
    <row r="42" spans="1:25">
      <c r="A42" s="235" t="s">
        <v>607</v>
      </c>
      <c r="B42" s="234" t="s">
        <v>601</v>
      </c>
    </row>
    <row r="43" spans="1:25">
      <c r="B43" s="236" t="s">
        <v>605</v>
      </c>
    </row>
    <row r="44" spans="1:25">
      <c r="B44" s="236" t="s">
        <v>600</v>
      </c>
    </row>
  </sheetData>
  <mergeCells count="44">
    <mergeCell ref="Y3:Y4"/>
    <mergeCell ref="J3:J4"/>
    <mergeCell ref="D3:D4"/>
    <mergeCell ref="G3:G4"/>
    <mergeCell ref="K3:K4"/>
    <mergeCell ref="W3:W4"/>
    <mergeCell ref="X3:X4"/>
    <mergeCell ref="P3:U3"/>
    <mergeCell ref="V3:V4"/>
    <mergeCell ref="L3:N3"/>
    <mergeCell ref="O3:O4"/>
    <mergeCell ref="I3:I4"/>
    <mergeCell ref="H3:H4"/>
    <mergeCell ref="N11:W11"/>
    <mergeCell ref="X11:Y11"/>
    <mergeCell ref="A5:M5"/>
    <mergeCell ref="N5:W5"/>
    <mergeCell ref="N24:W24"/>
    <mergeCell ref="A15:G15"/>
    <mergeCell ref="A10:G10"/>
    <mergeCell ref="A11:M11"/>
    <mergeCell ref="X5:Y5"/>
    <mergeCell ref="A16:M16"/>
    <mergeCell ref="A23:G23"/>
    <mergeCell ref="A20:G20"/>
    <mergeCell ref="A21:M21"/>
    <mergeCell ref="A24:M24"/>
    <mergeCell ref="J12:J14"/>
    <mergeCell ref="X24:Y24"/>
    <mergeCell ref="N29:W29"/>
    <mergeCell ref="N16:W16"/>
    <mergeCell ref="X16:Y16"/>
    <mergeCell ref="N21:W21"/>
    <mergeCell ref="X21:Y21"/>
    <mergeCell ref="A34:G34"/>
    <mergeCell ref="A29:M29"/>
    <mergeCell ref="A28:G28"/>
    <mergeCell ref="E36:G36"/>
    <mergeCell ref="X29:Y29"/>
    <mergeCell ref="A3:A4"/>
    <mergeCell ref="B3:B4"/>
    <mergeCell ref="F3:F4"/>
    <mergeCell ref="E3:E4"/>
    <mergeCell ref="C3:C4"/>
  </mergeCells>
  <phoneticPr fontId="8" type="noConversion"/>
  <printOptions horizontalCentered="1"/>
  <pageMargins left="0" right="0" top="0" bottom="0" header="0.51181102362204722" footer="0.51181102362204722"/>
  <pageSetup paperSize="9" scale="2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79"/>
  <sheetViews>
    <sheetView view="pageBreakPreview" topLeftCell="A346" zoomScale="70" zoomScaleNormal="100" zoomScaleSheetLayoutView="70" workbookViewId="0">
      <selection activeCell="H376" sqref="H376"/>
    </sheetView>
  </sheetViews>
  <sheetFormatPr defaultColWidth="9.109375" defaultRowHeight="13.8"/>
  <cols>
    <col min="1" max="1" width="7.88671875" style="150" customWidth="1"/>
    <col min="2" max="2" width="51.88671875" style="151" customWidth="1"/>
    <col min="3" max="3" width="20.33203125" style="138" customWidth="1"/>
    <col min="4" max="4" width="23.109375" style="139" customWidth="1"/>
    <col min="5" max="5" width="18.109375" style="115" customWidth="1"/>
    <col min="6" max="6" width="13.109375" style="3" customWidth="1"/>
    <col min="7" max="7" width="15.109375" style="3" customWidth="1"/>
    <col min="8" max="16384" width="9.109375" style="3"/>
  </cols>
  <sheetData>
    <row r="1" spans="1:5" ht="18" customHeight="1">
      <c r="A1" s="34" t="s">
        <v>152</v>
      </c>
      <c r="B1" s="137"/>
    </row>
    <row r="2" spans="1:5" ht="15" customHeight="1" thickBot="1"/>
    <row r="3" spans="1:5" s="61" customFormat="1">
      <c r="A3" s="275" t="s">
        <v>19</v>
      </c>
      <c r="B3" s="276"/>
      <c r="C3" s="276"/>
      <c r="D3" s="277"/>
      <c r="E3" s="116"/>
    </row>
    <row r="4" spans="1:5">
      <c r="A4" s="257" t="s">
        <v>69</v>
      </c>
      <c r="B4" s="258"/>
      <c r="C4" s="258"/>
      <c r="D4" s="259"/>
    </row>
    <row r="5" spans="1:5" ht="27.6">
      <c r="A5" s="166" t="s">
        <v>0</v>
      </c>
      <c r="B5" s="167" t="s">
        <v>4</v>
      </c>
      <c r="C5" s="142" t="s">
        <v>5</v>
      </c>
      <c r="D5" s="168" t="s">
        <v>6</v>
      </c>
    </row>
    <row r="6" spans="1:5" s="1" customFormat="1">
      <c r="A6" s="169">
        <v>1</v>
      </c>
      <c r="B6" s="170" t="s">
        <v>364</v>
      </c>
      <c r="C6" s="171">
        <v>2019</v>
      </c>
      <c r="D6" s="202">
        <v>300</v>
      </c>
      <c r="E6" s="115"/>
    </row>
    <row r="7" spans="1:5" s="1" customFormat="1">
      <c r="A7" s="169">
        <v>2</v>
      </c>
      <c r="B7" s="170" t="s">
        <v>365</v>
      </c>
      <c r="C7" s="171">
        <v>2019</v>
      </c>
      <c r="D7" s="202">
        <v>300</v>
      </c>
      <c r="E7" s="115"/>
    </row>
    <row r="8" spans="1:5" s="1" customFormat="1">
      <c r="A8" s="169">
        <v>3</v>
      </c>
      <c r="B8" s="170" t="s">
        <v>366</v>
      </c>
      <c r="C8" s="171">
        <v>2019</v>
      </c>
      <c r="D8" s="202">
        <v>300</v>
      </c>
      <c r="E8" s="115"/>
    </row>
    <row r="9" spans="1:5" s="1" customFormat="1">
      <c r="A9" s="169">
        <v>4</v>
      </c>
      <c r="B9" s="170" t="s">
        <v>367</v>
      </c>
      <c r="C9" s="171">
        <v>2019</v>
      </c>
      <c r="D9" s="202">
        <v>300</v>
      </c>
      <c r="E9" s="115"/>
    </row>
    <row r="10" spans="1:5" s="1" customFormat="1">
      <c r="A10" s="169">
        <v>5</v>
      </c>
      <c r="B10" s="170" t="s">
        <v>368</v>
      </c>
      <c r="C10" s="171">
        <v>2019</v>
      </c>
      <c r="D10" s="202">
        <v>300</v>
      </c>
      <c r="E10" s="115"/>
    </row>
    <row r="11" spans="1:5" s="1" customFormat="1">
      <c r="A11" s="169">
        <v>6</v>
      </c>
      <c r="B11" s="170" t="s">
        <v>369</v>
      </c>
      <c r="C11" s="171">
        <v>2019</v>
      </c>
      <c r="D11" s="202">
        <v>1992.6</v>
      </c>
      <c r="E11" s="115"/>
    </row>
    <row r="12" spans="1:5" s="1" customFormat="1">
      <c r="A12" s="169">
        <v>7</v>
      </c>
      <c r="B12" s="170" t="s">
        <v>370</v>
      </c>
      <c r="C12" s="171">
        <v>2019</v>
      </c>
      <c r="D12" s="202">
        <v>1992.6</v>
      </c>
      <c r="E12" s="115"/>
    </row>
    <row r="13" spans="1:5" s="1" customFormat="1">
      <c r="A13" s="169">
        <v>8</v>
      </c>
      <c r="B13" s="170" t="s">
        <v>371</v>
      </c>
      <c r="C13" s="171">
        <v>2019</v>
      </c>
      <c r="D13" s="202">
        <v>3136.5</v>
      </c>
      <c r="E13" s="115"/>
    </row>
    <row r="14" spans="1:5" s="1" customFormat="1">
      <c r="A14" s="169">
        <v>9</v>
      </c>
      <c r="B14" s="170" t="s">
        <v>372</v>
      </c>
      <c r="C14" s="171">
        <v>2019</v>
      </c>
      <c r="D14" s="202">
        <v>1992.6</v>
      </c>
      <c r="E14" s="115"/>
    </row>
    <row r="15" spans="1:5" s="1" customFormat="1">
      <c r="A15" s="169">
        <v>10</v>
      </c>
      <c r="B15" s="170" t="s">
        <v>373</v>
      </c>
      <c r="C15" s="171">
        <v>2019</v>
      </c>
      <c r="D15" s="202">
        <v>1992.6</v>
      </c>
      <c r="E15" s="115"/>
    </row>
    <row r="16" spans="1:5" s="1" customFormat="1">
      <c r="A16" s="169">
        <v>11</v>
      </c>
      <c r="B16" s="170" t="s">
        <v>246</v>
      </c>
      <c r="C16" s="171">
        <v>2019</v>
      </c>
      <c r="D16" s="202">
        <v>2908.95</v>
      </c>
      <c r="E16" s="115"/>
    </row>
    <row r="17" spans="1:5" s="1" customFormat="1">
      <c r="A17" s="169">
        <v>12</v>
      </c>
      <c r="B17" s="170" t="s">
        <v>374</v>
      </c>
      <c r="C17" s="171">
        <v>2019</v>
      </c>
      <c r="D17" s="202">
        <v>528.9</v>
      </c>
      <c r="E17" s="115"/>
    </row>
    <row r="18" spans="1:5" s="1" customFormat="1">
      <c r="A18" s="169">
        <v>13</v>
      </c>
      <c r="B18" s="170" t="s">
        <v>375</v>
      </c>
      <c r="C18" s="171">
        <v>2019</v>
      </c>
      <c r="D18" s="202">
        <v>528.9</v>
      </c>
      <c r="E18" s="115"/>
    </row>
    <row r="19" spans="1:5" s="1" customFormat="1">
      <c r="A19" s="169">
        <v>14</v>
      </c>
      <c r="B19" s="170" t="s">
        <v>376</v>
      </c>
      <c r="C19" s="171">
        <v>2019</v>
      </c>
      <c r="D19" s="202">
        <v>528.9</v>
      </c>
      <c r="E19" s="115"/>
    </row>
    <row r="20" spans="1:5" s="1" customFormat="1">
      <c r="A20" s="169">
        <v>15</v>
      </c>
      <c r="B20" s="170" t="s">
        <v>247</v>
      </c>
      <c r="C20" s="171">
        <v>2019</v>
      </c>
      <c r="D20" s="202">
        <v>811.8</v>
      </c>
      <c r="E20" s="115"/>
    </row>
    <row r="21" spans="1:5" s="1" customFormat="1">
      <c r="A21" s="169">
        <v>16</v>
      </c>
      <c r="B21" s="170" t="s">
        <v>248</v>
      </c>
      <c r="C21" s="171">
        <v>2019</v>
      </c>
      <c r="D21" s="202">
        <v>4120.5</v>
      </c>
      <c r="E21" s="115"/>
    </row>
    <row r="22" spans="1:5" s="1" customFormat="1">
      <c r="A22" s="169">
        <v>17</v>
      </c>
      <c r="B22" s="170" t="s">
        <v>377</v>
      </c>
      <c r="C22" s="171">
        <v>2019</v>
      </c>
      <c r="D22" s="202">
        <v>360</v>
      </c>
      <c r="E22" s="115"/>
    </row>
    <row r="23" spans="1:5" s="1" customFormat="1">
      <c r="A23" s="169">
        <v>18</v>
      </c>
      <c r="B23" s="170" t="s">
        <v>378</v>
      </c>
      <c r="C23" s="171">
        <v>2019</v>
      </c>
      <c r="D23" s="202">
        <v>2386.1999999999998</v>
      </c>
      <c r="E23" s="115"/>
    </row>
    <row r="24" spans="1:5" s="1" customFormat="1">
      <c r="A24" s="169">
        <v>19</v>
      </c>
      <c r="B24" s="170" t="s">
        <v>379</v>
      </c>
      <c r="C24" s="171">
        <v>2019</v>
      </c>
      <c r="D24" s="202">
        <v>2386.1999999999998</v>
      </c>
      <c r="E24" s="115"/>
    </row>
    <row r="25" spans="1:5" s="1" customFormat="1">
      <c r="A25" s="169">
        <v>20</v>
      </c>
      <c r="B25" s="170" t="s">
        <v>380</v>
      </c>
      <c r="C25" s="171">
        <v>2019</v>
      </c>
      <c r="D25" s="202">
        <v>2386.1999999999998</v>
      </c>
      <c r="E25" s="115"/>
    </row>
    <row r="26" spans="1:5" s="1" customFormat="1">
      <c r="A26" s="169">
        <v>21</v>
      </c>
      <c r="B26" s="170" t="s">
        <v>381</v>
      </c>
      <c r="C26" s="171">
        <v>2019</v>
      </c>
      <c r="D26" s="202">
        <v>2386.1999999999998</v>
      </c>
      <c r="E26" s="115"/>
    </row>
    <row r="27" spans="1:5" s="1" customFormat="1">
      <c r="A27" s="169">
        <v>22</v>
      </c>
      <c r="B27" s="170" t="s">
        <v>382</v>
      </c>
      <c r="C27" s="171">
        <v>2019</v>
      </c>
      <c r="D27" s="202">
        <v>474.78</v>
      </c>
      <c r="E27" s="115"/>
    </row>
    <row r="28" spans="1:5" s="1" customFormat="1">
      <c r="A28" s="169">
        <v>23</v>
      </c>
      <c r="B28" s="170" t="s">
        <v>383</v>
      </c>
      <c r="C28" s="171">
        <v>2019</v>
      </c>
      <c r="D28" s="202">
        <v>474.78</v>
      </c>
      <c r="E28" s="115"/>
    </row>
    <row r="29" spans="1:5" s="1" customFormat="1">
      <c r="A29" s="169">
        <v>24</v>
      </c>
      <c r="B29" s="170" t="s">
        <v>384</v>
      </c>
      <c r="C29" s="171">
        <v>2019</v>
      </c>
      <c r="D29" s="202">
        <v>474.78</v>
      </c>
      <c r="E29" s="115"/>
    </row>
    <row r="30" spans="1:5" s="1" customFormat="1">
      <c r="A30" s="169">
        <v>25</v>
      </c>
      <c r="B30" s="170" t="s">
        <v>385</v>
      </c>
      <c r="C30" s="171">
        <v>2019</v>
      </c>
      <c r="D30" s="202">
        <v>474.78</v>
      </c>
      <c r="E30" s="115"/>
    </row>
    <row r="31" spans="1:5" s="1" customFormat="1">
      <c r="A31" s="169">
        <v>26</v>
      </c>
      <c r="B31" s="170" t="s">
        <v>386</v>
      </c>
      <c r="C31" s="171">
        <v>2019</v>
      </c>
      <c r="D31" s="202">
        <v>4182</v>
      </c>
      <c r="E31" s="115"/>
    </row>
    <row r="32" spans="1:5" s="1" customFormat="1">
      <c r="A32" s="169">
        <v>27</v>
      </c>
      <c r="B32" s="170" t="s">
        <v>249</v>
      </c>
      <c r="C32" s="171">
        <v>2020</v>
      </c>
      <c r="D32" s="202">
        <v>3394.8</v>
      </c>
      <c r="E32" s="115"/>
    </row>
    <row r="33" spans="1:5" s="1" customFormat="1">
      <c r="A33" s="169">
        <v>28</v>
      </c>
      <c r="B33" s="170" t="s">
        <v>387</v>
      </c>
      <c r="C33" s="171">
        <v>2020</v>
      </c>
      <c r="D33" s="202">
        <v>1339</v>
      </c>
      <c r="E33" s="115"/>
    </row>
    <row r="34" spans="1:5" s="1" customFormat="1">
      <c r="A34" s="169">
        <v>29</v>
      </c>
      <c r="B34" s="170" t="s">
        <v>388</v>
      </c>
      <c r="C34" s="171">
        <v>2020</v>
      </c>
      <c r="D34" s="202">
        <v>1671</v>
      </c>
      <c r="E34" s="115"/>
    </row>
    <row r="35" spans="1:5" s="1" customFormat="1">
      <c r="A35" s="169">
        <v>30</v>
      </c>
      <c r="B35" s="170" t="s">
        <v>389</v>
      </c>
      <c r="C35" s="171">
        <v>2020</v>
      </c>
      <c r="D35" s="202">
        <v>1671</v>
      </c>
      <c r="E35" s="115"/>
    </row>
    <row r="36" spans="1:5" s="1" customFormat="1">
      <c r="A36" s="169">
        <v>31</v>
      </c>
      <c r="B36" s="170" t="s">
        <v>390</v>
      </c>
      <c r="C36" s="171">
        <v>2020</v>
      </c>
      <c r="D36" s="202">
        <v>2429.25</v>
      </c>
      <c r="E36" s="115"/>
    </row>
    <row r="37" spans="1:5" s="1" customFormat="1">
      <c r="A37" s="169">
        <v>32</v>
      </c>
      <c r="B37" s="170" t="s">
        <v>391</v>
      </c>
      <c r="C37" s="171">
        <v>2020</v>
      </c>
      <c r="D37" s="202">
        <v>2429.25</v>
      </c>
      <c r="E37" s="115"/>
    </row>
    <row r="38" spans="1:5" s="1" customFormat="1">
      <c r="A38" s="169">
        <v>33</v>
      </c>
      <c r="B38" s="170" t="s">
        <v>392</v>
      </c>
      <c r="C38" s="171">
        <v>2020</v>
      </c>
      <c r="D38" s="202">
        <v>2429.25</v>
      </c>
      <c r="E38" s="115"/>
    </row>
    <row r="39" spans="1:5" s="1" customFormat="1">
      <c r="A39" s="169">
        <v>34</v>
      </c>
      <c r="B39" s="170" t="s">
        <v>393</v>
      </c>
      <c r="C39" s="171">
        <v>2020</v>
      </c>
      <c r="D39" s="202">
        <v>2429.25</v>
      </c>
      <c r="E39" s="115"/>
    </row>
    <row r="40" spans="1:5" s="1" customFormat="1">
      <c r="A40" s="169">
        <v>35</v>
      </c>
      <c r="B40" s="170" t="s">
        <v>394</v>
      </c>
      <c r="C40" s="171">
        <v>2020</v>
      </c>
      <c r="D40" s="202">
        <v>2429.25</v>
      </c>
      <c r="E40" s="115"/>
    </row>
    <row r="41" spans="1:5" s="1" customFormat="1">
      <c r="A41" s="169">
        <v>36</v>
      </c>
      <c r="B41" s="170" t="s">
        <v>395</v>
      </c>
      <c r="C41" s="171">
        <v>2020</v>
      </c>
      <c r="D41" s="202">
        <v>2429.25</v>
      </c>
      <c r="E41" s="115"/>
    </row>
    <row r="42" spans="1:5" s="1" customFormat="1">
      <c r="A42" s="169">
        <v>37</v>
      </c>
      <c r="B42" s="170" t="s">
        <v>250</v>
      </c>
      <c r="C42" s="171">
        <v>2020</v>
      </c>
      <c r="D42" s="202">
        <v>861</v>
      </c>
      <c r="E42" s="115"/>
    </row>
    <row r="43" spans="1:5" s="1" customFormat="1">
      <c r="A43" s="169">
        <v>38</v>
      </c>
      <c r="B43" s="170" t="s">
        <v>251</v>
      </c>
      <c r="C43" s="171">
        <v>2020</v>
      </c>
      <c r="D43" s="202">
        <v>861</v>
      </c>
      <c r="E43" s="115"/>
    </row>
    <row r="44" spans="1:5" s="1" customFormat="1">
      <c r="A44" s="169">
        <v>39</v>
      </c>
      <c r="B44" s="170" t="s">
        <v>252</v>
      </c>
      <c r="C44" s="171">
        <v>2020</v>
      </c>
      <c r="D44" s="202">
        <v>861</v>
      </c>
      <c r="E44" s="115"/>
    </row>
    <row r="45" spans="1:5" s="1" customFormat="1">
      <c r="A45" s="169">
        <v>40</v>
      </c>
      <c r="B45" s="170" t="s">
        <v>253</v>
      </c>
      <c r="C45" s="171">
        <v>2020</v>
      </c>
      <c r="D45" s="202">
        <v>494.46</v>
      </c>
      <c r="E45" s="115"/>
    </row>
    <row r="46" spans="1:5" s="1" customFormat="1">
      <c r="A46" s="169">
        <v>41</v>
      </c>
      <c r="B46" s="170" t="s">
        <v>254</v>
      </c>
      <c r="C46" s="171">
        <v>2020</v>
      </c>
      <c r="D46" s="202">
        <v>494.46</v>
      </c>
      <c r="E46" s="115"/>
    </row>
    <row r="47" spans="1:5" s="1" customFormat="1">
      <c r="A47" s="169">
        <v>42</v>
      </c>
      <c r="B47" s="170" t="s">
        <v>255</v>
      </c>
      <c r="C47" s="171">
        <v>2020</v>
      </c>
      <c r="D47" s="202">
        <v>494.46</v>
      </c>
      <c r="E47" s="115"/>
    </row>
    <row r="48" spans="1:5" s="1" customFormat="1" ht="27.6">
      <c r="A48" s="169">
        <v>43</v>
      </c>
      <c r="B48" s="170" t="s">
        <v>396</v>
      </c>
      <c r="C48" s="171">
        <v>2020</v>
      </c>
      <c r="D48" s="202">
        <v>332.1</v>
      </c>
      <c r="E48" s="115"/>
    </row>
    <row r="49" spans="1:5" s="1" customFormat="1" ht="27.6">
      <c r="A49" s="169">
        <v>44</v>
      </c>
      <c r="B49" s="170" t="s">
        <v>397</v>
      </c>
      <c r="C49" s="171">
        <v>2020</v>
      </c>
      <c r="D49" s="202">
        <v>332.1</v>
      </c>
      <c r="E49" s="115"/>
    </row>
    <row r="50" spans="1:5" s="1" customFormat="1" ht="27.6">
      <c r="A50" s="169">
        <v>45</v>
      </c>
      <c r="B50" s="170" t="s">
        <v>398</v>
      </c>
      <c r="C50" s="171">
        <v>2020</v>
      </c>
      <c r="D50" s="202">
        <v>332.1</v>
      </c>
      <c r="E50" s="115"/>
    </row>
    <row r="51" spans="1:5" s="1" customFormat="1" ht="27.6">
      <c r="A51" s="169">
        <v>46</v>
      </c>
      <c r="B51" s="170" t="s">
        <v>399</v>
      </c>
      <c r="C51" s="171">
        <v>2020</v>
      </c>
      <c r="D51" s="202">
        <v>332.1</v>
      </c>
      <c r="E51" s="115"/>
    </row>
    <row r="52" spans="1:5" s="1" customFormat="1" ht="27.6">
      <c r="A52" s="169">
        <v>47</v>
      </c>
      <c r="B52" s="170" t="s">
        <v>400</v>
      </c>
      <c r="C52" s="171">
        <v>2020</v>
      </c>
      <c r="D52" s="202">
        <v>332.1</v>
      </c>
      <c r="E52" s="115"/>
    </row>
    <row r="53" spans="1:5" s="1" customFormat="1" ht="27.6">
      <c r="A53" s="169">
        <v>48</v>
      </c>
      <c r="B53" s="170" t="s">
        <v>401</v>
      </c>
      <c r="C53" s="171">
        <v>2020</v>
      </c>
      <c r="D53" s="202">
        <v>332.1</v>
      </c>
      <c r="E53" s="115"/>
    </row>
    <row r="54" spans="1:5" s="1" customFormat="1" ht="27.6">
      <c r="A54" s="169">
        <v>49</v>
      </c>
      <c r="B54" s="172" t="s">
        <v>402</v>
      </c>
      <c r="C54" s="173">
        <v>2020</v>
      </c>
      <c r="D54" s="203">
        <v>3813</v>
      </c>
      <c r="E54" s="115"/>
    </row>
    <row r="55" spans="1:5" s="1" customFormat="1" ht="55.2">
      <c r="A55" s="169">
        <v>50</v>
      </c>
      <c r="B55" s="174" t="s">
        <v>403</v>
      </c>
      <c r="C55" s="175">
        <v>2020</v>
      </c>
      <c r="D55" s="204">
        <v>17466</v>
      </c>
      <c r="E55" s="115"/>
    </row>
    <row r="56" spans="1:5" s="1" customFormat="1">
      <c r="A56" s="169">
        <v>51</v>
      </c>
      <c r="B56" s="174" t="s">
        <v>404</v>
      </c>
      <c r="C56" s="175">
        <v>2021</v>
      </c>
      <c r="D56" s="204">
        <v>35608.5</v>
      </c>
      <c r="E56" s="115"/>
    </row>
    <row r="57" spans="1:5" s="1" customFormat="1" ht="27.6">
      <c r="A57" s="169">
        <v>52</v>
      </c>
      <c r="B57" s="174" t="s">
        <v>405</v>
      </c>
      <c r="C57" s="175">
        <v>2021</v>
      </c>
      <c r="D57" s="204">
        <v>16574.25</v>
      </c>
      <c r="E57" s="115"/>
    </row>
    <row r="58" spans="1:5" s="1" customFormat="1" ht="27.6">
      <c r="A58" s="169">
        <v>53</v>
      </c>
      <c r="B58" s="174" t="s">
        <v>406</v>
      </c>
      <c r="C58" s="176">
        <v>2021</v>
      </c>
      <c r="D58" s="205">
        <v>45958.95</v>
      </c>
      <c r="E58" s="115"/>
    </row>
    <row r="59" spans="1:5" s="1" customFormat="1">
      <c r="A59" s="169">
        <v>54</v>
      </c>
      <c r="B59" s="177" t="s">
        <v>407</v>
      </c>
      <c r="C59" s="178">
        <v>2021</v>
      </c>
      <c r="D59" s="206">
        <v>5064.7</v>
      </c>
      <c r="E59" s="115"/>
    </row>
    <row r="60" spans="1:5" s="1" customFormat="1" ht="27.6">
      <c r="A60" s="169">
        <v>55</v>
      </c>
      <c r="B60" s="170" t="s">
        <v>408</v>
      </c>
      <c r="C60" s="171">
        <v>2021</v>
      </c>
      <c r="D60" s="202">
        <v>3571.92</v>
      </c>
      <c r="E60" s="115"/>
    </row>
    <row r="61" spans="1:5" s="1" customFormat="1" ht="27.6">
      <c r="A61" s="169">
        <v>56</v>
      </c>
      <c r="B61" s="170" t="s">
        <v>409</v>
      </c>
      <c r="C61" s="171">
        <v>2021</v>
      </c>
      <c r="D61" s="202">
        <v>373.92</v>
      </c>
      <c r="E61" s="115"/>
    </row>
    <row r="62" spans="1:5" s="1" customFormat="1" ht="27.6">
      <c r="A62" s="169">
        <v>57</v>
      </c>
      <c r="B62" s="170" t="s">
        <v>410</v>
      </c>
      <c r="C62" s="171">
        <v>2021</v>
      </c>
      <c r="D62" s="202">
        <v>297.66000000000003</v>
      </c>
      <c r="E62" s="115"/>
    </row>
    <row r="63" spans="1:5" s="1" customFormat="1" ht="27.6">
      <c r="A63" s="169">
        <v>58</v>
      </c>
      <c r="B63" s="170" t="s">
        <v>411</v>
      </c>
      <c r="C63" s="171">
        <v>2021</v>
      </c>
      <c r="D63" s="202">
        <v>297.66000000000003</v>
      </c>
      <c r="E63" s="115"/>
    </row>
    <row r="64" spans="1:5" s="1" customFormat="1" ht="27.6">
      <c r="A64" s="169">
        <v>59</v>
      </c>
      <c r="B64" s="170" t="s">
        <v>412</v>
      </c>
      <c r="C64" s="171">
        <v>2021</v>
      </c>
      <c r="D64" s="202">
        <v>297.66000000000003</v>
      </c>
      <c r="E64" s="115"/>
    </row>
    <row r="65" spans="1:5" s="1" customFormat="1" ht="41.4">
      <c r="A65" s="169">
        <v>60</v>
      </c>
      <c r="B65" s="170" t="s">
        <v>413</v>
      </c>
      <c r="C65" s="171">
        <v>2021</v>
      </c>
      <c r="D65" s="202">
        <v>2613.75</v>
      </c>
      <c r="E65" s="115"/>
    </row>
    <row r="66" spans="1:5" s="1" customFormat="1" ht="41.4">
      <c r="A66" s="169">
        <v>61</v>
      </c>
      <c r="B66" s="170" t="s">
        <v>414</v>
      </c>
      <c r="C66" s="171">
        <v>2021</v>
      </c>
      <c r="D66" s="202">
        <v>2613.75</v>
      </c>
      <c r="E66" s="115"/>
    </row>
    <row r="67" spans="1:5" s="1" customFormat="1" ht="41.4">
      <c r="A67" s="169">
        <v>62</v>
      </c>
      <c r="B67" s="170" t="s">
        <v>415</v>
      </c>
      <c r="C67" s="171">
        <v>2021</v>
      </c>
      <c r="D67" s="202">
        <v>2613.75</v>
      </c>
      <c r="E67" s="115"/>
    </row>
    <row r="68" spans="1:5" s="1" customFormat="1" ht="27.6">
      <c r="A68" s="169">
        <v>63</v>
      </c>
      <c r="B68" s="170" t="s">
        <v>416</v>
      </c>
      <c r="C68" s="171">
        <v>2021</v>
      </c>
      <c r="D68" s="202">
        <v>472.32</v>
      </c>
      <c r="E68" s="115"/>
    </row>
    <row r="69" spans="1:5" s="1" customFormat="1" ht="27.6">
      <c r="A69" s="169">
        <v>64</v>
      </c>
      <c r="B69" s="170" t="s">
        <v>417</v>
      </c>
      <c r="C69" s="171">
        <v>2021</v>
      </c>
      <c r="D69" s="202">
        <v>472.32</v>
      </c>
      <c r="E69" s="115"/>
    </row>
    <row r="70" spans="1:5" s="1" customFormat="1" ht="27.6">
      <c r="A70" s="169">
        <v>65</v>
      </c>
      <c r="B70" s="170" t="s">
        <v>418</v>
      </c>
      <c r="C70" s="171">
        <v>2021</v>
      </c>
      <c r="D70" s="202">
        <v>472.32</v>
      </c>
      <c r="E70" s="115"/>
    </row>
    <row r="71" spans="1:5" s="1" customFormat="1" ht="27.6">
      <c r="A71" s="169">
        <v>66</v>
      </c>
      <c r="B71" s="170" t="s">
        <v>419</v>
      </c>
      <c r="C71" s="171">
        <v>2021</v>
      </c>
      <c r="D71" s="202">
        <v>873.3</v>
      </c>
      <c r="E71" s="115"/>
    </row>
    <row r="72" spans="1:5" s="1" customFormat="1" ht="27.6">
      <c r="A72" s="169">
        <v>67</v>
      </c>
      <c r="B72" s="170" t="s">
        <v>420</v>
      </c>
      <c r="C72" s="171">
        <v>2021</v>
      </c>
      <c r="D72" s="202">
        <v>873.3</v>
      </c>
      <c r="E72" s="115"/>
    </row>
    <row r="73" spans="1:5" s="1" customFormat="1" ht="27.6">
      <c r="A73" s="169">
        <v>68</v>
      </c>
      <c r="B73" s="170" t="s">
        <v>421</v>
      </c>
      <c r="C73" s="171">
        <v>2021</v>
      </c>
      <c r="D73" s="202">
        <v>873.3</v>
      </c>
      <c r="E73" s="115"/>
    </row>
    <row r="74" spans="1:5" s="1" customFormat="1" ht="27.6">
      <c r="A74" s="169">
        <v>69</v>
      </c>
      <c r="B74" s="170" t="s">
        <v>422</v>
      </c>
      <c r="C74" s="171">
        <v>2021</v>
      </c>
      <c r="D74" s="202">
        <v>873.3</v>
      </c>
      <c r="E74" s="115"/>
    </row>
    <row r="75" spans="1:5" s="1" customFormat="1">
      <c r="A75" s="169">
        <v>70</v>
      </c>
      <c r="B75" s="170" t="s">
        <v>423</v>
      </c>
      <c r="C75" s="171">
        <v>2021</v>
      </c>
      <c r="D75" s="202">
        <v>599</v>
      </c>
      <c r="E75" s="115"/>
    </row>
    <row r="76" spans="1:5" s="1" customFormat="1">
      <c r="A76" s="169">
        <v>71</v>
      </c>
      <c r="B76" s="170" t="s">
        <v>424</v>
      </c>
      <c r="C76" s="171">
        <v>2021</v>
      </c>
      <c r="D76" s="202">
        <v>212</v>
      </c>
      <c r="E76" s="115"/>
    </row>
    <row r="77" spans="1:5" s="1" customFormat="1" ht="27.6">
      <c r="A77" s="169">
        <v>72</v>
      </c>
      <c r="B77" s="170" t="s">
        <v>425</v>
      </c>
      <c r="C77" s="171">
        <v>2021</v>
      </c>
      <c r="D77" s="202">
        <v>2767.5</v>
      </c>
      <c r="E77" s="115"/>
    </row>
    <row r="78" spans="1:5" s="1" customFormat="1" ht="27.6">
      <c r="A78" s="169">
        <v>73</v>
      </c>
      <c r="B78" s="170" t="s">
        <v>426</v>
      </c>
      <c r="C78" s="171">
        <v>2021</v>
      </c>
      <c r="D78" s="202">
        <v>2767.5</v>
      </c>
      <c r="E78" s="115"/>
    </row>
    <row r="79" spans="1:5" s="1" customFormat="1" ht="27.6">
      <c r="A79" s="169">
        <v>74</v>
      </c>
      <c r="B79" s="170" t="s">
        <v>427</v>
      </c>
      <c r="C79" s="171">
        <v>2021</v>
      </c>
      <c r="D79" s="202">
        <v>2767.5</v>
      </c>
      <c r="E79" s="115"/>
    </row>
    <row r="80" spans="1:5" s="1" customFormat="1" ht="27.6">
      <c r="A80" s="169">
        <v>75</v>
      </c>
      <c r="B80" s="170" t="s">
        <v>428</v>
      </c>
      <c r="C80" s="171">
        <v>2021</v>
      </c>
      <c r="D80" s="202">
        <v>2767.5</v>
      </c>
      <c r="E80" s="115"/>
    </row>
    <row r="81" spans="1:5" s="1" customFormat="1">
      <c r="A81" s="169">
        <v>76</v>
      </c>
      <c r="B81" s="170" t="s">
        <v>429</v>
      </c>
      <c r="C81" s="171">
        <v>2021</v>
      </c>
      <c r="D81" s="202">
        <v>768.75</v>
      </c>
      <c r="E81" s="115"/>
    </row>
    <row r="82" spans="1:5" s="1" customFormat="1">
      <c r="A82" s="169">
        <v>77</v>
      </c>
      <c r="B82" s="170" t="s">
        <v>430</v>
      </c>
      <c r="C82" s="171">
        <v>2021</v>
      </c>
      <c r="D82" s="202">
        <v>768.75</v>
      </c>
      <c r="E82" s="115"/>
    </row>
    <row r="83" spans="1:5" s="1" customFormat="1">
      <c r="A83" s="169">
        <v>78</v>
      </c>
      <c r="B83" s="170" t="s">
        <v>431</v>
      </c>
      <c r="C83" s="171">
        <v>2021</v>
      </c>
      <c r="D83" s="202">
        <v>768.75</v>
      </c>
      <c r="E83" s="115"/>
    </row>
    <row r="84" spans="1:5" s="1" customFormat="1">
      <c r="A84" s="169">
        <v>79</v>
      </c>
      <c r="B84" s="170" t="s">
        <v>432</v>
      </c>
      <c r="C84" s="171">
        <v>2021</v>
      </c>
      <c r="D84" s="202">
        <v>7995</v>
      </c>
      <c r="E84" s="115"/>
    </row>
    <row r="85" spans="1:5" s="1" customFormat="1">
      <c r="A85" s="169">
        <v>80</v>
      </c>
      <c r="B85" s="170" t="s">
        <v>433</v>
      </c>
      <c r="C85" s="171">
        <v>2021</v>
      </c>
      <c r="D85" s="202">
        <v>1291.5</v>
      </c>
      <c r="E85" s="115"/>
    </row>
    <row r="86" spans="1:5" s="1" customFormat="1">
      <c r="A86" s="169">
        <v>81</v>
      </c>
      <c r="B86" s="170" t="s">
        <v>434</v>
      </c>
      <c r="C86" s="171">
        <v>2021</v>
      </c>
      <c r="D86" s="202">
        <v>276.75</v>
      </c>
      <c r="E86" s="115"/>
    </row>
    <row r="87" spans="1:5" s="1" customFormat="1">
      <c r="A87" s="169">
        <v>82</v>
      </c>
      <c r="B87" s="170" t="s">
        <v>435</v>
      </c>
      <c r="C87" s="171">
        <v>2021</v>
      </c>
      <c r="D87" s="202">
        <v>276.75</v>
      </c>
      <c r="E87" s="115"/>
    </row>
    <row r="88" spans="1:5" s="1" customFormat="1">
      <c r="A88" s="169">
        <v>83</v>
      </c>
      <c r="B88" s="170" t="s">
        <v>436</v>
      </c>
      <c r="C88" s="171">
        <v>2021</v>
      </c>
      <c r="D88" s="202">
        <v>276.75</v>
      </c>
      <c r="E88" s="115"/>
    </row>
    <row r="89" spans="1:5" s="1" customFormat="1">
      <c r="A89" s="169">
        <v>84</v>
      </c>
      <c r="B89" s="170" t="s">
        <v>437</v>
      </c>
      <c r="C89" s="171">
        <v>2021</v>
      </c>
      <c r="D89" s="202">
        <v>276.75</v>
      </c>
      <c r="E89" s="115"/>
    </row>
    <row r="90" spans="1:5" s="1" customFormat="1">
      <c r="A90" s="169">
        <v>85</v>
      </c>
      <c r="B90" s="170" t="s">
        <v>438</v>
      </c>
      <c r="C90" s="171">
        <v>2021</v>
      </c>
      <c r="D90" s="202">
        <v>276.75</v>
      </c>
      <c r="E90" s="115"/>
    </row>
    <row r="91" spans="1:5" s="1" customFormat="1">
      <c r="A91" s="169">
        <v>86</v>
      </c>
      <c r="B91" s="170" t="s">
        <v>439</v>
      </c>
      <c r="C91" s="171">
        <v>2022</v>
      </c>
      <c r="D91" s="202">
        <v>8063.88</v>
      </c>
      <c r="E91" s="115"/>
    </row>
    <row r="92" spans="1:5" s="1" customFormat="1">
      <c r="A92" s="169">
        <v>87</v>
      </c>
      <c r="B92" s="170" t="s">
        <v>440</v>
      </c>
      <c r="C92" s="171">
        <v>2022</v>
      </c>
      <c r="D92" s="202">
        <v>5233.6499999999996</v>
      </c>
      <c r="E92" s="115"/>
    </row>
    <row r="93" spans="1:5" s="1" customFormat="1" ht="27.6">
      <c r="A93" s="169">
        <v>88</v>
      </c>
      <c r="B93" s="170" t="s">
        <v>441</v>
      </c>
      <c r="C93" s="171">
        <v>2022</v>
      </c>
      <c r="D93" s="202">
        <v>471.09</v>
      </c>
      <c r="E93" s="115"/>
    </row>
    <row r="94" spans="1:5" s="1" customFormat="1" ht="27.6">
      <c r="A94" s="169">
        <v>89</v>
      </c>
      <c r="B94" s="170" t="s">
        <v>442</v>
      </c>
      <c r="C94" s="171">
        <v>2022</v>
      </c>
      <c r="D94" s="202">
        <v>471.09</v>
      </c>
      <c r="E94" s="115"/>
    </row>
    <row r="95" spans="1:5" s="1" customFormat="1" ht="27.6">
      <c r="A95" s="169">
        <v>90</v>
      </c>
      <c r="B95" s="170" t="s">
        <v>443</v>
      </c>
      <c r="C95" s="171">
        <v>2022</v>
      </c>
      <c r="D95" s="202">
        <v>1038.71</v>
      </c>
      <c r="E95" s="115"/>
    </row>
    <row r="96" spans="1:5" s="1" customFormat="1" ht="27.6">
      <c r="A96" s="169">
        <v>91</v>
      </c>
      <c r="B96" s="170" t="s">
        <v>444</v>
      </c>
      <c r="C96" s="171">
        <v>2022</v>
      </c>
      <c r="D96" s="202">
        <v>1038.71</v>
      </c>
      <c r="E96" s="115"/>
    </row>
    <row r="97" spans="1:5" s="1" customFormat="1" ht="27.6">
      <c r="A97" s="169">
        <v>92</v>
      </c>
      <c r="B97" s="170" t="s">
        <v>445</v>
      </c>
      <c r="C97" s="171">
        <v>2022</v>
      </c>
      <c r="D97" s="202">
        <v>1038.71</v>
      </c>
      <c r="E97" s="115"/>
    </row>
    <row r="98" spans="1:5" s="1" customFormat="1" ht="27.6">
      <c r="A98" s="169">
        <v>93</v>
      </c>
      <c r="B98" s="170" t="s">
        <v>446</v>
      </c>
      <c r="C98" s="171">
        <v>2022</v>
      </c>
      <c r="D98" s="202">
        <v>1038.71</v>
      </c>
      <c r="E98" s="115"/>
    </row>
    <row r="99" spans="1:5" s="1" customFormat="1" ht="27.6">
      <c r="A99" s="169">
        <v>94</v>
      </c>
      <c r="B99" s="170" t="s">
        <v>447</v>
      </c>
      <c r="C99" s="171">
        <v>2022</v>
      </c>
      <c r="D99" s="202">
        <v>1038.71</v>
      </c>
      <c r="E99" s="115"/>
    </row>
    <row r="100" spans="1:5" s="1" customFormat="1" ht="27.6">
      <c r="A100" s="169">
        <v>95</v>
      </c>
      <c r="B100" s="170" t="s">
        <v>448</v>
      </c>
      <c r="C100" s="171">
        <v>2022</v>
      </c>
      <c r="D100" s="202">
        <v>1038.71</v>
      </c>
      <c r="E100" s="115"/>
    </row>
    <row r="101" spans="1:5" s="1" customFormat="1">
      <c r="A101" s="169">
        <v>96</v>
      </c>
      <c r="B101" s="170" t="s">
        <v>449</v>
      </c>
      <c r="C101" s="171">
        <v>2022</v>
      </c>
      <c r="D101" s="202">
        <v>1414.5</v>
      </c>
      <c r="E101" s="115"/>
    </row>
    <row r="102" spans="1:5" s="1" customFormat="1">
      <c r="A102" s="169">
        <v>97</v>
      </c>
      <c r="B102" s="170" t="s">
        <v>450</v>
      </c>
      <c r="C102" s="171">
        <v>2022</v>
      </c>
      <c r="D102" s="202">
        <v>2210</v>
      </c>
      <c r="E102" s="115"/>
    </row>
    <row r="103" spans="1:5" s="1" customFormat="1">
      <c r="A103" s="169">
        <v>98</v>
      </c>
      <c r="B103" s="170" t="s">
        <v>451</v>
      </c>
      <c r="C103" s="171">
        <v>2022</v>
      </c>
      <c r="D103" s="202">
        <v>626.07000000000005</v>
      </c>
      <c r="E103" s="115"/>
    </row>
    <row r="104" spans="1:5" s="1" customFormat="1">
      <c r="A104" s="169">
        <v>99</v>
      </c>
      <c r="B104" s="170" t="s">
        <v>452</v>
      </c>
      <c r="C104" s="171">
        <v>2022</v>
      </c>
      <c r="D104" s="202">
        <v>626.07000000000005</v>
      </c>
      <c r="E104" s="115"/>
    </row>
    <row r="105" spans="1:5" s="1" customFormat="1">
      <c r="A105" s="169">
        <v>100</v>
      </c>
      <c r="B105" s="170" t="s">
        <v>453</v>
      </c>
      <c r="C105" s="171">
        <v>2022</v>
      </c>
      <c r="D105" s="202">
        <v>626.07000000000005</v>
      </c>
      <c r="E105" s="115"/>
    </row>
    <row r="106" spans="1:5" s="1" customFormat="1">
      <c r="A106" s="169">
        <v>101</v>
      </c>
      <c r="B106" s="170" t="s">
        <v>454</v>
      </c>
      <c r="C106" s="171">
        <v>2022</v>
      </c>
      <c r="D106" s="202">
        <v>626.07000000000005</v>
      </c>
      <c r="E106" s="115"/>
    </row>
    <row r="107" spans="1:5" s="1" customFormat="1">
      <c r="A107" s="169">
        <v>102</v>
      </c>
      <c r="B107" s="170" t="s">
        <v>455</v>
      </c>
      <c r="C107" s="171">
        <v>2022</v>
      </c>
      <c r="D107" s="202">
        <v>3147.57</v>
      </c>
      <c r="E107" s="115"/>
    </row>
    <row r="108" spans="1:5" s="1" customFormat="1">
      <c r="A108" s="169">
        <v>103</v>
      </c>
      <c r="B108" s="170" t="s">
        <v>456</v>
      </c>
      <c r="C108" s="171">
        <v>2022</v>
      </c>
      <c r="D108" s="202">
        <v>3147.57</v>
      </c>
      <c r="E108" s="115"/>
    </row>
    <row r="109" spans="1:5" s="1" customFormat="1">
      <c r="A109" s="169">
        <v>104</v>
      </c>
      <c r="B109" s="170" t="s">
        <v>457</v>
      </c>
      <c r="C109" s="171">
        <v>2022</v>
      </c>
      <c r="D109" s="202">
        <v>3147.57</v>
      </c>
      <c r="E109" s="115"/>
    </row>
    <row r="110" spans="1:5" s="1" customFormat="1">
      <c r="A110" s="169">
        <v>105</v>
      </c>
      <c r="B110" s="170" t="s">
        <v>458</v>
      </c>
      <c r="C110" s="171">
        <v>2022</v>
      </c>
      <c r="D110" s="202">
        <v>3147.57</v>
      </c>
      <c r="E110" s="115"/>
    </row>
    <row r="111" spans="1:5" s="1" customFormat="1">
      <c r="A111" s="169">
        <v>106</v>
      </c>
      <c r="B111" s="170" t="s">
        <v>459</v>
      </c>
      <c r="C111" s="171">
        <v>2022</v>
      </c>
      <c r="D111" s="202">
        <v>323.49</v>
      </c>
      <c r="E111" s="115"/>
    </row>
    <row r="112" spans="1:5" s="1" customFormat="1">
      <c r="A112" s="169">
        <v>107</v>
      </c>
      <c r="B112" s="170" t="s">
        <v>460</v>
      </c>
      <c r="C112" s="171">
        <v>2022</v>
      </c>
      <c r="D112" s="202">
        <v>323.49</v>
      </c>
      <c r="E112" s="115"/>
    </row>
    <row r="113" spans="1:256" s="1" customFormat="1">
      <c r="A113" s="169">
        <v>108</v>
      </c>
      <c r="B113" s="170" t="s">
        <v>461</v>
      </c>
      <c r="C113" s="171">
        <v>2022</v>
      </c>
      <c r="D113" s="202">
        <v>323.49</v>
      </c>
      <c r="E113" s="115"/>
    </row>
    <row r="114" spans="1:256" s="1" customFormat="1">
      <c r="A114" s="169">
        <v>109</v>
      </c>
      <c r="B114" s="170" t="s">
        <v>462</v>
      </c>
      <c r="C114" s="171">
        <v>2022</v>
      </c>
      <c r="D114" s="202">
        <v>323.49</v>
      </c>
      <c r="E114" s="115"/>
    </row>
    <row r="115" spans="1:256" s="1" customFormat="1">
      <c r="A115" s="169">
        <v>110</v>
      </c>
      <c r="B115" s="170" t="s">
        <v>463</v>
      </c>
      <c r="C115" s="171">
        <v>2022</v>
      </c>
      <c r="D115" s="202">
        <v>323.49</v>
      </c>
      <c r="E115" s="115"/>
    </row>
    <row r="116" spans="1:256" s="1" customFormat="1">
      <c r="A116" s="169">
        <v>111</v>
      </c>
      <c r="B116" s="170" t="s">
        <v>464</v>
      </c>
      <c r="C116" s="171">
        <v>2022</v>
      </c>
      <c r="D116" s="202">
        <v>323.49</v>
      </c>
      <c r="E116" s="115"/>
    </row>
    <row r="117" spans="1:256" s="1" customFormat="1">
      <c r="A117" s="169">
        <v>112</v>
      </c>
      <c r="B117" s="170" t="s">
        <v>465</v>
      </c>
      <c r="C117" s="171">
        <v>2022</v>
      </c>
      <c r="D117" s="202">
        <v>323.49</v>
      </c>
      <c r="E117" s="115"/>
    </row>
    <row r="118" spans="1:256" s="1" customFormat="1">
      <c r="A118" s="169">
        <v>113</v>
      </c>
      <c r="B118" s="170" t="s">
        <v>466</v>
      </c>
      <c r="C118" s="171">
        <v>2022</v>
      </c>
      <c r="D118" s="202">
        <v>323.49</v>
      </c>
      <c r="E118" s="115"/>
    </row>
    <row r="119" spans="1:256" s="1" customFormat="1">
      <c r="A119" s="169">
        <v>114</v>
      </c>
      <c r="B119" s="170" t="s">
        <v>467</v>
      </c>
      <c r="C119" s="171">
        <v>2022</v>
      </c>
      <c r="D119" s="202">
        <v>1600</v>
      </c>
      <c r="E119" s="115"/>
    </row>
    <row r="120" spans="1:256" s="1" customFormat="1">
      <c r="A120" s="169">
        <v>115</v>
      </c>
      <c r="B120" s="170" t="s">
        <v>468</v>
      </c>
      <c r="C120" s="171">
        <v>2023</v>
      </c>
      <c r="D120" s="202">
        <v>2337</v>
      </c>
      <c r="E120" s="115"/>
    </row>
    <row r="121" spans="1:256" s="1" customFormat="1">
      <c r="A121" s="169">
        <v>116</v>
      </c>
      <c r="B121" s="170" t="s">
        <v>469</v>
      </c>
      <c r="C121" s="171">
        <v>2023</v>
      </c>
      <c r="D121" s="202">
        <v>2337</v>
      </c>
      <c r="E121" s="115"/>
    </row>
    <row r="122" spans="1:256" s="1" customFormat="1">
      <c r="A122" s="169">
        <v>117</v>
      </c>
      <c r="B122" s="170" t="s">
        <v>470</v>
      </c>
      <c r="C122" s="171">
        <v>2023</v>
      </c>
      <c r="D122" s="202">
        <v>2337</v>
      </c>
      <c r="E122" s="115"/>
    </row>
    <row r="123" spans="1:256" s="62" customFormat="1">
      <c r="A123" s="260" t="s">
        <v>3</v>
      </c>
      <c r="B123" s="261"/>
      <c r="C123" s="144"/>
      <c r="D123" s="179">
        <f>SUM(D6:D122)</f>
        <v>284054.12999999995</v>
      </c>
      <c r="E123" s="117"/>
    </row>
    <row r="124" spans="1:256">
      <c r="A124" s="257" t="s">
        <v>70</v>
      </c>
      <c r="B124" s="258"/>
      <c r="C124" s="258"/>
      <c r="D124" s="259"/>
    </row>
    <row r="125" spans="1:256" ht="27.6">
      <c r="A125" s="166" t="s">
        <v>0</v>
      </c>
      <c r="B125" s="167" t="s">
        <v>7</v>
      </c>
      <c r="C125" s="142" t="s">
        <v>5</v>
      </c>
      <c r="D125" s="168" t="s">
        <v>6</v>
      </c>
    </row>
    <row r="126" spans="1:256" s="30" customFormat="1" ht="27.6">
      <c r="A126" s="169">
        <v>1</v>
      </c>
      <c r="B126" s="170" t="s">
        <v>471</v>
      </c>
      <c r="C126" s="171">
        <v>2019</v>
      </c>
      <c r="D126" s="202">
        <v>2290</v>
      </c>
      <c r="E126" s="118"/>
      <c r="IQ126" s="29"/>
      <c r="IR126" s="29"/>
      <c r="IS126" s="29"/>
      <c r="IT126" s="29"/>
      <c r="IU126" s="29"/>
      <c r="IV126" s="29"/>
    </row>
    <row r="127" spans="1:256" s="30" customFormat="1">
      <c r="A127" s="169">
        <v>2</v>
      </c>
      <c r="B127" s="170" t="s">
        <v>472</v>
      </c>
      <c r="C127" s="171">
        <v>2019</v>
      </c>
      <c r="D127" s="202">
        <v>1100</v>
      </c>
      <c r="E127" s="118"/>
      <c r="IQ127" s="29"/>
      <c r="IR127" s="29"/>
      <c r="IS127" s="29"/>
      <c r="IT127" s="29"/>
      <c r="IU127" s="29"/>
      <c r="IV127" s="29"/>
    </row>
    <row r="128" spans="1:256" s="30" customFormat="1">
      <c r="A128" s="169">
        <v>3</v>
      </c>
      <c r="B128" s="170" t="s">
        <v>256</v>
      </c>
      <c r="C128" s="171">
        <v>2019</v>
      </c>
      <c r="D128" s="202">
        <v>349</v>
      </c>
      <c r="E128" s="118"/>
      <c r="IQ128" s="29"/>
      <c r="IR128" s="29"/>
      <c r="IS128" s="29"/>
      <c r="IT128" s="29"/>
      <c r="IU128" s="29"/>
      <c r="IV128" s="29"/>
    </row>
    <row r="129" spans="1:256" s="30" customFormat="1">
      <c r="A129" s="169">
        <v>4</v>
      </c>
      <c r="B129" s="170" t="s">
        <v>257</v>
      </c>
      <c r="C129" s="171">
        <v>2019</v>
      </c>
      <c r="D129" s="202">
        <v>2369</v>
      </c>
      <c r="E129" s="118"/>
      <c r="IQ129" s="29"/>
      <c r="IR129" s="29"/>
      <c r="IS129" s="29"/>
      <c r="IT129" s="29"/>
      <c r="IU129" s="29"/>
      <c r="IV129" s="29"/>
    </row>
    <row r="130" spans="1:256" s="30" customFormat="1">
      <c r="A130" s="169">
        <v>5</v>
      </c>
      <c r="B130" s="170" t="s">
        <v>473</v>
      </c>
      <c r="C130" s="171">
        <v>2019</v>
      </c>
      <c r="D130" s="202">
        <v>5423.07</v>
      </c>
      <c r="E130" s="118"/>
      <c r="IQ130" s="29"/>
      <c r="IR130" s="29"/>
      <c r="IS130" s="29"/>
      <c r="IT130" s="29"/>
      <c r="IU130" s="29"/>
      <c r="IV130" s="29"/>
    </row>
    <row r="131" spans="1:256" s="30" customFormat="1">
      <c r="A131" s="169">
        <v>6</v>
      </c>
      <c r="B131" s="170" t="s">
        <v>474</v>
      </c>
      <c r="C131" s="171">
        <v>2019</v>
      </c>
      <c r="D131" s="202">
        <v>2662.95</v>
      </c>
      <c r="E131" s="118"/>
      <c r="IQ131" s="29"/>
      <c r="IR131" s="29"/>
      <c r="IS131" s="29"/>
      <c r="IT131" s="29"/>
      <c r="IU131" s="29"/>
      <c r="IV131" s="29"/>
    </row>
    <row r="132" spans="1:256" s="30" customFormat="1" ht="27.6">
      <c r="A132" s="169">
        <v>7</v>
      </c>
      <c r="B132" s="170" t="s">
        <v>475</v>
      </c>
      <c r="C132" s="171">
        <v>2019</v>
      </c>
      <c r="D132" s="202">
        <v>1404.66</v>
      </c>
      <c r="E132" s="118"/>
      <c r="IQ132" s="29"/>
      <c r="IR132" s="29"/>
      <c r="IS132" s="29"/>
      <c r="IT132" s="29"/>
      <c r="IU132" s="29"/>
      <c r="IV132" s="29"/>
    </row>
    <row r="133" spans="1:256" s="30" customFormat="1" ht="27.6">
      <c r="A133" s="169">
        <v>8</v>
      </c>
      <c r="B133" s="170" t="s">
        <v>476</v>
      </c>
      <c r="C133" s="171">
        <v>2019</v>
      </c>
      <c r="D133" s="202">
        <v>1404.66</v>
      </c>
      <c r="E133" s="118"/>
      <c r="IQ133" s="29"/>
      <c r="IR133" s="29"/>
      <c r="IS133" s="29"/>
      <c r="IT133" s="29"/>
      <c r="IU133" s="29"/>
      <c r="IV133" s="29"/>
    </row>
    <row r="134" spans="1:256" s="30" customFormat="1">
      <c r="A134" s="169">
        <v>9</v>
      </c>
      <c r="B134" s="170" t="s">
        <v>477</v>
      </c>
      <c r="C134" s="171">
        <v>2020</v>
      </c>
      <c r="D134" s="202">
        <v>95.01</v>
      </c>
      <c r="E134" s="118"/>
      <c r="IQ134" s="29"/>
      <c r="IR134" s="29"/>
      <c r="IS134" s="29"/>
      <c r="IT134" s="29"/>
      <c r="IU134" s="29"/>
      <c r="IV134" s="29"/>
    </row>
    <row r="135" spans="1:256" s="30" customFormat="1">
      <c r="A135" s="169">
        <v>10</v>
      </c>
      <c r="B135" s="170" t="s">
        <v>258</v>
      </c>
      <c r="C135" s="171">
        <v>2020</v>
      </c>
      <c r="D135" s="202">
        <v>834</v>
      </c>
      <c r="E135" s="118"/>
      <c r="IQ135" s="29"/>
      <c r="IR135" s="29"/>
      <c r="IS135" s="29"/>
      <c r="IT135" s="29"/>
      <c r="IU135" s="29"/>
      <c r="IV135" s="29"/>
    </row>
    <row r="136" spans="1:256" s="30" customFormat="1">
      <c r="A136" s="169">
        <v>11</v>
      </c>
      <c r="B136" s="170" t="s">
        <v>478</v>
      </c>
      <c r="C136" s="171">
        <v>2020</v>
      </c>
      <c r="D136" s="202">
        <v>2698.62</v>
      </c>
      <c r="E136" s="118"/>
      <c r="IQ136" s="29"/>
      <c r="IR136" s="29"/>
      <c r="IS136" s="29"/>
      <c r="IT136" s="29"/>
      <c r="IU136" s="29"/>
      <c r="IV136" s="29"/>
    </row>
    <row r="137" spans="1:256" s="30" customFormat="1">
      <c r="A137" s="169">
        <v>12</v>
      </c>
      <c r="B137" s="170" t="s">
        <v>479</v>
      </c>
      <c r="C137" s="171">
        <v>2020</v>
      </c>
      <c r="D137" s="202">
        <v>2698.62</v>
      </c>
      <c r="E137" s="118"/>
      <c r="IQ137" s="29"/>
      <c r="IR137" s="29"/>
      <c r="IS137" s="29"/>
      <c r="IT137" s="29"/>
      <c r="IU137" s="29"/>
      <c r="IV137" s="29"/>
    </row>
    <row r="138" spans="1:256" s="30" customFormat="1">
      <c r="A138" s="169">
        <v>13</v>
      </c>
      <c r="B138" s="170" t="s">
        <v>480</v>
      </c>
      <c r="C138" s="171">
        <v>2020</v>
      </c>
      <c r="D138" s="202">
        <v>2698.62</v>
      </c>
      <c r="E138" s="118"/>
      <c r="IQ138" s="29"/>
      <c r="IR138" s="29"/>
      <c r="IS138" s="29"/>
      <c r="IT138" s="29"/>
      <c r="IU138" s="29"/>
      <c r="IV138" s="29"/>
    </row>
    <row r="139" spans="1:256" s="30" customFormat="1">
      <c r="A139" s="169">
        <v>14</v>
      </c>
      <c r="B139" s="170" t="s">
        <v>481</v>
      </c>
      <c r="C139" s="171">
        <v>2020</v>
      </c>
      <c r="D139" s="202">
        <v>2698.62</v>
      </c>
      <c r="E139" s="118"/>
      <c r="IQ139" s="29"/>
      <c r="IR139" s="29"/>
      <c r="IS139" s="29"/>
      <c r="IT139" s="29"/>
      <c r="IU139" s="29"/>
      <c r="IV139" s="29"/>
    </row>
    <row r="140" spans="1:256" s="30" customFormat="1">
      <c r="A140" s="169">
        <v>15</v>
      </c>
      <c r="B140" s="170" t="s">
        <v>482</v>
      </c>
      <c r="C140" s="171">
        <v>2020</v>
      </c>
      <c r="D140" s="202">
        <v>2698.62</v>
      </c>
      <c r="E140" s="118"/>
      <c r="IQ140" s="29"/>
      <c r="IR140" s="29"/>
      <c r="IS140" s="29"/>
      <c r="IT140" s="29"/>
      <c r="IU140" s="29"/>
      <c r="IV140" s="29"/>
    </row>
    <row r="141" spans="1:256" s="30" customFormat="1">
      <c r="A141" s="169">
        <v>16</v>
      </c>
      <c r="B141" s="170" t="s">
        <v>483</v>
      </c>
      <c r="C141" s="171">
        <v>2020</v>
      </c>
      <c r="D141" s="202">
        <v>2698.62</v>
      </c>
      <c r="E141" s="118"/>
      <c r="IQ141" s="29"/>
      <c r="IR141" s="29"/>
      <c r="IS141" s="29"/>
      <c r="IT141" s="29"/>
      <c r="IU141" s="29"/>
      <c r="IV141" s="29"/>
    </row>
    <row r="142" spans="1:256" s="30" customFormat="1">
      <c r="A142" s="169">
        <v>17</v>
      </c>
      <c r="B142" s="170" t="s">
        <v>484</v>
      </c>
      <c r="C142" s="171">
        <v>2020</v>
      </c>
      <c r="D142" s="202">
        <v>2698.62</v>
      </c>
      <c r="E142" s="118"/>
      <c r="IQ142" s="29"/>
      <c r="IR142" s="29"/>
      <c r="IS142" s="29"/>
      <c r="IT142" s="29"/>
      <c r="IU142" s="29"/>
      <c r="IV142" s="29"/>
    </row>
    <row r="143" spans="1:256" s="30" customFormat="1">
      <c r="A143" s="169">
        <v>18</v>
      </c>
      <c r="B143" s="170" t="s">
        <v>485</v>
      </c>
      <c r="C143" s="171">
        <v>2020</v>
      </c>
      <c r="D143" s="202">
        <v>2698.62</v>
      </c>
      <c r="E143" s="118"/>
      <c r="IQ143" s="29"/>
      <c r="IR143" s="29"/>
      <c r="IS143" s="29"/>
      <c r="IT143" s="29"/>
      <c r="IU143" s="29"/>
      <c r="IV143" s="29"/>
    </row>
    <row r="144" spans="1:256" s="30" customFormat="1">
      <c r="A144" s="169">
        <v>19</v>
      </c>
      <c r="B144" s="170" t="s">
        <v>486</v>
      </c>
      <c r="C144" s="171">
        <v>2020</v>
      </c>
      <c r="D144" s="202">
        <v>2698.62</v>
      </c>
      <c r="E144" s="118"/>
      <c r="IQ144" s="29"/>
      <c r="IR144" s="29"/>
      <c r="IS144" s="29"/>
      <c r="IT144" s="29"/>
      <c r="IU144" s="29"/>
      <c r="IV144" s="29"/>
    </row>
    <row r="145" spans="1:256" s="30" customFormat="1" ht="27.6">
      <c r="A145" s="169">
        <v>20</v>
      </c>
      <c r="B145" s="170" t="s">
        <v>487</v>
      </c>
      <c r="C145" s="171">
        <v>2020</v>
      </c>
      <c r="D145" s="202">
        <v>1999</v>
      </c>
      <c r="E145" s="118"/>
      <c r="IQ145" s="29"/>
      <c r="IR145" s="29"/>
      <c r="IS145" s="29"/>
      <c r="IT145" s="29"/>
      <c r="IU145" s="29"/>
      <c r="IV145" s="29"/>
    </row>
    <row r="146" spans="1:256" s="30" customFormat="1" ht="27.6">
      <c r="A146" s="169">
        <v>21</v>
      </c>
      <c r="B146" s="170" t="s">
        <v>488</v>
      </c>
      <c r="C146" s="171">
        <v>2020</v>
      </c>
      <c r="D146" s="202">
        <v>419</v>
      </c>
      <c r="E146" s="118"/>
      <c r="IQ146" s="29"/>
      <c r="IR146" s="29"/>
      <c r="IS146" s="29"/>
      <c r="IT146" s="29"/>
      <c r="IU146" s="29"/>
      <c r="IV146" s="29"/>
    </row>
    <row r="147" spans="1:256" s="30" customFormat="1" ht="27.6">
      <c r="A147" s="169">
        <v>22</v>
      </c>
      <c r="B147" s="170" t="s">
        <v>489</v>
      </c>
      <c r="C147" s="171">
        <v>2020</v>
      </c>
      <c r="D147" s="202">
        <v>399</v>
      </c>
      <c r="E147" s="118"/>
      <c r="IQ147" s="29"/>
      <c r="IR147" s="29"/>
      <c r="IS147" s="29"/>
      <c r="IT147" s="29"/>
      <c r="IU147" s="29"/>
      <c r="IV147" s="29"/>
    </row>
    <row r="148" spans="1:256" s="30" customFormat="1" ht="27.6">
      <c r="A148" s="169">
        <v>23</v>
      </c>
      <c r="B148" s="170" t="s">
        <v>490</v>
      </c>
      <c r="C148" s="171">
        <v>2020</v>
      </c>
      <c r="D148" s="202">
        <v>500</v>
      </c>
      <c r="E148" s="118"/>
      <c r="IQ148" s="29"/>
      <c r="IR148" s="29"/>
      <c r="IS148" s="29"/>
      <c r="IT148" s="29"/>
      <c r="IU148" s="29"/>
      <c r="IV148" s="29"/>
    </row>
    <row r="149" spans="1:256" s="30" customFormat="1" ht="27.6">
      <c r="A149" s="169">
        <v>24</v>
      </c>
      <c r="B149" s="170" t="s">
        <v>491</v>
      </c>
      <c r="C149" s="171">
        <v>2020</v>
      </c>
      <c r="D149" s="202">
        <v>500</v>
      </c>
      <c r="E149" s="118"/>
      <c r="IQ149" s="29"/>
      <c r="IR149" s="29"/>
      <c r="IS149" s="29"/>
      <c r="IT149" s="29"/>
      <c r="IU149" s="29"/>
      <c r="IV149" s="29"/>
    </row>
    <row r="150" spans="1:256" s="30" customFormat="1" ht="27.6">
      <c r="A150" s="169">
        <v>25</v>
      </c>
      <c r="B150" s="170" t="s">
        <v>492</v>
      </c>
      <c r="C150" s="171">
        <v>2020</v>
      </c>
      <c r="D150" s="202">
        <v>500</v>
      </c>
      <c r="E150" s="118"/>
      <c r="IQ150" s="29"/>
      <c r="IR150" s="29"/>
      <c r="IS150" s="29"/>
      <c r="IT150" s="29"/>
      <c r="IU150" s="29"/>
      <c r="IV150" s="29"/>
    </row>
    <row r="151" spans="1:256" s="30" customFormat="1" ht="27.6">
      <c r="A151" s="169">
        <v>26</v>
      </c>
      <c r="B151" s="170" t="s">
        <v>493</v>
      </c>
      <c r="C151" s="171">
        <v>2020</v>
      </c>
      <c r="D151" s="202">
        <v>500</v>
      </c>
      <c r="E151" s="118"/>
      <c r="IQ151" s="29"/>
      <c r="IR151" s="29"/>
      <c r="IS151" s="29"/>
      <c r="IT151" s="29"/>
      <c r="IU151" s="29"/>
      <c r="IV151" s="29"/>
    </row>
    <row r="152" spans="1:256" s="30" customFormat="1">
      <c r="A152" s="169">
        <v>27</v>
      </c>
      <c r="B152" s="170" t="s">
        <v>494</v>
      </c>
      <c r="C152" s="171">
        <v>2020</v>
      </c>
      <c r="D152" s="202">
        <v>8118</v>
      </c>
      <c r="E152" s="118"/>
      <c r="IQ152" s="29"/>
      <c r="IR152" s="29"/>
      <c r="IS152" s="29"/>
      <c r="IT152" s="29"/>
      <c r="IU152" s="29"/>
      <c r="IV152" s="29"/>
    </row>
    <row r="153" spans="1:256" s="30" customFormat="1" ht="27.6">
      <c r="A153" s="169">
        <v>28</v>
      </c>
      <c r="B153" s="170" t="s">
        <v>495</v>
      </c>
      <c r="C153" s="171">
        <v>2020</v>
      </c>
      <c r="D153" s="202">
        <v>461</v>
      </c>
      <c r="E153" s="118"/>
      <c r="IQ153" s="29"/>
      <c r="IR153" s="29"/>
      <c r="IS153" s="29"/>
      <c r="IT153" s="29"/>
      <c r="IU153" s="29"/>
      <c r="IV153" s="29"/>
    </row>
    <row r="154" spans="1:256" s="30" customFormat="1">
      <c r="A154" s="169">
        <v>29</v>
      </c>
      <c r="B154" s="170" t="s">
        <v>496</v>
      </c>
      <c r="C154" s="171">
        <v>2020</v>
      </c>
      <c r="D154" s="202">
        <v>1669</v>
      </c>
      <c r="E154" s="118"/>
      <c r="IQ154" s="29"/>
      <c r="IR154" s="29"/>
      <c r="IS154" s="29"/>
      <c r="IT154" s="29"/>
      <c r="IU154" s="29"/>
      <c r="IV154" s="29"/>
    </row>
    <row r="155" spans="1:256" s="30" customFormat="1">
      <c r="A155" s="169">
        <v>30</v>
      </c>
      <c r="B155" s="170" t="s">
        <v>497</v>
      </c>
      <c r="C155" s="171">
        <v>2020</v>
      </c>
      <c r="D155" s="202">
        <v>1860</v>
      </c>
      <c r="E155" s="118"/>
      <c r="IQ155" s="29"/>
      <c r="IR155" s="29"/>
      <c r="IS155" s="29"/>
      <c r="IT155" s="29"/>
      <c r="IU155" s="29"/>
      <c r="IV155" s="29"/>
    </row>
    <row r="156" spans="1:256" s="30" customFormat="1">
      <c r="A156" s="169">
        <v>31</v>
      </c>
      <c r="B156" s="170" t="s">
        <v>498</v>
      </c>
      <c r="C156" s="171">
        <v>2020</v>
      </c>
      <c r="D156" s="202">
        <v>1860</v>
      </c>
      <c r="E156" s="118"/>
      <c r="IQ156" s="29"/>
      <c r="IR156" s="29"/>
      <c r="IS156" s="29"/>
      <c r="IT156" s="29"/>
      <c r="IU156" s="29"/>
      <c r="IV156" s="29"/>
    </row>
    <row r="157" spans="1:256" s="30" customFormat="1">
      <c r="A157" s="169">
        <v>32</v>
      </c>
      <c r="B157" s="170" t="s">
        <v>499</v>
      </c>
      <c r="C157" s="171">
        <v>2020</v>
      </c>
      <c r="D157" s="202">
        <v>639</v>
      </c>
      <c r="E157" s="118"/>
      <c r="IQ157" s="29"/>
      <c r="IR157" s="29"/>
      <c r="IS157" s="29"/>
      <c r="IT157" s="29"/>
      <c r="IU157" s="29"/>
      <c r="IV157" s="29"/>
    </row>
    <row r="158" spans="1:256" s="30" customFormat="1">
      <c r="A158" s="169">
        <v>33</v>
      </c>
      <c r="B158" s="170" t="s">
        <v>500</v>
      </c>
      <c r="C158" s="171">
        <v>2020</v>
      </c>
      <c r="D158" s="202">
        <v>639</v>
      </c>
      <c r="E158" s="118"/>
      <c r="IQ158" s="29"/>
      <c r="IR158" s="29"/>
      <c r="IS158" s="29"/>
      <c r="IT158" s="29"/>
      <c r="IU158" s="29"/>
      <c r="IV158" s="29"/>
    </row>
    <row r="159" spans="1:256" s="30" customFormat="1">
      <c r="A159" s="169">
        <v>34</v>
      </c>
      <c r="B159" s="170" t="s">
        <v>501</v>
      </c>
      <c r="C159" s="171">
        <v>2020</v>
      </c>
      <c r="D159" s="202">
        <v>639</v>
      </c>
      <c r="E159" s="118"/>
      <c r="IQ159" s="29"/>
      <c r="IR159" s="29"/>
      <c r="IS159" s="29"/>
      <c r="IT159" s="29"/>
      <c r="IU159" s="29"/>
      <c r="IV159" s="29"/>
    </row>
    <row r="160" spans="1:256" s="30" customFormat="1">
      <c r="A160" s="169">
        <v>35</v>
      </c>
      <c r="B160" s="170" t="s">
        <v>502</v>
      </c>
      <c r="C160" s="171">
        <v>2020</v>
      </c>
      <c r="D160" s="202">
        <v>269</v>
      </c>
      <c r="E160" s="118"/>
      <c r="IQ160" s="29"/>
      <c r="IR160" s="29"/>
      <c r="IS160" s="29"/>
      <c r="IT160" s="29"/>
      <c r="IU160" s="29"/>
      <c r="IV160" s="29"/>
    </row>
    <row r="161" spans="1:256" s="30" customFormat="1">
      <c r="A161" s="169">
        <v>36</v>
      </c>
      <c r="B161" s="170" t="s">
        <v>503</v>
      </c>
      <c r="C161" s="171">
        <v>2020</v>
      </c>
      <c r="D161" s="202">
        <v>269</v>
      </c>
      <c r="E161" s="118"/>
      <c r="IQ161" s="29"/>
      <c r="IR161" s="29"/>
      <c r="IS161" s="29"/>
      <c r="IT161" s="29"/>
      <c r="IU161" s="29"/>
      <c r="IV161" s="29"/>
    </row>
    <row r="162" spans="1:256" s="30" customFormat="1" ht="27.6">
      <c r="A162" s="169">
        <v>37</v>
      </c>
      <c r="B162" s="170" t="s">
        <v>504</v>
      </c>
      <c r="C162" s="171">
        <v>2020</v>
      </c>
      <c r="D162" s="202">
        <v>1291.5</v>
      </c>
      <c r="E162" s="118"/>
      <c r="IQ162" s="29"/>
      <c r="IR162" s="29"/>
      <c r="IS162" s="29"/>
      <c r="IT162" s="29"/>
      <c r="IU162" s="29"/>
      <c r="IV162" s="29"/>
    </row>
    <row r="163" spans="1:256" s="30" customFormat="1" ht="27.6">
      <c r="A163" s="169">
        <v>38</v>
      </c>
      <c r="B163" s="170" t="s">
        <v>505</v>
      </c>
      <c r="C163" s="171">
        <v>2020</v>
      </c>
      <c r="D163" s="202">
        <v>1291.5</v>
      </c>
      <c r="E163" s="118"/>
      <c r="IQ163" s="29"/>
      <c r="IR163" s="29"/>
      <c r="IS163" s="29"/>
      <c r="IT163" s="29"/>
      <c r="IU163" s="29"/>
      <c r="IV163" s="29"/>
    </row>
    <row r="164" spans="1:256" s="30" customFormat="1" ht="27.6">
      <c r="A164" s="169">
        <v>39</v>
      </c>
      <c r="B164" s="170" t="s">
        <v>506</v>
      </c>
      <c r="C164" s="171">
        <v>2020</v>
      </c>
      <c r="D164" s="202">
        <v>1193.0999999999999</v>
      </c>
      <c r="E164" s="118"/>
      <c r="IQ164" s="29"/>
      <c r="IR164" s="29"/>
      <c r="IS164" s="29"/>
      <c r="IT164" s="29"/>
      <c r="IU164" s="29"/>
      <c r="IV164" s="29"/>
    </row>
    <row r="165" spans="1:256" s="30" customFormat="1" ht="27.6">
      <c r="A165" s="169">
        <v>40</v>
      </c>
      <c r="B165" s="170" t="s">
        <v>507</v>
      </c>
      <c r="C165" s="171">
        <v>2020</v>
      </c>
      <c r="D165" s="202">
        <v>1230</v>
      </c>
      <c r="E165" s="118"/>
      <c r="IQ165" s="29"/>
      <c r="IR165" s="29"/>
      <c r="IS165" s="29"/>
      <c r="IT165" s="29"/>
      <c r="IU165" s="29"/>
      <c r="IV165" s="29"/>
    </row>
    <row r="166" spans="1:256" s="30" customFormat="1" ht="27.6">
      <c r="A166" s="169">
        <v>41</v>
      </c>
      <c r="B166" s="170" t="s">
        <v>508</v>
      </c>
      <c r="C166" s="171">
        <v>2021</v>
      </c>
      <c r="D166" s="202">
        <v>2742.9</v>
      </c>
      <c r="E166" s="118"/>
      <c r="IQ166" s="29"/>
      <c r="IR166" s="29"/>
      <c r="IS166" s="29"/>
      <c r="IT166" s="29"/>
      <c r="IU166" s="29"/>
      <c r="IV166" s="29"/>
    </row>
    <row r="167" spans="1:256" s="30" customFormat="1">
      <c r="A167" s="169">
        <v>42</v>
      </c>
      <c r="B167" s="170" t="s">
        <v>509</v>
      </c>
      <c r="C167" s="171">
        <v>2021</v>
      </c>
      <c r="D167" s="202">
        <v>7005.6</v>
      </c>
      <c r="E167" s="118"/>
      <c r="IQ167" s="29"/>
      <c r="IR167" s="29"/>
      <c r="IS167" s="29"/>
      <c r="IT167" s="29"/>
      <c r="IU167" s="29"/>
      <c r="IV167" s="29"/>
    </row>
    <row r="168" spans="1:256" s="30" customFormat="1" ht="27.6">
      <c r="A168" s="169">
        <v>43</v>
      </c>
      <c r="B168" s="170" t="s">
        <v>510</v>
      </c>
      <c r="C168" s="171">
        <v>2021</v>
      </c>
      <c r="D168" s="202">
        <v>968.01</v>
      </c>
      <c r="E168" s="118"/>
      <c r="IQ168" s="29"/>
      <c r="IR168" s="29"/>
      <c r="IS168" s="29"/>
      <c r="IT168" s="29"/>
      <c r="IU168" s="29"/>
      <c r="IV168" s="29"/>
    </row>
    <row r="169" spans="1:256" s="30" customFormat="1" ht="27.6">
      <c r="A169" s="169">
        <v>44</v>
      </c>
      <c r="B169" s="170" t="s">
        <v>511</v>
      </c>
      <c r="C169" s="171">
        <v>2021</v>
      </c>
      <c r="D169" s="202">
        <v>3813</v>
      </c>
      <c r="E169" s="118"/>
      <c r="IQ169" s="29"/>
      <c r="IR169" s="29"/>
      <c r="IS169" s="29"/>
      <c r="IT169" s="29"/>
      <c r="IU169" s="29"/>
      <c r="IV169" s="29"/>
    </row>
    <row r="170" spans="1:256" s="30" customFormat="1" ht="27.6">
      <c r="A170" s="169">
        <v>45</v>
      </c>
      <c r="B170" s="170" t="s">
        <v>512</v>
      </c>
      <c r="C170" s="171">
        <v>2021</v>
      </c>
      <c r="D170" s="202">
        <v>3813</v>
      </c>
      <c r="E170" s="118"/>
      <c r="IQ170" s="29"/>
      <c r="IR170" s="29"/>
      <c r="IS170" s="29"/>
      <c r="IT170" s="29"/>
      <c r="IU170" s="29"/>
      <c r="IV170" s="29"/>
    </row>
    <row r="171" spans="1:256" s="30" customFormat="1" ht="27.6">
      <c r="A171" s="169">
        <v>46</v>
      </c>
      <c r="B171" s="170" t="s">
        <v>513</v>
      </c>
      <c r="C171" s="171">
        <v>2021</v>
      </c>
      <c r="D171" s="202">
        <v>3813</v>
      </c>
      <c r="E171" s="118"/>
      <c r="IQ171" s="29"/>
      <c r="IR171" s="29"/>
      <c r="IS171" s="29"/>
      <c r="IT171" s="29"/>
      <c r="IU171" s="29"/>
      <c r="IV171" s="29"/>
    </row>
    <row r="172" spans="1:256" s="30" customFormat="1" ht="27.6">
      <c r="A172" s="169">
        <v>47</v>
      </c>
      <c r="B172" s="170" t="s">
        <v>514</v>
      </c>
      <c r="C172" s="171">
        <v>2021</v>
      </c>
      <c r="D172" s="202">
        <v>3813</v>
      </c>
      <c r="E172" s="118"/>
      <c r="IQ172" s="29"/>
      <c r="IR172" s="29"/>
      <c r="IS172" s="29"/>
      <c r="IT172" s="29"/>
      <c r="IU172" s="29"/>
      <c r="IV172" s="29"/>
    </row>
    <row r="173" spans="1:256" s="30" customFormat="1" ht="27.6">
      <c r="A173" s="169">
        <v>48</v>
      </c>
      <c r="B173" s="170" t="s">
        <v>515</v>
      </c>
      <c r="C173" s="171">
        <v>2021</v>
      </c>
      <c r="D173" s="202">
        <v>444</v>
      </c>
      <c r="E173" s="118"/>
      <c r="IQ173" s="29"/>
      <c r="IR173" s="29"/>
      <c r="IS173" s="29"/>
      <c r="IT173" s="29"/>
      <c r="IU173" s="29"/>
      <c r="IV173" s="29"/>
    </row>
    <row r="174" spans="1:256" s="30" customFormat="1" ht="27.6">
      <c r="A174" s="169">
        <v>49</v>
      </c>
      <c r="B174" s="170" t="s">
        <v>516</v>
      </c>
      <c r="C174" s="171">
        <v>2021</v>
      </c>
      <c r="D174" s="202">
        <v>444</v>
      </c>
      <c r="E174" s="118"/>
      <c r="IQ174" s="29"/>
      <c r="IR174" s="29"/>
      <c r="IS174" s="29"/>
      <c r="IT174" s="29"/>
      <c r="IU174" s="29"/>
      <c r="IV174" s="29"/>
    </row>
    <row r="175" spans="1:256" s="30" customFormat="1" ht="27.6">
      <c r="A175" s="169">
        <v>50</v>
      </c>
      <c r="B175" s="170" t="s">
        <v>517</v>
      </c>
      <c r="C175" s="171">
        <v>2021</v>
      </c>
      <c r="D175" s="202">
        <v>444</v>
      </c>
      <c r="E175" s="118"/>
      <c r="IQ175" s="29"/>
      <c r="IR175" s="29"/>
      <c r="IS175" s="29"/>
      <c r="IT175" s="29"/>
      <c r="IU175" s="29"/>
      <c r="IV175" s="29"/>
    </row>
    <row r="176" spans="1:256" s="30" customFormat="1">
      <c r="A176" s="169">
        <v>51</v>
      </c>
      <c r="B176" s="170" t="s">
        <v>518</v>
      </c>
      <c r="C176" s="171">
        <v>2021</v>
      </c>
      <c r="D176" s="202">
        <v>380.01</v>
      </c>
      <c r="E176" s="118"/>
      <c r="IQ176" s="29"/>
      <c r="IR176" s="29"/>
      <c r="IS176" s="29"/>
      <c r="IT176" s="29"/>
      <c r="IU176" s="29"/>
      <c r="IV176" s="29"/>
    </row>
    <row r="177" spans="1:256" s="30" customFormat="1">
      <c r="A177" s="169">
        <v>52</v>
      </c>
      <c r="B177" s="170" t="s">
        <v>519</v>
      </c>
      <c r="C177" s="171">
        <v>2022</v>
      </c>
      <c r="D177" s="202">
        <v>495.28</v>
      </c>
      <c r="E177" s="118"/>
      <c r="IQ177" s="29"/>
      <c r="IR177" s="29"/>
      <c r="IS177" s="29"/>
      <c r="IT177" s="29"/>
      <c r="IU177" s="29"/>
      <c r="IV177" s="29"/>
    </row>
    <row r="178" spans="1:256" s="30" customFormat="1" ht="27.6">
      <c r="A178" s="169">
        <v>53</v>
      </c>
      <c r="B178" s="170" t="s">
        <v>520</v>
      </c>
      <c r="C178" s="171">
        <v>2022</v>
      </c>
      <c r="D178" s="202">
        <v>1666.65</v>
      </c>
      <c r="E178" s="118"/>
      <c r="IQ178" s="29"/>
      <c r="IR178" s="29"/>
      <c r="IS178" s="29"/>
      <c r="IT178" s="29"/>
      <c r="IU178" s="29"/>
      <c r="IV178" s="29"/>
    </row>
    <row r="179" spans="1:256" s="30" customFormat="1" ht="27.6">
      <c r="A179" s="169">
        <v>54</v>
      </c>
      <c r="B179" s="170" t="s">
        <v>521</v>
      </c>
      <c r="C179" s="171">
        <v>2022</v>
      </c>
      <c r="D179" s="202">
        <v>1597</v>
      </c>
      <c r="E179" s="118"/>
      <c r="IQ179" s="29"/>
      <c r="IR179" s="29"/>
      <c r="IS179" s="29"/>
      <c r="IT179" s="29"/>
      <c r="IU179" s="29"/>
      <c r="IV179" s="29"/>
    </row>
    <row r="180" spans="1:256" s="30" customFormat="1" ht="27.6">
      <c r="A180" s="169">
        <v>55</v>
      </c>
      <c r="B180" s="170" t="s">
        <v>522</v>
      </c>
      <c r="C180" s="171">
        <v>2022</v>
      </c>
      <c r="D180" s="202">
        <v>1597</v>
      </c>
      <c r="E180" s="118"/>
      <c r="IQ180" s="29"/>
      <c r="IR180" s="29"/>
      <c r="IS180" s="29"/>
      <c r="IT180" s="29"/>
      <c r="IU180" s="29"/>
      <c r="IV180" s="29"/>
    </row>
    <row r="181" spans="1:256" s="30" customFormat="1">
      <c r="A181" s="169">
        <v>56</v>
      </c>
      <c r="B181" s="170" t="s">
        <v>523</v>
      </c>
      <c r="C181" s="171">
        <v>2022</v>
      </c>
      <c r="D181" s="202">
        <v>8165.07</v>
      </c>
      <c r="E181" s="118"/>
      <c r="IQ181" s="29"/>
      <c r="IR181" s="29"/>
      <c r="IS181" s="29"/>
      <c r="IT181" s="29"/>
      <c r="IU181" s="29"/>
      <c r="IV181" s="29"/>
    </row>
    <row r="182" spans="1:256" s="30" customFormat="1">
      <c r="A182" s="169">
        <v>57</v>
      </c>
      <c r="B182" s="170" t="s">
        <v>524</v>
      </c>
      <c r="C182" s="171">
        <v>2022</v>
      </c>
      <c r="D182" s="202">
        <v>559.99</v>
      </c>
      <c r="E182" s="118"/>
      <c r="IQ182" s="29"/>
      <c r="IR182" s="29"/>
      <c r="IS182" s="29"/>
      <c r="IT182" s="29"/>
      <c r="IU182" s="29"/>
      <c r="IV182" s="29"/>
    </row>
    <row r="183" spans="1:256" s="30" customFormat="1">
      <c r="A183" s="169">
        <v>58</v>
      </c>
      <c r="B183" s="170" t="s">
        <v>525</v>
      </c>
      <c r="C183" s="171">
        <v>2022</v>
      </c>
      <c r="D183" s="202">
        <v>665.71</v>
      </c>
      <c r="E183" s="118"/>
      <c r="IQ183" s="29"/>
      <c r="IR183" s="29"/>
      <c r="IS183" s="29"/>
      <c r="IT183" s="29"/>
      <c r="IU183" s="29"/>
      <c r="IV183" s="29"/>
    </row>
    <row r="184" spans="1:256" s="30" customFormat="1">
      <c r="A184" s="169">
        <v>59</v>
      </c>
      <c r="B184" s="170" t="s">
        <v>526</v>
      </c>
      <c r="C184" s="171">
        <v>2022</v>
      </c>
      <c r="D184" s="202">
        <v>2675.25</v>
      </c>
      <c r="E184" s="118"/>
      <c r="IQ184" s="29"/>
      <c r="IR184" s="29"/>
      <c r="IS184" s="29"/>
      <c r="IT184" s="29"/>
      <c r="IU184" s="29"/>
      <c r="IV184" s="29"/>
    </row>
    <row r="185" spans="1:256" s="30" customFormat="1" ht="27.6">
      <c r="A185" s="169">
        <v>60</v>
      </c>
      <c r="B185" s="170" t="s">
        <v>527</v>
      </c>
      <c r="C185" s="171">
        <v>2022</v>
      </c>
      <c r="D185" s="202">
        <v>626.07000000000005</v>
      </c>
      <c r="E185" s="118"/>
      <c r="IQ185" s="29"/>
      <c r="IR185" s="29"/>
      <c r="IS185" s="29"/>
      <c r="IT185" s="29"/>
      <c r="IU185" s="29"/>
      <c r="IV185" s="29"/>
    </row>
    <row r="186" spans="1:256" s="30" customFormat="1" ht="27.6">
      <c r="A186" s="169">
        <v>61</v>
      </c>
      <c r="B186" s="170" t="s">
        <v>528</v>
      </c>
      <c r="C186" s="171">
        <v>2022</v>
      </c>
      <c r="D186" s="202">
        <v>302.58</v>
      </c>
      <c r="E186" s="118"/>
      <c r="IQ186" s="29"/>
      <c r="IR186" s="29"/>
      <c r="IS186" s="29"/>
      <c r="IT186" s="29"/>
      <c r="IU186" s="29"/>
      <c r="IV186" s="29"/>
    </row>
    <row r="187" spans="1:256" s="30" customFormat="1" ht="27.6">
      <c r="A187" s="169">
        <v>62</v>
      </c>
      <c r="B187" s="170" t="s">
        <v>529</v>
      </c>
      <c r="C187" s="171">
        <v>2022</v>
      </c>
      <c r="D187" s="202">
        <v>302.58</v>
      </c>
      <c r="E187" s="118"/>
      <c r="IQ187" s="29"/>
      <c r="IR187" s="29"/>
      <c r="IS187" s="29"/>
      <c r="IT187" s="29"/>
      <c r="IU187" s="29"/>
      <c r="IV187" s="29"/>
    </row>
    <row r="188" spans="1:256" s="30" customFormat="1">
      <c r="A188" s="169">
        <v>63</v>
      </c>
      <c r="B188" s="170" t="s">
        <v>530</v>
      </c>
      <c r="C188" s="171">
        <v>2023</v>
      </c>
      <c r="D188" s="202">
        <v>745</v>
      </c>
      <c r="E188" s="118"/>
      <c r="IQ188" s="29"/>
      <c r="IR188" s="29"/>
      <c r="IS188" s="29"/>
      <c r="IT188" s="29"/>
      <c r="IU188" s="29"/>
      <c r="IV188" s="29"/>
    </row>
    <row r="189" spans="1:256" s="30" customFormat="1">
      <c r="A189" s="169">
        <v>64</v>
      </c>
      <c r="B189" s="170" t="s">
        <v>531</v>
      </c>
      <c r="C189" s="171">
        <v>2023</v>
      </c>
      <c r="D189" s="202">
        <v>2000</v>
      </c>
      <c r="E189" s="118"/>
      <c r="IQ189" s="29"/>
      <c r="IR189" s="29"/>
      <c r="IS189" s="29"/>
      <c r="IT189" s="29"/>
      <c r="IU189" s="29"/>
      <c r="IV189" s="29"/>
    </row>
    <row r="190" spans="1:256" s="30" customFormat="1">
      <c r="A190" s="169">
        <v>65</v>
      </c>
      <c r="B190" s="170" t="s">
        <v>532</v>
      </c>
      <c r="C190" s="171">
        <v>2023</v>
      </c>
      <c r="D190" s="202">
        <v>2000</v>
      </c>
      <c r="E190" s="118"/>
      <c r="IQ190" s="29"/>
      <c r="IR190" s="29"/>
      <c r="IS190" s="29"/>
      <c r="IT190" s="29"/>
      <c r="IU190" s="29"/>
      <c r="IV190" s="29"/>
    </row>
    <row r="191" spans="1:256" s="62" customFormat="1">
      <c r="A191" s="260" t="s">
        <v>3</v>
      </c>
      <c r="B191" s="261"/>
      <c r="C191" s="144"/>
      <c r="D191" s="179">
        <f>SUM(D126:D190)</f>
        <v>119544.73000000001</v>
      </c>
      <c r="E191" s="117"/>
    </row>
    <row r="192" spans="1:256" s="61" customFormat="1">
      <c r="A192" s="264" t="s">
        <v>35</v>
      </c>
      <c r="B192" s="265"/>
      <c r="C192" s="265"/>
      <c r="D192" s="266"/>
      <c r="E192" s="116"/>
    </row>
    <row r="193" spans="1:7">
      <c r="A193" s="257" t="s">
        <v>541</v>
      </c>
      <c r="B193" s="258"/>
      <c r="C193" s="258"/>
      <c r="D193" s="259"/>
    </row>
    <row r="194" spans="1:7" ht="27.6">
      <c r="A194" s="166" t="s">
        <v>0</v>
      </c>
      <c r="B194" s="167" t="s">
        <v>4</v>
      </c>
      <c r="C194" s="142" t="s">
        <v>5</v>
      </c>
      <c r="D194" s="168" t="s">
        <v>6</v>
      </c>
    </row>
    <row r="195" spans="1:7">
      <c r="A195" s="169">
        <v>1</v>
      </c>
      <c r="B195" s="145" t="s">
        <v>260</v>
      </c>
      <c r="C195" s="148">
        <v>2019</v>
      </c>
      <c r="D195" s="180">
        <v>689</v>
      </c>
      <c r="E195" s="119"/>
    </row>
    <row r="196" spans="1:7">
      <c r="A196" s="169">
        <v>2</v>
      </c>
      <c r="B196" s="145" t="s">
        <v>260</v>
      </c>
      <c r="C196" s="148">
        <v>2020</v>
      </c>
      <c r="D196" s="180">
        <v>889</v>
      </c>
      <c r="E196" s="119"/>
    </row>
    <row r="197" spans="1:7">
      <c r="A197" s="169">
        <v>3</v>
      </c>
      <c r="B197" s="145" t="s">
        <v>260</v>
      </c>
      <c r="C197" s="148">
        <v>2020</v>
      </c>
      <c r="D197" s="180">
        <v>899</v>
      </c>
      <c r="E197" s="119"/>
    </row>
    <row r="198" spans="1:7" s="62" customFormat="1">
      <c r="A198" s="260" t="s">
        <v>3</v>
      </c>
      <c r="B198" s="261"/>
      <c r="C198" s="144"/>
      <c r="D198" s="179">
        <f>SUM(D195:D197)</f>
        <v>2477</v>
      </c>
      <c r="E198" s="120"/>
    </row>
    <row r="199" spans="1:7">
      <c r="A199" s="257" t="s">
        <v>70</v>
      </c>
      <c r="B199" s="258"/>
      <c r="C199" s="258"/>
      <c r="D199" s="259"/>
    </row>
    <row r="200" spans="1:7" ht="27.6">
      <c r="A200" s="166" t="s">
        <v>0</v>
      </c>
      <c r="B200" s="167" t="s">
        <v>7</v>
      </c>
      <c r="C200" s="142" t="s">
        <v>5</v>
      </c>
      <c r="D200" s="168" t="s">
        <v>6</v>
      </c>
    </row>
    <row r="201" spans="1:7">
      <c r="A201" s="169">
        <v>1</v>
      </c>
      <c r="B201" s="145" t="s">
        <v>261</v>
      </c>
      <c r="C201" s="148">
        <v>2019</v>
      </c>
      <c r="D201" s="146">
        <v>1479</v>
      </c>
      <c r="E201" s="111"/>
      <c r="F201" s="101"/>
      <c r="G201" s="24"/>
    </row>
    <row r="202" spans="1:7">
      <c r="A202" s="169">
        <v>2</v>
      </c>
      <c r="B202" s="145" t="s">
        <v>262</v>
      </c>
      <c r="C202" s="148">
        <v>2019</v>
      </c>
      <c r="D202" s="146">
        <v>1499</v>
      </c>
      <c r="E202" s="110"/>
      <c r="F202" s="101"/>
      <c r="G202" s="24"/>
    </row>
    <row r="203" spans="1:7">
      <c r="A203" s="169">
        <v>3</v>
      </c>
      <c r="B203" s="145" t="s">
        <v>263</v>
      </c>
      <c r="C203" s="148">
        <v>2019</v>
      </c>
      <c r="D203" s="146">
        <v>3058</v>
      </c>
      <c r="E203" s="268"/>
      <c r="F203" s="269"/>
      <c r="G203" s="24"/>
    </row>
    <row r="204" spans="1:7" s="108" customFormat="1" ht="27.6">
      <c r="A204" s="181">
        <v>4</v>
      </c>
      <c r="B204" s="182" t="s">
        <v>264</v>
      </c>
      <c r="C204" s="183">
        <v>2020</v>
      </c>
      <c r="D204" s="207">
        <v>30442.5</v>
      </c>
      <c r="E204" s="112" t="s">
        <v>305</v>
      </c>
      <c r="F204" s="106"/>
      <c r="G204" s="107"/>
    </row>
    <row r="205" spans="1:7">
      <c r="A205" s="169">
        <v>5</v>
      </c>
      <c r="B205" s="184" t="s">
        <v>265</v>
      </c>
      <c r="C205" s="147">
        <v>2020</v>
      </c>
      <c r="D205" s="208">
        <v>1689</v>
      </c>
      <c r="E205" s="113"/>
      <c r="F205" s="102"/>
      <c r="G205" s="24"/>
    </row>
    <row r="206" spans="1:7">
      <c r="A206" s="169">
        <v>6</v>
      </c>
      <c r="B206" s="184" t="s">
        <v>266</v>
      </c>
      <c r="C206" s="147">
        <v>2020</v>
      </c>
      <c r="D206" s="208">
        <v>3087</v>
      </c>
      <c r="E206" s="113"/>
      <c r="F206" s="102"/>
      <c r="G206" s="24"/>
    </row>
    <row r="207" spans="1:7">
      <c r="A207" s="169">
        <v>7</v>
      </c>
      <c r="B207" s="185" t="s">
        <v>267</v>
      </c>
      <c r="C207" s="186">
        <v>2020</v>
      </c>
      <c r="D207" s="209">
        <v>17500</v>
      </c>
      <c r="E207" s="113"/>
      <c r="F207" s="102"/>
      <c r="G207" s="24"/>
    </row>
    <row r="208" spans="1:7">
      <c r="A208" s="169">
        <v>8</v>
      </c>
      <c r="B208" s="185" t="s">
        <v>268</v>
      </c>
      <c r="C208" s="186">
        <v>2021</v>
      </c>
      <c r="D208" s="209">
        <v>4000</v>
      </c>
      <c r="E208" s="113"/>
      <c r="F208" s="102"/>
      <c r="G208" s="24"/>
    </row>
    <row r="209" spans="1:7">
      <c r="A209" s="169">
        <v>9</v>
      </c>
      <c r="B209" s="187" t="s">
        <v>542</v>
      </c>
      <c r="C209" s="186">
        <v>2022</v>
      </c>
      <c r="D209" s="209">
        <v>3300</v>
      </c>
      <c r="E209" s="113"/>
      <c r="F209" s="102"/>
      <c r="G209" s="24"/>
    </row>
    <row r="210" spans="1:7">
      <c r="A210" s="169">
        <v>10</v>
      </c>
      <c r="B210" s="185" t="s">
        <v>543</v>
      </c>
      <c r="C210" s="186">
        <v>2022</v>
      </c>
      <c r="D210" s="209">
        <v>3799</v>
      </c>
      <c r="E210" s="113"/>
      <c r="F210" s="102"/>
      <c r="G210" s="24"/>
    </row>
    <row r="211" spans="1:7">
      <c r="A211" s="169">
        <v>11</v>
      </c>
      <c r="B211" s="185" t="s">
        <v>544</v>
      </c>
      <c r="C211" s="186">
        <v>2022</v>
      </c>
      <c r="D211" s="209">
        <v>2500</v>
      </c>
      <c r="E211" s="113"/>
      <c r="F211" s="102"/>
      <c r="G211" s="24"/>
    </row>
    <row r="212" spans="1:7" ht="27.6">
      <c r="A212" s="169">
        <v>12</v>
      </c>
      <c r="B212" s="187" t="s">
        <v>545</v>
      </c>
      <c r="C212" s="186">
        <v>2023</v>
      </c>
      <c r="D212" s="209">
        <v>2799</v>
      </c>
      <c r="E212" s="114"/>
      <c r="F212" s="102"/>
      <c r="G212" s="24"/>
    </row>
    <row r="213" spans="1:7" s="62" customFormat="1">
      <c r="A213" s="260" t="s">
        <v>3</v>
      </c>
      <c r="B213" s="261"/>
      <c r="C213" s="144"/>
      <c r="D213" s="179">
        <f>SUM(D201:D212)</f>
        <v>75152.5</v>
      </c>
      <c r="E213" s="117"/>
      <c r="G213" s="63"/>
    </row>
    <row r="214" spans="1:7" s="61" customFormat="1">
      <c r="A214" s="264" t="s">
        <v>40</v>
      </c>
      <c r="B214" s="265"/>
      <c r="C214" s="265"/>
      <c r="D214" s="266"/>
      <c r="E214" s="116"/>
    </row>
    <row r="215" spans="1:7">
      <c r="A215" s="257" t="s">
        <v>69</v>
      </c>
      <c r="B215" s="258"/>
      <c r="C215" s="258"/>
      <c r="D215" s="259"/>
    </row>
    <row r="216" spans="1:7" ht="27.6">
      <c r="A216" s="166" t="s">
        <v>0</v>
      </c>
      <c r="B216" s="167" t="s">
        <v>4</v>
      </c>
      <c r="C216" s="142" t="s">
        <v>5</v>
      </c>
      <c r="D216" s="168" t="s">
        <v>6</v>
      </c>
    </row>
    <row r="217" spans="1:7">
      <c r="A217" s="169">
        <v>1</v>
      </c>
      <c r="B217" s="145" t="s">
        <v>274</v>
      </c>
      <c r="C217" s="143">
        <v>2019</v>
      </c>
      <c r="D217" s="149">
        <v>1849</v>
      </c>
      <c r="E217" s="121"/>
      <c r="F217" s="27"/>
    </row>
    <row r="218" spans="1:7">
      <c r="A218" s="169">
        <v>2</v>
      </c>
      <c r="B218" s="145" t="s">
        <v>275</v>
      </c>
      <c r="C218" s="143">
        <v>2019</v>
      </c>
      <c r="D218" s="149">
        <v>6300</v>
      </c>
      <c r="E218" s="121"/>
      <c r="F218" s="27"/>
    </row>
    <row r="219" spans="1:7">
      <c r="A219" s="169">
        <v>3</v>
      </c>
      <c r="B219" s="145" t="s">
        <v>276</v>
      </c>
      <c r="C219" s="143">
        <v>2019</v>
      </c>
      <c r="D219" s="149">
        <v>8495</v>
      </c>
      <c r="E219" s="121"/>
      <c r="F219" s="27"/>
    </row>
    <row r="220" spans="1:7">
      <c r="A220" s="169">
        <v>4</v>
      </c>
      <c r="B220" s="145" t="s">
        <v>277</v>
      </c>
      <c r="C220" s="143">
        <v>2019</v>
      </c>
      <c r="D220" s="149">
        <v>3259</v>
      </c>
      <c r="E220" s="121"/>
      <c r="F220" s="27"/>
    </row>
    <row r="221" spans="1:7">
      <c r="A221" s="169">
        <v>5</v>
      </c>
      <c r="B221" s="145" t="s">
        <v>278</v>
      </c>
      <c r="C221" s="143">
        <v>2019</v>
      </c>
      <c r="D221" s="149">
        <v>8627.94</v>
      </c>
      <c r="E221" s="121"/>
      <c r="F221" s="27"/>
    </row>
    <row r="222" spans="1:7">
      <c r="A222" s="169">
        <v>6</v>
      </c>
      <c r="B222" s="145" t="s">
        <v>279</v>
      </c>
      <c r="C222" s="143">
        <v>2019</v>
      </c>
      <c r="D222" s="149">
        <v>1216.5899999999999</v>
      </c>
      <c r="E222" s="121"/>
      <c r="F222" s="27"/>
    </row>
    <row r="223" spans="1:7">
      <c r="A223" s="169">
        <v>7</v>
      </c>
      <c r="B223" s="145" t="s">
        <v>280</v>
      </c>
      <c r="C223" s="143">
        <v>2019</v>
      </c>
      <c r="D223" s="149">
        <v>4289</v>
      </c>
      <c r="E223" s="121"/>
      <c r="F223" s="27"/>
    </row>
    <row r="224" spans="1:7">
      <c r="A224" s="169">
        <v>8</v>
      </c>
      <c r="B224" s="145" t="s">
        <v>281</v>
      </c>
      <c r="C224" s="143">
        <v>2019</v>
      </c>
      <c r="D224" s="149">
        <v>3610.9</v>
      </c>
      <c r="E224" s="121"/>
      <c r="F224" s="27"/>
    </row>
    <row r="225" spans="1:4">
      <c r="A225" s="169">
        <v>9</v>
      </c>
      <c r="B225" s="145" t="s">
        <v>282</v>
      </c>
      <c r="C225" s="143">
        <v>2020</v>
      </c>
      <c r="D225" s="149">
        <v>4425</v>
      </c>
    </row>
    <row r="226" spans="1:4">
      <c r="A226" s="169">
        <v>10</v>
      </c>
      <c r="B226" s="145" t="s">
        <v>283</v>
      </c>
      <c r="C226" s="143">
        <v>2020</v>
      </c>
      <c r="D226" s="149">
        <v>1599</v>
      </c>
    </row>
    <row r="227" spans="1:4">
      <c r="A227" s="169">
        <v>11</v>
      </c>
      <c r="B227" s="145" t="s">
        <v>284</v>
      </c>
      <c r="C227" s="143">
        <v>2020</v>
      </c>
      <c r="D227" s="149">
        <v>981.09</v>
      </c>
    </row>
    <row r="228" spans="1:4">
      <c r="A228" s="169">
        <v>12</v>
      </c>
      <c r="B228" s="145" t="s">
        <v>285</v>
      </c>
      <c r="C228" s="143">
        <v>2020</v>
      </c>
      <c r="D228" s="149">
        <v>10880</v>
      </c>
    </row>
    <row r="229" spans="1:4">
      <c r="A229" s="169">
        <v>13</v>
      </c>
      <c r="B229" s="145" t="s">
        <v>286</v>
      </c>
      <c r="C229" s="143">
        <v>2020</v>
      </c>
      <c r="D229" s="149">
        <v>4674</v>
      </c>
    </row>
    <row r="230" spans="1:4">
      <c r="A230" s="169">
        <v>14</v>
      </c>
      <c r="B230" s="145" t="s">
        <v>287</v>
      </c>
      <c r="C230" s="143">
        <v>2020</v>
      </c>
      <c r="D230" s="149">
        <v>3567</v>
      </c>
    </row>
    <row r="231" spans="1:4">
      <c r="A231" s="169">
        <v>15</v>
      </c>
      <c r="B231" s="145" t="s">
        <v>288</v>
      </c>
      <c r="C231" s="143">
        <v>2020</v>
      </c>
      <c r="D231" s="149">
        <v>1149</v>
      </c>
    </row>
    <row r="232" spans="1:4">
      <c r="A232" s="169">
        <v>16</v>
      </c>
      <c r="B232" s="145" t="s">
        <v>289</v>
      </c>
      <c r="C232" s="143">
        <v>2021</v>
      </c>
      <c r="D232" s="149">
        <v>2249</v>
      </c>
    </row>
    <row r="233" spans="1:4">
      <c r="A233" s="169">
        <v>17</v>
      </c>
      <c r="B233" s="145" t="s">
        <v>290</v>
      </c>
      <c r="C233" s="143">
        <v>2021</v>
      </c>
      <c r="D233" s="149">
        <v>478.9</v>
      </c>
    </row>
    <row r="234" spans="1:4">
      <c r="A234" s="169">
        <v>18</v>
      </c>
      <c r="B234" s="145" t="s">
        <v>291</v>
      </c>
      <c r="C234" s="143">
        <v>2021</v>
      </c>
      <c r="D234" s="149">
        <v>17958</v>
      </c>
    </row>
    <row r="235" spans="1:4">
      <c r="A235" s="169">
        <v>19</v>
      </c>
      <c r="B235" s="145" t="s">
        <v>292</v>
      </c>
      <c r="C235" s="143">
        <v>2021</v>
      </c>
      <c r="D235" s="149">
        <v>3690</v>
      </c>
    </row>
    <row r="236" spans="1:4">
      <c r="A236" s="169">
        <v>20</v>
      </c>
      <c r="B236" s="145" t="s">
        <v>293</v>
      </c>
      <c r="C236" s="143">
        <v>2021</v>
      </c>
      <c r="D236" s="149">
        <v>1699</v>
      </c>
    </row>
    <row r="237" spans="1:4">
      <c r="A237" s="169">
        <v>21</v>
      </c>
      <c r="B237" s="145" t="s">
        <v>294</v>
      </c>
      <c r="C237" s="143">
        <v>2021</v>
      </c>
      <c r="D237" s="149">
        <v>2269</v>
      </c>
    </row>
    <row r="238" spans="1:4">
      <c r="A238" s="169">
        <v>22</v>
      </c>
      <c r="B238" s="145" t="s">
        <v>295</v>
      </c>
      <c r="C238" s="143">
        <v>2021</v>
      </c>
      <c r="D238" s="149">
        <v>19275</v>
      </c>
    </row>
    <row r="239" spans="1:4">
      <c r="A239" s="169">
        <v>23</v>
      </c>
      <c r="B239" s="145" t="s">
        <v>296</v>
      </c>
      <c r="C239" s="143">
        <v>2021</v>
      </c>
      <c r="D239" s="149">
        <v>10995</v>
      </c>
    </row>
    <row r="240" spans="1:4" ht="27.6">
      <c r="A240" s="169">
        <v>24</v>
      </c>
      <c r="B240" s="145" t="s">
        <v>297</v>
      </c>
      <c r="C240" s="143">
        <v>2021</v>
      </c>
      <c r="D240" s="149">
        <v>5978</v>
      </c>
    </row>
    <row r="241" spans="1:5">
      <c r="A241" s="169">
        <v>25</v>
      </c>
      <c r="B241" s="145" t="s">
        <v>298</v>
      </c>
      <c r="C241" s="143">
        <v>2021</v>
      </c>
      <c r="D241" s="149">
        <v>23370</v>
      </c>
    </row>
    <row r="242" spans="1:5">
      <c r="A242" s="169">
        <v>26</v>
      </c>
      <c r="B242" s="145" t="s">
        <v>299</v>
      </c>
      <c r="C242" s="143">
        <v>2022</v>
      </c>
      <c r="D242" s="149">
        <v>9348</v>
      </c>
    </row>
    <row r="243" spans="1:5">
      <c r="A243" s="169">
        <v>27</v>
      </c>
      <c r="B243" s="145" t="s">
        <v>300</v>
      </c>
      <c r="C243" s="143">
        <v>2022</v>
      </c>
      <c r="D243" s="149">
        <v>18972</v>
      </c>
    </row>
    <row r="244" spans="1:5">
      <c r="A244" s="169">
        <v>28</v>
      </c>
      <c r="B244" s="145" t="s">
        <v>301</v>
      </c>
      <c r="C244" s="143">
        <v>2022</v>
      </c>
      <c r="D244" s="149">
        <v>8351</v>
      </c>
    </row>
    <row r="245" spans="1:5">
      <c r="A245" s="169">
        <v>29</v>
      </c>
      <c r="B245" s="145" t="s">
        <v>302</v>
      </c>
      <c r="C245" s="143">
        <v>2022</v>
      </c>
      <c r="D245" s="149">
        <v>13194</v>
      </c>
    </row>
    <row r="246" spans="1:5">
      <c r="A246" s="169">
        <v>30</v>
      </c>
      <c r="B246" s="145" t="s">
        <v>553</v>
      </c>
      <c r="C246" s="143">
        <v>2022</v>
      </c>
      <c r="D246" s="149">
        <v>5689</v>
      </c>
    </row>
    <row r="247" spans="1:5">
      <c r="A247" s="169">
        <v>31</v>
      </c>
      <c r="B247" s="145" t="s">
        <v>554</v>
      </c>
      <c r="C247" s="143">
        <v>2022</v>
      </c>
      <c r="D247" s="149">
        <v>2839</v>
      </c>
    </row>
    <row r="248" spans="1:5">
      <c r="A248" s="169">
        <v>32</v>
      </c>
      <c r="B248" s="145" t="s">
        <v>555</v>
      </c>
      <c r="C248" s="143">
        <v>2023</v>
      </c>
      <c r="D248" s="149">
        <v>19360</v>
      </c>
    </row>
    <row r="249" spans="1:5" s="62" customFormat="1">
      <c r="A249" s="260" t="s">
        <v>3</v>
      </c>
      <c r="B249" s="261"/>
      <c r="C249" s="144"/>
      <c r="D249" s="179">
        <f>SUM(D217:D248)</f>
        <v>230637.41999999998</v>
      </c>
      <c r="E249" s="117"/>
    </row>
    <row r="250" spans="1:5">
      <c r="A250" s="257" t="s">
        <v>70</v>
      </c>
      <c r="B250" s="258"/>
      <c r="C250" s="258"/>
      <c r="D250" s="259"/>
    </row>
    <row r="251" spans="1:5" ht="27.6">
      <c r="A251" s="166" t="s">
        <v>0</v>
      </c>
      <c r="B251" s="167" t="s">
        <v>7</v>
      </c>
      <c r="C251" s="142" t="s">
        <v>5</v>
      </c>
      <c r="D251" s="168" t="s">
        <v>6</v>
      </c>
    </row>
    <row r="252" spans="1:5">
      <c r="A252" s="169">
        <v>1</v>
      </c>
      <c r="B252" s="145" t="s">
        <v>303</v>
      </c>
      <c r="C252" s="143">
        <v>2019</v>
      </c>
      <c r="D252" s="149">
        <v>799</v>
      </c>
      <c r="E252" s="118"/>
    </row>
    <row r="253" spans="1:5" s="108" customFormat="1">
      <c r="A253" s="181">
        <v>2</v>
      </c>
      <c r="B253" s="182" t="s">
        <v>304</v>
      </c>
      <c r="C253" s="213">
        <v>2020</v>
      </c>
      <c r="D253" s="214">
        <v>38745</v>
      </c>
      <c r="E253" s="215" t="s">
        <v>305</v>
      </c>
    </row>
    <row r="254" spans="1:5">
      <c r="A254" s="169">
        <v>3</v>
      </c>
      <c r="B254" s="145" t="s">
        <v>306</v>
      </c>
      <c r="C254" s="143">
        <v>2020</v>
      </c>
      <c r="D254" s="149">
        <v>4798</v>
      </c>
      <c r="E254" s="118"/>
    </row>
    <row r="255" spans="1:5">
      <c r="A255" s="169">
        <v>4</v>
      </c>
      <c r="B255" s="145" t="s">
        <v>307</v>
      </c>
      <c r="C255" s="143">
        <v>2020</v>
      </c>
      <c r="D255" s="149">
        <v>3049</v>
      </c>
      <c r="E255" s="118"/>
    </row>
    <row r="256" spans="1:5">
      <c r="A256" s="169">
        <v>5</v>
      </c>
      <c r="B256" s="145" t="s">
        <v>308</v>
      </c>
      <c r="C256" s="143">
        <v>2020</v>
      </c>
      <c r="D256" s="149">
        <v>2350</v>
      </c>
      <c r="E256" s="122"/>
    </row>
    <row r="257" spans="1:5" s="108" customFormat="1">
      <c r="A257" s="181">
        <v>6</v>
      </c>
      <c r="B257" s="182" t="s">
        <v>309</v>
      </c>
      <c r="C257" s="213">
        <v>2020</v>
      </c>
      <c r="D257" s="214">
        <v>48523.5</v>
      </c>
      <c r="E257" s="215" t="s">
        <v>305</v>
      </c>
    </row>
    <row r="258" spans="1:5" s="108" customFormat="1" ht="27.6">
      <c r="A258" s="181">
        <v>7</v>
      </c>
      <c r="B258" s="182" t="s">
        <v>310</v>
      </c>
      <c r="C258" s="213">
        <v>2020</v>
      </c>
      <c r="D258" s="214">
        <v>17994</v>
      </c>
      <c r="E258" s="215" t="s">
        <v>305</v>
      </c>
    </row>
    <row r="259" spans="1:5">
      <c r="A259" s="169">
        <v>8</v>
      </c>
      <c r="B259" s="145" t="s">
        <v>311</v>
      </c>
      <c r="C259" s="143">
        <v>2020</v>
      </c>
      <c r="D259" s="149">
        <v>4899</v>
      </c>
      <c r="E259" s="122"/>
    </row>
    <row r="260" spans="1:5">
      <c r="A260" s="169">
        <v>9</v>
      </c>
      <c r="B260" s="145" t="s">
        <v>311</v>
      </c>
      <c r="C260" s="143">
        <v>2020</v>
      </c>
      <c r="D260" s="149">
        <v>4199</v>
      </c>
      <c r="E260" s="122"/>
    </row>
    <row r="261" spans="1:5">
      <c r="A261" s="169">
        <v>10</v>
      </c>
      <c r="B261" s="145" t="s">
        <v>311</v>
      </c>
      <c r="C261" s="143">
        <v>2021</v>
      </c>
      <c r="D261" s="149">
        <v>3598.99</v>
      </c>
      <c r="E261" s="122"/>
    </row>
    <row r="262" spans="1:5">
      <c r="A262" s="169">
        <v>11</v>
      </c>
      <c r="B262" s="145" t="s">
        <v>311</v>
      </c>
      <c r="C262" s="143">
        <v>2021</v>
      </c>
      <c r="D262" s="149">
        <v>2999</v>
      </c>
      <c r="E262" s="122"/>
    </row>
    <row r="263" spans="1:5">
      <c r="A263" s="169">
        <v>12</v>
      </c>
      <c r="B263" s="145" t="s">
        <v>312</v>
      </c>
      <c r="C263" s="143">
        <v>2021</v>
      </c>
      <c r="D263" s="149">
        <v>21590.91</v>
      </c>
      <c r="E263" s="122"/>
    </row>
    <row r="264" spans="1:5">
      <c r="A264" s="169">
        <v>13</v>
      </c>
      <c r="B264" s="145" t="s">
        <v>313</v>
      </c>
      <c r="C264" s="143">
        <v>2021</v>
      </c>
      <c r="D264" s="149">
        <v>15196</v>
      </c>
      <c r="E264" s="122"/>
    </row>
    <row r="265" spans="1:5">
      <c r="A265" s="169">
        <v>14</v>
      </c>
      <c r="B265" s="145" t="s">
        <v>311</v>
      </c>
      <c r="C265" s="143">
        <v>2021</v>
      </c>
      <c r="D265" s="149">
        <v>4599</v>
      </c>
      <c r="E265" s="122"/>
    </row>
    <row r="266" spans="1:5">
      <c r="A266" s="169">
        <v>15</v>
      </c>
      <c r="B266" s="145" t="s">
        <v>314</v>
      </c>
      <c r="C266" s="143">
        <v>2022</v>
      </c>
      <c r="D266" s="149">
        <v>1476</v>
      </c>
      <c r="E266" s="122"/>
    </row>
    <row r="267" spans="1:5">
      <c r="A267" s="169">
        <v>16</v>
      </c>
      <c r="B267" s="145" t="s">
        <v>315</v>
      </c>
      <c r="C267" s="143">
        <v>2022</v>
      </c>
      <c r="D267" s="149">
        <v>18594</v>
      </c>
      <c r="E267" s="3"/>
    </row>
    <row r="268" spans="1:5">
      <c r="A268" s="169">
        <v>17</v>
      </c>
      <c r="B268" s="145" t="s">
        <v>311</v>
      </c>
      <c r="C268" s="143">
        <v>2022</v>
      </c>
      <c r="D268" s="149">
        <v>4899</v>
      </c>
      <c r="E268" s="3"/>
    </row>
    <row r="269" spans="1:5">
      <c r="A269" s="169">
        <v>18</v>
      </c>
      <c r="B269" s="145" t="s">
        <v>315</v>
      </c>
      <c r="C269" s="143">
        <v>2022</v>
      </c>
      <c r="D269" s="149">
        <v>16194</v>
      </c>
      <c r="E269" s="3"/>
    </row>
    <row r="270" spans="1:5">
      <c r="A270" s="169">
        <v>19</v>
      </c>
      <c r="B270" s="145" t="s">
        <v>556</v>
      </c>
      <c r="C270" s="143">
        <v>2022</v>
      </c>
      <c r="D270" s="149">
        <v>9900</v>
      </c>
      <c r="E270" s="3"/>
    </row>
    <row r="271" spans="1:5">
      <c r="A271" s="169">
        <v>20</v>
      </c>
      <c r="B271" s="145" t="s">
        <v>557</v>
      </c>
      <c r="C271" s="143">
        <v>2022</v>
      </c>
      <c r="D271" s="149">
        <v>550</v>
      </c>
      <c r="E271" s="3"/>
    </row>
    <row r="272" spans="1:5">
      <c r="A272" s="169">
        <v>21</v>
      </c>
      <c r="B272" s="145" t="s">
        <v>558</v>
      </c>
      <c r="C272" s="143">
        <v>2022</v>
      </c>
      <c r="D272" s="149">
        <v>400</v>
      </c>
      <c r="E272" s="3"/>
    </row>
    <row r="273" spans="1:5">
      <c r="A273" s="169">
        <v>22</v>
      </c>
      <c r="B273" s="145" t="s">
        <v>559</v>
      </c>
      <c r="C273" s="143">
        <v>2022</v>
      </c>
      <c r="D273" s="149">
        <v>400</v>
      </c>
      <c r="E273" s="3"/>
    </row>
    <row r="274" spans="1:5">
      <c r="A274" s="169">
        <v>23</v>
      </c>
      <c r="B274" s="145" t="s">
        <v>560</v>
      </c>
      <c r="C274" s="143">
        <v>2022</v>
      </c>
      <c r="D274" s="149">
        <v>300</v>
      </c>
      <c r="E274" s="3"/>
    </row>
    <row r="275" spans="1:5">
      <c r="A275" s="169">
        <v>24</v>
      </c>
      <c r="B275" s="145" t="s">
        <v>561</v>
      </c>
      <c r="C275" s="143">
        <v>2022</v>
      </c>
      <c r="D275" s="149">
        <v>350</v>
      </c>
      <c r="E275" s="3"/>
    </row>
    <row r="276" spans="1:5">
      <c r="A276" s="169">
        <v>25</v>
      </c>
      <c r="B276" s="145" t="s">
        <v>562</v>
      </c>
      <c r="C276" s="143">
        <v>2022</v>
      </c>
      <c r="D276" s="149">
        <v>2500</v>
      </c>
      <c r="E276" s="3"/>
    </row>
    <row r="277" spans="1:5">
      <c r="A277" s="169">
        <v>26</v>
      </c>
      <c r="B277" s="145" t="s">
        <v>563</v>
      </c>
      <c r="C277" s="143">
        <v>2022</v>
      </c>
      <c r="D277" s="149">
        <v>450</v>
      </c>
      <c r="E277" s="3"/>
    </row>
    <row r="278" spans="1:5">
      <c r="A278" s="169">
        <v>27</v>
      </c>
      <c r="B278" s="145" t="s">
        <v>564</v>
      </c>
      <c r="C278" s="143">
        <v>2022</v>
      </c>
      <c r="D278" s="149">
        <v>9739</v>
      </c>
      <c r="E278" s="3"/>
    </row>
    <row r="279" spans="1:5">
      <c r="A279" s="169">
        <v>28</v>
      </c>
      <c r="B279" s="145" t="s">
        <v>565</v>
      </c>
      <c r="C279" s="143">
        <v>2022</v>
      </c>
      <c r="D279" s="149">
        <v>2257</v>
      </c>
      <c r="E279" s="3"/>
    </row>
    <row r="280" spans="1:5">
      <c r="A280" s="169">
        <v>29</v>
      </c>
      <c r="B280" s="145" t="s">
        <v>566</v>
      </c>
      <c r="C280" s="143">
        <v>2022</v>
      </c>
      <c r="D280" s="149">
        <v>4594</v>
      </c>
      <c r="E280" s="3"/>
    </row>
    <row r="281" spans="1:5">
      <c r="A281" s="169">
        <v>30</v>
      </c>
      <c r="B281" s="145" t="s">
        <v>567</v>
      </c>
      <c r="C281" s="143">
        <v>2022</v>
      </c>
      <c r="D281" s="149">
        <v>10796</v>
      </c>
      <c r="E281" s="3"/>
    </row>
    <row r="282" spans="1:5">
      <c r="A282" s="169">
        <v>31</v>
      </c>
      <c r="B282" s="145" t="s">
        <v>567</v>
      </c>
      <c r="C282" s="143">
        <v>2023</v>
      </c>
      <c r="D282" s="149">
        <v>11796</v>
      </c>
      <c r="E282" s="3"/>
    </row>
    <row r="283" spans="1:5" s="62" customFormat="1">
      <c r="A283" s="260" t="s">
        <v>3</v>
      </c>
      <c r="B283" s="261"/>
      <c r="C283" s="144"/>
      <c r="D283" s="179">
        <f>SUM(D252:D282)</f>
        <v>268535.40000000002</v>
      </c>
    </row>
    <row r="284" spans="1:5" ht="14.25" customHeight="1">
      <c r="A284" s="270" t="s">
        <v>71</v>
      </c>
      <c r="B284" s="271"/>
      <c r="C284" s="271"/>
      <c r="D284" s="272"/>
    </row>
    <row r="285" spans="1:5" ht="41.4">
      <c r="A285" s="188" t="s">
        <v>0</v>
      </c>
      <c r="B285" s="189" t="s">
        <v>596</v>
      </c>
      <c r="C285" s="190" t="s">
        <v>5</v>
      </c>
      <c r="D285" s="191" t="s">
        <v>6</v>
      </c>
    </row>
    <row r="286" spans="1:5" ht="27.6">
      <c r="A286" s="192">
        <v>1</v>
      </c>
      <c r="B286" s="145" t="s">
        <v>316</v>
      </c>
      <c r="C286" s="143">
        <v>2019</v>
      </c>
      <c r="D286" s="149">
        <v>4986.42</v>
      </c>
    </row>
    <row r="287" spans="1:5" ht="27.6">
      <c r="A287" s="192">
        <v>2</v>
      </c>
      <c r="B287" s="145" t="s">
        <v>317</v>
      </c>
      <c r="C287" s="143">
        <v>2022</v>
      </c>
      <c r="D287" s="149">
        <v>6322.2</v>
      </c>
    </row>
    <row r="288" spans="1:5" ht="27.6">
      <c r="A288" s="192">
        <v>3</v>
      </c>
      <c r="B288" s="145" t="s">
        <v>568</v>
      </c>
      <c r="C288" s="143">
        <v>2023</v>
      </c>
      <c r="D288" s="149">
        <v>3090.99</v>
      </c>
    </row>
    <row r="289" spans="1:7" s="62" customFormat="1">
      <c r="A289" s="260" t="s">
        <v>3</v>
      </c>
      <c r="B289" s="261"/>
      <c r="C289" s="193"/>
      <c r="D289" s="194">
        <f>SUM(D286:D288)</f>
        <v>14399.609999999999</v>
      </c>
      <c r="E289" s="117"/>
    </row>
    <row r="290" spans="1:7" s="61" customFormat="1">
      <c r="A290" s="264" t="s">
        <v>87</v>
      </c>
      <c r="B290" s="265"/>
      <c r="C290" s="265"/>
      <c r="D290" s="266"/>
      <c r="E290" s="116"/>
    </row>
    <row r="291" spans="1:7" s="1" customFormat="1">
      <c r="A291" s="270" t="s">
        <v>69</v>
      </c>
      <c r="B291" s="271"/>
      <c r="C291" s="271"/>
      <c r="D291" s="272"/>
      <c r="E291" s="115"/>
      <c r="F291" s="273"/>
      <c r="G291" s="273"/>
    </row>
    <row r="292" spans="1:7" s="1" customFormat="1" ht="27.6">
      <c r="A292" s="188" t="s">
        <v>0</v>
      </c>
      <c r="B292" s="189" t="s">
        <v>4</v>
      </c>
      <c r="C292" s="190" t="s">
        <v>5</v>
      </c>
      <c r="D292" s="191" t="s">
        <v>6</v>
      </c>
      <c r="E292" s="115"/>
      <c r="F292" s="274"/>
      <c r="G292" s="274"/>
    </row>
    <row r="293" spans="1:7" customFormat="1">
      <c r="A293" s="192">
        <v>1</v>
      </c>
      <c r="B293" s="195" t="s">
        <v>318</v>
      </c>
      <c r="C293" s="196">
        <v>2020</v>
      </c>
      <c r="D293" s="210">
        <v>1249</v>
      </c>
      <c r="E293" s="115"/>
      <c r="F293" s="3"/>
      <c r="G293" s="3"/>
    </row>
    <row r="294" spans="1:7" customFormat="1">
      <c r="A294" s="192">
        <v>2</v>
      </c>
      <c r="B294" s="195" t="s">
        <v>319</v>
      </c>
      <c r="C294" s="196">
        <v>2020</v>
      </c>
      <c r="D294" s="210">
        <v>2249</v>
      </c>
      <c r="E294" s="115"/>
      <c r="F294" s="3"/>
      <c r="G294" s="3"/>
    </row>
    <row r="295" spans="1:7" customFormat="1">
      <c r="A295" s="192">
        <v>3</v>
      </c>
      <c r="B295" s="195" t="s">
        <v>320</v>
      </c>
      <c r="C295" s="196">
        <v>2020</v>
      </c>
      <c r="D295" s="210">
        <v>1949</v>
      </c>
      <c r="E295" s="115"/>
      <c r="F295" s="3"/>
      <c r="G295" s="3"/>
    </row>
    <row r="296" spans="1:7" customFormat="1">
      <c r="A296" s="192">
        <v>4</v>
      </c>
      <c r="B296" s="195" t="s">
        <v>321</v>
      </c>
      <c r="C296" s="196">
        <v>2020</v>
      </c>
      <c r="D296" s="210">
        <v>2999</v>
      </c>
      <c r="E296" s="115"/>
      <c r="F296" s="3"/>
      <c r="G296" s="3"/>
    </row>
    <row r="297" spans="1:7" customFormat="1">
      <c r="A297" s="192">
        <v>5</v>
      </c>
      <c r="B297" s="195" t="s">
        <v>321</v>
      </c>
      <c r="C297" s="196">
        <v>2020</v>
      </c>
      <c r="D297" s="210">
        <v>2999</v>
      </c>
      <c r="E297" s="115"/>
      <c r="F297" s="3"/>
      <c r="G297" s="3"/>
    </row>
    <row r="298" spans="1:7" customFormat="1">
      <c r="A298" s="192">
        <v>6</v>
      </c>
      <c r="B298" s="195" t="s">
        <v>322</v>
      </c>
      <c r="C298" s="196">
        <v>2020</v>
      </c>
      <c r="D298" s="210">
        <v>999</v>
      </c>
      <c r="E298" s="115"/>
      <c r="F298" s="3"/>
      <c r="G298" s="3"/>
    </row>
    <row r="299" spans="1:7" customFormat="1">
      <c r="A299" s="192">
        <v>7</v>
      </c>
      <c r="B299" s="195" t="s">
        <v>323</v>
      </c>
      <c r="C299" s="196">
        <v>2020</v>
      </c>
      <c r="D299" s="210">
        <v>1540</v>
      </c>
      <c r="E299" s="115"/>
      <c r="F299" s="3"/>
      <c r="G299" s="3"/>
    </row>
    <row r="300" spans="1:7" customFormat="1">
      <c r="A300" s="192">
        <v>8</v>
      </c>
      <c r="B300" s="195" t="s">
        <v>570</v>
      </c>
      <c r="C300" s="196">
        <v>2022</v>
      </c>
      <c r="D300" s="210">
        <v>999</v>
      </c>
      <c r="E300" s="115"/>
      <c r="F300" s="3"/>
      <c r="G300" s="3"/>
    </row>
    <row r="301" spans="1:7" s="64" customFormat="1">
      <c r="A301" s="260" t="s">
        <v>3</v>
      </c>
      <c r="B301" s="261"/>
      <c r="C301" s="193"/>
      <c r="D301" s="194">
        <f>SUM(D293:D300)</f>
        <v>14983</v>
      </c>
      <c r="E301" s="117"/>
    </row>
    <row r="302" spans="1:7" s="64" customFormat="1">
      <c r="A302" s="257" t="s">
        <v>70</v>
      </c>
      <c r="B302" s="258"/>
      <c r="C302" s="258"/>
      <c r="D302" s="259"/>
      <c r="E302" s="117"/>
    </row>
    <row r="303" spans="1:7" s="64" customFormat="1" ht="27.6">
      <c r="A303" s="166" t="s">
        <v>0</v>
      </c>
      <c r="B303" s="167" t="s">
        <v>7</v>
      </c>
      <c r="C303" s="142" t="s">
        <v>5</v>
      </c>
      <c r="D303" s="168" t="s">
        <v>6</v>
      </c>
      <c r="E303" s="117"/>
    </row>
    <row r="304" spans="1:7" s="64" customFormat="1">
      <c r="A304" s="169">
        <v>1</v>
      </c>
      <c r="B304" s="195" t="s">
        <v>571</v>
      </c>
      <c r="C304" s="196">
        <v>2022</v>
      </c>
      <c r="D304" s="210">
        <v>3830</v>
      </c>
      <c r="E304" s="117"/>
    </row>
    <row r="305" spans="1:6" s="64" customFormat="1">
      <c r="A305" s="169">
        <v>2</v>
      </c>
      <c r="B305" s="195" t="s">
        <v>571</v>
      </c>
      <c r="C305" s="196">
        <v>2022</v>
      </c>
      <c r="D305" s="210">
        <v>3499</v>
      </c>
      <c r="E305" s="117"/>
    </row>
    <row r="306" spans="1:6" s="64" customFormat="1">
      <c r="A306" s="260" t="s">
        <v>3</v>
      </c>
      <c r="B306" s="261"/>
      <c r="C306" s="193"/>
      <c r="D306" s="194">
        <f>SUM(D304:D305)</f>
        <v>7329</v>
      </c>
      <c r="E306" s="117"/>
    </row>
    <row r="307" spans="1:6" s="61" customFormat="1">
      <c r="A307" s="264" t="s">
        <v>88</v>
      </c>
      <c r="B307" s="265"/>
      <c r="C307" s="265"/>
      <c r="D307" s="266"/>
      <c r="E307" s="116"/>
    </row>
    <row r="308" spans="1:6">
      <c r="A308" s="257" t="s">
        <v>69</v>
      </c>
      <c r="B308" s="258"/>
      <c r="C308" s="258"/>
      <c r="D308" s="259"/>
    </row>
    <row r="309" spans="1:6" ht="27.6">
      <c r="A309" s="166" t="s">
        <v>0</v>
      </c>
      <c r="B309" s="167" t="s">
        <v>4</v>
      </c>
      <c r="C309" s="142" t="s">
        <v>5</v>
      </c>
      <c r="D309" s="168" t="s">
        <v>6</v>
      </c>
    </row>
    <row r="310" spans="1:6" s="26" customFormat="1">
      <c r="A310" s="192">
        <v>1</v>
      </c>
      <c r="B310" s="197" t="s">
        <v>324</v>
      </c>
      <c r="C310" s="198" t="s">
        <v>325</v>
      </c>
      <c r="D310" s="211">
        <v>600</v>
      </c>
      <c r="E310" s="121"/>
      <c r="F310" s="27"/>
    </row>
    <row r="311" spans="1:6" s="26" customFormat="1">
      <c r="A311" s="192">
        <v>2</v>
      </c>
      <c r="B311" s="197" t="s">
        <v>326</v>
      </c>
      <c r="C311" s="198" t="s">
        <v>325</v>
      </c>
      <c r="D311" s="211">
        <v>1600</v>
      </c>
      <c r="E311" s="121"/>
      <c r="F311" s="27"/>
    </row>
    <row r="312" spans="1:6" s="26" customFormat="1">
      <c r="A312" s="192">
        <v>3</v>
      </c>
      <c r="B312" s="197" t="s">
        <v>324</v>
      </c>
      <c r="C312" s="198" t="s">
        <v>327</v>
      </c>
      <c r="D312" s="211">
        <v>600</v>
      </c>
      <c r="E312" s="121"/>
      <c r="F312" s="27"/>
    </row>
    <row r="313" spans="1:6" s="26" customFormat="1">
      <c r="A313" s="192">
        <v>4</v>
      </c>
      <c r="B313" s="197" t="s">
        <v>328</v>
      </c>
      <c r="C313" s="198" t="s">
        <v>327</v>
      </c>
      <c r="D313" s="211">
        <v>2000</v>
      </c>
      <c r="E313" s="121"/>
      <c r="F313" s="27"/>
    </row>
    <row r="314" spans="1:6" s="26" customFormat="1">
      <c r="A314" s="192">
        <v>5</v>
      </c>
      <c r="B314" s="197" t="s">
        <v>329</v>
      </c>
      <c r="C314" s="198" t="s">
        <v>327</v>
      </c>
      <c r="D314" s="211">
        <v>1632</v>
      </c>
      <c r="E314" s="121"/>
      <c r="F314" s="27"/>
    </row>
    <row r="315" spans="1:6" s="26" customFormat="1">
      <c r="A315" s="192">
        <v>6</v>
      </c>
      <c r="B315" s="197" t="s">
        <v>330</v>
      </c>
      <c r="C315" s="198" t="s">
        <v>327</v>
      </c>
      <c r="D315" s="211">
        <v>510</v>
      </c>
      <c r="E315" s="121"/>
      <c r="F315" s="27"/>
    </row>
    <row r="316" spans="1:6" s="26" customFormat="1">
      <c r="A316" s="192">
        <v>7</v>
      </c>
      <c r="B316" s="197" t="s">
        <v>331</v>
      </c>
      <c r="C316" s="198" t="s">
        <v>327</v>
      </c>
      <c r="D316" s="211">
        <v>2850</v>
      </c>
      <c r="E316" s="121"/>
      <c r="F316" s="27"/>
    </row>
    <row r="317" spans="1:6" s="26" customFormat="1">
      <c r="A317" s="192">
        <v>8</v>
      </c>
      <c r="B317" s="197" t="s">
        <v>332</v>
      </c>
      <c r="C317" s="198" t="s">
        <v>327</v>
      </c>
      <c r="D317" s="211">
        <v>650</v>
      </c>
      <c r="E317" s="121"/>
      <c r="F317" s="27"/>
    </row>
    <row r="318" spans="1:6" s="26" customFormat="1">
      <c r="A318" s="192">
        <v>9</v>
      </c>
      <c r="B318" s="197" t="s">
        <v>575</v>
      </c>
      <c r="C318" s="198" t="s">
        <v>597</v>
      </c>
      <c r="D318" s="211">
        <v>2136.38</v>
      </c>
      <c r="E318" s="121"/>
      <c r="F318" s="27"/>
    </row>
    <row r="319" spans="1:6" s="62" customFormat="1">
      <c r="A319" s="260" t="s">
        <v>3</v>
      </c>
      <c r="B319" s="261"/>
      <c r="C319" s="144"/>
      <c r="D319" s="179">
        <f>SUM(D310:D318)</f>
        <v>12578.380000000001</v>
      </c>
      <c r="E319" s="117"/>
      <c r="F319" s="65"/>
    </row>
    <row r="320" spans="1:6">
      <c r="A320" s="257" t="s">
        <v>70</v>
      </c>
      <c r="B320" s="258"/>
      <c r="C320" s="258"/>
      <c r="D320" s="259"/>
    </row>
    <row r="321" spans="1:7" ht="27.6">
      <c r="A321" s="166" t="s">
        <v>0</v>
      </c>
      <c r="B321" s="167" t="s">
        <v>7</v>
      </c>
      <c r="C321" s="142" t="s">
        <v>5</v>
      </c>
      <c r="D321" s="168" t="s">
        <v>6</v>
      </c>
    </row>
    <row r="322" spans="1:7" s="7" customFormat="1">
      <c r="A322" s="192">
        <v>1</v>
      </c>
      <c r="B322" s="197" t="s">
        <v>333</v>
      </c>
      <c r="C322" s="198" t="s">
        <v>334</v>
      </c>
      <c r="D322" s="211">
        <v>3399</v>
      </c>
      <c r="E322" s="114"/>
    </row>
    <row r="323" spans="1:7" s="7" customFormat="1">
      <c r="A323" s="192">
        <v>2</v>
      </c>
      <c r="B323" s="197" t="s">
        <v>335</v>
      </c>
      <c r="C323" s="198" t="s">
        <v>327</v>
      </c>
      <c r="D323" s="211">
        <v>2450</v>
      </c>
      <c r="E323" s="114"/>
    </row>
    <row r="324" spans="1:7" s="7" customFormat="1">
      <c r="A324" s="192">
        <v>3</v>
      </c>
      <c r="B324" s="197" t="s">
        <v>336</v>
      </c>
      <c r="C324" s="198" t="s">
        <v>598</v>
      </c>
      <c r="D324" s="211">
        <v>3012</v>
      </c>
      <c r="E324" s="114"/>
    </row>
    <row r="325" spans="1:7" s="7" customFormat="1">
      <c r="A325" s="192">
        <v>4</v>
      </c>
      <c r="B325" s="197" t="s">
        <v>576</v>
      </c>
      <c r="C325" s="198" t="s">
        <v>597</v>
      </c>
      <c r="D325" s="211">
        <v>2899</v>
      </c>
      <c r="E325" s="114"/>
    </row>
    <row r="326" spans="1:7" s="7" customFormat="1">
      <c r="A326" s="192">
        <v>5</v>
      </c>
      <c r="B326" s="197" t="s">
        <v>577</v>
      </c>
      <c r="C326" s="198" t="s">
        <v>597</v>
      </c>
      <c r="D326" s="211">
        <v>3749</v>
      </c>
      <c r="E326" s="114"/>
    </row>
    <row r="327" spans="1:7" s="7" customFormat="1">
      <c r="A327" s="192">
        <v>6</v>
      </c>
      <c r="B327" s="197" t="s">
        <v>578</v>
      </c>
      <c r="C327" s="198" t="s">
        <v>597</v>
      </c>
      <c r="D327" s="211">
        <v>2800</v>
      </c>
      <c r="E327" s="114"/>
    </row>
    <row r="328" spans="1:7" s="62" customFormat="1">
      <c r="A328" s="260" t="s">
        <v>3</v>
      </c>
      <c r="B328" s="261"/>
      <c r="C328" s="144"/>
      <c r="D328" s="179">
        <f>SUM(D322:D327)</f>
        <v>18309</v>
      </c>
      <c r="E328" s="117"/>
    </row>
    <row r="329" spans="1:7" s="61" customFormat="1">
      <c r="A329" s="264" t="s">
        <v>89</v>
      </c>
      <c r="B329" s="265"/>
      <c r="C329" s="265"/>
      <c r="D329" s="266"/>
      <c r="E329" s="116"/>
    </row>
    <row r="330" spans="1:7">
      <c r="A330" s="257" t="s">
        <v>69</v>
      </c>
      <c r="B330" s="258"/>
      <c r="C330" s="258"/>
      <c r="D330" s="259"/>
      <c r="F330" s="254"/>
      <c r="G330" s="254"/>
    </row>
    <row r="331" spans="1:7" ht="27.6">
      <c r="A331" s="166" t="s">
        <v>0</v>
      </c>
      <c r="B331" s="167" t="s">
        <v>4</v>
      </c>
      <c r="C331" s="142" t="s">
        <v>5</v>
      </c>
      <c r="D331" s="168" t="s">
        <v>6</v>
      </c>
      <c r="F331" s="267"/>
      <c r="G331" s="267"/>
    </row>
    <row r="332" spans="1:7" s="7" customFormat="1">
      <c r="A332" s="192">
        <v>1</v>
      </c>
      <c r="B332" s="145" t="s">
        <v>337</v>
      </c>
      <c r="C332" s="143">
        <v>2019</v>
      </c>
      <c r="D332" s="149">
        <v>2088.61</v>
      </c>
      <c r="E332" s="114"/>
    </row>
    <row r="333" spans="1:7" s="7" customFormat="1">
      <c r="A333" s="192">
        <v>2</v>
      </c>
      <c r="B333" s="145" t="s">
        <v>338</v>
      </c>
      <c r="C333" s="143">
        <v>2021</v>
      </c>
      <c r="D333" s="149">
        <v>1611.3</v>
      </c>
      <c r="E333" s="114"/>
    </row>
    <row r="334" spans="1:7" s="7" customFormat="1">
      <c r="A334" s="192">
        <v>3</v>
      </c>
      <c r="B334" s="145" t="s">
        <v>339</v>
      </c>
      <c r="C334" s="143">
        <v>2021</v>
      </c>
      <c r="D334" s="149">
        <v>1400</v>
      </c>
      <c r="E334" s="114"/>
    </row>
    <row r="335" spans="1:7" s="7" customFormat="1">
      <c r="A335" s="192">
        <v>4</v>
      </c>
      <c r="B335" s="145" t="s">
        <v>340</v>
      </c>
      <c r="C335" s="143">
        <v>2022</v>
      </c>
      <c r="D335" s="149">
        <v>4399.99</v>
      </c>
      <c r="E335" s="114"/>
    </row>
    <row r="336" spans="1:7" s="62" customFormat="1">
      <c r="A336" s="260" t="s">
        <v>3</v>
      </c>
      <c r="B336" s="261"/>
      <c r="C336" s="144"/>
      <c r="D336" s="179">
        <f>SUM(D332:D335)</f>
        <v>9499.9</v>
      </c>
      <c r="E336" s="117"/>
    </row>
    <row r="337" spans="1:7" s="62" customFormat="1">
      <c r="A337" s="257" t="s">
        <v>70</v>
      </c>
      <c r="B337" s="258"/>
      <c r="C337" s="258"/>
      <c r="D337" s="259"/>
      <c r="E337" s="117"/>
    </row>
    <row r="338" spans="1:7" s="62" customFormat="1" ht="27.6">
      <c r="A338" s="166" t="s">
        <v>0</v>
      </c>
      <c r="B338" s="167" t="s">
        <v>7</v>
      </c>
      <c r="C338" s="142" t="s">
        <v>5</v>
      </c>
      <c r="D338" s="168" t="s">
        <v>6</v>
      </c>
      <c r="E338" s="117"/>
    </row>
    <row r="339" spans="1:7" s="62" customFormat="1" ht="27.6">
      <c r="A339" s="192">
        <v>1</v>
      </c>
      <c r="B339" s="145" t="s">
        <v>341</v>
      </c>
      <c r="C339" s="143">
        <v>2020</v>
      </c>
      <c r="D339" s="149">
        <v>4025</v>
      </c>
      <c r="E339" s="117"/>
    </row>
    <row r="340" spans="1:7" s="62" customFormat="1" ht="27.6">
      <c r="A340" s="192">
        <v>2</v>
      </c>
      <c r="B340" s="145" t="s">
        <v>342</v>
      </c>
      <c r="C340" s="143">
        <v>2020</v>
      </c>
      <c r="D340" s="149">
        <v>4025</v>
      </c>
      <c r="E340" s="117"/>
    </row>
    <row r="341" spans="1:7" s="62" customFormat="1">
      <c r="A341" s="192">
        <v>3</v>
      </c>
      <c r="B341" s="145" t="s">
        <v>584</v>
      </c>
      <c r="C341" s="143">
        <v>2021</v>
      </c>
      <c r="D341" s="149">
        <v>1599</v>
      </c>
      <c r="E341" s="117"/>
    </row>
    <row r="342" spans="1:7" s="62" customFormat="1">
      <c r="A342" s="192">
        <v>4</v>
      </c>
      <c r="B342" s="145" t="s">
        <v>584</v>
      </c>
      <c r="C342" s="143">
        <v>2021</v>
      </c>
      <c r="D342" s="149">
        <v>1599</v>
      </c>
      <c r="E342" s="117"/>
    </row>
    <row r="343" spans="1:7" s="62" customFormat="1">
      <c r="A343" s="260" t="s">
        <v>3</v>
      </c>
      <c r="B343" s="261"/>
      <c r="C343" s="144"/>
      <c r="D343" s="179">
        <f>SUM(D339:D342)</f>
        <v>11248</v>
      </c>
      <c r="E343" s="117"/>
    </row>
    <row r="344" spans="1:7" s="61" customFormat="1">
      <c r="A344" s="264" t="s">
        <v>90</v>
      </c>
      <c r="B344" s="265"/>
      <c r="C344" s="265"/>
      <c r="D344" s="266"/>
      <c r="E344" s="116"/>
    </row>
    <row r="345" spans="1:7">
      <c r="A345" s="257" t="s">
        <v>69</v>
      </c>
      <c r="B345" s="258"/>
      <c r="C345" s="258"/>
      <c r="D345" s="259"/>
      <c r="F345" s="254"/>
      <c r="G345" s="254"/>
    </row>
    <row r="346" spans="1:7" ht="27.6">
      <c r="A346" s="166" t="s">
        <v>0</v>
      </c>
      <c r="B346" s="167" t="s">
        <v>4</v>
      </c>
      <c r="C346" s="142" t="s">
        <v>5</v>
      </c>
      <c r="D346" s="168" t="s">
        <v>6</v>
      </c>
    </row>
    <row r="347" spans="1:7">
      <c r="A347" s="192">
        <v>1</v>
      </c>
      <c r="B347" s="199" t="s">
        <v>343</v>
      </c>
      <c r="C347" s="143">
        <v>2020</v>
      </c>
      <c r="D347" s="149">
        <v>2300</v>
      </c>
    </row>
    <row r="348" spans="1:7">
      <c r="A348" s="192">
        <v>2</v>
      </c>
      <c r="B348" s="145" t="s">
        <v>259</v>
      </c>
      <c r="C348" s="143">
        <v>2020</v>
      </c>
      <c r="D348" s="149">
        <v>1099</v>
      </c>
    </row>
    <row r="349" spans="1:7" s="62" customFormat="1">
      <c r="A349" s="260" t="s">
        <v>3</v>
      </c>
      <c r="B349" s="261"/>
      <c r="C349" s="144"/>
      <c r="D349" s="179">
        <f>SUM(D347:D348)</f>
        <v>3399</v>
      </c>
      <c r="E349" s="117"/>
    </row>
    <row r="350" spans="1:7" s="62" customFormat="1">
      <c r="A350" s="257" t="s">
        <v>70</v>
      </c>
      <c r="B350" s="258"/>
      <c r="C350" s="258"/>
      <c r="D350" s="259"/>
      <c r="E350" s="117"/>
    </row>
    <row r="351" spans="1:7" s="62" customFormat="1" ht="27.6">
      <c r="A351" s="166" t="s">
        <v>0</v>
      </c>
      <c r="B351" s="167" t="s">
        <v>7</v>
      </c>
      <c r="C351" s="142" t="s">
        <v>5</v>
      </c>
      <c r="D351" s="168" t="s">
        <v>6</v>
      </c>
      <c r="E351" s="117"/>
    </row>
    <row r="352" spans="1:7" s="62" customFormat="1">
      <c r="A352" s="192">
        <v>1</v>
      </c>
      <c r="B352" s="145" t="s">
        <v>344</v>
      </c>
      <c r="C352" s="143">
        <v>2020</v>
      </c>
      <c r="D352" s="149">
        <v>4798</v>
      </c>
      <c r="E352" s="117"/>
    </row>
    <row r="353" spans="1:6" s="62" customFormat="1">
      <c r="A353" s="192">
        <v>2</v>
      </c>
      <c r="B353" s="145" t="s">
        <v>345</v>
      </c>
      <c r="C353" s="143">
        <v>2020</v>
      </c>
      <c r="D353" s="149">
        <v>4998</v>
      </c>
      <c r="E353" s="117"/>
    </row>
    <row r="354" spans="1:6" s="62" customFormat="1">
      <c r="A354" s="260" t="s">
        <v>3</v>
      </c>
      <c r="B354" s="261"/>
      <c r="C354" s="144"/>
      <c r="D354" s="179">
        <f>SUM(D352:D353)</f>
        <v>9796</v>
      </c>
      <c r="E354" s="117"/>
    </row>
    <row r="355" spans="1:6" s="61" customFormat="1">
      <c r="A355" s="264" t="s">
        <v>91</v>
      </c>
      <c r="B355" s="265"/>
      <c r="C355" s="265"/>
      <c r="D355" s="266"/>
      <c r="E355" s="116"/>
    </row>
    <row r="356" spans="1:6">
      <c r="A356" s="257" t="s">
        <v>69</v>
      </c>
      <c r="B356" s="258"/>
      <c r="C356" s="258"/>
      <c r="D356" s="259"/>
    </row>
    <row r="357" spans="1:6" ht="27.6">
      <c r="A357" s="166" t="s">
        <v>0</v>
      </c>
      <c r="B357" s="167" t="s">
        <v>4</v>
      </c>
      <c r="C357" s="142" t="s">
        <v>5</v>
      </c>
      <c r="D357" s="168" t="s">
        <v>6</v>
      </c>
    </row>
    <row r="358" spans="1:6">
      <c r="A358" s="192">
        <v>1</v>
      </c>
      <c r="B358" s="145" t="s">
        <v>347</v>
      </c>
      <c r="C358" s="143">
        <v>2019</v>
      </c>
      <c r="D358" s="149">
        <v>4998</v>
      </c>
      <c r="F358" s="24"/>
    </row>
    <row r="359" spans="1:6">
      <c r="A359" s="192">
        <v>2</v>
      </c>
      <c r="B359" s="145" t="s">
        <v>348</v>
      </c>
      <c r="C359" s="143">
        <v>2020</v>
      </c>
      <c r="D359" s="149">
        <v>25830</v>
      </c>
      <c r="F359" s="24"/>
    </row>
    <row r="360" spans="1:6">
      <c r="A360" s="192">
        <v>3</v>
      </c>
      <c r="B360" s="145" t="s">
        <v>349</v>
      </c>
      <c r="C360" s="143">
        <v>2020</v>
      </c>
      <c r="D360" s="149">
        <v>25215</v>
      </c>
      <c r="F360" s="24"/>
    </row>
    <row r="361" spans="1:6">
      <c r="A361" s="192">
        <v>4</v>
      </c>
      <c r="B361" s="145" t="s">
        <v>350</v>
      </c>
      <c r="C361" s="143">
        <v>2021</v>
      </c>
      <c r="D361" s="149">
        <v>7899.99</v>
      </c>
      <c r="F361" s="24"/>
    </row>
    <row r="362" spans="1:6">
      <c r="A362" s="192">
        <v>5</v>
      </c>
      <c r="B362" s="145" t="s">
        <v>351</v>
      </c>
      <c r="C362" s="143">
        <v>2022</v>
      </c>
      <c r="D362" s="149">
        <v>4099.99</v>
      </c>
      <c r="F362" s="24"/>
    </row>
    <row r="363" spans="1:6">
      <c r="A363" s="192">
        <v>6</v>
      </c>
      <c r="B363" s="145" t="s">
        <v>351</v>
      </c>
      <c r="C363" s="143">
        <v>2022</v>
      </c>
      <c r="D363" s="149">
        <v>4100</v>
      </c>
      <c r="F363" s="24"/>
    </row>
    <row r="364" spans="1:6" s="62" customFormat="1">
      <c r="A364" s="260" t="s">
        <v>3</v>
      </c>
      <c r="B364" s="261"/>
      <c r="C364" s="144"/>
      <c r="D364" s="179">
        <f>SUM(D358:D363)</f>
        <v>72142.98</v>
      </c>
      <c r="E364" s="117"/>
      <c r="F364" s="63"/>
    </row>
    <row r="365" spans="1:6" s="61" customFormat="1">
      <c r="A365" s="264" t="s">
        <v>92</v>
      </c>
      <c r="B365" s="265"/>
      <c r="C365" s="265"/>
      <c r="D365" s="266"/>
      <c r="E365" s="116"/>
    </row>
    <row r="366" spans="1:6">
      <c r="A366" s="257" t="s">
        <v>70</v>
      </c>
      <c r="B366" s="258"/>
      <c r="C366" s="258"/>
      <c r="D366" s="259"/>
      <c r="F366" s="24"/>
    </row>
    <row r="367" spans="1:6" ht="27.6">
      <c r="A367" s="166" t="s">
        <v>0</v>
      </c>
      <c r="B367" s="167" t="s">
        <v>7</v>
      </c>
      <c r="C367" s="142" t="s">
        <v>5</v>
      </c>
      <c r="D367" s="168" t="s">
        <v>6</v>
      </c>
      <c r="F367" s="24"/>
    </row>
    <row r="368" spans="1:6">
      <c r="A368" s="192">
        <v>1</v>
      </c>
      <c r="B368" s="145" t="s">
        <v>345</v>
      </c>
      <c r="C368" s="143">
        <v>2020</v>
      </c>
      <c r="D368" s="212">
        <v>3182</v>
      </c>
      <c r="F368" s="24"/>
    </row>
    <row r="369" spans="1:6">
      <c r="A369" s="192">
        <v>2</v>
      </c>
      <c r="B369" s="145" t="s">
        <v>345</v>
      </c>
      <c r="C369" s="143">
        <v>2020</v>
      </c>
      <c r="D369" s="212">
        <v>3199</v>
      </c>
      <c r="F369" s="24"/>
    </row>
    <row r="370" spans="1:6">
      <c r="A370" s="192">
        <v>3</v>
      </c>
      <c r="B370" s="145" t="s">
        <v>345</v>
      </c>
      <c r="C370" s="143">
        <v>2021</v>
      </c>
      <c r="D370" s="212">
        <v>2399</v>
      </c>
      <c r="F370" s="24"/>
    </row>
    <row r="371" spans="1:6" s="62" customFormat="1">
      <c r="A371" s="260" t="s">
        <v>3</v>
      </c>
      <c r="B371" s="261"/>
      <c r="C371" s="144"/>
      <c r="D371" s="179">
        <f>SUM(D368:D370)</f>
        <v>8780</v>
      </c>
      <c r="E371" s="117"/>
      <c r="F371" s="63"/>
    </row>
    <row r="372" spans="1:6">
      <c r="A372" s="140"/>
      <c r="B372" s="200"/>
      <c r="C372" s="141"/>
      <c r="D372" s="201"/>
      <c r="F372" s="24"/>
    </row>
    <row r="373" spans="1:6" ht="14.4" thickBot="1">
      <c r="A373" s="140"/>
      <c r="B373" s="200"/>
      <c r="C373" s="141"/>
      <c r="D373" s="201"/>
      <c r="F373" s="24"/>
    </row>
    <row r="374" spans="1:6" ht="15.6">
      <c r="B374" s="262" t="s">
        <v>66</v>
      </c>
      <c r="C374" s="263"/>
      <c r="D374" s="216">
        <f>SUM(D123,D198,D249,D301,D319,D336,D349,D364)</f>
        <v>629771.80999999994</v>
      </c>
    </row>
    <row r="375" spans="1:6" ht="15.6">
      <c r="B375" s="280" t="s">
        <v>67</v>
      </c>
      <c r="C375" s="238"/>
      <c r="D375" s="217">
        <f>SUM(D191,D213,D283,D306,D328,D343,D354,D371)</f>
        <v>518694.63</v>
      </c>
    </row>
    <row r="376" spans="1:6" ht="15">
      <c r="B376" s="255" t="s">
        <v>229</v>
      </c>
      <c r="C376" s="256"/>
      <c r="D376" s="218">
        <f>SUM(D204,D253,D257:D258)</f>
        <v>135705</v>
      </c>
    </row>
    <row r="377" spans="1:6" ht="16.2" thickBot="1">
      <c r="B377" s="252" t="s">
        <v>59</v>
      </c>
      <c r="C377" s="253"/>
      <c r="D377" s="219">
        <f>SUM(D289)</f>
        <v>14399.609999999999</v>
      </c>
    </row>
    <row r="378" spans="1:6" ht="14.4" thickBot="1"/>
    <row r="379" spans="1:6" ht="17.399999999999999">
      <c r="B379" s="278" t="s">
        <v>599</v>
      </c>
      <c r="C379" s="279"/>
      <c r="D379" s="220">
        <f>SUM(D374:D375,D377)</f>
        <v>1162866.05</v>
      </c>
    </row>
  </sheetData>
  <mergeCells count="54">
    <mergeCell ref="B379:C379"/>
    <mergeCell ref="A330:D330"/>
    <mergeCell ref="A306:B306"/>
    <mergeCell ref="A336:B336"/>
    <mergeCell ref="A349:B349"/>
    <mergeCell ref="A345:D345"/>
    <mergeCell ref="A365:D365"/>
    <mergeCell ref="A356:D356"/>
    <mergeCell ref="A364:B364"/>
    <mergeCell ref="A344:D344"/>
    <mergeCell ref="A355:D355"/>
    <mergeCell ref="A350:D350"/>
    <mergeCell ref="A354:B354"/>
    <mergeCell ref="A337:D337"/>
    <mergeCell ref="A343:B343"/>
    <mergeCell ref="B375:C375"/>
    <mergeCell ref="A3:D3"/>
    <mergeCell ref="A307:D307"/>
    <mergeCell ref="A291:D291"/>
    <mergeCell ref="A215:D215"/>
    <mergeCell ref="A213:B213"/>
    <mergeCell ref="A199:D199"/>
    <mergeCell ref="A214:D214"/>
    <mergeCell ref="A4:D4"/>
    <mergeCell ref="A123:B123"/>
    <mergeCell ref="A124:D124"/>
    <mergeCell ref="A283:B283"/>
    <mergeCell ref="A250:D250"/>
    <mergeCell ref="A249:B249"/>
    <mergeCell ref="A191:B191"/>
    <mergeCell ref="A301:B301"/>
    <mergeCell ref="A192:D192"/>
    <mergeCell ref="A193:D193"/>
    <mergeCell ref="A320:D320"/>
    <mergeCell ref="A290:D290"/>
    <mergeCell ref="F331:G331"/>
    <mergeCell ref="A319:B319"/>
    <mergeCell ref="E203:F203"/>
    <mergeCell ref="A329:D329"/>
    <mergeCell ref="F330:G330"/>
    <mergeCell ref="A284:D284"/>
    <mergeCell ref="A289:B289"/>
    <mergeCell ref="A198:B198"/>
    <mergeCell ref="A328:B328"/>
    <mergeCell ref="A308:D308"/>
    <mergeCell ref="F291:G291"/>
    <mergeCell ref="F292:G292"/>
    <mergeCell ref="A302:D302"/>
    <mergeCell ref="B377:C377"/>
    <mergeCell ref="F345:G345"/>
    <mergeCell ref="B376:C376"/>
    <mergeCell ref="A366:D366"/>
    <mergeCell ref="A371:B371"/>
    <mergeCell ref="B374:C374"/>
  </mergeCells>
  <phoneticPr fontId="8" type="noConversion"/>
  <printOptions horizontalCentered="1"/>
  <pageMargins left="0.7" right="0.7" top="0.75" bottom="0.75" header="0.3" footer="0.3"/>
  <pageSetup paperSize="9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6"/>
  <sheetViews>
    <sheetView view="pageBreakPreview" zoomScale="85" zoomScaleNormal="100" zoomScaleSheetLayoutView="85" workbookViewId="0">
      <selection activeCell="C26" sqref="C26"/>
    </sheetView>
  </sheetViews>
  <sheetFormatPr defaultColWidth="9.109375" defaultRowHeight="13.2"/>
  <cols>
    <col min="1" max="1" width="5.33203125" style="1" customWidth="1"/>
    <col min="2" max="2" width="55.109375" style="1" customWidth="1"/>
    <col min="3" max="3" width="23.6640625" style="48" customWidth="1"/>
    <col min="4" max="4" width="20.6640625" style="48" customWidth="1"/>
    <col min="5" max="5" width="35.109375" style="1" customWidth="1"/>
    <col min="6" max="16384" width="9.109375" style="1"/>
  </cols>
  <sheetData>
    <row r="1" spans="1:5" ht="16.8">
      <c r="A1" s="286" t="s">
        <v>113</v>
      </c>
      <c r="B1" s="286"/>
      <c r="C1" s="286"/>
      <c r="D1" s="11"/>
    </row>
    <row r="2" spans="1:5" ht="16.8">
      <c r="A2" s="8"/>
      <c r="B2" s="9"/>
      <c r="C2" s="10"/>
      <c r="D2" s="10"/>
    </row>
    <row r="3" spans="1:5" ht="13.8">
      <c r="A3" s="281" t="s">
        <v>61</v>
      </c>
      <c r="B3" s="282"/>
      <c r="C3" s="282"/>
      <c r="D3" s="283"/>
    </row>
    <row r="4" spans="1:5" ht="26.4">
      <c r="A4" s="50" t="s">
        <v>8</v>
      </c>
      <c r="B4" s="50" t="s">
        <v>31</v>
      </c>
      <c r="C4" s="51" t="s">
        <v>32</v>
      </c>
      <c r="D4" s="51" t="s">
        <v>120</v>
      </c>
      <c r="E4" s="71" t="s">
        <v>123</v>
      </c>
    </row>
    <row r="5" spans="1:5" ht="70.5" customHeight="1">
      <c r="A5" s="287">
        <v>1</v>
      </c>
      <c r="B5" s="15" t="s">
        <v>18</v>
      </c>
      <c r="C5" s="18">
        <f>2595607.5+708</f>
        <v>2596315.5</v>
      </c>
      <c r="D5" s="25" t="s">
        <v>98</v>
      </c>
      <c r="E5" s="77" t="s">
        <v>232</v>
      </c>
    </row>
    <row r="6" spans="1:5" ht="28.5" customHeight="1">
      <c r="A6" s="288"/>
      <c r="B6" s="75" t="s">
        <v>153</v>
      </c>
      <c r="C6" s="18">
        <v>109635.8</v>
      </c>
      <c r="D6" s="25" t="s">
        <v>98</v>
      </c>
      <c r="E6" s="77"/>
    </row>
    <row r="7" spans="1:5">
      <c r="A7" s="16">
        <v>2</v>
      </c>
      <c r="B7" s="2" t="s">
        <v>33</v>
      </c>
      <c r="C7" s="76">
        <v>1308246.3500000001</v>
      </c>
      <c r="D7" s="76">
        <v>175066.05</v>
      </c>
      <c r="E7" s="74"/>
    </row>
    <row r="8" spans="1:5">
      <c r="A8" s="16">
        <v>3</v>
      </c>
      <c r="B8" s="15" t="s">
        <v>36</v>
      </c>
      <c r="C8" s="49">
        <v>2162050.4300000002</v>
      </c>
      <c r="D8" s="73">
        <v>72558.59</v>
      </c>
      <c r="E8" s="74"/>
    </row>
    <row r="9" spans="1:5">
      <c r="A9" s="16">
        <v>4</v>
      </c>
      <c r="B9" s="2" t="s">
        <v>43</v>
      </c>
      <c r="C9" s="47">
        <f>360242.98+19601.9</f>
        <v>379844.88</v>
      </c>
      <c r="D9" s="25" t="s">
        <v>98</v>
      </c>
      <c r="E9" s="74"/>
    </row>
    <row r="10" spans="1:5">
      <c r="A10" s="16">
        <v>5</v>
      </c>
      <c r="B10" s="15" t="s">
        <v>44</v>
      </c>
      <c r="C10" s="46">
        <f>550090.54+14939</f>
        <v>565029.54</v>
      </c>
      <c r="D10" s="72">
        <v>280901.42</v>
      </c>
      <c r="E10" s="74"/>
    </row>
    <row r="11" spans="1:5">
      <c r="A11" s="16">
        <v>6</v>
      </c>
      <c r="B11" s="15" t="s">
        <v>47</v>
      </c>
      <c r="C11" s="18">
        <v>746052.88</v>
      </c>
      <c r="D11" s="25" t="s">
        <v>98</v>
      </c>
      <c r="E11" s="74"/>
    </row>
    <row r="12" spans="1:5">
      <c r="A12" s="16">
        <v>7</v>
      </c>
      <c r="B12" s="15" t="s">
        <v>51</v>
      </c>
      <c r="C12" s="18">
        <v>238182.82</v>
      </c>
      <c r="D12" s="25" t="s">
        <v>98</v>
      </c>
      <c r="E12" s="91"/>
    </row>
    <row r="13" spans="1:5">
      <c r="A13" s="16">
        <v>8</v>
      </c>
      <c r="B13" s="15" t="s">
        <v>52</v>
      </c>
      <c r="C13" s="18">
        <f>161078.33+33494.14</f>
        <v>194572.46999999997</v>
      </c>
      <c r="D13" s="25" t="s">
        <v>98</v>
      </c>
      <c r="E13" s="74"/>
    </row>
    <row r="14" spans="1:5">
      <c r="A14" s="16">
        <v>9</v>
      </c>
      <c r="B14" s="2" t="s">
        <v>54</v>
      </c>
      <c r="C14" s="25" t="s">
        <v>98</v>
      </c>
      <c r="D14" s="25" t="s">
        <v>98</v>
      </c>
      <c r="E14" s="74"/>
    </row>
    <row r="15" spans="1:5">
      <c r="A15" s="16">
        <v>10</v>
      </c>
      <c r="B15" s="15" t="s">
        <v>56</v>
      </c>
      <c r="C15" s="18">
        <f>688680.15+2305.02</f>
        <v>690985.17</v>
      </c>
      <c r="D15" s="25" t="s">
        <v>98</v>
      </c>
      <c r="E15" s="74"/>
    </row>
    <row r="16" spans="1:5" ht="15.6">
      <c r="A16" s="284" t="s">
        <v>121</v>
      </c>
      <c r="B16" s="285"/>
      <c r="C16" s="221">
        <f>SUM(C5:C15)</f>
        <v>8990915.8399999999</v>
      </c>
      <c r="D16" s="84">
        <f>SUM(D5:D15)</f>
        <v>528526.05999999994</v>
      </c>
      <c r="E16" s="74"/>
    </row>
  </sheetData>
  <mergeCells count="4">
    <mergeCell ref="A3:D3"/>
    <mergeCell ref="A16:B16"/>
    <mergeCell ref="A1:C1"/>
    <mergeCell ref="A5:A6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3"/>
  <sheetViews>
    <sheetView view="pageBreakPreview" zoomScale="85" zoomScaleNormal="100" zoomScaleSheetLayoutView="85" workbookViewId="0">
      <selection activeCell="H8" sqref="H8"/>
    </sheetView>
  </sheetViews>
  <sheetFormatPr defaultColWidth="9.109375" defaultRowHeight="13.2"/>
  <cols>
    <col min="1" max="1" width="4.88671875" style="14" customWidth="1"/>
    <col min="2" max="2" width="29.5546875" style="5" customWidth="1"/>
    <col min="3" max="3" width="21.5546875" style="5" customWidth="1"/>
    <col min="4" max="4" width="30.33203125" style="5" customWidth="1"/>
    <col min="5" max="16384" width="9.109375" style="5"/>
  </cols>
  <sheetData>
    <row r="1" spans="1:4" ht="20.25" customHeight="1">
      <c r="A1" s="292" t="s">
        <v>230</v>
      </c>
      <c r="B1" s="292"/>
      <c r="C1" s="292"/>
      <c r="D1" s="292"/>
    </row>
    <row r="2" spans="1:4">
      <c r="A2" s="28"/>
      <c r="B2" s="28"/>
    </row>
    <row r="3" spans="1:4" s="6" customFormat="1">
      <c r="A3" s="289" t="s">
        <v>228</v>
      </c>
      <c r="B3" s="289"/>
      <c r="C3" s="289"/>
      <c r="D3" s="289"/>
    </row>
    <row r="4" spans="1:4" s="6" customFormat="1" ht="52.5" customHeight="1">
      <c r="A4" s="86" t="s">
        <v>62</v>
      </c>
      <c r="B4" s="66" t="s">
        <v>63</v>
      </c>
      <c r="C4" s="67" t="s">
        <v>64</v>
      </c>
      <c r="D4" s="67" t="s">
        <v>65</v>
      </c>
    </row>
    <row r="5" spans="1:4" s="6" customFormat="1">
      <c r="A5" s="290" t="s">
        <v>77</v>
      </c>
      <c r="B5" s="290"/>
      <c r="C5" s="290"/>
      <c r="D5" s="290"/>
    </row>
    <row r="6" spans="1:4" s="7" customFormat="1">
      <c r="A6" s="87">
        <v>1</v>
      </c>
      <c r="B6" s="92" t="s">
        <v>102</v>
      </c>
      <c r="C6" s="96">
        <v>2014</v>
      </c>
      <c r="D6" s="31">
        <v>5390</v>
      </c>
    </row>
    <row r="7" spans="1:4" s="7" customFormat="1">
      <c r="A7" s="87">
        <v>2</v>
      </c>
      <c r="B7" s="93" t="s">
        <v>103</v>
      </c>
      <c r="C7" s="97">
        <v>2003</v>
      </c>
      <c r="D7" s="23">
        <v>29600</v>
      </c>
    </row>
    <row r="8" spans="1:4" s="7" customFormat="1">
      <c r="A8" s="87">
        <v>3</v>
      </c>
      <c r="B8" s="136" t="s">
        <v>104</v>
      </c>
      <c r="C8" s="96">
        <v>1999</v>
      </c>
      <c r="D8" s="23">
        <v>5298.46</v>
      </c>
    </row>
    <row r="9" spans="1:4" s="7" customFormat="1">
      <c r="A9" s="87">
        <v>4</v>
      </c>
      <c r="B9" s="94" t="s">
        <v>105</v>
      </c>
      <c r="C9" s="97">
        <v>2010</v>
      </c>
      <c r="D9" s="23">
        <v>6234.2</v>
      </c>
    </row>
    <row r="10" spans="1:4" s="7" customFormat="1">
      <c r="A10" s="87">
        <v>5</v>
      </c>
      <c r="B10" s="94" t="s">
        <v>106</v>
      </c>
      <c r="C10" s="97">
        <v>2008</v>
      </c>
      <c r="D10" s="23">
        <v>34160</v>
      </c>
    </row>
    <row r="11" spans="1:4" s="7" customFormat="1">
      <c r="A11" s="87">
        <v>6</v>
      </c>
      <c r="B11" s="94" t="s">
        <v>225</v>
      </c>
      <c r="C11" s="97">
        <v>2019</v>
      </c>
      <c r="D11" s="38">
        <v>61500</v>
      </c>
    </row>
    <row r="12" spans="1:4" s="7" customFormat="1">
      <c r="A12" s="87">
        <v>7</v>
      </c>
      <c r="B12" s="94" t="s">
        <v>226</v>
      </c>
      <c r="C12" s="97">
        <v>2018</v>
      </c>
      <c r="D12" s="38">
        <v>49483</v>
      </c>
    </row>
    <row r="13" spans="1:4" s="7" customFormat="1">
      <c r="A13" s="87">
        <v>8</v>
      </c>
      <c r="B13" s="94" t="s">
        <v>227</v>
      </c>
      <c r="C13" s="97">
        <v>2016</v>
      </c>
      <c r="D13" s="38">
        <v>49938</v>
      </c>
    </row>
    <row r="14" spans="1:4" s="7" customFormat="1">
      <c r="A14" s="87">
        <v>9</v>
      </c>
      <c r="B14" s="95" t="s">
        <v>107</v>
      </c>
      <c r="C14" s="98">
        <v>2015</v>
      </c>
      <c r="D14" s="38">
        <v>50430</v>
      </c>
    </row>
    <row r="15" spans="1:4" s="7" customFormat="1">
      <c r="A15" s="87">
        <v>10</v>
      </c>
      <c r="B15" s="85" t="s">
        <v>237</v>
      </c>
      <c r="C15" s="88">
        <v>2020</v>
      </c>
      <c r="D15" s="38">
        <v>54612</v>
      </c>
    </row>
    <row r="16" spans="1:4" s="7" customFormat="1">
      <c r="A16" s="87">
        <v>11</v>
      </c>
      <c r="B16" s="85" t="s">
        <v>238</v>
      </c>
      <c r="C16" s="88">
        <v>2020</v>
      </c>
      <c r="D16" s="38">
        <v>23370</v>
      </c>
    </row>
    <row r="17" spans="1:4" s="7" customFormat="1">
      <c r="A17" s="87">
        <v>12</v>
      </c>
      <c r="B17" s="85" t="s">
        <v>239</v>
      </c>
      <c r="C17" s="88">
        <v>2020</v>
      </c>
      <c r="D17" s="38">
        <v>57810</v>
      </c>
    </row>
    <row r="18" spans="1:4" s="7" customFormat="1">
      <c r="A18" s="87">
        <v>13</v>
      </c>
      <c r="B18" s="85" t="s">
        <v>240</v>
      </c>
      <c r="C18" s="88">
        <v>2020</v>
      </c>
      <c r="D18" s="38">
        <v>5600.01</v>
      </c>
    </row>
    <row r="19" spans="1:4" s="7" customFormat="1">
      <c r="A19" s="87">
        <v>14</v>
      </c>
      <c r="B19" s="85" t="s">
        <v>241</v>
      </c>
      <c r="C19" s="88">
        <v>2020</v>
      </c>
      <c r="D19" s="38">
        <v>9950</v>
      </c>
    </row>
    <row r="20" spans="1:4" s="7" customFormat="1">
      <c r="A20" s="87">
        <v>15</v>
      </c>
      <c r="B20" s="85" t="s">
        <v>242</v>
      </c>
      <c r="C20" s="88">
        <v>2020</v>
      </c>
      <c r="D20" s="38">
        <v>6450</v>
      </c>
    </row>
    <row r="21" spans="1:4" s="7" customFormat="1">
      <c r="A21" s="87">
        <v>16</v>
      </c>
      <c r="B21" s="85" t="s">
        <v>243</v>
      </c>
      <c r="C21" s="88">
        <v>2020</v>
      </c>
      <c r="D21" s="38">
        <v>4660</v>
      </c>
    </row>
    <row r="22" spans="1:4" s="7" customFormat="1">
      <c r="A22" s="87">
        <v>17</v>
      </c>
      <c r="B22" s="85" t="s">
        <v>244</v>
      </c>
      <c r="C22" s="88">
        <v>2020</v>
      </c>
      <c r="D22" s="38">
        <v>9975.2999999999993</v>
      </c>
    </row>
    <row r="23" spans="1:4" s="6" customFormat="1" ht="15.6">
      <c r="A23" s="291" t="s">
        <v>3</v>
      </c>
      <c r="B23" s="291"/>
      <c r="C23" s="291"/>
      <c r="D23" s="89">
        <f>SUM(D6:D22)</f>
        <v>464460.97000000003</v>
      </c>
    </row>
  </sheetData>
  <mergeCells count="4">
    <mergeCell ref="A3:D3"/>
    <mergeCell ref="A5:D5"/>
    <mergeCell ref="A23:C23"/>
    <mergeCell ref="A1:D1"/>
  </mergeCells>
  <phoneticPr fontId="17" type="noConversion"/>
  <printOptions horizontalCentered="1"/>
  <pageMargins left="0.47244094488188981" right="0.15748031496062992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2"/>
  <sheetViews>
    <sheetView view="pageBreakPreview" zoomScale="85" zoomScaleNormal="100" zoomScaleSheetLayoutView="85" workbookViewId="0">
      <selection activeCell="E26" sqref="E26"/>
    </sheetView>
  </sheetViews>
  <sheetFormatPr defaultRowHeight="13.2"/>
  <cols>
    <col min="1" max="1" width="3.5546875" style="8" bestFit="1" customWidth="1"/>
    <col min="2" max="2" width="50.109375" customWidth="1"/>
    <col min="3" max="4" width="9.109375" hidden="1" customWidth="1"/>
    <col min="5" max="5" width="38.33203125" customWidth="1"/>
  </cols>
  <sheetData>
    <row r="1" spans="1:5" ht="78" customHeight="1" thickBot="1">
      <c r="A1" s="293" t="s">
        <v>231</v>
      </c>
      <c r="B1" s="294"/>
      <c r="C1" s="294"/>
      <c r="D1" s="294"/>
      <c r="E1" s="295"/>
    </row>
    <row r="3" spans="1:5" ht="27" customHeight="1">
      <c r="A3" s="68" t="s">
        <v>8</v>
      </c>
      <c r="B3" s="69" t="s">
        <v>9</v>
      </c>
      <c r="C3" s="68" t="s">
        <v>8</v>
      </c>
      <c r="D3" s="70" t="s">
        <v>9</v>
      </c>
      <c r="E3" s="99" t="s">
        <v>93</v>
      </c>
    </row>
    <row r="4" spans="1:5">
      <c r="A4" s="296" t="s">
        <v>114</v>
      </c>
      <c r="B4" s="296"/>
      <c r="C4" s="296"/>
      <c r="D4" s="296"/>
      <c r="E4" s="296"/>
    </row>
    <row r="5" spans="1:5" ht="39.6">
      <c r="A5" s="17">
        <v>1</v>
      </c>
      <c r="B5" s="297" t="s">
        <v>573</v>
      </c>
      <c r="C5" s="298"/>
      <c r="D5" s="298"/>
      <c r="E5" s="100" t="s">
        <v>572</v>
      </c>
    </row>
    <row r="6" spans="1:5">
      <c r="A6" s="296" t="s">
        <v>115</v>
      </c>
      <c r="B6" s="296"/>
      <c r="C6" s="296"/>
      <c r="D6" s="296"/>
      <c r="E6" s="296"/>
    </row>
    <row r="7" spans="1:5" ht="27.6" customHeight="1">
      <c r="A7" s="17"/>
      <c r="B7" s="297" t="s">
        <v>99</v>
      </c>
      <c r="C7" s="297"/>
      <c r="D7" s="297"/>
      <c r="E7" s="78" t="s">
        <v>98</v>
      </c>
    </row>
    <row r="8" spans="1:5">
      <c r="A8" s="296" t="s">
        <v>116</v>
      </c>
      <c r="B8" s="296"/>
      <c r="C8" s="296"/>
      <c r="D8" s="296"/>
      <c r="E8" s="296"/>
    </row>
    <row r="9" spans="1:5" s="1" customFormat="1">
      <c r="A9" s="17"/>
      <c r="B9" s="297" t="s">
        <v>97</v>
      </c>
      <c r="C9" s="297"/>
      <c r="D9" s="297"/>
      <c r="E9" s="78" t="s">
        <v>98</v>
      </c>
    </row>
    <row r="10" spans="1:5">
      <c r="A10" s="296" t="s">
        <v>117</v>
      </c>
      <c r="B10" s="296"/>
      <c r="C10" s="296"/>
      <c r="D10" s="296"/>
      <c r="E10" s="296"/>
    </row>
    <row r="11" spans="1:5">
      <c r="A11" s="17"/>
      <c r="B11" s="297" t="s">
        <v>100</v>
      </c>
      <c r="C11" s="298"/>
      <c r="D11" s="298"/>
      <c r="E11" s="78" t="s">
        <v>98</v>
      </c>
    </row>
    <row r="12" spans="1:5" ht="12" customHeight="1"/>
  </sheetData>
  <mergeCells count="9">
    <mergeCell ref="A1:E1"/>
    <mergeCell ref="A10:E10"/>
    <mergeCell ref="B9:D9"/>
    <mergeCell ref="A8:E8"/>
    <mergeCell ref="B11:D11"/>
    <mergeCell ref="B5:D5"/>
    <mergeCell ref="A4:E4"/>
    <mergeCell ref="A6:E6"/>
    <mergeCell ref="B7:D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informacje ogólne</vt:lpstr>
      <vt:lpstr>budynki</vt:lpstr>
      <vt:lpstr>elektronika</vt:lpstr>
      <vt:lpstr>śr. trwałe</vt:lpstr>
      <vt:lpstr>maszyny</vt:lpstr>
      <vt:lpstr>lokalizacje</vt:lpstr>
      <vt:lpstr>budynki!Obszar_wydruku</vt:lpstr>
      <vt:lpstr>elektronika!Obszar_wydruku</vt:lpstr>
      <vt:lpstr>'informacje ogólne'!Obszar_wydruku</vt:lpstr>
      <vt:lpstr>lokalizacje!Obszar_wydruku</vt:lpstr>
      <vt:lpstr>maszyny!Obszar_wydruku</vt:lpstr>
      <vt:lpstr>'śr.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Marta Kosińska</cp:lastModifiedBy>
  <cp:lastPrinted>2023-09-20T05:08:10Z</cp:lastPrinted>
  <dcterms:created xsi:type="dcterms:W3CDTF">2003-03-13T10:23:20Z</dcterms:created>
  <dcterms:modified xsi:type="dcterms:W3CDTF">2023-09-22T07:38:27Z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