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GDA\MOJE\2024_przetargi\ROBOTY BUDOWLANE\WI_TP_241021_2_RB_DW_931_JANKOWICE\obowiązujący przedmiar i kosztorys\"/>
    </mc:Choice>
  </mc:AlternateContent>
  <xr:revisionPtr revIDLastSave="0" documentId="13_ncr:1_{1CCA88CD-77B0-4895-BEC4-11905199D05F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KO - zbiorcze zestawienie" sheetId="25" r:id="rId1"/>
    <sheet name="TER - KO" sheetId="24" r:id="rId2"/>
  </sheets>
  <definedNames>
    <definedName name="_xlnm.Print_Area" localSheetId="1">'TER - KO'!$A$1:$G$252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5" i="24" l="1"/>
  <c r="G246" i="24"/>
  <c r="G247" i="24"/>
  <c r="G248" i="24"/>
  <c r="G249" i="24"/>
  <c r="G250" i="24"/>
  <c r="G251" i="24"/>
  <c r="G244" i="24"/>
  <c r="G239" i="24"/>
  <c r="G240" i="24"/>
  <c r="G241" i="24"/>
  <c r="G242" i="24"/>
  <c r="G238" i="24"/>
  <c r="G223" i="24"/>
  <c r="G224" i="24"/>
  <c r="G225" i="24"/>
  <c r="G226" i="24"/>
  <c r="G227" i="24"/>
  <c r="G228" i="24"/>
  <c r="G229" i="24"/>
  <c r="G230" i="24"/>
  <c r="G231" i="24"/>
  <c r="G232" i="24"/>
  <c r="G233" i="24"/>
  <c r="G234" i="24"/>
  <c r="G235" i="24"/>
  <c r="G222" i="24"/>
  <c r="G217" i="24"/>
  <c r="G218" i="24"/>
  <c r="G219" i="24"/>
  <c r="G220" i="24"/>
  <c r="G216" i="24"/>
  <c r="D11" i="25" s="1"/>
  <c r="G207" i="24"/>
  <c r="G208" i="24"/>
  <c r="G209" i="24"/>
  <c r="G210" i="24"/>
  <c r="G211" i="24"/>
  <c r="G212" i="24"/>
  <c r="G213" i="24"/>
  <c r="G206" i="24"/>
  <c r="G201" i="24"/>
  <c r="G202" i="24"/>
  <c r="G203" i="24"/>
  <c r="G204" i="24"/>
  <c r="G200" i="24"/>
  <c r="G195" i="24"/>
  <c r="G196" i="24"/>
  <c r="G197" i="24"/>
  <c r="G194" i="24"/>
  <c r="G189" i="24"/>
  <c r="G190" i="24"/>
  <c r="G191" i="24"/>
  <c r="G192" i="24"/>
  <c r="G188" i="24"/>
  <c r="G185" i="24"/>
  <c r="G184" i="24"/>
  <c r="G178" i="24"/>
  <c r="G179" i="24"/>
  <c r="G180" i="24"/>
  <c r="G181" i="24"/>
  <c r="G182" i="24"/>
  <c r="G177" i="24"/>
  <c r="D8" i="25" s="1"/>
  <c r="G173" i="24"/>
  <c r="G171" i="24"/>
  <c r="G169" i="24"/>
  <c r="G167" i="24"/>
  <c r="G166" i="24"/>
  <c r="G162" i="24"/>
  <c r="G163" i="24"/>
  <c r="G164" i="24"/>
  <c r="G161" i="24"/>
  <c r="G152" i="24"/>
  <c r="G153" i="24"/>
  <c r="G154" i="24"/>
  <c r="G155" i="24"/>
  <c r="G156" i="24"/>
  <c r="G157" i="24"/>
  <c r="G158" i="24"/>
  <c r="G159" i="24"/>
  <c r="G151" i="24"/>
  <c r="G145" i="24"/>
  <c r="G146" i="24"/>
  <c r="G147" i="24"/>
  <c r="G148" i="24"/>
  <c r="G149" i="24"/>
  <c r="G144" i="24"/>
  <c r="D7" i="25" s="1"/>
  <c r="G140" i="24"/>
  <c r="G138" i="24"/>
  <c r="G136" i="24"/>
  <c r="G133" i="24"/>
  <c r="G134" i="24"/>
  <c r="G132" i="24"/>
  <c r="G130" i="24"/>
  <c r="G128" i="24"/>
  <c r="G127" i="24"/>
  <c r="G121" i="24"/>
  <c r="G122" i="24"/>
  <c r="G123" i="24"/>
  <c r="G124" i="24"/>
  <c r="G125" i="24"/>
  <c r="G120" i="24"/>
  <c r="G116" i="24"/>
  <c r="G114" i="24"/>
  <c r="G112" i="24"/>
  <c r="G110" i="24"/>
  <c r="G108" i="24"/>
  <c r="G107" i="24"/>
  <c r="G102" i="24"/>
  <c r="G103" i="24"/>
  <c r="G104" i="24"/>
  <c r="G105" i="24"/>
  <c r="G101" i="24"/>
  <c r="G98" i="24"/>
  <c r="G96" i="24"/>
  <c r="G95" i="24"/>
  <c r="G93" i="24"/>
  <c r="G87" i="24"/>
  <c r="G88" i="24"/>
  <c r="G89" i="24"/>
  <c r="G90" i="24"/>
  <c r="G91" i="24"/>
  <c r="G86" i="24"/>
  <c r="G82" i="24"/>
  <c r="G83" i="24"/>
  <c r="G84" i="24"/>
  <c r="G81" i="24"/>
  <c r="G78" i="24"/>
  <c r="G73" i="24"/>
  <c r="G74" i="24"/>
  <c r="G75" i="24"/>
  <c r="G76" i="24"/>
  <c r="G72" i="24"/>
  <c r="G68" i="24"/>
  <c r="G69" i="24"/>
  <c r="G67" i="24"/>
  <c r="G62" i="24"/>
  <c r="G63" i="24"/>
  <c r="G64" i="24"/>
  <c r="G65" i="24"/>
  <c r="G61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43" i="24"/>
  <c r="G40" i="24"/>
  <c r="G39" i="24"/>
  <c r="G37" i="24"/>
  <c r="G35" i="24"/>
  <c r="G22" i="24"/>
  <c r="G23" i="24"/>
  <c r="G24" i="24"/>
  <c r="G25" i="24"/>
  <c r="G26" i="24"/>
  <c r="G27" i="24"/>
  <c r="G28" i="24"/>
  <c r="G29" i="24"/>
  <c r="G30" i="24"/>
  <c r="G31" i="24"/>
  <c r="G32" i="24"/>
  <c r="G21" i="24"/>
  <c r="G19" i="24"/>
  <c r="G11" i="24"/>
  <c r="G12" i="24"/>
  <c r="G13" i="24"/>
  <c r="G14" i="24"/>
  <c r="G15" i="24"/>
  <c r="G16" i="24"/>
  <c r="G17" i="24"/>
  <c r="G10" i="24"/>
  <c r="G8" i="24"/>
  <c r="D6" i="25" l="1"/>
  <c r="D5" i="25"/>
  <c r="D13" i="25" s="1"/>
  <c r="D15" i="25" s="1"/>
  <c r="D17" i="25" s="1"/>
  <c r="D18" i="25" s="1"/>
  <c r="D19" i="25" s="1"/>
  <c r="D10" i="25"/>
  <c r="D12" i="25"/>
  <c r="D9" i="25"/>
  <c r="G252" i="24"/>
  <c r="G253" i="24" s="1"/>
  <c r="G254" i="24" l="1"/>
</calcChain>
</file>

<file path=xl/sharedStrings.xml><?xml version="1.0" encoding="utf-8"?>
<sst xmlns="http://schemas.openxmlformats.org/spreadsheetml/2006/main" count="866" uniqueCount="509">
  <si>
    <t>ROZBUDOWA DROGI WOJEWÓDZKIEJ POLEGAJĄCA NA BUDOWIE CHODNIKA W CIĄGU DROGI WOJEWÓDZKIEJ NR 931 W MIEJSCOWOŚCI JANKOWICE</t>
  </si>
  <si>
    <t>T.01.03.04B</t>
  </si>
  <si>
    <t>m</t>
  </si>
  <si>
    <t>kpl</t>
  </si>
  <si>
    <t>155
d.7.1</t>
  </si>
  <si>
    <t>155 d.7.1</t>
  </si>
  <si>
    <t>156 d.7.1</t>
  </si>
  <si>
    <t>157 d.7.1</t>
  </si>
  <si>
    <t>158 d.7.1</t>
  </si>
  <si>
    <t>159
d.7.2</t>
  </si>
  <si>
    <t>160 d.7.2</t>
  </si>
  <si>
    <t>161
d.7.2</t>
  </si>
  <si>
    <t>162 d.7.2</t>
  </si>
  <si>
    <t>163 d.7.2</t>
  </si>
  <si>
    <t>164 d.7.2</t>
  </si>
  <si>
    <t>165
d.7.2</t>
  </si>
  <si>
    <t>166 d.7.2</t>
  </si>
  <si>
    <t>167
d.7.2</t>
  </si>
  <si>
    <t>168
d.7.2</t>
  </si>
  <si>
    <t>169
d.7.2</t>
  </si>
  <si>
    <t>170
d.7.2</t>
  </si>
  <si>
    <t>171 d.7.2</t>
  </si>
  <si>
    <t>172
d.7.2</t>
  </si>
  <si>
    <t>175 d.8.1</t>
  </si>
  <si>
    <t>176 d.8.1</t>
  </si>
  <si>
    <t>179 d.8.2</t>
  </si>
  <si>
    <t>180 d.8.2</t>
  </si>
  <si>
    <t>181 d.8.2</t>
  </si>
  <si>
    <t>182 d.8.2</t>
  </si>
  <si>
    <t>183 d.8.2</t>
  </si>
  <si>
    <t>184 d.8.2</t>
  </si>
  <si>
    <t>185 d.8.2</t>
  </si>
  <si>
    <t>174
d.8.1</t>
  </si>
  <si>
    <t>177 d.8.1</t>
  </si>
  <si>
    <t>178
d.8.1</t>
  </si>
  <si>
    <t>186 d.8.2</t>
  </si>
  <si>
    <t>Lp.</t>
  </si>
  <si>
    <t>Nr spec. techn.</t>
  </si>
  <si>
    <t>Opis</t>
  </si>
  <si>
    <t>Jedn. miary</t>
  </si>
  <si>
    <t>Ilość</t>
  </si>
  <si>
    <t>Cena zł</t>
  </si>
  <si>
    <r>
      <rPr>
        <b/>
        <sz val="8"/>
        <rFont val="Arial Narrow"/>
        <family val="2"/>
        <charset val="238"/>
      </rPr>
      <t>Wartość zł
(5 x 6)</t>
    </r>
  </si>
  <si>
    <t>BRANŻA DROGOWA</t>
  </si>
  <si>
    <t>ROBOTY PRZYGOTOWAWCZE</t>
  </si>
  <si>
    <t>1.1.1</t>
  </si>
  <si>
    <t>Odtworzenie (wyznaczenie ) trasy i punktów wysokościowych, dokumentacja powykonawcza</t>
  </si>
  <si>
    <r>
      <rPr>
        <sz val="8"/>
        <rFont val="Arial Narrow"/>
        <family val="2"/>
        <charset val="238"/>
      </rPr>
      <t>1 d.1.1
.1</t>
    </r>
  </si>
  <si>
    <t>D.01.01.01</t>
  </si>
  <si>
    <t>Odtworzenie i wyznaczenie trasy i punktów wysokościowych wraz z pomiarem powykonawczym</t>
  </si>
  <si>
    <t>km</t>
  </si>
  <si>
    <t>1.1.2</t>
  </si>
  <si>
    <t>Usunięcie drzew lub krzaków</t>
  </si>
  <si>
    <r>
      <rPr>
        <sz val="8"/>
        <rFont val="Arial Narrow"/>
        <family val="2"/>
        <charset val="238"/>
      </rPr>
      <t>2 d.1.1
.2</t>
    </r>
  </si>
  <si>
    <t>D.01.02.01</t>
  </si>
  <si>
    <t>Karczowanie pni drzew o średnicy do 15 cm</t>
  </si>
  <si>
    <t>szt</t>
  </si>
  <si>
    <r>
      <rPr>
        <sz val="8"/>
        <rFont val="Arial Narrow"/>
        <family val="2"/>
        <charset val="238"/>
      </rPr>
      <t>3 d.1.1
.2</t>
    </r>
  </si>
  <si>
    <t>Karczowanie pni drzew o średnicy 16-25 cm</t>
  </si>
  <si>
    <r>
      <rPr>
        <sz val="8"/>
        <rFont val="Arial Narrow"/>
        <family val="2"/>
        <charset val="238"/>
      </rPr>
      <t>4 d.1.1
.2</t>
    </r>
  </si>
  <si>
    <t>Karczowanie pni drzew o średnicy 25-35 cm</t>
  </si>
  <si>
    <r>
      <rPr>
        <sz val="8"/>
        <rFont val="Arial Narrow"/>
        <family val="2"/>
        <charset val="238"/>
      </rPr>
      <t>5 d.1.1
.2</t>
    </r>
  </si>
  <si>
    <t>Karczowanie pni drzew o średnicy 36-45 cm</t>
  </si>
  <si>
    <r>
      <rPr>
        <sz val="8"/>
        <rFont val="Arial Narrow"/>
        <family val="2"/>
        <charset val="238"/>
      </rPr>
      <t>6 d.1.1
.2</t>
    </r>
  </si>
  <si>
    <t>Karczowanie pni drzew o średnicy 46-55 cm</t>
  </si>
  <si>
    <r>
      <rPr>
        <sz val="8"/>
        <rFont val="Arial Narrow"/>
        <family val="2"/>
        <charset val="238"/>
      </rPr>
      <t>7 d.1.1
.2</t>
    </r>
  </si>
  <si>
    <t>Karczowanie pni drzew o średnicy powyżej 66 cm</t>
  </si>
  <si>
    <r>
      <rPr>
        <sz val="8"/>
        <rFont val="Arial Narrow"/>
        <family val="2"/>
        <charset val="238"/>
      </rPr>
      <t>8 d.1.1
.2</t>
    </r>
  </si>
  <si>
    <t>Karczowanie drzew o pokr. krzewiastym i zwartych grup sa- mosiejów</t>
  </si>
  <si>
    <r>
      <rPr>
        <vertAlign val="subscript"/>
        <sz val="8"/>
        <rFont val="Arial Narrow"/>
        <family val="2"/>
        <charset val="238"/>
      </rPr>
      <t>m</t>
    </r>
    <r>
      <rPr>
        <sz val="6"/>
        <rFont val="Arial Narrow"/>
        <family val="2"/>
        <charset val="238"/>
      </rPr>
      <t>2</t>
    </r>
  </si>
  <si>
    <r>
      <rPr>
        <sz val="8"/>
        <rFont val="Arial Narrow"/>
        <family val="2"/>
        <charset val="238"/>
      </rPr>
      <t>9 d.1.1
.2</t>
    </r>
  </si>
  <si>
    <t>Karczowanie krzewów żywopłotów</t>
  </si>
  <si>
    <t>1.1.3</t>
  </si>
  <si>
    <t>Zdjecie humus</t>
  </si>
  <si>
    <r>
      <rPr>
        <sz val="8"/>
        <rFont val="Arial Narrow"/>
        <family val="2"/>
        <charset val="238"/>
      </rPr>
      <t>10 d.1.1
.3</t>
    </r>
  </si>
  <si>
    <t>D.01.02.02</t>
  </si>
  <si>
    <t>Usunięcie warstwy ziemi urodzajnej (humusu) gr. 30cm</t>
  </si>
  <si>
    <t>1.1.4</t>
  </si>
  <si>
    <t>Rozbiórki elementów dróg, przepustów</t>
  </si>
  <si>
    <r>
      <rPr>
        <sz val="8"/>
        <rFont val="Arial Narrow"/>
        <family val="2"/>
        <charset val="238"/>
      </rPr>
      <t>11 d.1.1
.4</t>
    </r>
  </si>
  <si>
    <t>D.01.02.04</t>
  </si>
  <si>
    <t>Rozebranie nawierzchni jezdni z mieszanki bitumicznej</t>
  </si>
  <si>
    <r>
      <rPr>
        <sz val="8"/>
        <rFont val="Arial Narrow"/>
        <family val="2"/>
        <charset val="238"/>
      </rPr>
      <t>12 d.1.1
.4</t>
    </r>
  </si>
  <si>
    <t>Rozebranie nawierzchni gruntowych utwardzonych</t>
  </si>
  <si>
    <r>
      <rPr>
        <sz val="8"/>
        <rFont val="Arial Narrow"/>
        <family val="2"/>
        <charset val="238"/>
      </rPr>
      <t>13 d.1.1
.4</t>
    </r>
  </si>
  <si>
    <t>Rozebranie nawierzchni z kostki brukowej</t>
  </si>
  <si>
    <r>
      <rPr>
        <sz val="8"/>
        <rFont val="Arial Narrow"/>
        <family val="2"/>
        <charset val="238"/>
      </rPr>
      <t>14 d.1.1
.4</t>
    </r>
  </si>
  <si>
    <t>Rozbiórka krawężników betonowych</t>
  </si>
  <si>
    <r>
      <rPr>
        <sz val="8"/>
        <rFont val="Arial Narrow"/>
        <family val="2"/>
        <charset val="238"/>
      </rPr>
      <t>15 d.1.1
.4</t>
    </r>
  </si>
  <si>
    <t>Rozbiórka obrzeży betonowych</t>
  </si>
  <si>
    <r>
      <rPr>
        <sz val="8"/>
        <rFont val="Arial Narrow"/>
        <family val="2"/>
        <charset val="238"/>
      </rPr>
      <t>16 d.1.1
.4</t>
    </r>
  </si>
  <si>
    <t>Rozebranie przepustu bez ścianek</t>
  </si>
  <si>
    <r>
      <rPr>
        <sz val="8"/>
        <rFont val="Arial Narrow"/>
        <family val="2"/>
        <charset val="238"/>
      </rPr>
      <t>17 d.1.1
.4</t>
    </r>
  </si>
  <si>
    <t>Rozebranie przepustu ze ściankami</t>
  </si>
  <si>
    <r>
      <rPr>
        <sz val="8"/>
        <rFont val="Arial Narrow"/>
        <family val="2"/>
        <charset val="238"/>
      </rPr>
      <t>18 d.1.1
.4</t>
    </r>
  </si>
  <si>
    <t>Rozbiórka wiaty przystankowej</t>
  </si>
  <si>
    <t>kpl.</t>
  </si>
  <si>
    <r>
      <rPr>
        <sz val="8"/>
        <rFont val="Arial Narrow"/>
        <family val="2"/>
        <charset val="238"/>
      </rPr>
      <t>19 d.1.1
.4</t>
    </r>
  </si>
  <si>
    <t>Rozebranie słupków do znaków</t>
  </si>
  <si>
    <t>szt.</t>
  </si>
  <si>
    <r>
      <rPr>
        <sz val="8"/>
        <rFont val="Arial Narrow"/>
        <family val="2"/>
        <charset val="238"/>
      </rPr>
      <t>20 d.1.1
.4</t>
    </r>
  </si>
  <si>
    <t>Zdejmowanie tablic znaków drogowych zakazu, nakazu, ostrzegawczych, informacyjnych</t>
  </si>
  <si>
    <r>
      <rPr>
        <sz val="8"/>
        <rFont val="Arial Narrow"/>
        <family val="2"/>
        <charset val="238"/>
      </rPr>
      <t>21 d.1.1
.4</t>
    </r>
  </si>
  <si>
    <t>Demonotaż słupków hektomerowych</t>
  </si>
  <si>
    <r>
      <rPr>
        <sz val="8"/>
        <rFont val="Arial Narrow"/>
        <family val="2"/>
        <charset val="238"/>
      </rPr>
      <t>22 d.1.1
.4</t>
    </r>
  </si>
  <si>
    <t>Rozebranie istniejących ogrodzeń do ponownego przesta- wienia</t>
  </si>
  <si>
    <t>ROBOTY ZIEMNE</t>
  </si>
  <si>
    <t>1.2.1</t>
  </si>
  <si>
    <t>Wykonanie wykopów</t>
  </si>
  <si>
    <r>
      <rPr>
        <sz val="8"/>
        <rFont val="Arial Narrow"/>
        <family val="2"/>
        <charset val="238"/>
      </rPr>
      <t>23 d.1.2
.1</t>
    </r>
  </si>
  <si>
    <t>D.02.01.01</t>
  </si>
  <si>
    <t>Wykonanie wykopów w gruntach nieskalistych- dla części drogowej</t>
  </si>
  <si>
    <r>
      <rPr>
        <vertAlign val="subscript"/>
        <sz val="8"/>
        <rFont val="Arial Narrow"/>
        <family val="2"/>
        <charset val="238"/>
      </rPr>
      <t>m</t>
    </r>
    <r>
      <rPr>
        <sz val="6"/>
        <rFont val="Arial Narrow"/>
        <family val="2"/>
        <charset val="238"/>
      </rPr>
      <t>3</t>
    </r>
  </si>
  <si>
    <t>1.2.2</t>
  </si>
  <si>
    <t>Wykonanie nasypów</t>
  </si>
  <si>
    <r>
      <rPr>
        <sz val="8"/>
        <rFont val="Arial Narrow"/>
        <family val="2"/>
        <charset val="238"/>
      </rPr>
      <t>24 d.1.2
.2</t>
    </r>
  </si>
  <si>
    <t>D.02.03.01</t>
  </si>
  <si>
    <t>Wykonanie nasypów z gruntu dowiezionego</t>
  </si>
  <si>
    <t>ODWODNIENIE KORPUSU DROGOWEGO</t>
  </si>
  <si>
    <r>
      <rPr>
        <sz val="8"/>
        <rFont val="Arial Narrow"/>
        <family val="2"/>
        <charset val="238"/>
      </rPr>
      <t>25
d.1.3</t>
    </r>
  </si>
  <si>
    <t>D.03.00.00</t>
  </si>
  <si>
    <t>Drenaż francuski fi 160 mm</t>
  </si>
  <si>
    <t>26 d.1.3</t>
  </si>
  <si>
    <t>Studzienki drenarskie 315 mm</t>
  </si>
  <si>
    <t>PODBUDOWY</t>
  </si>
  <si>
    <t>1.4.1</t>
  </si>
  <si>
    <t>Koryto wraz z profilowaniem i zagęszczeniem podłoża</t>
  </si>
  <si>
    <r>
      <rPr>
        <sz val="8"/>
        <rFont val="Arial Narrow"/>
        <family val="2"/>
        <charset val="238"/>
      </rPr>
      <t>27 d.1.4
.1</t>
    </r>
  </si>
  <si>
    <t>D.04.01.01</t>
  </si>
  <si>
    <t>Wykonanie koryta i zagęszczenie podłoża pod konstrukcję jezdni gr. 83 cm</t>
  </si>
  <si>
    <r>
      <rPr>
        <sz val="8"/>
        <rFont val="Arial Narrow"/>
        <family val="2"/>
        <charset val="238"/>
      </rPr>
      <t>28 d.1.4
.1</t>
    </r>
  </si>
  <si>
    <t>Wykonanie koryta i zagęszczenie podłoża pod konstrukcję pobocza gr. 20 cm</t>
  </si>
  <si>
    <r>
      <rPr>
        <sz val="8"/>
        <rFont val="Arial Narrow"/>
        <family val="2"/>
        <charset val="238"/>
      </rPr>
      <t>29 d.1.4
.1</t>
    </r>
  </si>
  <si>
    <t>Wykonanie koryta i zagęszczenie podłoża pod konstrukcję zatok autobusowych gr. 100 cm</t>
  </si>
  <si>
    <r>
      <rPr>
        <sz val="8"/>
        <rFont val="Arial Narrow"/>
        <family val="2"/>
        <charset val="238"/>
      </rPr>
      <t>30 d.1.4
.1</t>
    </r>
  </si>
  <si>
    <t>Wykonanie koryta i zagęszczenie podłoża pod konstrukcję chodnika gr. 41 cm</t>
  </si>
  <si>
    <r>
      <rPr>
        <sz val="8"/>
        <rFont val="Arial Narrow"/>
        <family val="2"/>
        <charset val="238"/>
      </rPr>
      <t>31 d.1.4
.1</t>
    </r>
  </si>
  <si>
    <t>Wykonanie koryta i zagęszczenie podłoża pod konstrukcję zjazdu indywidualnego 46 cm</t>
  </si>
  <si>
    <r>
      <rPr>
        <sz val="8"/>
        <rFont val="Arial Narrow"/>
        <family val="2"/>
        <charset val="238"/>
      </rPr>
      <t>32 d.1.4
.1</t>
    </r>
  </si>
  <si>
    <t>Wykonanie koryta i zagęszczenie podłoża pod konstrukcję zjazdu publicznego 51 cm</t>
  </si>
  <si>
    <r>
      <rPr>
        <sz val="8"/>
        <rFont val="Arial Narrow"/>
        <family val="2"/>
        <charset val="238"/>
      </rPr>
      <t>33 d.1.4
.1</t>
    </r>
  </si>
  <si>
    <t>WTW ZDW</t>
  </si>
  <si>
    <t>Warstwa podbudowy zasadniczej z betonu asfaltowego AC 22P (45/80-80), gr. 16 cm - jezdnia DW 931</t>
  </si>
  <si>
    <r>
      <rPr>
        <sz val="8"/>
        <rFont val="Arial Narrow"/>
        <family val="2"/>
        <charset val="238"/>
      </rPr>
      <t>34 d.1.4
.1</t>
    </r>
  </si>
  <si>
    <t>WTW PKSM</t>
  </si>
  <si>
    <t>Podbudowa zasadnicza z mieszanki niezwiązanej z kruszy- wem C90/3 stabilizowanym mechanicznie o uziarnieniu 0/31, 5mm, gr. 20 cm - jezdnia DW 931</t>
  </si>
  <si>
    <r>
      <rPr>
        <sz val="8"/>
        <rFont val="Arial Narrow"/>
        <family val="2"/>
        <charset val="238"/>
      </rPr>
      <t>35 d.1.4
.1</t>
    </r>
  </si>
  <si>
    <t>WTW STBC B</t>
  </si>
  <si>
    <r>
      <rPr>
        <sz val="8"/>
        <rFont val="Arial Narrow"/>
        <family val="2"/>
        <charset val="238"/>
      </rPr>
      <t>Stabilizacja istniejącego podłoża cementem C1,5/2,0 o wy- trzymałości do 4 Mpa z zastosowaniem środka jonowymien- nego reagującego z jonami cementu, gr. 35 cm - jezdnia DW
931</t>
    </r>
  </si>
  <si>
    <r>
      <rPr>
        <sz val="8"/>
        <rFont val="Arial Narrow"/>
        <family val="2"/>
        <charset val="238"/>
      </rPr>
      <t>36 d.1.4
.1</t>
    </r>
  </si>
  <si>
    <r>
      <rPr>
        <sz val="8"/>
        <rFont val="Arial Narrow"/>
        <family val="2"/>
        <charset val="238"/>
      </rPr>
      <t>Warstwa podbudowy zasadniczej z kruszywa stabilizowane- go mechanicznie o uziarnieniu 0/31,5 mm, C90/3, gr. 15 cm
- chodnik</t>
    </r>
  </si>
  <si>
    <r>
      <rPr>
        <sz val="8"/>
        <rFont val="Arial Narrow"/>
        <family val="2"/>
        <charset val="238"/>
      </rPr>
      <t>37 d.1.4
.1</t>
    </r>
  </si>
  <si>
    <t>WTW STBC A</t>
  </si>
  <si>
    <t>Stabilizacja istniejącego podłoża cementem C1,5/2,0, gr. 15 cm - chodnik</t>
  </si>
  <si>
    <r>
      <rPr>
        <sz val="8"/>
        <rFont val="Arial Narrow"/>
        <family val="2"/>
        <charset val="238"/>
      </rPr>
      <t>38 d.1.4
.1</t>
    </r>
  </si>
  <si>
    <t>D.04.06.01</t>
  </si>
  <si>
    <t>Podbudowa zasadnicza z betonu cementowego C25/30 , gr. 20 cm - zatoka autobusowa</t>
  </si>
  <si>
    <r>
      <rPr>
        <sz val="8"/>
        <rFont val="Arial Narrow"/>
        <family val="2"/>
        <charset val="238"/>
      </rPr>
      <t>39 d.1.4
.1</t>
    </r>
  </si>
  <si>
    <r>
      <rPr>
        <sz val="8"/>
        <rFont val="Arial Narrow"/>
        <family val="2"/>
        <charset val="238"/>
      </rPr>
      <t>Podbudowa zasadnicza z mieszanki niezwiązanej z kruszy- wem C90/3 stabilizowanym mechanicznie o uziarnieniu 0/31,
5mm, gr. 20 cm - zatoka autobusowa</t>
    </r>
  </si>
  <si>
    <r>
      <rPr>
        <sz val="8"/>
        <rFont val="Arial Narrow"/>
        <family val="2"/>
        <charset val="238"/>
      </rPr>
      <t>40 d.1.4
.1</t>
    </r>
  </si>
  <si>
    <r>
      <rPr>
        <sz val="8"/>
        <rFont val="Arial Narrow"/>
        <family val="2"/>
        <charset val="238"/>
      </rPr>
      <t>Stabilizacja istniejącego podłoża cementem C1,5/2,0 o wy- trzymałości do 4 Mpa z zastosowaniem środka jonowymien- nego reagującego z jonami cementu, gr. 35 cm - zatoka au-
tobusowa</t>
    </r>
  </si>
  <si>
    <r>
      <rPr>
        <sz val="8"/>
        <rFont val="Arial Narrow"/>
        <family val="2"/>
        <charset val="238"/>
      </rPr>
      <t>41 d.1.4
.1</t>
    </r>
  </si>
  <si>
    <t>Warstwa podbudowy zasadniczej z kruszywa stabilizowane- go mechanicznie 0/31,5 mm, C90/3, gr. 20 cm - zjazdy</t>
  </si>
  <si>
    <r>
      <rPr>
        <sz val="8"/>
        <rFont val="Arial Narrow"/>
        <family val="2"/>
        <charset val="238"/>
      </rPr>
      <t>42 d.1.4
.1</t>
    </r>
  </si>
  <si>
    <t>Stabilizacja istniejącego podłoża cementem C1,5/2,0 gr. 15 cm - zjazdy indywidualne</t>
  </si>
  <si>
    <r>
      <rPr>
        <sz val="8"/>
        <rFont val="Arial Narrow"/>
        <family val="2"/>
        <charset val="238"/>
      </rPr>
      <t>43 d.1.4
.1</t>
    </r>
  </si>
  <si>
    <t>Stabilizacja istniejącego podłoża cementem C1,5/2,0 gr. 20 cm - zjazdy publiczne</t>
  </si>
  <si>
    <t>1.4.2</t>
  </si>
  <si>
    <t>Połączenia międzywarstwowe, połączenia i spoiny oraz grubości pakietów warstw</t>
  </si>
  <si>
    <r>
      <rPr>
        <sz val="8"/>
        <rFont val="Arial Narrow"/>
        <family val="2"/>
        <charset val="238"/>
      </rPr>
      <t>44 d.1.4
.2</t>
    </r>
  </si>
  <si>
    <t>WTW ZM</t>
  </si>
  <si>
    <t>Skropienie warstw podbudowy zasadniczej z kruszywa stabi- lizowanego mechanicznie C90/3 - jezdnia drogi głównej</t>
  </si>
  <si>
    <r>
      <rPr>
        <sz val="8"/>
        <rFont val="Arial Narrow"/>
        <family val="2"/>
        <charset val="238"/>
      </rPr>
      <t>45 d.1.4
.2</t>
    </r>
  </si>
  <si>
    <t>Oczyszczenie i skropienie podbudowy zasadniczej z betonu asfaltowego AC 22 P - jezdnia drogi głównej</t>
  </si>
  <si>
    <r>
      <rPr>
        <sz val="8"/>
        <rFont val="Arial Narrow"/>
        <family val="2"/>
        <charset val="238"/>
      </rPr>
      <t>46 d.1.4
.2</t>
    </r>
  </si>
  <si>
    <t>Oczyszczenie i skropienie warstwy wiążącej z betonu asfal- towego SMA 16 W - jezdnia drogi głównej</t>
  </si>
  <si>
    <r>
      <rPr>
        <sz val="8"/>
        <rFont val="Arial Narrow"/>
        <family val="2"/>
        <charset val="238"/>
      </rPr>
      <t>47 d.1.4
.2</t>
    </r>
  </si>
  <si>
    <r>
      <rPr>
        <sz val="8"/>
        <rFont val="Arial Narrow"/>
        <family val="2"/>
        <charset val="238"/>
      </rPr>
      <t>Oczyszczenie i skropienie warstwy podbudowy zasadniczej z betonu cementowego C25/30 kationową emulsją asfaltową
w ilości 0,3-0,5 kg/m2 - zatoka autobusowa</t>
    </r>
  </si>
  <si>
    <r>
      <rPr>
        <sz val="8"/>
        <rFont val="Arial Narrow"/>
        <family val="2"/>
        <charset val="238"/>
      </rPr>
      <t>48 d.1.4
.2</t>
    </r>
  </si>
  <si>
    <t>Oczyszczenie i skropienie destruktu przekruszonego o uziar- nieniu 0/31,5mm stabilizowanego mechanicznie - pobocze</t>
  </si>
  <si>
    <t>NAWIERZCHNIE</t>
  </si>
  <si>
    <t>49 d.1.5</t>
  </si>
  <si>
    <t>WTW_SMA 11S KR5- KR6</t>
  </si>
  <si>
    <t>Warstwa ścieralna SMA 11S (45/80-80), gr. 4 cm - jezdnia DW 931</t>
  </si>
  <si>
    <t>50 d.1.5</t>
  </si>
  <si>
    <t>WTW_SMA 16W KR5- KR6</t>
  </si>
  <si>
    <t>Warstwa wiążąca z betonu asfaltowego SMA 16 W (45/80- 80), gr. 8 cm - jezdnia DW 931</t>
  </si>
  <si>
    <r>
      <rPr>
        <sz val="8"/>
        <rFont val="Arial Narrow"/>
        <family val="2"/>
        <charset val="238"/>
      </rPr>
      <t>51
d.1.5</t>
    </r>
  </si>
  <si>
    <t>D.05.03.04</t>
  </si>
  <si>
    <r>
      <rPr>
        <sz val="8"/>
        <rFont val="Arial Narrow"/>
        <family val="2"/>
        <charset val="238"/>
      </rPr>
      <t>Warstwa ścieralna z betonu cementowego C35/45, gr. 25
cm - zatoki autobusowe</t>
    </r>
  </si>
  <si>
    <t>ROBOTY WYKONCZENIOWE</t>
  </si>
  <si>
    <t>1.6.1</t>
  </si>
  <si>
    <t>Umocnienie powierzchni skarp</t>
  </si>
  <si>
    <r>
      <rPr>
        <sz val="8"/>
        <rFont val="Arial Narrow"/>
        <family val="2"/>
        <charset val="238"/>
      </rPr>
      <t>52 d.1.6
.1</t>
    </r>
  </si>
  <si>
    <t>D.06.01.01</t>
  </si>
  <si>
    <t>Umocnienie dna rowów i skarp 1:1,5 elementami kamienny- mi - kostka kamienna 10x10 cm</t>
  </si>
  <si>
    <r>
      <rPr>
        <sz val="8"/>
        <rFont val="Arial Narrow"/>
        <family val="2"/>
        <charset val="238"/>
      </rPr>
      <t>53 d.1.6
.1</t>
    </r>
  </si>
  <si>
    <t>Narzut kamienny</t>
  </si>
  <si>
    <r>
      <rPr>
        <sz val="8"/>
        <rFont val="Arial Narrow"/>
        <family val="2"/>
        <charset val="238"/>
      </rPr>
      <t>54 d.1.6
.1</t>
    </r>
  </si>
  <si>
    <t>Humusowanie skarp przy grubości warstwy humusu 10 cm wraz z obsianiem mieszaniną traw</t>
  </si>
  <si>
    <r>
      <rPr>
        <sz val="8"/>
        <rFont val="Arial Narrow"/>
        <family val="2"/>
        <charset val="238"/>
      </rPr>
      <t>55 d.1.6
.1</t>
    </r>
  </si>
  <si>
    <r>
      <rPr>
        <sz val="8"/>
        <rFont val="Arial Narrow"/>
        <family val="2"/>
        <charset val="238"/>
      </rPr>
      <t>Warstwa z kruszywa stabilizowanego mechanicznie 0/31,5 mm, przesypana grysem koloru jasnego, gr. 20 cm - pobo-
cza</t>
    </r>
  </si>
  <si>
    <r>
      <rPr>
        <sz val="8"/>
        <rFont val="Arial Narrow"/>
        <family val="2"/>
        <charset val="238"/>
      </rPr>
      <t>56 d.1.6
.1</t>
    </r>
  </si>
  <si>
    <t>Projektowane odmulenie, oczyszczenie i reprofilacja rowu</t>
  </si>
  <si>
    <t>1.6.2</t>
  </si>
  <si>
    <t>Przepusty pod zjazdami</t>
  </si>
  <si>
    <r>
      <rPr>
        <sz val="8"/>
        <rFont val="Arial Narrow"/>
        <family val="2"/>
        <charset val="238"/>
      </rPr>
      <t>57 d.1.6
.2</t>
    </r>
  </si>
  <si>
    <t>D.06.02.01</t>
  </si>
  <si>
    <t>Wykonanie przepustu - rura fi 500mm na ławie z mieszanki niezwiązanej z kruszywem C90/3 0/31,5 mm gr 35 cm - przepusty pod zjazdami</t>
  </si>
  <si>
    <t>OZNAKOWANIE DRÓG I URZĄDZENIA BEZPIECZEŃSTWA RUCHU</t>
  </si>
  <si>
    <t>1.7.1</t>
  </si>
  <si>
    <t>Oznakowanie poziome</t>
  </si>
  <si>
    <r>
      <rPr>
        <sz val="8"/>
        <rFont val="Arial Narrow"/>
        <family val="2"/>
        <charset val="238"/>
      </rPr>
      <t>58 d.1.7
.1</t>
    </r>
  </si>
  <si>
    <t>D.07.01.01</t>
  </si>
  <si>
    <t>Oznakowanie poziome jezdni chemoutwardzalne grubowars- twowe strukturalne - linie segregacyjne i krawędziowe</t>
  </si>
  <si>
    <r>
      <rPr>
        <sz val="8"/>
        <rFont val="Arial Narrow"/>
        <family val="2"/>
        <charset val="238"/>
      </rPr>
      <t>59 d.1.7
.1</t>
    </r>
  </si>
  <si>
    <r>
      <rPr>
        <sz val="8"/>
        <rFont val="Arial Narrow"/>
        <family val="2"/>
        <charset val="238"/>
      </rPr>
      <t>Oznakowanie poziome przejścia dla pieszych
farba chemoutwardzalne grubowarstwowe strukturalne</t>
    </r>
  </si>
  <si>
    <r>
      <rPr>
        <sz val="8"/>
        <rFont val="Arial Narrow"/>
        <family val="2"/>
        <charset val="238"/>
      </rPr>
      <t>60 d.1.7
.1</t>
    </r>
  </si>
  <si>
    <t>Oznakowanie poziome przystanku autobusowego - linia P-17</t>
  </si>
  <si>
    <r>
      <rPr>
        <sz val="8"/>
        <rFont val="Arial Narrow"/>
        <family val="2"/>
        <charset val="238"/>
      </rPr>
      <t>61 d.1.7
.1</t>
    </r>
  </si>
  <si>
    <t>Oznakowanie poziome jezdni chemoutwardzalne grubowasr- twowe - powierzchnie wyłączone z ruchu, znaki poprzeczne</t>
  </si>
  <si>
    <t>1.7.2</t>
  </si>
  <si>
    <t>Oznakowanie pionowe</t>
  </si>
  <si>
    <r>
      <rPr>
        <sz val="8"/>
        <rFont val="Arial Narrow"/>
        <family val="2"/>
        <charset val="238"/>
      </rPr>
      <t>62 d.1.7
.2</t>
    </r>
  </si>
  <si>
    <t>D.07.02.01</t>
  </si>
  <si>
    <t>Słupki do znaków drogowych z rur stalowych ocynkowanych o średnicy 60 mm</t>
  </si>
  <si>
    <r>
      <rPr>
        <sz val="8"/>
        <rFont val="Arial Narrow"/>
        <family val="2"/>
        <charset val="238"/>
      </rPr>
      <t>63 d.1.7
.2</t>
    </r>
  </si>
  <si>
    <t>Słupki do znaków drogowych z rur stalowych ocynkowanych o średnicy 60 mm wraz z otuliną koloru białego, czerwonego lub żółtego</t>
  </si>
  <si>
    <r>
      <rPr>
        <sz val="8"/>
        <rFont val="Arial Narrow"/>
        <family val="2"/>
        <charset val="238"/>
      </rPr>
      <t>64 d.1.7
.2</t>
    </r>
  </si>
  <si>
    <r>
      <rPr>
        <sz val="8"/>
        <rFont val="Arial Narrow"/>
        <family val="2"/>
        <charset val="238"/>
      </rPr>
      <t>Słupki do znaków drogowych z rur stalowych ocynkowanych o średnicy 60 mm z wysięgnikiem wraz z otuliną koloru bia-
łego, czerwonego lub żółtego</t>
    </r>
  </si>
  <si>
    <r>
      <rPr>
        <sz val="8"/>
        <rFont val="Arial Narrow"/>
        <family val="2"/>
        <charset val="238"/>
      </rPr>
      <t>65 d.1.7
.2</t>
    </r>
  </si>
  <si>
    <t>Znaki zakaz, nakazu, ostrzegawcze, informacyjne. Przymo- cowanie tablic o powierzchni ponad 0,3 m2</t>
  </si>
  <si>
    <r>
      <rPr>
        <sz val="8"/>
        <rFont val="Arial Narrow"/>
        <family val="2"/>
        <charset val="238"/>
      </rPr>
      <t>66 d.1.7
.2</t>
    </r>
  </si>
  <si>
    <t>Montaż tabliczek do znaków</t>
  </si>
  <si>
    <r>
      <rPr>
        <sz val="8"/>
        <rFont val="Arial Narrow"/>
        <family val="2"/>
        <charset val="238"/>
      </rPr>
      <t>67 d.1.7
.2</t>
    </r>
  </si>
  <si>
    <t>D.07.02.03</t>
  </si>
  <si>
    <t>Montaż urządzeń BRD - tablice prowadzące - U-3C</t>
  </si>
  <si>
    <t>1.7.3</t>
  </si>
  <si>
    <r>
      <rPr>
        <b/>
        <sz val="8"/>
        <rFont val="Arial Narrow"/>
        <family val="2"/>
        <charset val="238"/>
      </rPr>
      <t>WYTYCZNE PROJEKTOWE STOSOWANIA DROGOWYCH BARIER OCHRONNYCH NA DROGACH WOJEWÓDZ-
KICH</t>
    </r>
  </si>
  <si>
    <r>
      <rPr>
        <sz val="8"/>
        <rFont val="Arial Narrow"/>
        <family val="2"/>
        <charset val="238"/>
      </rPr>
      <t>68 d.1.7
.3</t>
    </r>
  </si>
  <si>
    <t>WP BO</t>
  </si>
  <si>
    <t>Montaż bariery U-14a</t>
  </si>
  <si>
    <t>1.7.4</t>
  </si>
  <si>
    <t>SŁUPKI PROWADZĄCE</t>
  </si>
  <si>
    <r>
      <rPr>
        <sz val="8"/>
        <rFont val="Arial Narrow"/>
        <family val="2"/>
        <charset val="238"/>
      </rPr>
      <t>69 d.1.7
.4</t>
    </r>
  </si>
  <si>
    <t>D.07.02.02</t>
  </si>
  <si>
    <t>Montaż słupków prowadzących U-1a i U-1b</t>
  </si>
  <si>
    <r>
      <rPr>
        <sz val="8"/>
        <rFont val="Arial Narrow"/>
        <family val="2"/>
        <charset val="238"/>
      </rPr>
      <t>70 d.1.7
.4</t>
    </r>
  </si>
  <si>
    <t>Montaż słupków U-2</t>
  </si>
  <si>
    <t>1.7.5</t>
  </si>
  <si>
    <t>PRZESTAWIENIE OGRODZEŃ Z SIATKI METALOWEJ</t>
  </si>
  <si>
    <r>
      <rPr>
        <sz val="8"/>
        <rFont val="Arial Narrow"/>
        <family val="2"/>
        <charset val="238"/>
      </rPr>
      <t>71 d.1.7
.5</t>
    </r>
  </si>
  <si>
    <t>'Przestawienie istniejących ogrodzeń z siatki metalowej wraz ze słupkami</t>
  </si>
  <si>
    <t>ELEMENTY ULIC</t>
  </si>
  <si>
    <t>1.8.1</t>
  </si>
  <si>
    <t>Krawężniki betonowe</t>
  </si>
  <si>
    <r>
      <rPr>
        <sz val="8"/>
        <rFont val="Arial Narrow"/>
        <family val="2"/>
        <charset val="238"/>
      </rPr>
      <t>72 d.1.8
.1</t>
    </r>
  </si>
  <si>
    <t>D.08.01.01</t>
  </si>
  <si>
    <t>Krawężnik betonowy najazdowy 20x22cm, wys. 4 cm</t>
  </si>
  <si>
    <t>mb</t>
  </si>
  <si>
    <r>
      <rPr>
        <sz val="8"/>
        <rFont val="Arial Narrow"/>
        <family val="2"/>
        <charset val="238"/>
      </rPr>
      <t>73 d.1.8
.1</t>
    </r>
  </si>
  <si>
    <r>
      <rPr>
        <sz val="8"/>
        <rFont val="Arial Narrow"/>
        <family val="2"/>
        <charset val="238"/>
      </rPr>
      <t>74 d.1.8
.1</t>
    </r>
  </si>
  <si>
    <t>Krawężnik betonowy 15x30cm, wys. 12 cm</t>
  </si>
  <si>
    <r>
      <rPr>
        <sz val="8"/>
        <rFont val="Arial Narrow"/>
        <family val="2"/>
        <charset val="238"/>
      </rPr>
      <t>75 d.1.8
.1</t>
    </r>
  </si>
  <si>
    <t>Krawężniki betonowe 20x22 na ławie betonowej - najazdowy, wyn. 2 cm</t>
  </si>
  <si>
    <r>
      <rPr>
        <sz val="8"/>
        <rFont val="Arial Narrow"/>
        <family val="2"/>
        <charset val="238"/>
      </rPr>
      <t>76 d.1.8
.1</t>
    </r>
  </si>
  <si>
    <t>Krawężnik betonowy 20x30cm, wys. 12 cm</t>
  </si>
  <si>
    <t>1.8.2</t>
  </si>
  <si>
    <t>Krawężniki kamienne</t>
  </si>
  <si>
    <r>
      <rPr>
        <sz val="8"/>
        <rFont val="Arial Narrow"/>
        <family val="2"/>
        <charset val="238"/>
      </rPr>
      <t>77 d.1.8
.2</t>
    </r>
  </si>
  <si>
    <t>D.08.01.02</t>
  </si>
  <si>
    <t>Krawężniki kamienne 20x30 wyn. 12 cm</t>
  </si>
  <si>
    <r>
      <rPr>
        <sz val="8"/>
        <rFont val="Arial Narrow"/>
        <family val="2"/>
        <charset val="238"/>
      </rPr>
      <t>78 d.1.8
.2</t>
    </r>
  </si>
  <si>
    <t>1.8.3</t>
  </si>
  <si>
    <t>Nawierzchnia z brukowej kostki betonowej</t>
  </si>
  <si>
    <r>
      <rPr>
        <sz val="8"/>
        <rFont val="Arial Narrow"/>
        <family val="2"/>
        <charset val="238"/>
      </rPr>
      <t>79 d.1.8
.3</t>
    </r>
  </si>
  <si>
    <t>D.08.02.02</t>
  </si>
  <si>
    <r>
      <rPr>
        <sz val="8"/>
        <rFont val="Arial Narrow"/>
        <family val="2"/>
        <charset val="238"/>
      </rPr>
      <t>Nawierzchnia z kostki brukowej betonowej koloru szarego, gr 8 cm na podsypce cementowo-piaskowej 1:4, gr. 3 cm -
chodnik</t>
    </r>
  </si>
  <si>
    <t>1.8.4</t>
  </si>
  <si>
    <t>Obrzeża betonowe</t>
  </si>
  <si>
    <r>
      <rPr>
        <sz val="8"/>
        <rFont val="Arial Narrow"/>
        <family val="2"/>
        <charset val="238"/>
      </rPr>
      <t>80 d.1.8
.4</t>
    </r>
  </si>
  <si>
    <t>D.08.03.01</t>
  </si>
  <si>
    <t>Obrzeże betonowe 8x30 na ławie betonowej</t>
  </si>
  <si>
    <t>1.8.5</t>
  </si>
  <si>
    <t>Wjazdy i wyjazdy z bram</t>
  </si>
  <si>
    <r>
      <rPr>
        <sz val="8"/>
        <rFont val="Arial Narrow"/>
        <family val="2"/>
        <charset val="238"/>
      </rPr>
      <t>81 d.1.8
.5</t>
    </r>
  </si>
  <si>
    <t>D.08.04.01</t>
  </si>
  <si>
    <t>Warstwa ścieralna z betonowej kostki brukowej gr. 8 cm na podsypce cementowo-piaskowej gr. 3 cm - zjazdy</t>
  </si>
  <si>
    <t>1.8.6</t>
  </si>
  <si>
    <t>Ściek przykrawężnikowy z kostki betonowej</t>
  </si>
  <si>
    <r>
      <rPr>
        <sz val="8"/>
        <rFont val="Arial Narrow"/>
        <family val="2"/>
        <charset val="238"/>
      </rPr>
      <t>82 d.1.8
.6</t>
    </r>
  </si>
  <si>
    <t>Ścieki z kostki betonowej prostokątnej 10x20 cm, gr. 8 cm</t>
  </si>
  <si>
    <t>SIECI ZEWNĘTRZNE- GAZOCIĄG</t>
  </si>
  <si>
    <t>GAZOCIAG</t>
  </si>
  <si>
    <t>2.1.1</t>
  </si>
  <si>
    <t>Roboty ziemne</t>
  </si>
  <si>
    <r>
      <rPr>
        <sz val="8"/>
        <rFont val="Arial Narrow"/>
        <family val="2"/>
        <charset val="238"/>
      </rPr>
      <t>83 d.2.1
.1</t>
    </r>
  </si>
  <si>
    <t>D.01.03.06</t>
  </si>
  <si>
    <t>Roboty pomiarowe przy liniowych robotach ziemnych</t>
  </si>
  <si>
    <r>
      <rPr>
        <sz val="8"/>
        <rFont val="Arial Narrow"/>
        <family val="2"/>
        <charset val="238"/>
      </rPr>
      <t>84 d.2.1
.1</t>
    </r>
  </si>
  <si>
    <r>
      <rPr>
        <sz val="8"/>
        <rFont val="Arial Narrow"/>
        <family val="2"/>
        <charset val="238"/>
      </rPr>
      <t>Wykopy liniowe o ścianach pionowych pod fundamenty, ru- rociągi i kolektory w gruntach suchych z wydobyciem urobku łopatą lub wyciągiem ręcznym, głębokość do 3.0·m, katego- ria gruntu III-IV, szerokość wykopu 0.8-1.5·m - wykopy kontr-
olne wraz z zasypaniem</t>
    </r>
  </si>
  <si>
    <r>
      <rPr>
        <sz val="8"/>
        <rFont val="Arial Narrow"/>
        <family val="2"/>
        <charset val="238"/>
      </rPr>
      <t>85 d.2.1
.1</t>
    </r>
  </si>
  <si>
    <r>
      <rPr>
        <sz val="8"/>
        <rFont val="Arial Narrow"/>
        <family val="2"/>
        <charset val="238"/>
      </rPr>
      <t>Roboty ziemne z transportem urobku i utylizacją - odległość
w gesti wykonawcy wraz z umocnieniem ścian wykopów,za- bezpieczeniem i niezbędnym odwodnieniem</t>
    </r>
  </si>
  <si>
    <r>
      <rPr>
        <sz val="8"/>
        <rFont val="Arial Narrow"/>
        <family val="2"/>
        <charset val="238"/>
      </rPr>
      <t>86 d.2.1
.1</t>
    </r>
  </si>
  <si>
    <r>
      <rPr>
        <sz val="8"/>
        <rFont val="Arial Narrow"/>
        <family val="2"/>
        <charset val="238"/>
      </rPr>
      <t>Zasypanie wykopów fundamentowych podłużnych punkto- wych,rowów,wykopów obiektowych gruntem o grubości wars-
twy w stanie luźnym 30 cm z zagęszczeniem</t>
    </r>
  </si>
  <si>
    <r>
      <rPr>
        <sz val="8"/>
        <rFont val="Arial Narrow"/>
        <family val="2"/>
        <charset val="238"/>
      </rPr>
      <t>87 d.2.1
.1</t>
    </r>
  </si>
  <si>
    <t>Warstwa dolna i górna piasku gr. 10 cm z zagęszczeniem</t>
  </si>
  <si>
    <r>
      <rPr>
        <sz val="8"/>
        <rFont val="Arial Narrow"/>
        <family val="2"/>
        <charset val="238"/>
      </rPr>
      <t>88 d.2.1
.1</t>
    </r>
  </si>
  <si>
    <t>Obsypka piaskowa do wysokości 30 cm nad rurociągiem z zagęszczeniem</t>
  </si>
  <si>
    <t>2.1.2</t>
  </si>
  <si>
    <t>Przewody ciśnieniowe</t>
  </si>
  <si>
    <r>
      <rPr>
        <sz val="8"/>
        <rFont val="Arial Narrow"/>
        <family val="2"/>
        <charset val="238"/>
      </rPr>
      <t>89 d.2.1
.2</t>
    </r>
  </si>
  <si>
    <t>Rura polietylenowa PE100 szeregu SDR 11 typ RC o jednoli- tym kolorze pomarańczowym O25</t>
  </si>
  <si>
    <r>
      <rPr>
        <sz val="8"/>
        <rFont val="Arial Narrow"/>
        <family val="2"/>
        <charset val="238"/>
      </rPr>
      <t>90 d.2.1
.2</t>
    </r>
  </si>
  <si>
    <t>Rura polietylenowa PE100 szeregu SDR 11 typ RC o jednoli- tym kolorze pomarańczowym O40</t>
  </si>
  <si>
    <t>2.1.3</t>
  </si>
  <si>
    <t>Rury ochronne</t>
  </si>
  <si>
    <r>
      <rPr>
        <sz val="8"/>
        <rFont val="Arial Narrow"/>
        <family val="2"/>
        <charset val="238"/>
      </rPr>
      <t>91 d.2.1
.3</t>
    </r>
  </si>
  <si>
    <r>
      <rPr>
        <sz val="8"/>
        <rFont val="Arial Narrow"/>
        <family val="2"/>
        <charset val="238"/>
      </rPr>
      <t>Rura ochronna polietylenowa PE100 szeregu SDR 17 typ RC o jednolitym kolorze pomarańczowym wraz z manszeta- mi lub czopami zamykającymi końce rury osłonowej O125x7,
1</t>
    </r>
  </si>
  <si>
    <t>2.1.4</t>
  </si>
  <si>
    <t>Przebudowa instalacji gazowej</t>
  </si>
  <si>
    <r>
      <rPr>
        <sz val="8"/>
        <rFont val="Arial Narrow"/>
        <family val="2"/>
        <charset val="238"/>
      </rPr>
      <t>92 d.2.1
.4</t>
    </r>
  </si>
  <si>
    <r>
      <rPr>
        <sz val="8"/>
        <rFont val="Arial Narrow"/>
        <family val="2"/>
        <charset val="238"/>
      </rPr>
      <t>Szafka gazowa-pomiarowa wolnostojąca z gazomierzem miechowym G4, reduktorem R10, kurkiem głównym z gwin- tami śrubunkowymi stożkowymi DN15 GZ/GZ 3/4", rejestra- torem impulsów, monozłączem pod gazomierz z łukiem z pprawej strony z uszczelkami 5/4"x5/4" R130, nyplem czar- nym redukcyjnym 5/4"x1", trójnikiem redukcyjnym stalowym czarnym do prób GW/GW 1"x1/2"/1", korkiem czarnym z
plombą 1/2"</t>
    </r>
  </si>
  <si>
    <r>
      <rPr>
        <sz val="8"/>
        <rFont val="Arial Narrow"/>
        <family val="2"/>
        <charset val="238"/>
      </rPr>
      <t>93 d.2.1
.4</t>
    </r>
  </si>
  <si>
    <t>Kolumna przyłącza z przejściem PE/stal PE25/DN20xGW 3/ 4"</t>
  </si>
  <si>
    <r>
      <rPr>
        <sz val="8"/>
        <rFont val="Arial Narrow"/>
        <family val="2"/>
        <charset val="238"/>
      </rPr>
      <t>94 d.2.1
.4</t>
    </r>
  </si>
  <si>
    <t>Kolumna przyłącza z przejściem PE/stal PE40/DN25x1"</t>
  </si>
  <si>
    <t>2.1.5</t>
  </si>
  <si>
    <t>Metody bezwykopowe</t>
  </si>
  <si>
    <r>
      <rPr>
        <sz val="8"/>
        <rFont val="Arial Narrow"/>
        <family val="2"/>
        <charset val="238"/>
      </rPr>
      <t>95 d.2.1
.5</t>
    </r>
  </si>
  <si>
    <t>D.01.03.07</t>
  </si>
  <si>
    <t>Przewiert rurą PE100 SDR17 RC O50x3,0 wraz z wciąga- niem rury przewodowej w rurę osłonową</t>
  </si>
  <si>
    <t>2.1.6</t>
  </si>
  <si>
    <t>Regulacja pionowa armatury gazowej</t>
  </si>
  <si>
    <r>
      <rPr>
        <sz val="8"/>
        <rFont val="Arial Narrow"/>
        <family val="2"/>
        <charset val="238"/>
      </rPr>
      <t>96 d.2.1
.6</t>
    </r>
  </si>
  <si>
    <t>Regulacja pionowa istniejącej armatury gazowej</t>
  </si>
  <si>
    <t>2.1.7</t>
  </si>
  <si>
    <t>Likwidacja gazociągów</t>
  </si>
  <si>
    <r>
      <rPr>
        <sz val="8"/>
        <rFont val="Arial Narrow"/>
        <family val="2"/>
        <charset val="238"/>
      </rPr>
      <t>97 d.2.1
.7</t>
    </r>
  </si>
  <si>
    <t>Demontaż istniejącego przyłącza gazowego wraz z szafką gazową z wyposażeniem</t>
  </si>
  <si>
    <t>SIECI ZEWNĘTRZNE- KANALIZACJA DESZCZOWA</t>
  </si>
  <si>
    <t>KANALIZACJA DESZCZOWA</t>
  </si>
  <si>
    <t>3.1.1</t>
  </si>
  <si>
    <r>
      <rPr>
        <sz val="8"/>
        <rFont val="Arial Narrow"/>
        <family val="2"/>
        <charset val="238"/>
      </rPr>
      <t>98 d.3.1
.1</t>
    </r>
  </si>
  <si>
    <t>D.03.02.01</t>
  </si>
  <si>
    <r>
      <rPr>
        <sz val="8"/>
        <rFont val="Arial Narrow"/>
        <family val="2"/>
        <charset val="238"/>
      </rPr>
      <t>99 d.3.1
.1</t>
    </r>
  </si>
  <si>
    <r>
      <rPr>
        <sz val="8"/>
        <rFont val="Arial Narrow"/>
        <family val="2"/>
        <charset val="238"/>
      </rPr>
      <t>100 d.3.1
.1</t>
    </r>
  </si>
  <si>
    <r>
      <rPr>
        <sz val="8"/>
        <rFont val="Arial Narrow"/>
        <family val="2"/>
        <charset val="238"/>
      </rPr>
      <t>Roboty ziemne z transportem urobku i utylizacją - odległość w gesti wykonawcy wraz z umocnieniem ścian wykopów,za-
bezpieczeniem i niezbędnym odwodnieniem</t>
    </r>
  </si>
  <si>
    <r>
      <rPr>
        <sz val="8"/>
        <rFont val="Arial Narrow"/>
        <family val="2"/>
        <charset val="238"/>
      </rPr>
      <t>101 d.3.1
.1</t>
    </r>
  </si>
  <si>
    <t>Zasypanie wykopów fundamentowych podłużnych punkto- wych,rowów,wykopów obiektowych gruntem o grubości wars- twy w stanie luźnym 30 cm z zagęszczeniem</t>
  </si>
  <si>
    <r>
      <rPr>
        <sz val="8"/>
        <rFont val="Arial Narrow"/>
        <family val="2"/>
        <charset val="238"/>
      </rPr>
      <t>102 d.3.1
.1</t>
    </r>
  </si>
  <si>
    <r>
      <rPr>
        <sz val="8"/>
        <rFont val="Arial Narrow"/>
        <family val="2"/>
        <charset val="238"/>
      </rPr>
      <t>103 d.3.1
.1</t>
    </r>
  </si>
  <si>
    <t>3.1.2</t>
  </si>
  <si>
    <t>Kanał grawitacyjny</t>
  </si>
  <si>
    <r>
      <rPr>
        <sz val="8"/>
        <rFont val="Arial Narrow"/>
        <family val="2"/>
        <charset val="238"/>
      </rPr>
      <t>104 d.3.1
.2</t>
    </r>
  </si>
  <si>
    <t>Kanały z rur PVC-U łączone na wcisk, Fi·200·mm SN 8</t>
  </si>
  <si>
    <r>
      <rPr>
        <sz val="8"/>
        <rFont val="Arial Narrow"/>
        <family val="2"/>
        <charset val="238"/>
      </rPr>
      <t>105 d.3.1
.2</t>
    </r>
  </si>
  <si>
    <t>Kanały z rur PVC-U łączone na wcisk, Fi·250·mm SN 8</t>
  </si>
  <si>
    <r>
      <rPr>
        <sz val="8"/>
        <rFont val="Arial Narrow"/>
        <family val="2"/>
        <charset val="238"/>
      </rPr>
      <t>106 d.3.1
.2</t>
    </r>
  </si>
  <si>
    <t>Kanały z rur PVC-U łączone na wcisk, Fi·315·mm SN 8</t>
  </si>
  <si>
    <r>
      <rPr>
        <sz val="8"/>
        <rFont val="Arial Narrow"/>
        <family val="2"/>
        <charset val="238"/>
      </rPr>
      <t>107 d.3.1
.2</t>
    </r>
  </si>
  <si>
    <t>Kanały z rur PVC-U łączone na wcisk, Fi·500·mm SN 8</t>
  </si>
  <si>
    <r>
      <rPr>
        <sz val="8"/>
        <rFont val="Arial Narrow"/>
        <family val="2"/>
        <charset val="238"/>
      </rPr>
      <t>108 d.3.1
.2</t>
    </r>
  </si>
  <si>
    <t>Kanały z rur PVC-U łączone na wcisk, Fi·200·mm SN 12</t>
  </si>
  <si>
    <r>
      <rPr>
        <sz val="8"/>
        <rFont val="Arial Narrow"/>
        <family val="2"/>
        <charset val="238"/>
      </rPr>
      <t>109 d.3.1
.2</t>
    </r>
  </si>
  <si>
    <t>Kanały z rur PVC-U łączone na wcisk, Fi·315·mm SN 12</t>
  </si>
  <si>
    <r>
      <rPr>
        <sz val="8"/>
        <rFont val="Arial Narrow"/>
        <family val="2"/>
        <charset val="238"/>
      </rPr>
      <t>110 d.3.1
.2</t>
    </r>
  </si>
  <si>
    <t>Kanały z rur PVC-U łączone na wcisk, Fi·500·mm SN 12</t>
  </si>
  <si>
    <r>
      <rPr>
        <sz val="8"/>
        <rFont val="Arial Narrow"/>
        <family val="2"/>
        <charset val="238"/>
      </rPr>
      <t>111 d.3.1
.2</t>
    </r>
  </si>
  <si>
    <t>Kanały z rur PE-HD łączone spawem ekstruzyjnym, Fi·800· mm SN 8</t>
  </si>
  <si>
    <r>
      <rPr>
        <sz val="8"/>
        <rFont val="Arial Narrow"/>
        <family val="2"/>
        <charset val="238"/>
      </rPr>
      <t>112 d.3.1
.2</t>
    </r>
  </si>
  <si>
    <t>Kanały z rur PE-HD łączone spawem ekstruzyjnym, Fi·1000· mm SN 8</t>
  </si>
  <si>
    <t>3.1.3</t>
  </si>
  <si>
    <t>Studnie kanalizacyjne</t>
  </si>
  <si>
    <r>
      <rPr>
        <sz val="8"/>
        <rFont val="Arial Narrow"/>
        <family val="2"/>
        <charset val="238"/>
      </rPr>
      <t>113 d.3.1
.3</t>
    </r>
  </si>
  <si>
    <t>Studnie żelbetowe prefabrykowane Fi·1000·mm z betonu C35/45 z pokrywą D400 z pierścieniem odciążającym z pod- stawą prefabrykowaną, z przejściami szczelnymi dla rur</t>
  </si>
  <si>
    <t>stud.</t>
  </si>
  <si>
    <r>
      <rPr>
        <sz val="8"/>
        <rFont val="Arial Narrow"/>
        <family val="2"/>
        <charset val="238"/>
      </rPr>
      <t>114 d.3.1
.3</t>
    </r>
  </si>
  <si>
    <r>
      <rPr>
        <sz val="8"/>
        <rFont val="Arial Narrow"/>
        <family val="2"/>
        <charset val="238"/>
      </rPr>
      <t>Studnie żelbetowe prefabrykowane Fi·2000·mm z betonu C35/45
z pokrywą D400 z pierścieniem odciążającym z podstawą prefabrykowaną, z przejściami szczelnymi dla rur</t>
    </r>
  </si>
  <si>
    <r>
      <rPr>
        <sz val="8"/>
        <rFont val="Arial Narrow"/>
        <family val="2"/>
        <charset val="238"/>
      </rPr>
      <t>115 d.3.1
.3</t>
    </r>
  </si>
  <si>
    <t>Studnie kanalizacyjne Fi·1000·mm PE HD ze zwieńczeniem i kompletem przejść szczelnych</t>
  </si>
  <si>
    <r>
      <rPr>
        <sz val="8"/>
        <rFont val="Arial Narrow"/>
        <family val="2"/>
        <charset val="238"/>
      </rPr>
      <t>116 d.3.1
.3</t>
    </r>
  </si>
  <si>
    <r>
      <rPr>
        <sz val="8"/>
        <rFont val="Arial Narrow"/>
        <family val="2"/>
        <charset val="238"/>
      </rPr>
      <t>Studnie żelbetowe prefabrykowane Fi·1000·mm z betonu C35/45 z pokrywą D400 z pierścieniem odciążającym z pod-
stawą prefabrykowaną, z przejściami szczelnymi dla rur</t>
    </r>
  </si>
  <si>
    <t>3.1.4</t>
  </si>
  <si>
    <t>Wpusty uliczne</t>
  </si>
  <si>
    <r>
      <rPr>
        <sz val="8"/>
        <rFont val="Arial Narrow"/>
        <family val="2"/>
        <charset val="238"/>
      </rPr>
      <t>117 d.3.1
.4</t>
    </r>
  </si>
  <si>
    <t>Studzienki ściekowe uliczne betonowe o śr. 500 mm z osad- nikiem 1 m. Wpusty deszczowe jezdniowe klasy D400 (że- liwne)</t>
  </si>
  <si>
    <r>
      <rPr>
        <sz val="8"/>
        <rFont val="Arial Narrow"/>
        <family val="2"/>
        <charset val="238"/>
      </rPr>
      <t>118 d.3.1
.4</t>
    </r>
  </si>
  <si>
    <r>
      <rPr>
        <sz val="8"/>
        <rFont val="Arial Narrow"/>
        <family val="2"/>
        <charset val="238"/>
      </rPr>
      <t>Studzienki ściekowe uliczne betonowe o śr. 500 mm z osad- nikiem 1 m. Wpust krawężnikowo-jezdniowy klasy D400 (że-
liwne)</t>
    </r>
  </si>
  <si>
    <t>3.1.5</t>
  </si>
  <si>
    <t>Przewiert</t>
  </si>
  <si>
    <r>
      <rPr>
        <sz val="8"/>
        <rFont val="Arial Narrow"/>
        <family val="2"/>
        <charset val="238"/>
      </rPr>
      <t>119 d.3.1
.5</t>
    </r>
  </si>
  <si>
    <t>Przewiert rurami GRP DN478 SN80 000 wraz z wykonaniem komór roboczych, zabezpieczeniem ścian wykopów, wciąg- nięciem rury przewodowej na płozach, montażem manszet zabezpieczających, zlikwidowaniem komór roboczych i upo- rządkowaniem terenu</t>
  </si>
  <si>
    <t>3.1.6</t>
  </si>
  <si>
    <t>Regulator przepływu</t>
  </si>
  <si>
    <r>
      <rPr>
        <sz val="8"/>
        <rFont val="Arial Narrow"/>
        <family val="2"/>
        <charset val="238"/>
      </rPr>
      <t>120 d.3.1
.6</t>
    </r>
  </si>
  <si>
    <t>Regulator przepływu o wydajności 40 dm3/s</t>
  </si>
  <si>
    <t>3.1.7</t>
  </si>
  <si>
    <t>Demontaż nieczynnej kanalizacji deszczowej</t>
  </si>
  <si>
    <r>
      <rPr>
        <sz val="8"/>
        <rFont val="Arial Narrow"/>
        <family val="2"/>
        <charset val="238"/>
      </rPr>
      <t>121 d.3.1
.7</t>
    </r>
  </si>
  <si>
    <t>Likwidacja odcinków kanalizacji deszczowej wraz z studnią kanalizacyjną i wpustem deszczowym</t>
  </si>
  <si>
    <t>SIECI ZEWNĘTRZNE- WODOCIĄG</t>
  </si>
  <si>
    <t>WODOCIĄG</t>
  </si>
  <si>
    <t>4.1.1</t>
  </si>
  <si>
    <r>
      <rPr>
        <sz val="8"/>
        <rFont val="Arial Narrow"/>
        <family val="2"/>
        <charset val="238"/>
      </rPr>
      <t>122 d.4.1
.1</t>
    </r>
  </si>
  <si>
    <t>W.01.03.05</t>
  </si>
  <si>
    <r>
      <rPr>
        <sz val="8"/>
        <rFont val="Arial Narrow"/>
        <family val="2"/>
        <charset val="238"/>
      </rPr>
      <t>123 d.4.1
.1</t>
    </r>
  </si>
  <si>
    <t>Wykopy liniowe o ścianach pionowych pod fundamenty, ru- rociągi i kolektory w gruntach suchych z wydobyciem urobku łopatą lub wyciągiem ręcznym, głębokość do 3.0·m, katego- ria gruntu III-IV, szerokość wykopu 0.8-1.5·m - wykopy kontr- olne wraz z zasypaniem</t>
  </si>
  <si>
    <r>
      <rPr>
        <sz val="8"/>
        <rFont val="Arial Narrow"/>
        <family val="2"/>
        <charset val="238"/>
      </rPr>
      <t>124 d.4.1
.1</t>
    </r>
  </si>
  <si>
    <r>
      <rPr>
        <sz val="8"/>
        <rFont val="Arial Narrow"/>
        <family val="2"/>
        <charset val="238"/>
      </rPr>
      <t>125 d.4.1
.1</t>
    </r>
  </si>
  <si>
    <r>
      <rPr>
        <sz val="8"/>
        <rFont val="Arial Narrow"/>
        <family val="2"/>
        <charset val="238"/>
      </rPr>
      <t>126 d.4.1
.1</t>
    </r>
  </si>
  <si>
    <r>
      <rPr>
        <sz val="8"/>
        <rFont val="Arial Narrow"/>
        <family val="2"/>
        <charset val="238"/>
      </rPr>
      <t>127 d.4.1
.1</t>
    </r>
  </si>
  <si>
    <t>4.1.2</t>
  </si>
  <si>
    <r>
      <rPr>
        <sz val="8"/>
        <rFont val="Arial Narrow"/>
        <family val="2"/>
        <charset val="238"/>
      </rPr>
      <t>128 d.4.1
.2</t>
    </r>
  </si>
  <si>
    <t>Rura ochronna pełna PE SDR11 PN16 z kompletem płóz dystansowych i manszetami zamykającymi O225</t>
  </si>
  <si>
    <r>
      <rPr>
        <sz val="8"/>
        <rFont val="Arial Narrow"/>
        <family val="2"/>
        <charset val="238"/>
      </rPr>
      <t>129 d.4.1
.2</t>
    </r>
  </si>
  <si>
    <t>Rura ochronna pełna PE SDR11 PN16 z kompletem płóz dystansowych i manszetami zamykającymi O315</t>
  </si>
  <si>
    <t>TELETECHNIKA - KANAŁ TECHNOLOGICZNY</t>
  </si>
  <si>
    <r>
      <rPr>
        <sz val="8"/>
        <rFont val="Arial Narrow"/>
        <family val="2"/>
        <charset val="238"/>
      </rPr>
      <t>130
d.5.1</t>
    </r>
  </si>
  <si>
    <t>T.01.03.04C</t>
  </si>
  <si>
    <t>131 d.5.1</t>
  </si>
  <si>
    <t>132 d.5.1</t>
  </si>
  <si>
    <t>Roboty ziemne z transportem urobku i utylizacją - odległość w gesti wykonawcy wraz z umocnieniem ścian wykopów,za- bezpieczeniem i niezbędnym odwodnieniem</t>
  </si>
  <si>
    <t>133 d.5.1</t>
  </si>
  <si>
    <r>
      <rPr>
        <sz val="8"/>
        <rFont val="Arial Narrow"/>
        <family val="2"/>
        <charset val="238"/>
      </rPr>
      <t>134
d.5.1</t>
    </r>
  </si>
  <si>
    <t>Elementy wyposażenia</t>
  </si>
  <si>
    <t>135 d.5.2</t>
  </si>
  <si>
    <r>
      <rPr>
        <sz val="8"/>
        <rFont val="Arial Narrow"/>
        <family val="2"/>
        <charset val="238"/>
      </rPr>
      <t>Wykonanie kanału technologicznego typu Ktu wtaz z folią ostrzegawczą składającego się:
- rura typu RHDPEk 110/6,3
- rura 3x RHDPE 40/3,7
- rura WMR 44 (7x12/10)</t>
    </r>
  </si>
  <si>
    <t>136 d.5.2</t>
  </si>
  <si>
    <r>
      <rPr>
        <sz val="8"/>
        <rFont val="Arial Narrow"/>
        <family val="2"/>
        <charset val="238"/>
      </rPr>
      <t>Wykonanie kanału technologicznego typu Ktp wraz z folią ostrzegawczą składającego się:
- rura typu RHDPEk 110/6,3
- rura RHDPEk 125/7,1
- rura 3x RHDPE 40/3,7
- rura WMR 44 (7x12/10)</t>
    </r>
  </si>
  <si>
    <r>
      <rPr>
        <sz val="8"/>
        <rFont val="Arial Narrow"/>
        <family val="2"/>
        <charset val="238"/>
      </rPr>
      <t>137
d.5.2</t>
    </r>
  </si>
  <si>
    <t>Rura ochronna RHDPEp fi 160</t>
  </si>
  <si>
    <t>138 d.5.2</t>
  </si>
  <si>
    <t>Montaż studni kablowych typu SKO-2g wraz z pokrywą typu ciężkiego z logo ZDW w Katowicach</t>
  </si>
  <si>
    <t>TELETECHNIKA - PRZEBUDOWA</t>
  </si>
  <si>
    <r>
      <rPr>
        <sz val="8"/>
        <rFont val="Arial Narrow"/>
        <family val="2"/>
        <charset val="238"/>
      </rPr>
      <t>139
d.6.1</t>
    </r>
  </si>
  <si>
    <t>T.01.03.03A</t>
  </si>
  <si>
    <t>140 d.6.1</t>
  </si>
  <si>
    <t>141 d.6.1</t>
  </si>
  <si>
    <t>142 d.6.1</t>
  </si>
  <si>
    <r>
      <rPr>
        <sz val="8"/>
        <rFont val="Arial Narrow"/>
        <family val="2"/>
        <charset val="238"/>
      </rPr>
      <t>143
d.6.1</t>
    </r>
  </si>
  <si>
    <r>
      <rPr>
        <sz val="8"/>
        <rFont val="Arial Narrow"/>
        <family val="2"/>
        <charset val="238"/>
      </rPr>
      <t>144
d.6.2</t>
    </r>
  </si>
  <si>
    <t>Montaż słupa drewnianego h=7 m na szczudłach betnowych</t>
  </si>
  <si>
    <r>
      <rPr>
        <sz val="8"/>
        <rFont val="Arial Narrow"/>
        <family val="2"/>
        <charset val="238"/>
      </rPr>
      <t>145
d.6.2</t>
    </r>
  </si>
  <si>
    <r>
      <rPr>
        <sz val="8"/>
        <rFont val="Arial Narrow"/>
        <family val="2"/>
        <charset val="238"/>
      </rPr>
      <t>Montaż słupa drewnianego h=7 m na szczudłach betnowych
- rozkraczny</t>
    </r>
  </si>
  <si>
    <r>
      <rPr>
        <sz val="8"/>
        <rFont val="Arial Narrow"/>
        <family val="2"/>
        <charset val="238"/>
      </rPr>
      <t>146
d.6.2</t>
    </r>
  </si>
  <si>
    <r>
      <rPr>
        <sz val="8"/>
        <rFont val="Arial Narrow"/>
        <family val="2"/>
        <charset val="238"/>
      </rPr>
      <t>Rura ochronna HDPE fi 110 wraz z dławicą czopową EK
186/110</t>
    </r>
  </si>
  <si>
    <r>
      <rPr>
        <sz val="8"/>
        <rFont val="Arial Narrow"/>
        <family val="2"/>
        <charset val="238"/>
      </rPr>
      <t>147
d.6.2</t>
    </r>
  </si>
  <si>
    <t>Kabel XzTKMXpwFtlx 35x4x0,5</t>
  </si>
  <si>
    <r>
      <rPr>
        <sz val="8"/>
        <rFont val="Arial Narrow"/>
        <family val="2"/>
        <charset val="238"/>
      </rPr>
      <t>148
d.6.2</t>
    </r>
  </si>
  <si>
    <t>Kabel XzTKMXsFtx 35x4x0,5</t>
  </si>
  <si>
    <t>149 d.6.2</t>
  </si>
  <si>
    <t>Przełożenie osprzętu istniejącego zamontowanego na słu- pach no nowe stanowiska</t>
  </si>
  <si>
    <t>150 d.6.2</t>
  </si>
  <si>
    <r>
      <rPr>
        <sz val="8"/>
        <rFont val="Arial Narrow"/>
        <family val="2"/>
        <charset val="238"/>
      </rPr>
      <t>Przełożenie przewodu telekomunikacyjnego z ist. słupów na nowe stanowiska słupowe
Krotność = 2</t>
    </r>
  </si>
  <si>
    <t>151 d.6.2</t>
  </si>
  <si>
    <t>Montaż studni kablowych typu SKO-2g wraz z pokrywą typu ciężkiego zabezpieczoną ryglowo- mechanicznie</t>
  </si>
  <si>
    <t>OSWIETLENIE</t>
  </si>
  <si>
    <t>D.07.07.01</t>
  </si>
  <si>
    <t>Elementy wyposażanie</t>
  </si>
  <si>
    <t>Montaż szafy oświetleniowej typu SOU-1</t>
  </si>
  <si>
    <r>
      <rPr>
        <sz val="8"/>
        <rFont val="Arial Narrow"/>
        <family val="2"/>
        <charset val="238"/>
      </rPr>
      <t>Słup oświetleniowy aluminiowy anodowany kolor wg. aska- zań inwestora h=6,00 m wraz z fundamentem i oprawą oświetleniowa na wysiegniku o dł. 1,00 m  typu LED 64,5 W
5700 K</t>
    </r>
  </si>
  <si>
    <r>
      <rPr>
        <sz val="8"/>
        <rFont val="Arial Narrow"/>
        <family val="2"/>
        <charset val="238"/>
      </rPr>
      <t>Przebudowa istniejącego słupa oświetlenowego wraz z fun-
damentem, wysięgnikiem i oprawą typu LED</t>
    </r>
  </si>
  <si>
    <t>Układanie kabla typu NA2XY-J 4x35 mm2 RE (z zapasami) wraz z folią ostrzegawczą "Uwaga Kabel"</t>
  </si>
  <si>
    <t>Kabel typu YAKXS 4x35 mm2 (z zapasami)  wraz z folią ostrzegawczą "Uwaga Kabel"</t>
  </si>
  <si>
    <t>Przewód YDYp 3x2,5 mm2</t>
  </si>
  <si>
    <t>Złącze bezpiecznikowe typu IZK</t>
  </si>
  <si>
    <t>Bezpiecznik topikowy D01 2A</t>
  </si>
  <si>
    <r>
      <rPr>
        <sz val="8"/>
        <rFont val="Arial Narrow"/>
        <family val="2"/>
        <charset val="238"/>
      </rPr>
      <t>Rura ochronna gładkościenna fi 75 mm koloru niebieskiego
wraz z dławicą czopową</t>
    </r>
  </si>
  <si>
    <r>
      <rPr>
        <sz val="8"/>
        <rFont val="Arial Narrow"/>
        <family val="2"/>
        <charset val="238"/>
      </rPr>
      <t>Rura ochronna zgrzewana HDPE fi 75 wraz z dławicą czopo-
wą</t>
    </r>
  </si>
  <si>
    <t>Bednarka układana w wykopie FEZn 30x4</t>
  </si>
  <si>
    <r>
      <rPr>
        <sz val="8"/>
        <rFont val="Arial Narrow"/>
        <family val="2"/>
        <charset val="238"/>
      </rPr>
      <t>Sondy uziemiające L=3 m (2x1,5 m)
Krotność = 2</t>
    </r>
  </si>
  <si>
    <t>Rura ochronna UV fi 75 (czarna)</t>
  </si>
  <si>
    <t>Zaciski krzyżowe</t>
  </si>
  <si>
    <t>ELEKTRYKA PRZEBUDOWA</t>
  </si>
  <si>
    <t>E.01.03.02</t>
  </si>
  <si>
    <t>Rura ochronna HDPE zgrzewania fi 75 mm</t>
  </si>
  <si>
    <t>Rura ochronna dwudzielna fi 110 niebieska wraz z dławica czopową EK 186/110</t>
  </si>
  <si>
    <t>Rura termokurczliwa</t>
  </si>
  <si>
    <t>Montaż ogranicznika przepięć typu SE30.166</t>
  </si>
  <si>
    <t>Linka Lgy 1x16 żółto - zielona</t>
  </si>
  <si>
    <t>Wartość kosztorysowa robót bez podatku VAT</t>
  </si>
  <si>
    <t xml:space="preserve"> Podatek VAT</t>
  </si>
  <si>
    <t>Ogółem wartość kosztorysowa robót z podatkiem VAT</t>
  </si>
  <si>
    <t>TABELA ELEMENTÓW ROZLICZENIOWYCH - KOSZTORYS OFERTOWY</t>
  </si>
  <si>
    <t>ZBIORCZE   ZESTAWIENIE   TABEL ELEMENTÓW   ROZLICZENIOWYCH</t>
  </si>
  <si>
    <t>I</t>
  </si>
  <si>
    <t>Branża ogólna, drogowa</t>
  </si>
  <si>
    <t>Sieci zewnętrzne - gazociąg</t>
  </si>
  <si>
    <t>Sieci zewnętrzne - kanalizacja deszczowa</t>
  </si>
  <si>
    <t>Sieci zewnętrzne - wodociąg</t>
  </si>
  <si>
    <t>Teletechnika - kanał technologiczny</t>
  </si>
  <si>
    <t>Teletechniczna - przebudowa</t>
  </si>
  <si>
    <t>Oświetlenie</t>
  </si>
  <si>
    <t>Elektryka - przebudowa</t>
  </si>
  <si>
    <t>Wartość kosztorysu netto (pozycja 1-8)</t>
  </si>
  <si>
    <t>II</t>
  </si>
  <si>
    <t>KWOTA TYMCZASOWA</t>
  </si>
  <si>
    <t>Kwota tymczasowa (5% wartości pozycji 1-8)</t>
  </si>
  <si>
    <t>III</t>
  </si>
  <si>
    <t>CENA OFERTOWA</t>
  </si>
  <si>
    <t>Wartość netto (pozycje 1÷9)</t>
  </si>
  <si>
    <t>Podatek 23% VAT</t>
  </si>
  <si>
    <t>Razem brutto</t>
  </si>
  <si>
    <t>ROZBUDOWA DROGI WOJEWÓDZKIEJ POLEGAJĄCA NA BUDOWIE CHODNIKA W CIĄGU DROGI WOJEWÓDZKIEJ
 NR 931 W MIEJSCOWOŚCI JANKOWICE</t>
  </si>
  <si>
    <t>Kosztorys Ofertowy</t>
  </si>
  <si>
    <t>Opornik kamienny o wymiarach 20x30x100 ze skosem 2x2 cm na ławie betonowej</t>
  </si>
  <si>
    <t>Krawężnik betonowy najazdowy o wym. 15x22x100 na ławie betonowej wyniesiony na 4 cm</t>
  </si>
  <si>
    <t>ZAŁĄCZNIK NR 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</si>
</sst>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00"/>
    <numFmt numFmtId="166" formatCode="#,##0.000"/>
    <numFmt numFmtId="167" formatCode="_-* #,##0.00\ _z_ł_-;\-* #,##0.00\ _z_ł_-;_-* &quot;-&quot;??\ _z_ł_-;_-@_-"/>
    <numFmt numFmtId="168" formatCode="_-* #,##0.00\ [$zł-415]_-;\-* #,##0.00\ [$zł-415]_-;_-* \-??\ [$zł-415]_-;_-@_-"/>
    <numFmt numFmtId="169" formatCode="#,##0.00\ &quot;zł&quot;"/>
  </numFmts>
  <fonts count="23" x14ac:knownFonts="1">
    <font>
      <sz val="10"/>
      <color rgb="FF000000"/>
      <name val="Times New Roman"/>
      <charset val="204"/>
    </font>
    <font>
      <b/>
      <sz val="10"/>
      <color rgb="FF000000"/>
      <name val="Arial Narrow"/>
      <family val="2"/>
      <charset val="238"/>
    </font>
    <font>
      <b/>
      <sz val="8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name val="Arial Narrow"/>
      <family val="2"/>
      <charset val="238"/>
    </font>
    <font>
      <sz val="8"/>
      <color rgb="FF000000"/>
      <name val="Arial Narrow"/>
      <family val="2"/>
      <charset val="238"/>
    </font>
    <font>
      <vertAlign val="subscript"/>
      <sz val="8"/>
      <name val="Arial Narrow"/>
      <family val="2"/>
      <charset val="238"/>
    </font>
    <font>
      <sz val="6"/>
      <name val="Arial Narrow"/>
      <family val="2"/>
      <charset val="238"/>
    </font>
    <font>
      <sz val="10"/>
      <color rgb="FF000000"/>
      <name val="Times New Roman"/>
      <charset val="204"/>
    </font>
    <font>
      <b/>
      <sz val="10"/>
      <name val="Verdana"/>
      <family val="2"/>
      <charset val="1"/>
    </font>
    <font>
      <sz val="10"/>
      <name val="Arial"/>
      <family val="2"/>
      <charset val="238"/>
    </font>
    <font>
      <sz val="10"/>
      <name val="Verdana"/>
      <family val="2"/>
      <charset val="1"/>
    </font>
    <font>
      <sz val="10"/>
      <name val="Arial CE"/>
      <family val="2"/>
      <charset val="238"/>
    </font>
    <font>
      <b/>
      <sz val="14"/>
      <name val="Verdana"/>
      <family val="2"/>
      <charset val="238"/>
    </font>
    <font>
      <b/>
      <sz val="16"/>
      <name val="Verdana"/>
      <family val="2"/>
      <charset val="1"/>
    </font>
    <font>
      <b/>
      <sz val="12"/>
      <name val="Verdana"/>
      <family val="2"/>
      <charset val="1"/>
    </font>
    <font>
      <sz val="12"/>
      <name val="Verdana"/>
      <family val="2"/>
      <charset val="1"/>
    </font>
    <font>
      <sz val="12"/>
      <name val="Verdana"/>
      <family val="2"/>
      <charset val="238"/>
    </font>
    <font>
      <b/>
      <sz val="12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0" fontId="11" fillId="0" borderId="0"/>
    <xf numFmtId="0" fontId="13" fillId="0" borderId="0"/>
    <xf numFmtId="0" fontId="11" fillId="0" borderId="0"/>
  </cellStyleXfs>
  <cellXfs count="89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left" vertical="top"/>
    </xf>
    <xf numFmtId="167" fontId="0" fillId="0" borderId="0" xfId="0" applyNumberForma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65" fontId="6" fillId="0" borderId="1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right" vertical="top" wrapText="1" shrinkToFit="1"/>
    </xf>
    <xf numFmtId="2" fontId="6" fillId="0" borderId="1" xfId="0" applyNumberFormat="1" applyFont="1" applyBorder="1" applyAlignment="1">
      <alignment horizontal="right" vertical="top" wrapText="1" shrinkToFit="1"/>
    </xf>
    <xf numFmtId="166" fontId="6" fillId="0" borderId="1" xfId="0" applyNumberFormat="1" applyFont="1" applyBorder="1" applyAlignment="1">
      <alignment horizontal="right" vertical="top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" fontId="4" fillId="0" borderId="5" xfId="0" applyNumberFormat="1" applyFont="1" applyBorder="1" applyAlignment="1">
      <alignment horizontal="left" vertical="top" wrapText="1" shrinkToFit="1"/>
    </xf>
    <xf numFmtId="1" fontId="4" fillId="0" borderId="6" xfId="0" applyNumberFormat="1" applyFont="1" applyBorder="1" applyAlignment="1">
      <alignment horizontal="center" vertical="top" wrapText="1" shrinkToFit="1"/>
    </xf>
    <xf numFmtId="1" fontId="4" fillId="2" borderId="5" xfId="0" applyNumberFormat="1" applyFont="1" applyFill="1" applyBorder="1" applyAlignment="1">
      <alignment horizontal="left" vertical="top" wrapText="1" shrinkToFit="1"/>
    </xf>
    <xf numFmtId="164" fontId="4" fillId="2" borderId="5" xfId="0" applyNumberFormat="1" applyFont="1" applyFill="1" applyBorder="1" applyAlignment="1">
      <alignment horizontal="left" vertical="top" wrapText="1" shrinkToFit="1"/>
    </xf>
    <xf numFmtId="0" fontId="2" fillId="2" borderId="5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top" wrapText="1" shrinkToFit="1"/>
    </xf>
    <xf numFmtId="0" fontId="2" fillId="2" borderId="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2" fontId="6" fillId="0" borderId="6" xfId="0" applyNumberFormat="1" applyFont="1" applyBorder="1" applyAlignment="1">
      <alignment horizontal="right" vertical="top" wrapText="1" shrinkToFit="1"/>
    </xf>
    <xf numFmtId="4" fontId="2" fillId="0" borderId="6" xfId="0" applyNumberFormat="1" applyFont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vertical="center" wrapText="1"/>
    </xf>
    <xf numFmtId="169" fontId="12" fillId="0" borderId="0" xfId="0" applyNumberFormat="1" applyFont="1"/>
    <xf numFmtId="0" fontId="0" fillId="0" borderId="0" xfId="0"/>
    <xf numFmtId="4" fontId="19" fillId="2" borderId="5" xfId="4" applyNumberFormat="1" applyFont="1" applyFill="1" applyBorder="1" applyAlignment="1">
      <alignment horizontal="center" vertical="center" wrapText="1"/>
    </xf>
    <xf numFmtId="4" fontId="19" fillId="2" borderId="1" xfId="4" applyNumberFormat="1" applyFont="1" applyFill="1" applyBorder="1" applyAlignment="1">
      <alignment horizontal="center" vertical="center" wrapText="1"/>
    </xf>
    <xf numFmtId="169" fontId="21" fillId="2" borderId="1" xfId="4" applyNumberFormat="1" applyFont="1" applyFill="1" applyBorder="1" applyAlignment="1">
      <alignment horizontal="center" vertical="center"/>
    </xf>
    <xf numFmtId="169" fontId="21" fillId="2" borderId="6" xfId="4" applyNumberFormat="1" applyFont="1" applyFill="1" applyBorder="1" applyAlignment="1">
      <alignment horizontal="center" vertical="center"/>
    </xf>
    <xf numFmtId="4" fontId="19" fillId="2" borderId="7" xfId="4" applyNumberFormat="1" applyFont="1" applyFill="1" applyBorder="1" applyAlignment="1">
      <alignment horizontal="center" vertical="center" wrapText="1"/>
    </xf>
    <xf numFmtId="4" fontId="19" fillId="2" borderId="8" xfId="4" applyNumberFormat="1" applyFont="1" applyFill="1" applyBorder="1" applyAlignment="1">
      <alignment horizontal="center" vertical="center" wrapText="1"/>
    </xf>
    <xf numFmtId="169" fontId="20" fillId="2" borderId="8" xfId="4" applyNumberFormat="1" applyFont="1" applyFill="1" applyBorder="1" applyAlignment="1">
      <alignment horizontal="center" vertical="center" wrapText="1"/>
    </xf>
    <xf numFmtId="169" fontId="20" fillId="2" borderId="9" xfId="4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8" fontId="18" fillId="0" borderId="1" xfId="0" applyNumberFormat="1" applyFont="1" applyBorder="1" applyAlignment="1">
      <alignment horizontal="center" vertical="center"/>
    </xf>
    <xf numFmtId="168" fontId="18" fillId="0" borderId="6" xfId="0" applyNumberFormat="1" applyFont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9" fontId="20" fillId="2" borderId="1" xfId="4" applyNumberFormat="1" applyFont="1" applyFill="1" applyBorder="1" applyAlignment="1">
      <alignment horizontal="center" vertical="center" wrapText="1"/>
    </xf>
    <xf numFmtId="169" fontId="20" fillId="2" borderId="6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8" fontId="17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168" fontId="16" fillId="2" borderId="1" xfId="0" applyNumberFormat="1" applyFont="1" applyFill="1" applyBorder="1" applyAlignment="1">
      <alignment horizontal="center" vertical="center"/>
    </xf>
    <xf numFmtId="168" fontId="16" fillId="2" borderId="6" xfId="0" applyNumberFormat="1" applyFont="1" applyFill="1" applyBorder="1" applyAlignment="1">
      <alignment horizontal="center" vertical="center"/>
    </xf>
    <xf numFmtId="168" fontId="17" fillId="0" borderId="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2" fillId="0" borderId="15" xfId="3" applyFont="1" applyBorder="1" applyAlignment="1">
      <alignment horizontal="center" vertical="center"/>
    </xf>
  </cellXfs>
  <cellStyles count="5">
    <cellStyle name="Dziesiętny" xfId="1" builtinId="3"/>
    <cellStyle name="Normalny" xfId="0" builtinId="0"/>
    <cellStyle name="Normalny 3" xfId="4" xr:uid="{B0C4CADE-0CD8-44F3-90DE-D92FE62CAB12}"/>
    <cellStyle name="Normalny_bestwinska_kosztorys_kanalizacja deszczowa_etap I" xfId="2" xr:uid="{75870956-C95D-4F6D-B895-48A34C7A02CD}"/>
    <cellStyle name="Normalny_w-rozliczeniowe" xfId="3" xr:uid="{AAEA9E58-D339-43EE-AAE4-F7E642F10FC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3364-DD03-48AB-AF4C-AA704234EAAE}">
  <sheetPr>
    <pageSetUpPr fitToPage="1"/>
  </sheetPr>
  <dimension ref="A1:K64"/>
  <sheetViews>
    <sheetView tabSelected="1" workbookViewId="0">
      <selection activeCell="F1" sqref="F1:G1"/>
    </sheetView>
  </sheetViews>
  <sheetFormatPr defaultColWidth="10.5" defaultRowHeight="12.55" x14ac:dyDescent="0.2"/>
  <cols>
    <col min="1" max="1" width="10.5" style="36"/>
    <col min="2" max="2" width="4.625" style="36" customWidth="1"/>
    <col min="3" max="3" width="51.125" style="36" customWidth="1"/>
    <col min="4" max="6" width="10.5" style="36"/>
    <col min="7" max="7" width="16.5" style="36" customWidth="1"/>
    <col min="8" max="10" width="10.5" style="36"/>
    <col min="11" max="11" width="20" style="36" bestFit="1" customWidth="1"/>
    <col min="12" max="258" width="10.5" style="36"/>
    <col min="259" max="259" width="46.875" style="36" customWidth="1"/>
    <col min="260" max="262" width="10.5" style="36"/>
    <col min="263" max="263" width="15.625" style="36" customWidth="1"/>
    <col min="264" max="266" width="10.5" style="36"/>
    <col min="267" max="267" width="20" style="36" bestFit="1" customWidth="1"/>
    <col min="268" max="514" width="10.5" style="36"/>
    <col min="515" max="515" width="46.875" style="36" customWidth="1"/>
    <col min="516" max="518" width="10.5" style="36"/>
    <col min="519" max="519" width="15.625" style="36" customWidth="1"/>
    <col min="520" max="522" width="10.5" style="36"/>
    <col min="523" max="523" width="20" style="36" bestFit="1" customWidth="1"/>
    <col min="524" max="770" width="10.5" style="36"/>
    <col min="771" max="771" width="46.875" style="36" customWidth="1"/>
    <col min="772" max="774" width="10.5" style="36"/>
    <col min="775" max="775" width="15.625" style="36" customWidth="1"/>
    <col min="776" max="778" width="10.5" style="36"/>
    <col min="779" max="779" width="20" style="36" bestFit="1" customWidth="1"/>
    <col min="780" max="1026" width="10.5" style="36"/>
    <col min="1027" max="1027" width="46.875" style="36" customWidth="1"/>
    <col min="1028" max="1030" width="10.5" style="36"/>
    <col min="1031" max="1031" width="15.625" style="36" customWidth="1"/>
    <col min="1032" max="1034" width="10.5" style="36"/>
    <col min="1035" max="1035" width="20" style="36" bestFit="1" customWidth="1"/>
    <col min="1036" max="1282" width="10.5" style="36"/>
    <col min="1283" max="1283" width="46.875" style="36" customWidth="1"/>
    <col min="1284" max="1286" width="10.5" style="36"/>
    <col min="1287" max="1287" width="15.625" style="36" customWidth="1"/>
    <col min="1288" max="1290" width="10.5" style="36"/>
    <col min="1291" max="1291" width="20" style="36" bestFit="1" customWidth="1"/>
    <col min="1292" max="1538" width="10.5" style="36"/>
    <col min="1539" max="1539" width="46.875" style="36" customWidth="1"/>
    <col min="1540" max="1542" width="10.5" style="36"/>
    <col min="1543" max="1543" width="15.625" style="36" customWidth="1"/>
    <col min="1544" max="1546" width="10.5" style="36"/>
    <col min="1547" max="1547" width="20" style="36" bestFit="1" customWidth="1"/>
    <col min="1548" max="1794" width="10.5" style="36"/>
    <col min="1795" max="1795" width="46.875" style="36" customWidth="1"/>
    <col min="1796" max="1798" width="10.5" style="36"/>
    <col min="1799" max="1799" width="15.625" style="36" customWidth="1"/>
    <col min="1800" max="1802" width="10.5" style="36"/>
    <col min="1803" max="1803" width="20" style="36" bestFit="1" customWidth="1"/>
    <col min="1804" max="2050" width="10.5" style="36"/>
    <col min="2051" max="2051" width="46.875" style="36" customWidth="1"/>
    <col min="2052" max="2054" width="10.5" style="36"/>
    <col min="2055" max="2055" width="15.625" style="36" customWidth="1"/>
    <col min="2056" max="2058" width="10.5" style="36"/>
    <col min="2059" max="2059" width="20" style="36" bestFit="1" customWidth="1"/>
    <col min="2060" max="2306" width="10.5" style="36"/>
    <col min="2307" max="2307" width="46.875" style="36" customWidth="1"/>
    <col min="2308" max="2310" width="10.5" style="36"/>
    <col min="2311" max="2311" width="15.625" style="36" customWidth="1"/>
    <col min="2312" max="2314" width="10.5" style="36"/>
    <col min="2315" max="2315" width="20" style="36" bestFit="1" customWidth="1"/>
    <col min="2316" max="2562" width="10.5" style="36"/>
    <col min="2563" max="2563" width="46.875" style="36" customWidth="1"/>
    <col min="2564" max="2566" width="10.5" style="36"/>
    <col min="2567" max="2567" width="15.625" style="36" customWidth="1"/>
    <col min="2568" max="2570" width="10.5" style="36"/>
    <col min="2571" max="2571" width="20" style="36" bestFit="1" customWidth="1"/>
    <col min="2572" max="2818" width="10.5" style="36"/>
    <col min="2819" max="2819" width="46.875" style="36" customWidth="1"/>
    <col min="2820" max="2822" width="10.5" style="36"/>
    <col min="2823" max="2823" width="15.625" style="36" customWidth="1"/>
    <col min="2824" max="2826" width="10.5" style="36"/>
    <col min="2827" max="2827" width="20" style="36" bestFit="1" customWidth="1"/>
    <col min="2828" max="3074" width="10.5" style="36"/>
    <col min="3075" max="3075" width="46.875" style="36" customWidth="1"/>
    <col min="3076" max="3078" width="10.5" style="36"/>
    <col min="3079" max="3079" width="15.625" style="36" customWidth="1"/>
    <col min="3080" max="3082" width="10.5" style="36"/>
    <col min="3083" max="3083" width="20" style="36" bestFit="1" customWidth="1"/>
    <col min="3084" max="3330" width="10.5" style="36"/>
    <col min="3331" max="3331" width="46.875" style="36" customWidth="1"/>
    <col min="3332" max="3334" width="10.5" style="36"/>
    <col min="3335" max="3335" width="15.625" style="36" customWidth="1"/>
    <col min="3336" max="3338" width="10.5" style="36"/>
    <col min="3339" max="3339" width="20" style="36" bestFit="1" customWidth="1"/>
    <col min="3340" max="3586" width="10.5" style="36"/>
    <col min="3587" max="3587" width="46.875" style="36" customWidth="1"/>
    <col min="3588" max="3590" width="10.5" style="36"/>
    <col min="3591" max="3591" width="15.625" style="36" customWidth="1"/>
    <col min="3592" max="3594" width="10.5" style="36"/>
    <col min="3595" max="3595" width="20" style="36" bestFit="1" customWidth="1"/>
    <col min="3596" max="3842" width="10.5" style="36"/>
    <col min="3843" max="3843" width="46.875" style="36" customWidth="1"/>
    <col min="3844" max="3846" width="10.5" style="36"/>
    <col min="3847" max="3847" width="15.625" style="36" customWidth="1"/>
    <col min="3848" max="3850" width="10.5" style="36"/>
    <col min="3851" max="3851" width="20" style="36" bestFit="1" customWidth="1"/>
    <col min="3852" max="4098" width="10.5" style="36"/>
    <col min="4099" max="4099" width="46.875" style="36" customWidth="1"/>
    <col min="4100" max="4102" width="10.5" style="36"/>
    <col min="4103" max="4103" width="15.625" style="36" customWidth="1"/>
    <col min="4104" max="4106" width="10.5" style="36"/>
    <col min="4107" max="4107" width="20" style="36" bestFit="1" customWidth="1"/>
    <col min="4108" max="4354" width="10.5" style="36"/>
    <col min="4355" max="4355" width="46.875" style="36" customWidth="1"/>
    <col min="4356" max="4358" width="10.5" style="36"/>
    <col min="4359" max="4359" width="15.625" style="36" customWidth="1"/>
    <col min="4360" max="4362" width="10.5" style="36"/>
    <col min="4363" max="4363" width="20" style="36" bestFit="1" customWidth="1"/>
    <col min="4364" max="4610" width="10.5" style="36"/>
    <col min="4611" max="4611" width="46.875" style="36" customWidth="1"/>
    <col min="4612" max="4614" width="10.5" style="36"/>
    <col min="4615" max="4615" width="15.625" style="36" customWidth="1"/>
    <col min="4616" max="4618" width="10.5" style="36"/>
    <col min="4619" max="4619" width="20" style="36" bestFit="1" customWidth="1"/>
    <col min="4620" max="4866" width="10.5" style="36"/>
    <col min="4867" max="4867" width="46.875" style="36" customWidth="1"/>
    <col min="4868" max="4870" width="10.5" style="36"/>
    <col min="4871" max="4871" width="15.625" style="36" customWidth="1"/>
    <col min="4872" max="4874" width="10.5" style="36"/>
    <col min="4875" max="4875" width="20" style="36" bestFit="1" customWidth="1"/>
    <col min="4876" max="5122" width="10.5" style="36"/>
    <col min="5123" max="5123" width="46.875" style="36" customWidth="1"/>
    <col min="5124" max="5126" width="10.5" style="36"/>
    <col min="5127" max="5127" width="15.625" style="36" customWidth="1"/>
    <col min="5128" max="5130" width="10.5" style="36"/>
    <col min="5131" max="5131" width="20" style="36" bestFit="1" customWidth="1"/>
    <col min="5132" max="5378" width="10.5" style="36"/>
    <col min="5379" max="5379" width="46.875" style="36" customWidth="1"/>
    <col min="5380" max="5382" width="10.5" style="36"/>
    <col min="5383" max="5383" width="15.625" style="36" customWidth="1"/>
    <col min="5384" max="5386" width="10.5" style="36"/>
    <col min="5387" max="5387" width="20" style="36" bestFit="1" customWidth="1"/>
    <col min="5388" max="5634" width="10.5" style="36"/>
    <col min="5635" max="5635" width="46.875" style="36" customWidth="1"/>
    <col min="5636" max="5638" width="10.5" style="36"/>
    <col min="5639" max="5639" width="15.625" style="36" customWidth="1"/>
    <col min="5640" max="5642" width="10.5" style="36"/>
    <col min="5643" max="5643" width="20" style="36" bestFit="1" customWidth="1"/>
    <col min="5644" max="5890" width="10.5" style="36"/>
    <col min="5891" max="5891" width="46.875" style="36" customWidth="1"/>
    <col min="5892" max="5894" width="10.5" style="36"/>
    <col min="5895" max="5895" width="15.625" style="36" customWidth="1"/>
    <col min="5896" max="5898" width="10.5" style="36"/>
    <col min="5899" max="5899" width="20" style="36" bestFit="1" customWidth="1"/>
    <col min="5900" max="6146" width="10.5" style="36"/>
    <col min="6147" max="6147" width="46.875" style="36" customWidth="1"/>
    <col min="6148" max="6150" width="10.5" style="36"/>
    <col min="6151" max="6151" width="15.625" style="36" customWidth="1"/>
    <col min="6152" max="6154" width="10.5" style="36"/>
    <col min="6155" max="6155" width="20" style="36" bestFit="1" customWidth="1"/>
    <col min="6156" max="6402" width="10.5" style="36"/>
    <col min="6403" max="6403" width="46.875" style="36" customWidth="1"/>
    <col min="6404" max="6406" width="10.5" style="36"/>
    <col min="6407" max="6407" width="15.625" style="36" customWidth="1"/>
    <col min="6408" max="6410" width="10.5" style="36"/>
    <col min="6411" max="6411" width="20" style="36" bestFit="1" customWidth="1"/>
    <col min="6412" max="6658" width="10.5" style="36"/>
    <col min="6659" max="6659" width="46.875" style="36" customWidth="1"/>
    <col min="6660" max="6662" width="10.5" style="36"/>
    <col min="6663" max="6663" width="15.625" style="36" customWidth="1"/>
    <col min="6664" max="6666" width="10.5" style="36"/>
    <col min="6667" max="6667" width="20" style="36" bestFit="1" customWidth="1"/>
    <col min="6668" max="6914" width="10.5" style="36"/>
    <col min="6915" max="6915" width="46.875" style="36" customWidth="1"/>
    <col min="6916" max="6918" width="10.5" style="36"/>
    <col min="6919" max="6919" width="15.625" style="36" customWidth="1"/>
    <col min="6920" max="6922" width="10.5" style="36"/>
    <col min="6923" max="6923" width="20" style="36" bestFit="1" customWidth="1"/>
    <col min="6924" max="7170" width="10.5" style="36"/>
    <col min="7171" max="7171" width="46.875" style="36" customWidth="1"/>
    <col min="7172" max="7174" width="10.5" style="36"/>
    <col min="7175" max="7175" width="15.625" style="36" customWidth="1"/>
    <col min="7176" max="7178" width="10.5" style="36"/>
    <col min="7179" max="7179" width="20" style="36" bestFit="1" customWidth="1"/>
    <col min="7180" max="7426" width="10.5" style="36"/>
    <col min="7427" max="7427" width="46.875" style="36" customWidth="1"/>
    <col min="7428" max="7430" width="10.5" style="36"/>
    <col min="7431" max="7431" width="15.625" style="36" customWidth="1"/>
    <col min="7432" max="7434" width="10.5" style="36"/>
    <col min="7435" max="7435" width="20" style="36" bestFit="1" customWidth="1"/>
    <col min="7436" max="7682" width="10.5" style="36"/>
    <col min="7683" max="7683" width="46.875" style="36" customWidth="1"/>
    <col min="7684" max="7686" width="10.5" style="36"/>
    <col min="7687" max="7687" width="15.625" style="36" customWidth="1"/>
    <col min="7688" max="7690" width="10.5" style="36"/>
    <col min="7691" max="7691" width="20" style="36" bestFit="1" customWidth="1"/>
    <col min="7692" max="7938" width="10.5" style="36"/>
    <col min="7939" max="7939" width="46.875" style="36" customWidth="1"/>
    <col min="7940" max="7942" width="10.5" style="36"/>
    <col min="7943" max="7943" width="15.625" style="36" customWidth="1"/>
    <col min="7944" max="7946" width="10.5" style="36"/>
    <col min="7947" max="7947" width="20" style="36" bestFit="1" customWidth="1"/>
    <col min="7948" max="8194" width="10.5" style="36"/>
    <col min="8195" max="8195" width="46.875" style="36" customWidth="1"/>
    <col min="8196" max="8198" width="10.5" style="36"/>
    <col min="8199" max="8199" width="15.625" style="36" customWidth="1"/>
    <col min="8200" max="8202" width="10.5" style="36"/>
    <col min="8203" max="8203" width="20" style="36" bestFit="1" customWidth="1"/>
    <col min="8204" max="8450" width="10.5" style="36"/>
    <col min="8451" max="8451" width="46.875" style="36" customWidth="1"/>
    <col min="8452" max="8454" width="10.5" style="36"/>
    <col min="8455" max="8455" width="15.625" style="36" customWidth="1"/>
    <col min="8456" max="8458" width="10.5" style="36"/>
    <col min="8459" max="8459" width="20" style="36" bestFit="1" customWidth="1"/>
    <col min="8460" max="8706" width="10.5" style="36"/>
    <col min="8707" max="8707" width="46.875" style="36" customWidth="1"/>
    <col min="8708" max="8710" width="10.5" style="36"/>
    <col min="8711" max="8711" width="15.625" style="36" customWidth="1"/>
    <col min="8712" max="8714" width="10.5" style="36"/>
    <col min="8715" max="8715" width="20" style="36" bestFit="1" customWidth="1"/>
    <col min="8716" max="8962" width="10.5" style="36"/>
    <col min="8963" max="8963" width="46.875" style="36" customWidth="1"/>
    <col min="8964" max="8966" width="10.5" style="36"/>
    <col min="8967" max="8967" width="15.625" style="36" customWidth="1"/>
    <col min="8968" max="8970" width="10.5" style="36"/>
    <col min="8971" max="8971" width="20" style="36" bestFit="1" customWidth="1"/>
    <col min="8972" max="9218" width="10.5" style="36"/>
    <col min="9219" max="9219" width="46.875" style="36" customWidth="1"/>
    <col min="9220" max="9222" width="10.5" style="36"/>
    <col min="9223" max="9223" width="15.625" style="36" customWidth="1"/>
    <col min="9224" max="9226" width="10.5" style="36"/>
    <col min="9227" max="9227" width="20" style="36" bestFit="1" customWidth="1"/>
    <col min="9228" max="9474" width="10.5" style="36"/>
    <col min="9475" max="9475" width="46.875" style="36" customWidth="1"/>
    <col min="9476" max="9478" width="10.5" style="36"/>
    <col min="9479" max="9479" width="15.625" style="36" customWidth="1"/>
    <col min="9480" max="9482" width="10.5" style="36"/>
    <col min="9483" max="9483" width="20" style="36" bestFit="1" customWidth="1"/>
    <col min="9484" max="9730" width="10.5" style="36"/>
    <col min="9731" max="9731" width="46.875" style="36" customWidth="1"/>
    <col min="9732" max="9734" width="10.5" style="36"/>
    <col min="9735" max="9735" width="15.625" style="36" customWidth="1"/>
    <col min="9736" max="9738" width="10.5" style="36"/>
    <col min="9739" max="9739" width="20" style="36" bestFit="1" customWidth="1"/>
    <col min="9740" max="9986" width="10.5" style="36"/>
    <col min="9987" max="9987" width="46.875" style="36" customWidth="1"/>
    <col min="9988" max="9990" width="10.5" style="36"/>
    <col min="9991" max="9991" width="15.625" style="36" customWidth="1"/>
    <col min="9992" max="9994" width="10.5" style="36"/>
    <col min="9995" max="9995" width="20" style="36" bestFit="1" customWidth="1"/>
    <col min="9996" max="10242" width="10.5" style="36"/>
    <col min="10243" max="10243" width="46.875" style="36" customWidth="1"/>
    <col min="10244" max="10246" width="10.5" style="36"/>
    <col min="10247" max="10247" width="15.625" style="36" customWidth="1"/>
    <col min="10248" max="10250" width="10.5" style="36"/>
    <col min="10251" max="10251" width="20" style="36" bestFit="1" customWidth="1"/>
    <col min="10252" max="10498" width="10.5" style="36"/>
    <col min="10499" max="10499" width="46.875" style="36" customWidth="1"/>
    <col min="10500" max="10502" width="10.5" style="36"/>
    <col min="10503" max="10503" width="15.625" style="36" customWidth="1"/>
    <col min="10504" max="10506" width="10.5" style="36"/>
    <col min="10507" max="10507" width="20" style="36" bestFit="1" customWidth="1"/>
    <col min="10508" max="10754" width="10.5" style="36"/>
    <col min="10755" max="10755" width="46.875" style="36" customWidth="1"/>
    <col min="10756" max="10758" width="10.5" style="36"/>
    <col min="10759" max="10759" width="15.625" style="36" customWidth="1"/>
    <col min="10760" max="10762" width="10.5" style="36"/>
    <col min="10763" max="10763" width="20" style="36" bestFit="1" customWidth="1"/>
    <col min="10764" max="11010" width="10.5" style="36"/>
    <col min="11011" max="11011" width="46.875" style="36" customWidth="1"/>
    <col min="11012" max="11014" width="10.5" style="36"/>
    <col min="11015" max="11015" width="15.625" style="36" customWidth="1"/>
    <col min="11016" max="11018" width="10.5" style="36"/>
    <col min="11019" max="11019" width="20" style="36" bestFit="1" customWidth="1"/>
    <col min="11020" max="11266" width="10.5" style="36"/>
    <col min="11267" max="11267" width="46.875" style="36" customWidth="1"/>
    <col min="11268" max="11270" width="10.5" style="36"/>
    <col min="11271" max="11271" width="15.625" style="36" customWidth="1"/>
    <col min="11272" max="11274" width="10.5" style="36"/>
    <col min="11275" max="11275" width="20" style="36" bestFit="1" customWidth="1"/>
    <col min="11276" max="11522" width="10.5" style="36"/>
    <col min="11523" max="11523" width="46.875" style="36" customWidth="1"/>
    <col min="11524" max="11526" width="10.5" style="36"/>
    <col min="11527" max="11527" width="15.625" style="36" customWidth="1"/>
    <col min="11528" max="11530" width="10.5" style="36"/>
    <col min="11531" max="11531" width="20" style="36" bestFit="1" customWidth="1"/>
    <col min="11532" max="11778" width="10.5" style="36"/>
    <col min="11779" max="11779" width="46.875" style="36" customWidth="1"/>
    <col min="11780" max="11782" width="10.5" style="36"/>
    <col min="11783" max="11783" width="15.625" style="36" customWidth="1"/>
    <col min="11784" max="11786" width="10.5" style="36"/>
    <col min="11787" max="11787" width="20" style="36" bestFit="1" customWidth="1"/>
    <col min="11788" max="12034" width="10.5" style="36"/>
    <col min="12035" max="12035" width="46.875" style="36" customWidth="1"/>
    <col min="12036" max="12038" width="10.5" style="36"/>
    <col min="12039" max="12039" width="15.625" style="36" customWidth="1"/>
    <col min="12040" max="12042" width="10.5" style="36"/>
    <col min="12043" max="12043" width="20" style="36" bestFit="1" customWidth="1"/>
    <col min="12044" max="12290" width="10.5" style="36"/>
    <col min="12291" max="12291" width="46.875" style="36" customWidth="1"/>
    <col min="12292" max="12294" width="10.5" style="36"/>
    <col min="12295" max="12295" width="15.625" style="36" customWidth="1"/>
    <col min="12296" max="12298" width="10.5" style="36"/>
    <col min="12299" max="12299" width="20" style="36" bestFit="1" customWidth="1"/>
    <col min="12300" max="12546" width="10.5" style="36"/>
    <col min="12547" max="12547" width="46.875" style="36" customWidth="1"/>
    <col min="12548" max="12550" width="10.5" style="36"/>
    <col min="12551" max="12551" width="15.625" style="36" customWidth="1"/>
    <col min="12552" max="12554" width="10.5" style="36"/>
    <col min="12555" max="12555" width="20" style="36" bestFit="1" customWidth="1"/>
    <col min="12556" max="12802" width="10.5" style="36"/>
    <col min="12803" max="12803" width="46.875" style="36" customWidth="1"/>
    <col min="12804" max="12806" width="10.5" style="36"/>
    <col min="12807" max="12807" width="15.625" style="36" customWidth="1"/>
    <col min="12808" max="12810" width="10.5" style="36"/>
    <col min="12811" max="12811" width="20" style="36" bestFit="1" customWidth="1"/>
    <col min="12812" max="13058" width="10.5" style="36"/>
    <col min="13059" max="13059" width="46.875" style="36" customWidth="1"/>
    <col min="13060" max="13062" width="10.5" style="36"/>
    <col min="13063" max="13063" width="15.625" style="36" customWidth="1"/>
    <col min="13064" max="13066" width="10.5" style="36"/>
    <col min="13067" max="13067" width="20" style="36" bestFit="1" customWidth="1"/>
    <col min="13068" max="13314" width="10.5" style="36"/>
    <col min="13315" max="13315" width="46.875" style="36" customWidth="1"/>
    <col min="13316" max="13318" width="10.5" style="36"/>
    <col min="13319" max="13319" width="15.625" style="36" customWidth="1"/>
    <col min="13320" max="13322" width="10.5" style="36"/>
    <col min="13323" max="13323" width="20" style="36" bestFit="1" customWidth="1"/>
    <col min="13324" max="13570" width="10.5" style="36"/>
    <col min="13571" max="13571" width="46.875" style="36" customWidth="1"/>
    <col min="13572" max="13574" width="10.5" style="36"/>
    <col min="13575" max="13575" width="15.625" style="36" customWidth="1"/>
    <col min="13576" max="13578" width="10.5" style="36"/>
    <col min="13579" max="13579" width="20" style="36" bestFit="1" customWidth="1"/>
    <col min="13580" max="13826" width="10.5" style="36"/>
    <col min="13827" max="13827" width="46.875" style="36" customWidth="1"/>
    <col min="13828" max="13830" width="10.5" style="36"/>
    <col min="13831" max="13831" width="15.625" style="36" customWidth="1"/>
    <col min="13832" max="13834" width="10.5" style="36"/>
    <col min="13835" max="13835" width="20" style="36" bestFit="1" customWidth="1"/>
    <col min="13836" max="14082" width="10.5" style="36"/>
    <col min="14083" max="14083" width="46.875" style="36" customWidth="1"/>
    <col min="14084" max="14086" width="10.5" style="36"/>
    <col min="14087" max="14087" width="15.625" style="36" customWidth="1"/>
    <col min="14088" max="14090" width="10.5" style="36"/>
    <col min="14091" max="14091" width="20" style="36" bestFit="1" customWidth="1"/>
    <col min="14092" max="14338" width="10.5" style="36"/>
    <col min="14339" max="14339" width="46.875" style="36" customWidth="1"/>
    <col min="14340" max="14342" width="10.5" style="36"/>
    <col min="14343" max="14343" width="15.625" style="36" customWidth="1"/>
    <col min="14344" max="14346" width="10.5" style="36"/>
    <col min="14347" max="14347" width="20" style="36" bestFit="1" customWidth="1"/>
    <col min="14348" max="14594" width="10.5" style="36"/>
    <col min="14595" max="14595" width="46.875" style="36" customWidth="1"/>
    <col min="14596" max="14598" width="10.5" style="36"/>
    <col min="14599" max="14599" width="15.625" style="36" customWidth="1"/>
    <col min="14600" max="14602" width="10.5" style="36"/>
    <col min="14603" max="14603" width="20" style="36" bestFit="1" customWidth="1"/>
    <col min="14604" max="14850" width="10.5" style="36"/>
    <col min="14851" max="14851" width="46.875" style="36" customWidth="1"/>
    <col min="14852" max="14854" width="10.5" style="36"/>
    <col min="14855" max="14855" width="15.625" style="36" customWidth="1"/>
    <col min="14856" max="14858" width="10.5" style="36"/>
    <col min="14859" max="14859" width="20" style="36" bestFit="1" customWidth="1"/>
    <col min="14860" max="15106" width="10.5" style="36"/>
    <col min="15107" max="15107" width="46.875" style="36" customWidth="1"/>
    <col min="15108" max="15110" width="10.5" style="36"/>
    <col min="15111" max="15111" width="15.625" style="36" customWidth="1"/>
    <col min="15112" max="15114" width="10.5" style="36"/>
    <col min="15115" max="15115" width="20" style="36" bestFit="1" customWidth="1"/>
    <col min="15116" max="15362" width="10.5" style="36"/>
    <col min="15363" max="15363" width="46.875" style="36" customWidth="1"/>
    <col min="15364" max="15366" width="10.5" style="36"/>
    <col min="15367" max="15367" width="15.625" style="36" customWidth="1"/>
    <col min="15368" max="15370" width="10.5" style="36"/>
    <col min="15371" max="15371" width="20" style="36" bestFit="1" customWidth="1"/>
    <col min="15372" max="15618" width="10.5" style="36"/>
    <col min="15619" max="15619" width="46.875" style="36" customWidth="1"/>
    <col min="15620" max="15622" width="10.5" style="36"/>
    <col min="15623" max="15623" width="15.625" style="36" customWidth="1"/>
    <col min="15624" max="15626" width="10.5" style="36"/>
    <col min="15627" max="15627" width="20" style="36" bestFit="1" customWidth="1"/>
    <col min="15628" max="15874" width="10.5" style="36"/>
    <col min="15875" max="15875" width="46.875" style="36" customWidth="1"/>
    <col min="15876" max="15878" width="10.5" style="36"/>
    <col min="15879" max="15879" width="15.625" style="36" customWidth="1"/>
    <col min="15880" max="15882" width="10.5" style="36"/>
    <col min="15883" max="15883" width="20" style="36" bestFit="1" customWidth="1"/>
    <col min="15884" max="16130" width="10.5" style="36"/>
    <col min="16131" max="16131" width="46.875" style="36" customWidth="1"/>
    <col min="16132" max="16134" width="10.5" style="36"/>
    <col min="16135" max="16135" width="15.625" style="36" customWidth="1"/>
    <col min="16136" max="16138" width="10.5" style="36"/>
    <col min="16139" max="16139" width="20" style="36" bestFit="1" customWidth="1"/>
    <col min="16140" max="16384" width="10.5" style="36"/>
  </cols>
  <sheetData>
    <row r="1" spans="1:9" ht="16" customHeight="1" thickBot="1" x14ac:dyDescent="0.25">
      <c r="A1" s="32"/>
      <c r="B1" s="33"/>
      <c r="C1" s="33"/>
      <c r="D1" s="34"/>
      <c r="E1" s="35"/>
      <c r="F1" s="88" t="s">
        <v>508</v>
      </c>
      <c r="G1" s="88"/>
    </row>
    <row r="2" spans="1:9" ht="71.849999999999994" customHeight="1" x14ac:dyDescent="0.2">
      <c r="A2" s="69" t="s">
        <v>504</v>
      </c>
      <c r="B2" s="70"/>
      <c r="C2" s="70"/>
      <c r="D2" s="70"/>
      <c r="E2" s="70"/>
      <c r="F2" s="70"/>
      <c r="G2" s="71"/>
      <c r="H2" s="37"/>
      <c r="I2" s="37"/>
    </row>
    <row r="3" spans="1:9" ht="46.5" customHeight="1" x14ac:dyDescent="0.2">
      <c r="A3" s="72" t="s">
        <v>485</v>
      </c>
      <c r="B3" s="73"/>
      <c r="C3" s="73"/>
      <c r="D3" s="73"/>
      <c r="E3" s="73"/>
      <c r="F3" s="73"/>
      <c r="G3" s="74"/>
    </row>
    <row r="4" spans="1:9" ht="46.5" customHeight="1" x14ac:dyDescent="0.2">
      <c r="A4" s="54" t="s">
        <v>486</v>
      </c>
      <c r="B4" s="55"/>
      <c r="C4" s="75" t="s">
        <v>505</v>
      </c>
      <c r="D4" s="76"/>
      <c r="E4" s="77"/>
      <c r="F4" s="77"/>
      <c r="G4" s="78"/>
    </row>
    <row r="5" spans="1:9" ht="34" customHeight="1" x14ac:dyDescent="0.2">
      <c r="A5" s="50">
        <v>1</v>
      </c>
      <c r="B5" s="51"/>
      <c r="C5" s="38" t="s">
        <v>487</v>
      </c>
      <c r="D5" s="62">
        <f>'TER - KO'!G8+'TER - KO'!G10+'TER - KO'!G11+'TER - KO'!G12+'TER - KO'!G13+'TER - KO'!G14+'TER - KO'!G15+'TER - KO'!G16+'TER - KO'!G17+'TER - KO'!G19+'TER - KO'!G21+'TER - KO'!G22+'TER - KO'!G23+'TER - KO'!G24+'TER - KO'!G25+'TER - KO'!G26+'TER - KO'!G27+'TER - KO'!G28+'TER - KO'!G29+'TER - KO'!G30+'TER - KO'!G31+'TER - KO'!G32+'TER - KO'!G35+'TER - KO'!G37+'TER - KO'!G39+'TER - KO'!G40+'TER - KO'!G43+'TER - KO'!G44+'TER - KO'!G45+'TER - KO'!G46+'TER - KO'!G47+'TER - KO'!G48+'TER - KO'!G49+'TER - KO'!G50+'TER - KO'!G51+'TER - KO'!G52+'TER - KO'!G53+'TER - KO'!G54+'TER - KO'!G55+'TER - KO'!G56+'TER - KO'!G57+'TER - KO'!G58+'TER - KO'!G59+'TER - KO'!G61+'TER - KO'!G62+'TER - KO'!G63+'TER - KO'!G64+'TER - KO'!G65+'TER - KO'!G67+'TER - KO'!G68+'TER - KO'!G69+'TER - KO'!G72+'TER - KO'!G73+'TER - KO'!G74+'TER - KO'!G75+'TER - KO'!G76+'TER - KO'!G78+'TER - KO'!G81+'TER - KO'!G82+'TER - KO'!G83+'TER - KO'!G84+'TER - KO'!G86+'TER - KO'!G87+'TER - KO'!G88+'TER - KO'!G89+'TER - KO'!G90+'TER - KO'!G91+'TER - KO'!G93+'TER - KO'!G95+'TER - KO'!G96+'TER - KO'!G98+'TER - KO'!G101+'TER - KO'!G102+'TER - KO'!G103+'TER - KO'!G104+'TER - KO'!G105+'TER - KO'!G107+'TER - KO'!G108+'TER - KO'!G110+'TER - KO'!G112+'TER - KO'!G114+'TER - KO'!G116</f>
        <v>0</v>
      </c>
      <c r="E5" s="62"/>
      <c r="F5" s="62"/>
      <c r="G5" s="68"/>
    </row>
    <row r="6" spans="1:9" ht="34" customHeight="1" x14ac:dyDescent="0.2">
      <c r="A6" s="50">
        <v>2</v>
      </c>
      <c r="B6" s="61"/>
      <c r="C6" s="38" t="s">
        <v>488</v>
      </c>
      <c r="D6" s="62">
        <f>'TER - KO'!G120+'TER - KO'!G121+'TER - KO'!G122+'TER - KO'!G123+'TER - KO'!G124+'TER - KO'!G125+'TER - KO'!G127+'TER - KO'!G128+'TER - KO'!G130+'TER - KO'!G132+'TER - KO'!G133+'TER - KO'!G134+'TER - KO'!G136+'TER - KO'!G138+'TER - KO'!G140</f>
        <v>0</v>
      </c>
      <c r="E6" s="61"/>
      <c r="F6" s="61"/>
      <c r="G6" s="63"/>
    </row>
    <row r="7" spans="1:9" ht="34" customHeight="1" x14ac:dyDescent="0.2">
      <c r="A7" s="50">
        <v>3</v>
      </c>
      <c r="B7" s="61"/>
      <c r="C7" s="38" t="s">
        <v>489</v>
      </c>
      <c r="D7" s="62">
        <f>'TER - KO'!G144+'TER - KO'!G145+'TER - KO'!G146+'TER - KO'!G147+'TER - KO'!G148+'TER - KO'!G149+'TER - KO'!G151+'TER - KO'!G152+'TER - KO'!G153+'TER - KO'!G154+'TER - KO'!G155+'TER - KO'!G156+'TER - KO'!G157+'TER - KO'!G158+'TER - KO'!G159+'TER - KO'!G161+'TER - KO'!G162+'TER - KO'!G163+'TER - KO'!G164+'TER - KO'!G166+'TER - KO'!G167+'TER - KO'!G169+'TER - KO'!G171+'TER - KO'!G173</f>
        <v>0</v>
      </c>
      <c r="E7" s="61"/>
      <c r="F7" s="61"/>
      <c r="G7" s="63"/>
    </row>
    <row r="8" spans="1:9" ht="34" customHeight="1" x14ac:dyDescent="0.2">
      <c r="A8" s="50">
        <v>4</v>
      </c>
      <c r="B8" s="61"/>
      <c r="C8" s="38" t="s">
        <v>490</v>
      </c>
      <c r="D8" s="62">
        <f>'TER - KO'!G177+'TER - KO'!G178+'TER - KO'!G179+'TER - KO'!G180+'TER - KO'!G181+'TER - KO'!G182+'TER - KO'!G184+'TER - KO'!G185</f>
        <v>0</v>
      </c>
      <c r="E8" s="61"/>
      <c r="F8" s="61"/>
      <c r="G8" s="63"/>
    </row>
    <row r="9" spans="1:9" ht="34" customHeight="1" x14ac:dyDescent="0.2">
      <c r="A9" s="50">
        <v>5</v>
      </c>
      <c r="B9" s="61"/>
      <c r="C9" s="38" t="s">
        <v>491</v>
      </c>
      <c r="D9" s="62">
        <f>'TER - KO'!G188+'TER - KO'!G189+'TER - KO'!G190+'TER - KO'!G191+'TER - KO'!G194+'TER - KO'!G195+'TER - KO'!G196+'TER - KO'!G197</f>
        <v>0</v>
      </c>
      <c r="E9" s="61"/>
      <c r="F9" s="61"/>
      <c r="G9" s="63"/>
    </row>
    <row r="10" spans="1:9" ht="34" customHeight="1" x14ac:dyDescent="0.2">
      <c r="A10" s="50">
        <v>6</v>
      </c>
      <c r="B10" s="51"/>
      <c r="C10" s="38" t="s">
        <v>492</v>
      </c>
      <c r="D10" s="62">
        <f>'TER - KO'!G200+'TER - KO'!G201+'TER - KO'!G202+'TER - KO'!G203+'TER - KO'!G204+'TER - KO'!G206+'TER - KO'!G207+'TER - KO'!G208+'TER - KO'!G209+'TER - KO'!G210+'TER - KO'!G211+'TER - KO'!G212+'TER - KO'!G213</f>
        <v>0</v>
      </c>
      <c r="E10" s="62"/>
      <c r="F10" s="62"/>
      <c r="G10" s="68"/>
    </row>
    <row r="11" spans="1:9" ht="34" customHeight="1" x14ac:dyDescent="0.2">
      <c r="A11" s="50">
        <v>7</v>
      </c>
      <c r="B11" s="61"/>
      <c r="C11" s="38" t="s">
        <v>493</v>
      </c>
      <c r="D11" s="62">
        <f>'TER - KO'!G216+'TER - KO'!G217+'TER - KO'!G218+'TER - KO'!G219+'TER - KO'!G220+'TER - KO'!G222+'TER - KO'!G223+'TER - KO'!G224+'TER - KO'!G225+'TER - KO'!G226+'TER - KO'!G227+'TER - KO'!G228+'TER - KO'!G229+'TER - KO'!G230+'TER - KO'!G231+'TER - KO'!G232+'TER - KO'!G233+'TER - KO'!G234+'TER - KO'!G235</f>
        <v>0</v>
      </c>
      <c r="E11" s="61"/>
      <c r="F11" s="61"/>
      <c r="G11" s="63"/>
    </row>
    <row r="12" spans="1:9" ht="34" customHeight="1" x14ac:dyDescent="0.2">
      <c r="A12" s="50">
        <v>8</v>
      </c>
      <c r="B12" s="61"/>
      <c r="C12" s="38" t="s">
        <v>494</v>
      </c>
      <c r="D12" s="62">
        <f>'TER - KO'!G238+'TER - KO'!G239+'TER - KO'!G240+'TER - KO'!G241+'TER - KO'!G242+'TER - KO'!G244+'TER - KO'!G245+'TER - KO'!G246+'TER - KO'!G247+'TER - KO'!G248+'TER - KO'!G249+'TER - KO'!G250+'TER - KO'!G251</f>
        <v>0</v>
      </c>
      <c r="E12" s="61"/>
      <c r="F12" s="61"/>
      <c r="G12" s="63"/>
    </row>
    <row r="13" spans="1:9" ht="34.450000000000003" customHeight="1" x14ac:dyDescent="0.2">
      <c r="A13" s="64" t="s">
        <v>495</v>
      </c>
      <c r="B13" s="65"/>
      <c r="C13" s="65"/>
      <c r="D13" s="66">
        <f>SUM(D5:G12)</f>
        <v>0</v>
      </c>
      <c r="E13" s="66"/>
      <c r="F13" s="66"/>
      <c r="G13" s="67"/>
    </row>
    <row r="14" spans="1:9" ht="30.05" customHeight="1" x14ac:dyDescent="0.2">
      <c r="A14" s="54" t="s">
        <v>496</v>
      </c>
      <c r="B14" s="55"/>
      <c r="C14" s="56" t="s">
        <v>497</v>
      </c>
      <c r="D14" s="57"/>
      <c r="E14" s="57"/>
      <c r="F14" s="57"/>
      <c r="G14" s="58"/>
    </row>
    <row r="15" spans="1:9" ht="45.7" customHeight="1" x14ac:dyDescent="0.2">
      <c r="A15" s="50">
        <v>9</v>
      </c>
      <c r="B15" s="51"/>
      <c r="C15" s="39" t="s">
        <v>498</v>
      </c>
      <c r="D15" s="52">
        <f>5%*D13</f>
        <v>0</v>
      </c>
      <c r="E15" s="52"/>
      <c r="F15" s="52"/>
      <c r="G15" s="53"/>
    </row>
    <row r="16" spans="1:9" ht="34" customHeight="1" x14ac:dyDescent="0.2">
      <c r="A16" s="54" t="s">
        <v>499</v>
      </c>
      <c r="B16" s="55"/>
      <c r="C16" s="56" t="s">
        <v>500</v>
      </c>
      <c r="D16" s="57"/>
      <c r="E16" s="57"/>
      <c r="F16" s="57"/>
      <c r="G16" s="58"/>
    </row>
    <row r="17" spans="1:11" ht="30.05" customHeight="1" x14ac:dyDescent="0.2">
      <c r="A17" s="42" t="s">
        <v>501</v>
      </c>
      <c r="B17" s="43"/>
      <c r="C17" s="43"/>
      <c r="D17" s="59">
        <f>D13+D15</f>
        <v>0</v>
      </c>
      <c r="E17" s="59"/>
      <c r="F17" s="59"/>
      <c r="G17" s="60"/>
    </row>
    <row r="18" spans="1:11" ht="32.25" customHeight="1" x14ac:dyDescent="0.2">
      <c r="A18" s="42" t="s">
        <v>502</v>
      </c>
      <c r="B18" s="43"/>
      <c r="C18" s="43"/>
      <c r="D18" s="44">
        <f>0.23*D17</f>
        <v>0</v>
      </c>
      <c r="E18" s="44"/>
      <c r="F18" s="44"/>
      <c r="G18" s="45"/>
    </row>
    <row r="19" spans="1:11" ht="32.25" customHeight="1" thickBot="1" x14ac:dyDescent="0.25">
      <c r="A19" s="46" t="s">
        <v>503</v>
      </c>
      <c r="B19" s="47"/>
      <c r="C19" s="47"/>
      <c r="D19" s="48">
        <f>D18+D17</f>
        <v>0</v>
      </c>
      <c r="E19" s="48"/>
      <c r="F19" s="48"/>
      <c r="G19" s="49"/>
      <c r="K19" s="40"/>
    </row>
    <row r="20" spans="1:11" ht="13.15" x14ac:dyDescent="0.25">
      <c r="A20" s="41"/>
      <c r="B20" s="41"/>
      <c r="C20" s="41"/>
      <c r="D20" s="41"/>
      <c r="E20" s="41"/>
      <c r="F20" s="41"/>
      <c r="G20" s="41"/>
    </row>
    <row r="21" spans="1:11" ht="13.15" x14ac:dyDescent="0.25">
      <c r="A21" s="41"/>
      <c r="B21" s="41"/>
      <c r="C21" s="41"/>
      <c r="D21" s="41"/>
      <c r="E21" s="41"/>
      <c r="F21" s="41"/>
      <c r="G21" s="41"/>
    </row>
    <row r="22" spans="1:11" ht="13.15" x14ac:dyDescent="0.25">
      <c r="A22" s="41"/>
      <c r="B22" s="41"/>
      <c r="C22" s="41"/>
      <c r="D22" s="41"/>
      <c r="E22" s="41"/>
      <c r="F22" s="41"/>
      <c r="G22" s="41"/>
    </row>
    <row r="23" spans="1:11" ht="13.15" x14ac:dyDescent="0.25">
      <c r="A23" s="41"/>
      <c r="B23" s="41"/>
      <c r="C23" s="41"/>
      <c r="D23" s="41"/>
      <c r="E23" s="41"/>
      <c r="F23" s="41"/>
      <c r="G23" s="41"/>
    </row>
    <row r="24" spans="1:11" ht="13.15" x14ac:dyDescent="0.25">
      <c r="A24" s="41"/>
      <c r="B24" s="41"/>
      <c r="C24" s="41"/>
      <c r="D24" s="41"/>
      <c r="E24" s="41"/>
      <c r="F24" s="41"/>
      <c r="G24" s="41"/>
    </row>
    <row r="25" spans="1:11" ht="13.15" x14ac:dyDescent="0.25">
      <c r="A25" s="41"/>
      <c r="B25" s="41"/>
      <c r="C25" s="41"/>
      <c r="D25" s="41"/>
      <c r="E25" s="41"/>
      <c r="F25" s="41"/>
      <c r="G25" s="41"/>
    </row>
    <row r="26" spans="1:11" ht="13.15" x14ac:dyDescent="0.25">
      <c r="A26" s="41"/>
      <c r="B26" s="41"/>
      <c r="C26" s="41"/>
      <c r="D26" s="41"/>
      <c r="E26" s="41"/>
      <c r="F26" s="41"/>
      <c r="G26" s="41"/>
    </row>
    <row r="27" spans="1:11" ht="13.15" x14ac:dyDescent="0.25">
      <c r="A27" s="41"/>
      <c r="B27" s="41"/>
      <c r="C27" s="41"/>
      <c r="D27" s="41"/>
      <c r="E27" s="41"/>
      <c r="F27" s="41"/>
      <c r="G27" s="41"/>
    </row>
    <row r="28" spans="1:11" ht="13.15" x14ac:dyDescent="0.25">
      <c r="A28" s="41"/>
      <c r="B28" s="41"/>
      <c r="C28" s="41"/>
      <c r="D28" s="41"/>
      <c r="E28" s="41"/>
      <c r="F28" s="41"/>
      <c r="G28" s="41"/>
    </row>
    <row r="29" spans="1:11" ht="13.15" x14ac:dyDescent="0.25">
      <c r="A29" s="41"/>
      <c r="B29" s="41"/>
      <c r="C29" s="41"/>
      <c r="D29" s="41"/>
      <c r="E29" s="41"/>
      <c r="F29" s="41"/>
      <c r="G29" s="41"/>
    </row>
    <row r="30" spans="1:11" ht="29.15" customHeight="1" x14ac:dyDescent="0.25">
      <c r="A30" s="41"/>
      <c r="B30" s="41"/>
      <c r="C30" s="41"/>
      <c r="D30" s="41"/>
      <c r="E30" s="41"/>
      <c r="F30" s="41"/>
      <c r="G30" s="41"/>
    </row>
    <row r="31" spans="1:11" ht="13.15" x14ac:dyDescent="0.25">
      <c r="A31" s="41"/>
      <c r="B31" s="41"/>
      <c r="C31" s="41"/>
      <c r="D31" s="41"/>
      <c r="E31" s="41"/>
      <c r="F31" s="41"/>
      <c r="G31" s="41"/>
    </row>
    <row r="32" spans="1:11" ht="13.15" x14ac:dyDescent="0.25">
      <c r="A32" s="41"/>
      <c r="B32" s="41"/>
      <c r="C32" s="41"/>
      <c r="D32" s="41"/>
      <c r="E32" s="41"/>
      <c r="F32" s="41"/>
      <c r="G32" s="41"/>
    </row>
    <row r="33" spans="1:7" ht="13.15" x14ac:dyDescent="0.25">
      <c r="A33" s="41"/>
      <c r="B33" s="41"/>
      <c r="C33" s="41"/>
      <c r="D33" s="41"/>
      <c r="E33" s="41"/>
      <c r="F33" s="41"/>
      <c r="G33" s="41"/>
    </row>
    <row r="34" spans="1:7" ht="13.15" x14ac:dyDescent="0.25">
      <c r="A34" s="41"/>
      <c r="B34" s="41"/>
      <c r="C34" s="41"/>
      <c r="D34" s="41"/>
      <c r="E34" s="41"/>
      <c r="F34" s="41"/>
      <c r="G34" s="41"/>
    </row>
    <row r="35" spans="1:7" ht="13.15" x14ac:dyDescent="0.25">
      <c r="A35" s="41"/>
      <c r="B35" s="41"/>
      <c r="C35" s="41"/>
      <c r="D35" s="41"/>
      <c r="E35" s="41"/>
      <c r="F35" s="41"/>
      <c r="G35" s="41"/>
    </row>
    <row r="36" spans="1:7" ht="13.15" x14ac:dyDescent="0.25">
      <c r="A36" s="41"/>
      <c r="B36" s="41"/>
      <c r="C36" s="41"/>
      <c r="D36" s="41"/>
      <c r="E36" s="41"/>
      <c r="F36" s="41"/>
      <c r="G36" s="41"/>
    </row>
    <row r="37" spans="1:7" ht="13.15" x14ac:dyDescent="0.25">
      <c r="A37" s="41"/>
      <c r="B37" s="41"/>
      <c r="C37" s="41"/>
      <c r="D37" s="41"/>
      <c r="E37" s="41"/>
      <c r="F37" s="41"/>
      <c r="G37" s="41"/>
    </row>
    <row r="38" spans="1:7" ht="13.15" x14ac:dyDescent="0.25">
      <c r="A38" s="41"/>
      <c r="B38" s="41"/>
      <c r="C38" s="41"/>
      <c r="D38" s="41"/>
      <c r="E38" s="41"/>
      <c r="F38" s="41"/>
      <c r="G38" s="41"/>
    </row>
    <row r="39" spans="1:7" ht="13.15" x14ac:dyDescent="0.25">
      <c r="A39" s="41"/>
      <c r="B39" s="41"/>
      <c r="C39" s="41"/>
      <c r="D39" s="41"/>
      <c r="E39" s="41"/>
      <c r="F39" s="41"/>
      <c r="G39" s="41"/>
    </row>
    <row r="40" spans="1:7" ht="13.15" x14ac:dyDescent="0.25">
      <c r="A40" s="41"/>
      <c r="B40" s="41"/>
      <c r="C40" s="41"/>
      <c r="D40" s="41"/>
      <c r="E40" s="41"/>
      <c r="F40" s="41"/>
      <c r="G40" s="41"/>
    </row>
    <row r="41" spans="1:7" ht="50.9" customHeight="1" x14ac:dyDescent="0.25">
      <c r="A41" s="41"/>
      <c r="B41" s="41"/>
      <c r="C41" s="41"/>
      <c r="D41" s="41"/>
      <c r="E41" s="41"/>
      <c r="F41" s="41"/>
      <c r="G41" s="41"/>
    </row>
    <row r="42" spans="1:7" ht="13.15" x14ac:dyDescent="0.25">
      <c r="A42" s="41"/>
      <c r="B42" s="41"/>
      <c r="C42" s="41"/>
      <c r="D42" s="41"/>
      <c r="E42" s="41"/>
      <c r="F42" s="41"/>
      <c r="G42" s="41"/>
    </row>
    <row r="43" spans="1:7" ht="13.15" x14ac:dyDescent="0.25">
      <c r="A43" s="41"/>
      <c r="B43" s="41"/>
      <c r="C43" s="41"/>
      <c r="D43" s="41"/>
      <c r="E43" s="41"/>
      <c r="F43" s="41"/>
      <c r="G43" s="41"/>
    </row>
    <row r="44" spans="1:7" ht="13.15" x14ac:dyDescent="0.25">
      <c r="A44" s="41"/>
      <c r="B44" s="41"/>
      <c r="C44" s="41"/>
      <c r="D44" s="41"/>
      <c r="E44" s="41"/>
      <c r="F44" s="41"/>
      <c r="G44" s="41"/>
    </row>
    <row r="45" spans="1:7" ht="13.15" x14ac:dyDescent="0.25">
      <c r="A45" s="41"/>
      <c r="B45" s="41"/>
      <c r="C45" s="41"/>
      <c r="D45" s="41"/>
      <c r="E45" s="41"/>
      <c r="F45" s="41"/>
      <c r="G45" s="41"/>
    </row>
    <row r="46" spans="1:7" ht="13.15" x14ac:dyDescent="0.25">
      <c r="A46" s="41"/>
      <c r="B46" s="41"/>
      <c r="C46" s="41"/>
      <c r="D46" s="41"/>
      <c r="E46" s="41"/>
      <c r="F46" s="41"/>
      <c r="G46" s="41"/>
    </row>
    <row r="47" spans="1:7" ht="13.15" x14ac:dyDescent="0.25">
      <c r="A47" s="41"/>
      <c r="B47" s="41"/>
      <c r="C47" s="41"/>
      <c r="D47" s="41"/>
      <c r="E47" s="41"/>
      <c r="F47" s="41"/>
      <c r="G47" s="41"/>
    </row>
    <row r="48" spans="1:7" ht="13.15" x14ac:dyDescent="0.25">
      <c r="A48" s="41"/>
      <c r="B48" s="41"/>
      <c r="C48" s="41"/>
      <c r="D48" s="41"/>
      <c r="E48" s="41"/>
      <c r="F48" s="41"/>
      <c r="G48" s="41"/>
    </row>
    <row r="49" spans="1:7" ht="13.15" x14ac:dyDescent="0.25">
      <c r="A49" s="41"/>
      <c r="B49" s="41"/>
      <c r="C49" s="41"/>
      <c r="D49" s="41"/>
      <c r="E49" s="41"/>
      <c r="F49" s="41"/>
      <c r="G49" s="41"/>
    </row>
    <row r="50" spans="1:7" ht="13.15" x14ac:dyDescent="0.25">
      <c r="A50" s="41"/>
      <c r="B50" s="41"/>
      <c r="C50" s="41"/>
      <c r="D50" s="41"/>
      <c r="E50" s="41"/>
      <c r="F50" s="41"/>
      <c r="G50" s="41"/>
    </row>
    <row r="51" spans="1:7" ht="13.15" x14ac:dyDescent="0.25">
      <c r="A51" s="41"/>
      <c r="B51" s="41"/>
      <c r="C51" s="41"/>
      <c r="D51" s="41"/>
      <c r="E51" s="41"/>
      <c r="F51" s="41"/>
      <c r="G51" s="41"/>
    </row>
    <row r="52" spans="1:7" ht="13.15" x14ac:dyDescent="0.25">
      <c r="A52" s="41"/>
      <c r="B52" s="41"/>
      <c r="C52" s="41"/>
      <c r="D52" s="41"/>
      <c r="E52" s="41"/>
      <c r="F52" s="41"/>
      <c r="G52" s="41"/>
    </row>
    <row r="53" spans="1:7" ht="13.15" x14ac:dyDescent="0.25">
      <c r="A53" s="41"/>
      <c r="B53" s="41"/>
      <c r="C53" s="41"/>
      <c r="D53" s="41"/>
      <c r="E53" s="41"/>
      <c r="F53" s="41"/>
      <c r="G53" s="41"/>
    </row>
    <row r="54" spans="1:7" ht="13.15" x14ac:dyDescent="0.25">
      <c r="A54" s="41"/>
      <c r="B54" s="41"/>
      <c r="C54" s="41"/>
      <c r="D54" s="41"/>
      <c r="E54" s="41"/>
      <c r="F54" s="41"/>
      <c r="G54" s="41"/>
    </row>
    <row r="55" spans="1:7" ht="13.15" x14ac:dyDescent="0.25">
      <c r="A55" s="41"/>
      <c r="B55" s="41"/>
      <c r="C55" s="41"/>
      <c r="D55" s="41"/>
      <c r="E55" s="41"/>
      <c r="F55" s="41"/>
      <c r="G55" s="41"/>
    </row>
    <row r="56" spans="1:7" ht="13.15" x14ac:dyDescent="0.25">
      <c r="A56" s="41"/>
      <c r="B56" s="41"/>
      <c r="C56" s="41"/>
      <c r="D56" s="41"/>
      <c r="E56" s="41"/>
      <c r="F56" s="41"/>
      <c r="G56" s="41"/>
    </row>
    <row r="57" spans="1:7" ht="13.15" x14ac:dyDescent="0.25">
      <c r="A57" s="41"/>
      <c r="B57" s="41"/>
      <c r="C57" s="41"/>
      <c r="D57" s="41"/>
      <c r="E57" s="41"/>
      <c r="F57" s="41"/>
      <c r="G57" s="41"/>
    </row>
    <row r="58" spans="1:7" ht="13.15" x14ac:dyDescent="0.25">
      <c r="A58" s="41"/>
      <c r="B58" s="41"/>
      <c r="C58" s="41"/>
      <c r="D58" s="41"/>
      <c r="E58" s="41"/>
      <c r="F58" s="41"/>
      <c r="G58" s="41"/>
    </row>
    <row r="59" spans="1:7" ht="13.15" x14ac:dyDescent="0.25">
      <c r="A59" s="41"/>
      <c r="B59" s="41"/>
      <c r="C59" s="41"/>
      <c r="D59" s="41"/>
      <c r="E59" s="41"/>
      <c r="F59" s="41"/>
      <c r="G59" s="41"/>
    </row>
    <row r="60" spans="1:7" ht="13.15" x14ac:dyDescent="0.25">
      <c r="A60" s="41"/>
      <c r="B60" s="41"/>
      <c r="C60" s="41"/>
      <c r="D60" s="41"/>
      <c r="E60" s="41"/>
      <c r="F60" s="41"/>
      <c r="G60" s="41"/>
    </row>
    <row r="61" spans="1:7" ht="13.15" x14ac:dyDescent="0.25">
      <c r="A61" s="41"/>
      <c r="B61" s="41"/>
      <c r="C61" s="41"/>
      <c r="D61" s="41"/>
      <c r="E61" s="41"/>
      <c r="F61" s="41"/>
      <c r="G61" s="41"/>
    </row>
    <row r="62" spans="1:7" ht="13.15" x14ac:dyDescent="0.25">
      <c r="A62" s="41"/>
      <c r="B62" s="41"/>
      <c r="C62" s="41"/>
      <c r="D62" s="41"/>
      <c r="E62" s="41"/>
      <c r="F62" s="41"/>
      <c r="G62" s="41"/>
    </row>
    <row r="63" spans="1:7" ht="13.15" x14ac:dyDescent="0.25">
      <c r="A63" s="41"/>
      <c r="B63" s="41"/>
      <c r="C63" s="41"/>
      <c r="D63" s="41"/>
      <c r="E63" s="41"/>
      <c r="F63" s="41"/>
      <c r="G63" s="41"/>
    </row>
    <row r="64" spans="1:7" ht="13.15" x14ac:dyDescent="0.25">
      <c r="A64" s="41"/>
      <c r="B64" s="41"/>
      <c r="C64" s="41"/>
      <c r="D64" s="41"/>
      <c r="E64" s="41"/>
      <c r="F64" s="41"/>
      <c r="G64" s="41"/>
    </row>
  </sheetData>
  <mergeCells count="35">
    <mergeCell ref="F1:G1"/>
    <mergeCell ref="A2:G2"/>
    <mergeCell ref="A3:G3"/>
    <mergeCell ref="A4:B4"/>
    <mergeCell ref="C4:G4"/>
    <mergeCell ref="A5:B5"/>
    <mergeCell ref="D5:G5"/>
    <mergeCell ref="A6:B6"/>
    <mergeCell ref="D6:G6"/>
    <mergeCell ref="A7:B7"/>
    <mergeCell ref="D7:G7"/>
    <mergeCell ref="A8:B8"/>
    <mergeCell ref="D8:G8"/>
    <mergeCell ref="A9:B9"/>
    <mergeCell ref="D9:G9"/>
    <mergeCell ref="A10:B10"/>
    <mergeCell ref="D10:G10"/>
    <mergeCell ref="A11:B11"/>
    <mergeCell ref="D11:G11"/>
    <mergeCell ref="A12:B12"/>
    <mergeCell ref="D12:G12"/>
    <mergeCell ref="A13:C13"/>
    <mergeCell ref="D13:G13"/>
    <mergeCell ref="A14:B14"/>
    <mergeCell ref="C14:G14"/>
    <mergeCell ref="A18:C18"/>
    <mergeCell ref="D18:G18"/>
    <mergeCell ref="A19:C19"/>
    <mergeCell ref="D19:G19"/>
    <mergeCell ref="A15:B15"/>
    <mergeCell ref="D15:G15"/>
    <mergeCell ref="A16:B16"/>
    <mergeCell ref="C16:G16"/>
    <mergeCell ref="A17:C17"/>
    <mergeCell ref="D17:G17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77343-897F-4B98-AFB5-0C9EA979E03E}">
  <dimension ref="A1:I254"/>
  <sheetViews>
    <sheetView topLeftCell="A95" zoomScale="130" zoomScaleNormal="130" workbookViewId="0">
      <selection activeCell="F105" sqref="F105"/>
    </sheetView>
  </sheetViews>
  <sheetFormatPr defaultRowHeight="13.15" x14ac:dyDescent="0.25"/>
  <cols>
    <col min="1" max="1" width="13.375" customWidth="1"/>
    <col min="2" max="2" width="13.625" style="1" customWidth="1"/>
    <col min="3" max="3" width="57.125" customWidth="1"/>
    <col min="4" max="4" width="8.5" style="1" customWidth="1"/>
    <col min="5" max="5" width="12.125" customWidth="1"/>
    <col min="6" max="6" width="15" customWidth="1"/>
    <col min="7" max="7" width="20.625" customWidth="1"/>
    <col min="8" max="8" width="18.875" style="2" customWidth="1"/>
    <col min="9" max="9" width="19.125" customWidth="1"/>
  </cols>
  <sheetData>
    <row r="1" spans="1:7" ht="22.55" customHeight="1" x14ac:dyDescent="0.25">
      <c r="A1" s="79" t="s">
        <v>484</v>
      </c>
      <c r="B1" s="79"/>
      <c r="C1" s="79"/>
      <c r="D1" s="79"/>
      <c r="E1" s="79"/>
      <c r="F1" s="79"/>
      <c r="G1" s="79"/>
    </row>
    <row r="2" spans="1:7" ht="28.5" customHeight="1" thickBot="1" x14ac:dyDescent="0.3">
      <c r="A2" s="79" t="s">
        <v>0</v>
      </c>
      <c r="B2" s="79"/>
      <c r="C2" s="79"/>
      <c r="D2" s="79"/>
      <c r="E2" s="79"/>
      <c r="F2" s="79"/>
      <c r="G2" s="79"/>
    </row>
    <row r="3" spans="1:7" ht="30.05" customHeight="1" x14ac:dyDescent="0.25">
      <c r="A3" s="17" t="s">
        <v>36</v>
      </c>
      <c r="B3" s="18" t="s">
        <v>37</v>
      </c>
      <c r="C3" s="18" t="s">
        <v>38</v>
      </c>
      <c r="D3" s="18" t="s">
        <v>39</v>
      </c>
      <c r="E3" s="18" t="s">
        <v>40</v>
      </c>
      <c r="F3" s="18" t="s">
        <v>41</v>
      </c>
      <c r="G3" s="19" t="s">
        <v>42</v>
      </c>
    </row>
    <row r="4" spans="1:7" ht="11.3" customHeight="1" x14ac:dyDescent="0.25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21">
        <v>7</v>
      </c>
    </row>
    <row r="5" spans="1:7" ht="11.3" customHeight="1" x14ac:dyDescent="0.25">
      <c r="A5" s="22">
        <v>1</v>
      </c>
      <c r="B5" s="6"/>
      <c r="C5" s="80" t="s">
        <v>43</v>
      </c>
      <c r="D5" s="80"/>
      <c r="E5" s="80"/>
      <c r="F5" s="80"/>
      <c r="G5" s="81"/>
    </row>
    <row r="6" spans="1:7" ht="11.3" customHeight="1" x14ac:dyDescent="0.25">
      <c r="A6" s="23">
        <v>1.1000000000000001</v>
      </c>
      <c r="B6" s="6"/>
      <c r="C6" s="80" t="s">
        <v>44</v>
      </c>
      <c r="D6" s="80"/>
      <c r="E6" s="80"/>
      <c r="F6" s="80"/>
      <c r="G6" s="81"/>
    </row>
    <row r="7" spans="1:7" ht="11.3" customHeight="1" x14ac:dyDescent="0.25">
      <c r="A7" s="24" t="s">
        <v>45</v>
      </c>
      <c r="B7" s="6"/>
      <c r="C7" s="80" t="s">
        <v>46</v>
      </c>
      <c r="D7" s="80"/>
      <c r="E7" s="80"/>
      <c r="F7" s="80"/>
      <c r="G7" s="81"/>
    </row>
    <row r="8" spans="1:7" ht="27.1" customHeight="1" x14ac:dyDescent="0.25">
      <c r="A8" s="25" t="s">
        <v>47</v>
      </c>
      <c r="B8" s="9" t="s">
        <v>48</v>
      </c>
      <c r="C8" s="10" t="s">
        <v>49</v>
      </c>
      <c r="D8" s="9" t="s">
        <v>50</v>
      </c>
      <c r="E8" s="11">
        <v>1.38</v>
      </c>
      <c r="F8" s="12"/>
      <c r="G8" s="26">
        <f>E8*F8</f>
        <v>0</v>
      </c>
    </row>
    <row r="9" spans="1:7" ht="11.3" customHeight="1" x14ac:dyDescent="0.25">
      <c r="A9" s="24" t="s">
        <v>51</v>
      </c>
      <c r="B9" s="6"/>
      <c r="C9" s="80" t="s">
        <v>52</v>
      </c>
      <c r="D9" s="80"/>
      <c r="E9" s="80"/>
      <c r="F9" s="80"/>
      <c r="G9" s="81"/>
    </row>
    <row r="10" spans="1:7" ht="27.1" customHeight="1" x14ac:dyDescent="0.25">
      <c r="A10" s="25" t="s">
        <v>53</v>
      </c>
      <c r="B10" s="9" t="s">
        <v>54</v>
      </c>
      <c r="C10" s="10" t="s">
        <v>55</v>
      </c>
      <c r="D10" s="9" t="s">
        <v>56</v>
      </c>
      <c r="E10" s="11">
        <v>33</v>
      </c>
      <c r="F10" s="13"/>
      <c r="G10" s="26">
        <f>E10*F10</f>
        <v>0</v>
      </c>
    </row>
    <row r="11" spans="1:7" ht="27.1" customHeight="1" x14ac:dyDescent="0.25">
      <c r="A11" s="25" t="s">
        <v>57</v>
      </c>
      <c r="B11" s="9" t="s">
        <v>54</v>
      </c>
      <c r="C11" s="10" t="s">
        <v>58</v>
      </c>
      <c r="D11" s="9" t="s">
        <v>56</v>
      </c>
      <c r="E11" s="11">
        <v>31</v>
      </c>
      <c r="F11" s="13"/>
      <c r="G11" s="26">
        <f t="shared" ref="G11:G17" si="0">E11*F11</f>
        <v>0</v>
      </c>
    </row>
    <row r="12" spans="1:7" ht="27.1" customHeight="1" x14ac:dyDescent="0.25">
      <c r="A12" s="25" t="s">
        <v>59</v>
      </c>
      <c r="B12" s="9" t="s">
        <v>54</v>
      </c>
      <c r="C12" s="10" t="s">
        <v>60</v>
      </c>
      <c r="D12" s="9" t="s">
        <v>56</v>
      </c>
      <c r="E12" s="11">
        <v>8</v>
      </c>
      <c r="F12" s="13"/>
      <c r="G12" s="26">
        <f t="shared" si="0"/>
        <v>0</v>
      </c>
    </row>
    <row r="13" spans="1:7" ht="27.1" customHeight="1" x14ac:dyDescent="0.25">
      <c r="A13" s="25" t="s">
        <v>61</v>
      </c>
      <c r="B13" s="9" t="s">
        <v>54</v>
      </c>
      <c r="C13" s="10" t="s">
        <v>62</v>
      </c>
      <c r="D13" s="9" t="s">
        <v>56</v>
      </c>
      <c r="E13" s="11">
        <v>7</v>
      </c>
      <c r="F13" s="13"/>
      <c r="G13" s="26">
        <f t="shared" si="0"/>
        <v>0</v>
      </c>
    </row>
    <row r="14" spans="1:7" ht="27.1" customHeight="1" x14ac:dyDescent="0.25">
      <c r="A14" s="25" t="s">
        <v>63</v>
      </c>
      <c r="B14" s="9" t="s">
        <v>54</v>
      </c>
      <c r="C14" s="10" t="s">
        <v>64</v>
      </c>
      <c r="D14" s="9" t="s">
        <v>56</v>
      </c>
      <c r="E14" s="11">
        <v>3</v>
      </c>
      <c r="F14" s="12"/>
      <c r="G14" s="26">
        <f t="shared" si="0"/>
        <v>0</v>
      </c>
    </row>
    <row r="15" spans="1:7" ht="27.1" customHeight="1" x14ac:dyDescent="0.25">
      <c r="A15" s="25" t="s">
        <v>65</v>
      </c>
      <c r="B15" s="9" t="s">
        <v>54</v>
      </c>
      <c r="C15" s="10" t="s">
        <v>66</v>
      </c>
      <c r="D15" s="9" t="s">
        <v>56</v>
      </c>
      <c r="E15" s="11">
        <v>3</v>
      </c>
      <c r="F15" s="12"/>
      <c r="G15" s="26">
        <f t="shared" si="0"/>
        <v>0</v>
      </c>
    </row>
    <row r="16" spans="1:7" ht="27.1" customHeight="1" x14ac:dyDescent="0.25">
      <c r="A16" s="25" t="s">
        <v>67</v>
      </c>
      <c r="B16" s="9" t="s">
        <v>54</v>
      </c>
      <c r="C16" s="10" t="s">
        <v>68</v>
      </c>
      <c r="D16" s="4" t="s">
        <v>69</v>
      </c>
      <c r="E16" s="11">
        <v>156</v>
      </c>
      <c r="F16" s="13"/>
      <c r="G16" s="26">
        <f t="shared" si="0"/>
        <v>0</v>
      </c>
    </row>
    <row r="17" spans="1:7" ht="27.1" customHeight="1" x14ac:dyDescent="0.25">
      <c r="A17" s="25" t="s">
        <v>70</v>
      </c>
      <c r="B17" s="9" t="s">
        <v>54</v>
      </c>
      <c r="C17" s="10" t="s">
        <v>71</v>
      </c>
      <c r="D17" s="4" t="s">
        <v>69</v>
      </c>
      <c r="E17" s="11">
        <v>40</v>
      </c>
      <c r="F17" s="13"/>
      <c r="G17" s="26">
        <f t="shared" si="0"/>
        <v>0</v>
      </c>
    </row>
    <row r="18" spans="1:7" ht="11.3" customHeight="1" x14ac:dyDescent="0.25">
      <c r="A18" s="24" t="s">
        <v>72</v>
      </c>
      <c r="B18" s="6"/>
      <c r="C18" s="80" t="s">
        <v>73</v>
      </c>
      <c r="D18" s="80"/>
      <c r="E18" s="80"/>
      <c r="F18" s="80"/>
      <c r="G18" s="81"/>
    </row>
    <row r="19" spans="1:7" ht="27.1" customHeight="1" x14ac:dyDescent="0.25">
      <c r="A19" s="25" t="s">
        <v>74</v>
      </c>
      <c r="B19" s="9" t="s">
        <v>75</v>
      </c>
      <c r="C19" s="10" t="s">
        <v>76</v>
      </c>
      <c r="D19" s="4" t="s">
        <v>69</v>
      </c>
      <c r="E19" s="14">
        <v>3522</v>
      </c>
      <c r="F19" s="13"/>
      <c r="G19" s="26">
        <f>E19*F19</f>
        <v>0</v>
      </c>
    </row>
    <row r="20" spans="1:7" ht="11.3" customHeight="1" x14ac:dyDescent="0.25">
      <c r="A20" s="24" t="s">
        <v>77</v>
      </c>
      <c r="B20" s="6"/>
      <c r="C20" s="80" t="s">
        <v>78</v>
      </c>
      <c r="D20" s="80"/>
      <c r="E20" s="80"/>
      <c r="F20" s="80"/>
      <c r="G20" s="81"/>
    </row>
    <row r="21" spans="1:7" ht="27.1" customHeight="1" x14ac:dyDescent="0.25">
      <c r="A21" s="25" t="s">
        <v>79</v>
      </c>
      <c r="B21" s="9" t="s">
        <v>80</v>
      </c>
      <c r="C21" s="10" t="s">
        <v>81</v>
      </c>
      <c r="D21" s="4" t="s">
        <v>69</v>
      </c>
      <c r="E21" s="14">
        <v>1638</v>
      </c>
      <c r="F21" s="13"/>
      <c r="G21" s="26">
        <f>E21*F21</f>
        <v>0</v>
      </c>
    </row>
    <row r="22" spans="1:7" ht="27.1" customHeight="1" x14ac:dyDescent="0.25">
      <c r="A22" s="25" t="s">
        <v>82</v>
      </c>
      <c r="B22" s="9" t="s">
        <v>80</v>
      </c>
      <c r="C22" s="10" t="s">
        <v>83</v>
      </c>
      <c r="D22" s="4" t="s">
        <v>69</v>
      </c>
      <c r="E22" s="11">
        <v>514</v>
      </c>
      <c r="F22" s="13"/>
      <c r="G22" s="26">
        <f t="shared" ref="G22:G32" si="1">E22*F22</f>
        <v>0</v>
      </c>
    </row>
    <row r="23" spans="1:7" ht="27.1" customHeight="1" x14ac:dyDescent="0.25">
      <c r="A23" s="25" t="s">
        <v>84</v>
      </c>
      <c r="B23" s="9" t="s">
        <v>80</v>
      </c>
      <c r="C23" s="10" t="s">
        <v>85</v>
      </c>
      <c r="D23" s="4" t="s">
        <v>69</v>
      </c>
      <c r="E23" s="11">
        <v>373</v>
      </c>
      <c r="F23" s="13"/>
      <c r="G23" s="26">
        <f t="shared" si="1"/>
        <v>0</v>
      </c>
    </row>
    <row r="24" spans="1:7" ht="27.1" customHeight="1" x14ac:dyDescent="0.25">
      <c r="A24" s="25" t="s">
        <v>86</v>
      </c>
      <c r="B24" s="9" t="s">
        <v>80</v>
      </c>
      <c r="C24" s="10" t="s">
        <v>87</v>
      </c>
      <c r="D24" s="9" t="s">
        <v>2</v>
      </c>
      <c r="E24" s="11">
        <v>233</v>
      </c>
      <c r="F24" s="13"/>
      <c r="G24" s="26">
        <f t="shared" si="1"/>
        <v>0</v>
      </c>
    </row>
    <row r="25" spans="1:7" ht="27.1" customHeight="1" x14ac:dyDescent="0.25">
      <c r="A25" s="25" t="s">
        <v>88</v>
      </c>
      <c r="B25" s="9" t="s">
        <v>80</v>
      </c>
      <c r="C25" s="10" t="s">
        <v>89</v>
      </c>
      <c r="D25" s="9" t="s">
        <v>2</v>
      </c>
      <c r="E25" s="11">
        <v>96</v>
      </c>
      <c r="F25" s="13"/>
      <c r="G25" s="26">
        <f t="shared" si="1"/>
        <v>0</v>
      </c>
    </row>
    <row r="26" spans="1:7" ht="27.1" customHeight="1" x14ac:dyDescent="0.25">
      <c r="A26" s="25" t="s">
        <v>90</v>
      </c>
      <c r="B26" s="9" t="s">
        <v>80</v>
      </c>
      <c r="C26" s="10" t="s">
        <v>91</v>
      </c>
      <c r="D26" s="9" t="s">
        <v>2</v>
      </c>
      <c r="E26" s="11">
        <v>45</v>
      </c>
      <c r="F26" s="13"/>
      <c r="G26" s="26">
        <f t="shared" si="1"/>
        <v>0</v>
      </c>
    </row>
    <row r="27" spans="1:7" ht="27.1" customHeight="1" x14ac:dyDescent="0.25">
      <c r="A27" s="25" t="s">
        <v>92</v>
      </c>
      <c r="B27" s="9" t="s">
        <v>80</v>
      </c>
      <c r="C27" s="10" t="s">
        <v>93</v>
      </c>
      <c r="D27" s="9" t="s">
        <v>2</v>
      </c>
      <c r="E27" s="11">
        <v>30</v>
      </c>
      <c r="F27" s="13"/>
      <c r="G27" s="26">
        <f t="shared" si="1"/>
        <v>0</v>
      </c>
    </row>
    <row r="28" spans="1:7" ht="27.1" customHeight="1" x14ac:dyDescent="0.25">
      <c r="A28" s="25" t="s">
        <v>94</v>
      </c>
      <c r="B28" s="9" t="s">
        <v>80</v>
      </c>
      <c r="C28" s="10" t="s">
        <v>95</v>
      </c>
      <c r="D28" s="9" t="s">
        <v>96</v>
      </c>
      <c r="E28" s="11">
        <v>1</v>
      </c>
      <c r="F28" s="12"/>
      <c r="G28" s="26">
        <f t="shared" si="1"/>
        <v>0</v>
      </c>
    </row>
    <row r="29" spans="1:7" ht="27.1" customHeight="1" x14ac:dyDescent="0.25">
      <c r="A29" s="25" t="s">
        <v>97</v>
      </c>
      <c r="B29" s="9" t="s">
        <v>80</v>
      </c>
      <c r="C29" s="10" t="s">
        <v>98</v>
      </c>
      <c r="D29" s="9" t="s">
        <v>99</v>
      </c>
      <c r="E29" s="11">
        <v>23</v>
      </c>
      <c r="F29" s="13"/>
      <c r="G29" s="26">
        <f t="shared" si="1"/>
        <v>0</v>
      </c>
    </row>
    <row r="30" spans="1:7" ht="27.1" customHeight="1" x14ac:dyDescent="0.25">
      <c r="A30" s="25" t="s">
        <v>100</v>
      </c>
      <c r="B30" s="9" t="s">
        <v>80</v>
      </c>
      <c r="C30" s="10" t="s">
        <v>101</v>
      </c>
      <c r="D30" s="9" t="s">
        <v>99</v>
      </c>
      <c r="E30" s="11">
        <v>39</v>
      </c>
      <c r="F30" s="13"/>
      <c r="G30" s="26">
        <f t="shared" si="1"/>
        <v>0</v>
      </c>
    </row>
    <row r="31" spans="1:7" ht="27.1" customHeight="1" x14ac:dyDescent="0.25">
      <c r="A31" s="25" t="s">
        <v>102</v>
      </c>
      <c r="B31" s="9" t="s">
        <v>80</v>
      </c>
      <c r="C31" s="10" t="s">
        <v>103</v>
      </c>
      <c r="D31" s="9" t="s">
        <v>99</v>
      </c>
      <c r="E31" s="11">
        <v>12</v>
      </c>
      <c r="F31" s="13"/>
      <c r="G31" s="26">
        <f t="shared" si="1"/>
        <v>0</v>
      </c>
    </row>
    <row r="32" spans="1:7" ht="27.1" customHeight="1" x14ac:dyDescent="0.25">
      <c r="A32" s="25" t="s">
        <v>104</v>
      </c>
      <c r="B32" s="9" t="s">
        <v>80</v>
      </c>
      <c r="C32" s="10" t="s">
        <v>105</v>
      </c>
      <c r="D32" s="9" t="s">
        <v>2</v>
      </c>
      <c r="E32" s="11">
        <v>45</v>
      </c>
      <c r="F32" s="13"/>
      <c r="G32" s="26">
        <f t="shared" si="1"/>
        <v>0</v>
      </c>
    </row>
    <row r="33" spans="1:7" x14ac:dyDescent="0.25">
      <c r="A33" s="23">
        <v>1.2</v>
      </c>
      <c r="B33" s="6"/>
      <c r="C33" s="80" t="s">
        <v>106</v>
      </c>
      <c r="D33" s="80"/>
      <c r="E33" s="80"/>
      <c r="F33" s="80"/>
      <c r="G33" s="81"/>
    </row>
    <row r="34" spans="1:7" x14ac:dyDescent="0.25">
      <c r="A34" s="24" t="s">
        <v>107</v>
      </c>
      <c r="B34" s="6"/>
      <c r="C34" s="80" t="s">
        <v>108</v>
      </c>
      <c r="D34" s="80"/>
      <c r="E34" s="80"/>
      <c r="F34" s="80"/>
      <c r="G34" s="81"/>
    </row>
    <row r="35" spans="1:7" ht="21.3" x14ac:dyDescent="0.25">
      <c r="A35" s="25" t="s">
        <v>109</v>
      </c>
      <c r="B35" s="9" t="s">
        <v>110</v>
      </c>
      <c r="C35" s="10" t="s">
        <v>111</v>
      </c>
      <c r="D35" s="4" t="s">
        <v>112</v>
      </c>
      <c r="E35" s="14">
        <v>1441</v>
      </c>
      <c r="F35" s="13"/>
      <c r="G35" s="26">
        <f>E35*F35</f>
        <v>0</v>
      </c>
    </row>
    <row r="36" spans="1:7" x14ac:dyDescent="0.25">
      <c r="A36" s="24" t="s">
        <v>113</v>
      </c>
      <c r="B36" s="6"/>
      <c r="C36" s="7" t="s">
        <v>114</v>
      </c>
      <c r="D36" s="7"/>
      <c r="E36" s="7"/>
      <c r="F36" s="7"/>
      <c r="G36" s="27"/>
    </row>
    <row r="37" spans="1:7" ht="21.3" x14ac:dyDescent="0.25">
      <c r="A37" s="25" t="s">
        <v>115</v>
      </c>
      <c r="B37" s="9" t="s">
        <v>116</v>
      </c>
      <c r="C37" s="10" t="s">
        <v>117</v>
      </c>
      <c r="D37" s="4" t="s">
        <v>112</v>
      </c>
      <c r="E37" s="11">
        <v>255</v>
      </c>
      <c r="F37" s="13"/>
      <c r="G37" s="26">
        <f>E37*F37</f>
        <v>0</v>
      </c>
    </row>
    <row r="38" spans="1:7" x14ac:dyDescent="0.25">
      <c r="A38" s="23">
        <v>1.3</v>
      </c>
      <c r="B38" s="6"/>
      <c r="C38" s="80" t="s">
        <v>118</v>
      </c>
      <c r="D38" s="80"/>
      <c r="E38" s="80"/>
      <c r="F38" s="80"/>
      <c r="G38" s="81"/>
    </row>
    <row r="39" spans="1:7" ht="21.3" x14ac:dyDescent="0.25">
      <c r="A39" s="25" t="s">
        <v>119</v>
      </c>
      <c r="B39" s="9" t="s">
        <v>120</v>
      </c>
      <c r="C39" s="10" t="s">
        <v>121</v>
      </c>
      <c r="D39" s="9" t="s">
        <v>2</v>
      </c>
      <c r="E39" s="11">
        <v>806</v>
      </c>
      <c r="F39" s="13"/>
      <c r="G39" s="26">
        <f>E39*F39</f>
        <v>0</v>
      </c>
    </row>
    <row r="40" spans="1:7" x14ac:dyDescent="0.25">
      <c r="A40" s="28" t="s">
        <v>122</v>
      </c>
      <c r="B40" s="9" t="s">
        <v>120</v>
      </c>
      <c r="C40" s="10" t="s">
        <v>123</v>
      </c>
      <c r="D40" s="9" t="s">
        <v>56</v>
      </c>
      <c r="E40" s="11">
        <v>39</v>
      </c>
      <c r="F40" s="12"/>
      <c r="G40" s="26">
        <f>E40*F40</f>
        <v>0</v>
      </c>
    </row>
    <row r="41" spans="1:7" x14ac:dyDescent="0.25">
      <c r="A41" s="23">
        <v>1.4</v>
      </c>
      <c r="B41" s="6"/>
      <c r="C41" s="80" t="s">
        <v>124</v>
      </c>
      <c r="D41" s="80"/>
      <c r="E41" s="80"/>
      <c r="F41" s="80"/>
      <c r="G41" s="81"/>
    </row>
    <row r="42" spans="1:7" x14ac:dyDescent="0.25">
      <c r="A42" s="24" t="s">
        <v>125</v>
      </c>
      <c r="B42" s="6"/>
      <c r="C42" s="80" t="s">
        <v>126</v>
      </c>
      <c r="D42" s="80"/>
      <c r="E42" s="80"/>
      <c r="F42" s="80"/>
      <c r="G42" s="81"/>
    </row>
    <row r="43" spans="1:7" ht="21.3" x14ac:dyDescent="0.25">
      <c r="A43" s="25" t="s">
        <v>127</v>
      </c>
      <c r="B43" s="9" t="s">
        <v>128</v>
      </c>
      <c r="C43" s="10" t="s">
        <v>129</v>
      </c>
      <c r="D43" s="4" t="s">
        <v>69</v>
      </c>
      <c r="E43" s="14">
        <v>1583</v>
      </c>
      <c r="F43" s="13"/>
      <c r="G43" s="26">
        <f>E43*F43</f>
        <v>0</v>
      </c>
    </row>
    <row r="44" spans="1:7" ht="21.3" x14ac:dyDescent="0.25">
      <c r="A44" s="25" t="s">
        <v>130</v>
      </c>
      <c r="B44" s="9" t="s">
        <v>128</v>
      </c>
      <c r="C44" s="10" t="s">
        <v>131</v>
      </c>
      <c r="D44" s="4" t="s">
        <v>69</v>
      </c>
      <c r="E44" s="11">
        <v>86</v>
      </c>
      <c r="F44" s="13"/>
      <c r="G44" s="26">
        <f t="shared" ref="G44:G59" si="2">E44*F44</f>
        <v>0</v>
      </c>
    </row>
    <row r="45" spans="1:7" ht="21.3" x14ac:dyDescent="0.25">
      <c r="A45" s="25" t="s">
        <v>132</v>
      </c>
      <c r="B45" s="9" t="s">
        <v>128</v>
      </c>
      <c r="C45" s="10" t="s">
        <v>133</v>
      </c>
      <c r="D45" s="4" t="s">
        <v>69</v>
      </c>
      <c r="E45" s="11">
        <v>237</v>
      </c>
      <c r="F45" s="13"/>
      <c r="G45" s="26">
        <f t="shared" si="2"/>
        <v>0</v>
      </c>
    </row>
    <row r="46" spans="1:7" ht="21.3" x14ac:dyDescent="0.25">
      <c r="A46" s="25" t="s">
        <v>134</v>
      </c>
      <c r="B46" s="9" t="s">
        <v>128</v>
      </c>
      <c r="C46" s="10" t="s">
        <v>135</v>
      </c>
      <c r="D46" s="4" t="s">
        <v>69</v>
      </c>
      <c r="E46" s="14">
        <v>2239</v>
      </c>
      <c r="F46" s="13"/>
      <c r="G46" s="26">
        <f t="shared" si="2"/>
        <v>0</v>
      </c>
    </row>
    <row r="47" spans="1:7" ht="21.3" x14ac:dyDescent="0.25">
      <c r="A47" s="25" t="s">
        <v>136</v>
      </c>
      <c r="B47" s="9" t="s">
        <v>128</v>
      </c>
      <c r="C47" s="10" t="s">
        <v>137</v>
      </c>
      <c r="D47" s="4" t="s">
        <v>69</v>
      </c>
      <c r="E47" s="11">
        <v>368</v>
      </c>
      <c r="F47" s="13"/>
      <c r="G47" s="26">
        <f t="shared" si="2"/>
        <v>0</v>
      </c>
    </row>
    <row r="48" spans="1:7" ht="21.3" x14ac:dyDescent="0.25">
      <c r="A48" s="25" t="s">
        <v>138</v>
      </c>
      <c r="B48" s="9" t="s">
        <v>128</v>
      </c>
      <c r="C48" s="10" t="s">
        <v>139</v>
      </c>
      <c r="D48" s="4" t="s">
        <v>69</v>
      </c>
      <c r="E48" s="11">
        <v>256</v>
      </c>
      <c r="F48" s="13"/>
      <c r="G48" s="26">
        <f t="shared" si="2"/>
        <v>0</v>
      </c>
    </row>
    <row r="49" spans="1:7" ht="21.3" x14ac:dyDescent="0.25">
      <c r="A49" s="25" t="s">
        <v>140</v>
      </c>
      <c r="B49" s="9" t="s">
        <v>141</v>
      </c>
      <c r="C49" s="10" t="s">
        <v>142</v>
      </c>
      <c r="D49" s="4" t="s">
        <v>69</v>
      </c>
      <c r="E49" s="14">
        <v>1151.27</v>
      </c>
      <c r="F49" s="13"/>
      <c r="G49" s="26">
        <f t="shared" si="2"/>
        <v>0</v>
      </c>
    </row>
    <row r="50" spans="1:7" ht="21.3" x14ac:dyDescent="0.25">
      <c r="A50" s="25" t="s">
        <v>143</v>
      </c>
      <c r="B50" s="9" t="s">
        <v>144</v>
      </c>
      <c r="C50" s="10" t="s">
        <v>145</v>
      </c>
      <c r="D50" s="4" t="s">
        <v>69</v>
      </c>
      <c r="E50" s="14">
        <v>1649.51</v>
      </c>
      <c r="F50" s="13"/>
      <c r="G50" s="26">
        <f t="shared" si="2"/>
        <v>0</v>
      </c>
    </row>
    <row r="51" spans="1:7" ht="42.6" x14ac:dyDescent="0.25">
      <c r="A51" s="25" t="s">
        <v>146</v>
      </c>
      <c r="B51" s="9" t="s">
        <v>147</v>
      </c>
      <c r="C51" s="8" t="s">
        <v>148</v>
      </c>
      <c r="D51" s="4" t="s">
        <v>69</v>
      </c>
      <c r="E51" s="14">
        <v>1649.51</v>
      </c>
      <c r="F51" s="13"/>
      <c r="G51" s="26">
        <f t="shared" si="2"/>
        <v>0</v>
      </c>
    </row>
    <row r="52" spans="1:7" ht="31.95" x14ac:dyDescent="0.25">
      <c r="A52" s="25" t="s">
        <v>149</v>
      </c>
      <c r="B52" s="9" t="s">
        <v>141</v>
      </c>
      <c r="C52" s="8" t="s">
        <v>150</v>
      </c>
      <c r="D52" s="4" t="s">
        <v>69</v>
      </c>
      <c r="E52" s="14">
        <v>2239.6</v>
      </c>
      <c r="F52" s="13"/>
      <c r="G52" s="26">
        <f t="shared" si="2"/>
        <v>0</v>
      </c>
    </row>
    <row r="53" spans="1:7" ht="21.3" x14ac:dyDescent="0.25">
      <c r="A53" s="25" t="s">
        <v>151</v>
      </c>
      <c r="B53" s="9" t="s">
        <v>152</v>
      </c>
      <c r="C53" s="10" t="s">
        <v>153</v>
      </c>
      <c r="D53" s="4" t="s">
        <v>69</v>
      </c>
      <c r="E53" s="14">
        <v>2239.6</v>
      </c>
      <c r="F53" s="13"/>
      <c r="G53" s="26">
        <f t="shared" si="2"/>
        <v>0</v>
      </c>
    </row>
    <row r="54" spans="1:7" ht="21.3" x14ac:dyDescent="0.25">
      <c r="A54" s="25" t="s">
        <v>154</v>
      </c>
      <c r="B54" s="9" t="s">
        <v>155</v>
      </c>
      <c r="C54" s="10" t="s">
        <v>156</v>
      </c>
      <c r="D54" s="4" t="s">
        <v>69</v>
      </c>
      <c r="E54" s="11">
        <v>230.42</v>
      </c>
      <c r="F54" s="13"/>
      <c r="G54" s="26">
        <f t="shared" si="2"/>
        <v>0</v>
      </c>
    </row>
    <row r="55" spans="1:7" ht="31.95" x14ac:dyDescent="0.25">
      <c r="A55" s="25" t="s">
        <v>157</v>
      </c>
      <c r="B55" s="9" t="s">
        <v>144</v>
      </c>
      <c r="C55" s="8" t="s">
        <v>158</v>
      </c>
      <c r="D55" s="4" t="s">
        <v>69</v>
      </c>
      <c r="E55" s="11">
        <v>230.42</v>
      </c>
      <c r="F55" s="13"/>
      <c r="G55" s="26">
        <f t="shared" si="2"/>
        <v>0</v>
      </c>
    </row>
    <row r="56" spans="1:7" ht="42.6" x14ac:dyDescent="0.25">
      <c r="A56" s="25" t="s">
        <v>159</v>
      </c>
      <c r="B56" s="9" t="s">
        <v>147</v>
      </c>
      <c r="C56" s="8" t="s">
        <v>160</v>
      </c>
      <c r="D56" s="4" t="s">
        <v>69</v>
      </c>
      <c r="E56" s="11">
        <v>230.42</v>
      </c>
      <c r="F56" s="13"/>
      <c r="G56" s="26">
        <f t="shared" si="2"/>
        <v>0</v>
      </c>
    </row>
    <row r="57" spans="1:7" ht="21.3" x14ac:dyDescent="0.25">
      <c r="A57" s="25" t="s">
        <v>161</v>
      </c>
      <c r="B57" s="9" t="s">
        <v>144</v>
      </c>
      <c r="C57" s="10" t="s">
        <v>162</v>
      </c>
      <c r="D57" s="4" t="s">
        <v>69</v>
      </c>
      <c r="E57" s="11">
        <v>624.66</v>
      </c>
      <c r="F57" s="13"/>
      <c r="G57" s="26">
        <f t="shared" si="2"/>
        <v>0</v>
      </c>
    </row>
    <row r="58" spans="1:7" ht="21.3" x14ac:dyDescent="0.25">
      <c r="A58" s="25" t="s">
        <v>163</v>
      </c>
      <c r="B58" s="9" t="s">
        <v>152</v>
      </c>
      <c r="C58" s="10" t="s">
        <v>164</v>
      </c>
      <c r="D58" s="4" t="s">
        <v>69</v>
      </c>
      <c r="E58" s="11">
        <v>368.31</v>
      </c>
      <c r="F58" s="13"/>
      <c r="G58" s="26">
        <f t="shared" si="2"/>
        <v>0</v>
      </c>
    </row>
    <row r="59" spans="1:7" ht="21.3" x14ac:dyDescent="0.25">
      <c r="A59" s="25" t="s">
        <v>165</v>
      </c>
      <c r="B59" s="9" t="s">
        <v>152</v>
      </c>
      <c r="C59" s="10" t="s">
        <v>166</v>
      </c>
      <c r="D59" s="4" t="s">
        <v>69</v>
      </c>
      <c r="E59" s="11">
        <v>256.35000000000002</v>
      </c>
      <c r="F59" s="13"/>
      <c r="G59" s="26">
        <f t="shared" si="2"/>
        <v>0</v>
      </c>
    </row>
    <row r="60" spans="1:7" x14ac:dyDescent="0.25">
      <c r="A60" s="24" t="s">
        <v>167</v>
      </c>
      <c r="B60" s="6"/>
      <c r="C60" s="80" t="s">
        <v>168</v>
      </c>
      <c r="D60" s="80"/>
      <c r="E60" s="80"/>
      <c r="F60" s="80"/>
      <c r="G60" s="81"/>
    </row>
    <row r="61" spans="1:7" ht="21.3" x14ac:dyDescent="0.25">
      <c r="A61" s="25" t="s">
        <v>169</v>
      </c>
      <c r="B61" s="9" t="s">
        <v>170</v>
      </c>
      <c r="C61" s="10" t="s">
        <v>171</v>
      </c>
      <c r="D61" s="4" t="s">
        <v>69</v>
      </c>
      <c r="E61" s="14">
        <v>1649.51</v>
      </c>
      <c r="F61" s="13"/>
      <c r="G61" s="26">
        <f>E61*F61</f>
        <v>0</v>
      </c>
    </row>
    <row r="62" spans="1:7" ht="21.3" x14ac:dyDescent="0.25">
      <c r="A62" s="25" t="s">
        <v>172</v>
      </c>
      <c r="B62" s="9" t="s">
        <v>170</v>
      </c>
      <c r="C62" s="10" t="s">
        <v>173</v>
      </c>
      <c r="D62" s="4" t="s">
        <v>69</v>
      </c>
      <c r="E62" s="14">
        <v>1151.31</v>
      </c>
      <c r="F62" s="13"/>
      <c r="G62" s="26">
        <f t="shared" ref="G62:G65" si="3">E62*F62</f>
        <v>0</v>
      </c>
    </row>
    <row r="63" spans="1:7" ht="21.3" x14ac:dyDescent="0.25">
      <c r="A63" s="25" t="s">
        <v>174</v>
      </c>
      <c r="B63" s="9" t="s">
        <v>170</v>
      </c>
      <c r="C63" s="10" t="s">
        <v>175</v>
      </c>
      <c r="D63" s="4" t="s">
        <v>69</v>
      </c>
      <c r="E63" s="14">
        <v>1262.02</v>
      </c>
      <c r="F63" s="13"/>
      <c r="G63" s="26">
        <f t="shared" si="3"/>
        <v>0</v>
      </c>
    </row>
    <row r="64" spans="1:7" ht="31.95" x14ac:dyDescent="0.25">
      <c r="A64" s="25" t="s">
        <v>176</v>
      </c>
      <c r="B64" s="9" t="s">
        <v>170</v>
      </c>
      <c r="C64" s="8" t="s">
        <v>177</v>
      </c>
      <c r="D64" s="4" t="s">
        <v>69</v>
      </c>
      <c r="E64" s="11">
        <v>205.77600000000001</v>
      </c>
      <c r="F64" s="13"/>
      <c r="G64" s="26">
        <f t="shared" si="3"/>
        <v>0</v>
      </c>
    </row>
    <row r="65" spans="1:7" ht="21.3" x14ac:dyDescent="0.25">
      <c r="A65" s="25" t="s">
        <v>178</v>
      </c>
      <c r="B65" s="9" t="s">
        <v>170</v>
      </c>
      <c r="C65" s="10" t="s">
        <v>179</v>
      </c>
      <c r="D65" s="4" t="s">
        <v>69</v>
      </c>
      <c r="E65" s="11">
        <v>86.38</v>
      </c>
      <c r="F65" s="13"/>
      <c r="G65" s="26">
        <f t="shared" si="3"/>
        <v>0</v>
      </c>
    </row>
    <row r="66" spans="1:7" x14ac:dyDescent="0.25">
      <c r="A66" s="23">
        <v>1.5</v>
      </c>
      <c r="B66" s="6"/>
      <c r="C66" s="80" t="s">
        <v>180</v>
      </c>
      <c r="D66" s="80"/>
      <c r="E66" s="80"/>
      <c r="F66" s="80"/>
      <c r="G66" s="81"/>
    </row>
    <row r="67" spans="1:7" ht="21.3" x14ac:dyDescent="0.25">
      <c r="A67" s="28" t="s">
        <v>181</v>
      </c>
      <c r="B67" s="9" t="s">
        <v>182</v>
      </c>
      <c r="C67" s="10" t="s">
        <v>183</v>
      </c>
      <c r="D67" s="4" t="s">
        <v>69</v>
      </c>
      <c r="E67" s="14">
        <v>1372.74</v>
      </c>
      <c r="F67" s="13"/>
      <c r="G67" s="26">
        <f>E67*F67</f>
        <v>0</v>
      </c>
    </row>
    <row r="68" spans="1:7" ht="21.3" x14ac:dyDescent="0.25">
      <c r="A68" s="28" t="s">
        <v>184</v>
      </c>
      <c r="B68" s="9" t="s">
        <v>185</v>
      </c>
      <c r="C68" s="10" t="s">
        <v>186</v>
      </c>
      <c r="D68" s="4" t="s">
        <v>69</v>
      </c>
      <c r="E68" s="14">
        <v>1262.02</v>
      </c>
      <c r="F68" s="13"/>
      <c r="G68" s="26">
        <f t="shared" ref="G68:G69" si="4">E68*F68</f>
        <v>0</v>
      </c>
    </row>
    <row r="69" spans="1:7" ht="21.3" x14ac:dyDescent="0.25">
      <c r="A69" s="25" t="s">
        <v>187</v>
      </c>
      <c r="B69" s="9" t="s">
        <v>188</v>
      </c>
      <c r="C69" s="8" t="s">
        <v>189</v>
      </c>
      <c r="D69" s="4" t="s">
        <v>69</v>
      </c>
      <c r="E69" s="11">
        <v>205.77600000000001</v>
      </c>
      <c r="F69" s="13"/>
      <c r="G69" s="26">
        <f t="shared" si="4"/>
        <v>0</v>
      </c>
    </row>
    <row r="70" spans="1:7" x14ac:dyDescent="0.25">
      <c r="A70" s="23">
        <v>1.6</v>
      </c>
      <c r="B70" s="6"/>
      <c r="C70" s="80" t="s">
        <v>190</v>
      </c>
      <c r="D70" s="80"/>
      <c r="E70" s="80"/>
      <c r="F70" s="80"/>
      <c r="G70" s="81"/>
    </row>
    <row r="71" spans="1:7" x14ac:dyDescent="0.25">
      <c r="A71" s="24" t="s">
        <v>191</v>
      </c>
      <c r="B71" s="6"/>
      <c r="C71" s="80" t="s">
        <v>192</v>
      </c>
      <c r="D71" s="80"/>
      <c r="E71" s="80"/>
      <c r="F71" s="80"/>
      <c r="G71" s="81"/>
    </row>
    <row r="72" spans="1:7" ht="21.3" x14ac:dyDescent="0.25">
      <c r="A72" s="25" t="s">
        <v>193</v>
      </c>
      <c r="B72" s="9" t="s">
        <v>194</v>
      </c>
      <c r="C72" s="10" t="s">
        <v>195</v>
      </c>
      <c r="D72" s="4" t="s">
        <v>69</v>
      </c>
      <c r="E72" s="11">
        <v>152.61000000000001</v>
      </c>
      <c r="F72" s="13"/>
      <c r="G72" s="26">
        <f>E72*F72</f>
        <v>0</v>
      </c>
    </row>
    <row r="73" spans="1:7" ht="21.3" x14ac:dyDescent="0.25">
      <c r="A73" s="25" t="s">
        <v>196</v>
      </c>
      <c r="B73" s="9" t="s">
        <v>194</v>
      </c>
      <c r="C73" s="10" t="s">
        <v>197</v>
      </c>
      <c r="D73" s="4" t="s">
        <v>69</v>
      </c>
      <c r="E73" s="11">
        <v>9.1199999999999992</v>
      </c>
      <c r="F73" s="13"/>
      <c r="G73" s="26">
        <f t="shared" ref="G73:G76" si="5">E73*F73</f>
        <v>0</v>
      </c>
    </row>
    <row r="74" spans="1:7" ht="21.3" x14ac:dyDescent="0.25">
      <c r="A74" s="25" t="s">
        <v>198</v>
      </c>
      <c r="B74" s="9" t="s">
        <v>194</v>
      </c>
      <c r="C74" s="10" t="s">
        <v>199</v>
      </c>
      <c r="D74" s="4" t="s">
        <v>69</v>
      </c>
      <c r="E74" s="14">
        <v>3240.53</v>
      </c>
      <c r="F74" s="13"/>
      <c r="G74" s="26">
        <f t="shared" si="5"/>
        <v>0</v>
      </c>
    </row>
    <row r="75" spans="1:7" ht="31.95" x14ac:dyDescent="0.25">
      <c r="A75" s="25" t="s">
        <v>200</v>
      </c>
      <c r="B75" s="9" t="s">
        <v>194</v>
      </c>
      <c r="C75" s="8" t="s">
        <v>201</v>
      </c>
      <c r="D75" s="4" t="s">
        <v>69</v>
      </c>
      <c r="E75" s="11">
        <v>86.38</v>
      </c>
      <c r="F75" s="13"/>
      <c r="G75" s="26">
        <f t="shared" si="5"/>
        <v>0</v>
      </c>
    </row>
    <row r="76" spans="1:7" ht="21.3" x14ac:dyDescent="0.25">
      <c r="A76" s="25" t="s">
        <v>202</v>
      </c>
      <c r="B76" s="9" t="s">
        <v>194</v>
      </c>
      <c r="C76" s="10" t="s">
        <v>203</v>
      </c>
      <c r="D76" s="9" t="s">
        <v>2</v>
      </c>
      <c r="E76" s="11">
        <v>20</v>
      </c>
      <c r="F76" s="13"/>
      <c r="G76" s="26">
        <f t="shared" si="5"/>
        <v>0</v>
      </c>
    </row>
    <row r="77" spans="1:7" x14ac:dyDescent="0.25">
      <c r="A77" s="24" t="s">
        <v>204</v>
      </c>
      <c r="B77" s="6"/>
      <c r="C77" s="80" t="s">
        <v>205</v>
      </c>
      <c r="D77" s="80"/>
      <c r="E77" s="80"/>
      <c r="F77" s="80"/>
      <c r="G77" s="81"/>
    </row>
    <row r="78" spans="1:7" ht="21.3" x14ac:dyDescent="0.25">
      <c r="A78" s="25" t="s">
        <v>206</v>
      </c>
      <c r="B78" s="9" t="s">
        <v>207</v>
      </c>
      <c r="C78" s="10" t="s">
        <v>208</v>
      </c>
      <c r="D78" s="9" t="s">
        <v>2</v>
      </c>
      <c r="E78" s="11">
        <v>21</v>
      </c>
      <c r="F78" s="13"/>
      <c r="G78" s="26">
        <f>E78*F78</f>
        <v>0</v>
      </c>
    </row>
    <row r="79" spans="1:7" x14ac:dyDescent="0.25">
      <c r="A79" s="23">
        <v>1.7</v>
      </c>
      <c r="B79" s="6"/>
      <c r="C79" s="80" t="s">
        <v>209</v>
      </c>
      <c r="D79" s="80"/>
      <c r="E79" s="80"/>
      <c r="F79" s="80"/>
      <c r="G79" s="81"/>
    </row>
    <row r="80" spans="1:7" x14ac:dyDescent="0.25">
      <c r="A80" s="24" t="s">
        <v>210</v>
      </c>
      <c r="B80" s="6"/>
      <c r="C80" s="80" t="s">
        <v>211</v>
      </c>
      <c r="D80" s="80"/>
      <c r="E80" s="80"/>
      <c r="F80" s="80"/>
      <c r="G80" s="81"/>
    </row>
    <row r="81" spans="1:7" ht="21.3" x14ac:dyDescent="0.25">
      <c r="A81" s="25" t="s">
        <v>212</v>
      </c>
      <c r="B81" s="9" t="s">
        <v>213</v>
      </c>
      <c r="C81" s="10" t="s">
        <v>214</v>
      </c>
      <c r="D81" s="4" t="s">
        <v>69</v>
      </c>
      <c r="E81" s="11">
        <v>159.04</v>
      </c>
      <c r="F81" s="13"/>
      <c r="G81" s="26">
        <f>E81*F81</f>
        <v>0</v>
      </c>
    </row>
    <row r="82" spans="1:7" ht="21.3" x14ac:dyDescent="0.25">
      <c r="A82" s="25" t="s">
        <v>215</v>
      </c>
      <c r="B82" s="9" t="s">
        <v>213</v>
      </c>
      <c r="C82" s="8" t="s">
        <v>216</v>
      </c>
      <c r="D82" s="4" t="s">
        <v>69</v>
      </c>
      <c r="E82" s="11">
        <v>14</v>
      </c>
      <c r="F82" s="13"/>
      <c r="G82" s="26">
        <f t="shared" ref="G82:G84" si="6">E82*F82</f>
        <v>0</v>
      </c>
    </row>
    <row r="83" spans="1:7" ht="21.3" x14ac:dyDescent="0.25">
      <c r="A83" s="25" t="s">
        <v>217</v>
      </c>
      <c r="B83" s="9" t="s">
        <v>213</v>
      </c>
      <c r="C83" s="10" t="s">
        <v>218</v>
      </c>
      <c r="D83" s="4" t="s">
        <v>69</v>
      </c>
      <c r="E83" s="11">
        <v>9.36</v>
      </c>
      <c r="F83" s="13"/>
      <c r="G83" s="26">
        <f t="shared" si="6"/>
        <v>0</v>
      </c>
    </row>
    <row r="84" spans="1:7" ht="21.3" x14ac:dyDescent="0.25">
      <c r="A84" s="25" t="s">
        <v>219</v>
      </c>
      <c r="B84" s="9" t="s">
        <v>213</v>
      </c>
      <c r="C84" s="10" t="s">
        <v>220</v>
      </c>
      <c r="D84" s="4" t="s">
        <v>69</v>
      </c>
      <c r="E84" s="11">
        <v>5.13</v>
      </c>
      <c r="F84" s="13"/>
      <c r="G84" s="26">
        <f t="shared" si="6"/>
        <v>0</v>
      </c>
    </row>
    <row r="85" spans="1:7" x14ac:dyDescent="0.25">
      <c r="A85" s="24" t="s">
        <v>221</v>
      </c>
      <c r="B85" s="6"/>
      <c r="C85" s="80" t="s">
        <v>222</v>
      </c>
      <c r="D85" s="80"/>
      <c r="E85" s="80"/>
      <c r="F85" s="80"/>
      <c r="G85" s="81"/>
    </row>
    <row r="86" spans="1:7" ht="21.3" x14ac:dyDescent="0.25">
      <c r="A86" s="25" t="s">
        <v>223</v>
      </c>
      <c r="B86" s="9" t="s">
        <v>224</v>
      </c>
      <c r="C86" s="10" t="s">
        <v>225</v>
      </c>
      <c r="D86" s="9" t="s">
        <v>99</v>
      </c>
      <c r="E86" s="11">
        <v>24</v>
      </c>
      <c r="F86" s="13"/>
      <c r="G86" s="26">
        <f>E86*F86</f>
        <v>0</v>
      </c>
    </row>
    <row r="87" spans="1:7" ht="21.3" x14ac:dyDescent="0.25">
      <c r="A87" s="25" t="s">
        <v>226</v>
      </c>
      <c r="B87" s="9" t="s">
        <v>224</v>
      </c>
      <c r="C87" s="10" t="s">
        <v>227</v>
      </c>
      <c r="D87" s="9" t="s">
        <v>99</v>
      </c>
      <c r="E87" s="11">
        <v>6</v>
      </c>
      <c r="F87" s="13"/>
      <c r="G87" s="26">
        <f t="shared" ref="G87:G91" si="7">E87*F87</f>
        <v>0</v>
      </c>
    </row>
    <row r="88" spans="1:7" ht="31.95" x14ac:dyDescent="0.25">
      <c r="A88" s="25" t="s">
        <v>228</v>
      </c>
      <c r="B88" s="9" t="s">
        <v>224</v>
      </c>
      <c r="C88" s="8" t="s">
        <v>229</v>
      </c>
      <c r="D88" s="9" t="s">
        <v>99</v>
      </c>
      <c r="E88" s="11">
        <v>4</v>
      </c>
      <c r="F88" s="13"/>
      <c r="G88" s="26">
        <f t="shared" si="7"/>
        <v>0</v>
      </c>
    </row>
    <row r="89" spans="1:7" ht="21.3" x14ac:dyDescent="0.25">
      <c r="A89" s="25" t="s">
        <v>230</v>
      </c>
      <c r="B89" s="9" t="s">
        <v>224</v>
      </c>
      <c r="C89" s="10" t="s">
        <v>231</v>
      </c>
      <c r="D89" s="9" t="s">
        <v>99</v>
      </c>
      <c r="E89" s="11">
        <v>27</v>
      </c>
      <c r="F89" s="13"/>
      <c r="G89" s="26">
        <f t="shared" si="7"/>
        <v>0</v>
      </c>
    </row>
    <row r="90" spans="1:7" ht="21.3" x14ac:dyDescent="0.25">
      <c r="A90" s="25" t="s">
        <v>232</v>
      </c>
      <c r="B90" s="9" t="s">
        <v>224</v>
      </c>
      <c r="C90" s="10" t="s">
        <v>233</v>
      </c>
      <c r="D90" s="9" t="s">
        <v>99</v>
      </c>
      <c r="E90" s="11">
        <v>2</v>
      </c>
      <c r="F90" s="13"/>
      <c r="G90" s="26">
        <f t="shared" si="7"/>
        <v>0</v>
      </c>
    </row>
    <row r="91" spans="1:7" ht="21.3" x14ac:dyDescent="0.25">
      <c r="A91" s="25" t="s">
        <v>234</v>
      </c>
      <c r="B91" s="9" t="s">
        <v>235</v>
      </c>
      <c r="C91" s="10" t="s">
        <v>236</v>
      </c>
      <c r="D91" s="9" t="s">
        <v>99</v>
      </c>
      <c r="E91" s="11">
        <v>2</v>
      </c>
      <c r="F91" s="13"/>
      <c r="G91" s="26">
        <f t="shared" si="7"/>
        <v>0</v>
      </c>
    </row>
    <row r="92" spans="1:7" x14ac:dyDescent="0.25">
      <c r="A92" s="24" t="s">
        <v>237</v>
      </c>
      <c r="B92" s="15"/>
      <c r="C92" s="82" t="s">
        <v>238</v>
      </c>
      <c r="D92" s="82"/>
      <c r="E92" s="82"/>
      <c r="F92" s="82"/>
      <c r="G92" s="83"/>
    </row>
    <row r="93" spans="1:7" ht="21.3" x14ac:dyDescent="0.25">
      <c r="A93" s="25" t="s">
        <v>239</v>
      </c>
      <c r="B93" s="9" t="s">
        <v>240</v>
      </c>
      <c r="C93" s="10" t="s">
        <v>241</v>
      </c>
      <c r="D93" s="9" t="s">
        <v>2</v>
      </c>
      <c r="E93" s="11">
        <v>2.75</v>
      </c>
      <c r="F93" s="13"/>
      <c r="G93" s="26">
        <f>E93*F93</f>
        <v>0</v>
      </c>
    </row>
    <row r="94" spans="1:7" x14ac:dyDescent="0.25">
      <c r="A94" s="24" t="s">
        <v>242</v>
      </c>
      <c r="B94" s="6"/>
      <c r="C94" s="80" t="s">
        <v>243</v>
      </c>
      <c r="D94" s="80"/>
      <c r="E94" s="80"/>
      <c r="F94" s="80"/>
      <c r="G94" s="81"/>
    </row>
    <row r="95" spans="1:7" ht="21.3" x14ac:dyDescent="0.25">
      <c r="A95" s="25" t="s">
        <v>244</v>
      </c>
      <c r="B95" s="9" t="s">
        <v>245</v>
      </c>
      <c r="C95" s="10" t="s">
        <v>246</v>
      </c>
      <c r="D95" s="9" t="s">
        <v>99</v>
      </c>
      <c r="E95" s="11">
        <v>12</v>
      </c>
      <c r="F95" s="13"/>
      <c r="G95" s="26">
        <f>E95*F95</f>
        <v>0</v>
      </c>
    </row>
    <row r="96" spans="1:7" ht="21.3" x14ac:dyDescent="0.25">
      <c r="A96" s="25" t="s">
        <v>247</v>
      </c>
      <c r="B96" s="9" t="s">
        <v>245</v>
      </c>
      <c r="C96" s="10" t="s">
        <v>248</v>
      </c>
      <c r="D96" s="9" t="s">
        <v>99</v>
      </c>
      <c r="E96" s="11">
        <v>5</v>
      </c>
      <c r="F96" s="13"/>
      <c r="G96" s="26">
        <f>E96*F96</f>
        <v>0</v>
      </c>
    </row>
    <row r="97" spans="1:7" x14ac:dyDescent="0.25">
      <c r="A97" s="24" t="s">
        <v>249</v>
      </c>
      <c r="B97" s="6"/>
      <c r="C97" s="80" t="s">
        <v>250</v>
      </c>
      <c r="D97" s="80"/>
      <c r="E97" s="80"/>
      <c r="F97" s="80"/>
      <c r="G97" s="81"/>
    </row>
    <row r="98" spans="1:7" ht="21.3" x14ac:dyDescent="0.25">
      <c r="A98" s="25" t="s">
        <v>251</v>
      </c>
      <c r="B98" s="9" t="s">
        <v>80</v>
      </c>
      <c r="C98" s="10" t="s">
        <v>252</v>
      </c>
      <c r="D98" s="9" t="s">
        <v>2</v>
      </c>
      <c r="E98" s="11">
        <v>45</v>
      </c>
      <c r="F98" s="13"/>
      <c r="G98" s="26">
        <f>E98*F98</f>
        <v>0</v>
      </c>
    </row>
    <row r="99" spans="1:7" x14ac:dyDescent="0.25">
      <c r="A99" s="23">
        <v>1.8</v>
      </c>
      <c r="B99" s="6"/>
      <c r="C99" s="80" t="s">
        <v>253</v>
      </c>
      <c r="D99" s="80"/>
      <c r="E99" s="80"/>
      <c r="F99" s="80"/>
      <c r="G99" s="81"/>
    </row>
    <row r="100" spans="1:7" x14ac:dyDescent="0.25">
      <c r="A100" s="24" t="s">
        <v>254</v>
      </c>
      <c r="B100" s="6"/>
      <c r="C100" s="80" t="s">
        <v>255</v>
      </c>
      <c r="D100" s="80"/>
      <c r="E100" s="80"/>
      <c r="F100" s="80"/>
      <c r="G100" s="81"/>
    </row>
    <row r="101" spans="1:7" ht="21.3" x14ac:dyDescent="0.25">
      <c r="A101" s="25" t="s">
        <v>256</v>
      </c>
      <c r="B101" s="9" t="s">
        <v>257</v>
      </c>
      <c r="C101" s="10" t="s">
        <v>258</v>
      </c>
      <c r="D101" s="9" t="s">
        <v>259</v>
      </c>
      <c r="E101" s="11">
        <v>150.4</v>
      </c>
      <c r="F101" s="13"/>
      <c r="G101" s="26">
        <f>E101*F101</f>
        <v>0</v>
      </c>
    </row>
    <row r="102" spans="1:7" ht="21.3" x14ac:dyDescent="0.25">
      <c r="A102" s="25" t="s">
        <v>260</v>
      </c>
      <c r="B102" s="9" t="s">
        <v>257</v>
      </c>
      <c r="C102" s="10" t="s">
        <v>507</v>
      </c>
      <c r="D102" s="9" t="s">
        <v>259</v>
      </c>
      <c r="E102" s="11">
        <v>81.099999999999994</v>
      </c>
      <c r="F102" s="13"/>
      <c r="G102" s="26">
        <f t="shared" ref="G102:G105" si="8">E102*F102</f>
        <v>0</v>
      </c>
    </row>
    <row r="103" spans="1:7" ht="21.3" x14ac:dyDescent="0.25">
      <c r="A103" s="25" t="s">
        <v>261</v>
      </c>
      <c r="B103" s="9" t="s">
        <v>257</v>
      </c>
      <c r="C103" s="10" t="s">
        <v>262</v>
      </c>
      <c r="D103" s="9" t="s">
        <v>259</v>
      </c>
      <c r="E103" s="11">
        <v>120.46</v>
      </c>
      <c r="F103" s="13"/>
      <c r="G103" s="26">
        <f t="shared" si="8"/>
        <v>0</v>
      </c>
    </row>
    <row r="104" spans="1:7" ht="21.3" x14ac:dyDescent="0.25">
      <c r="A104" s="25" t="s">
        <v>263</v>
      </c>
      <c r="B104" s="9" t="s">
        <v>257</v>
      </c>
      <c r="C104" s="10" t="s">
        <v>264</v>
      </c>
      <c r="D104" s="9" t="s">
        <v>259</v>
      </c>
      <c r="E104" s="11">
        <v>109.51</v>
      </c>
      <c r="F104" s="13"/>
      <c r="G104" s="26">
        <f t="shared" si="8"/>
        <v>0</v>
      </c>
    </row>
    <row r="105" spans="1:7" ht="21.3" x14ac:dyDescent="0.25">
      <c r="A105" s="25" t="s">
        <v>265</v>
      </c>
      <c r="B105" s="9" t="s">
        <v>257</v>
      </c>
      <c r="C105" s="10" t="s">
        <v>266</v>
      </c>
      <c r="D105" s="9" t="s">
        <v>259</v>
      </c>
      <c r="E105" s="11">
        <v>779.58</v>
      </c>
      <c r="F105" s="13"/>
      <c r="G105" s="26">
        <f t="shared" si="8"/>
        <v>0</v>
      </c>
    </row>
    <row r="106" spans="1:7" x14ac:dyDescent="0.25">
      <c r="A106" s="24" t="s">
        <v>267</v>
      </c>
      <c r="B106" s="6"/>
      <c r="C106" s="80" t="s">
        <v>268</v>
      </c>
      <c r="D106" s="80"/>
      <c r="E106" s="80"/>
      <c r="F106" s="80"/>
      <c r="G106" s="81"/>
    </row>
    <row r="107" spans="1:7" ht="21.3" x14ac:dyDescent="0.25">
      <c r="A107" s="25" t="s">
        <v>269</v>
      </c>
      <c r="B107" s="9" t="s">
        <v>270</v>
      </c>
      <c r="C107" s="10" t="s">
        <v>271</v>
      </c>
      <c r="D107" s="9" t="s">
        <v>259</v>
      </c>
      <c r="E107" s="11">
        <v>92.79</v>
      </c>
      <c r="F107" s="13"/>
      <c r="G107" s="26">
        <f>E107*F107</f>
        <v>0</v>
      </c>
    </row>
    <row r="108" spans="1:7" ht="21.3" x14ac:dyDescent="0.25">
      <c r="A108" s="25" t="s">
        <v>272</v>
      </c>
      <c r="B108" s="9" t="s">
        <v>270</v>
      </c>
      <c r="C108" s="10" t="s">
        <v>506</v>
      </c>
      <c r="D108" s="9" t="s">
        <v>259</v>
      </c>
      <c r="E108" s="11">
        <v>145</v>
      </c>
      <c r="F108" s="13"/>
      <c r="G108" s="26">
        <f>E108*F108</f>
        <v>0</v>
      </c>
    </row>
    <row r="109" spans="1:7" x14ac:dyDescent="0.25">
      <c r="A109" s="24" t="s">
        <v>273</v>
      </c>
      <c r="B109" s="6"/>
      <c r="C109" s="80" t="s">
        <v>274</v>
      </c>
      <c r="D109" s="80"/>
      <c r="E109" s="80"/>
      <c r="F109" s="80"/>
      <c r="G109" s="81"/>
    </row>
    <row r="110" spans="1:7" ht="31.95" x14ac:dyDescent="0.25">
      <c r="A110" s="25" t="s">
        <v>275</v>
      </c>
      <c r="B110" s="9" t="s">
        <v>276</v>
      </c>
      <c r="C110" s="8" t="s">
        <v>277</v>
      </c>
      <c r="D110" s="4" t="s">
        <v>69</v>
      </c>
      <c r="E110" s="14">
        <v>2239</v>
      </c>
      <c r="F110" s="13"/>
      <c r="G110" s="26">
        <f>E110*F110</f>
        <v>0</v>
      </c>
    </row>
    <row r="111" spans="1:7" x14ac:dyDescent="0.25">
      <c r="A111" s="24" t="s">
        <v>278</v>
      </c>
      <c r="B111" s="6"/>
      <c r="C111" s="80" t="s">
        <v>279</v>
      </c>
      <c r="D111" s="80"/>
      <c r="E111" s="80"/>
      <c r="F111" s="80"/>
      <c r="G111" s="81"/>
    </row>
    <row r="112" spans="1:7" ht="21.3" x14ac:dyDescent="0.25">
      <c r="A112" s="25" t="s">
        <v>280</v>
      </c>
      <c r="B112" s="9" t="s">
        <v>281</v>
      </c>
      <c r="C112" s="10" t="s">
        <v>282</v>
      </c>
      <c r="D112" s="9" t="s">
        <v>259</v>
      </c>
      <c r="E112" s="14">
        <v>1122</v>
      </c>
      <c r="F112" s="13"/>
      <c r="G112" s="26">
        <f>E112*F112</f>
        <v>0</v>
      </c>
    </row>
    <row r="113" spans="1:7" x14ac:dyDescent="0.25">
      <c r="A113" s="24" t="s">
        <v>283</v>
      </c>
      <c r="B113" s="6"/>
      <c r="C113" s="80" t="s">
        <v>284</v>
      </c>
      <c r="D113" s="80"/>
      <c r="E113" s="80"/>
      <c r="F113" s="80"/>
      <c r="G113" s="81"/>
    </row>
    <row r="114" spans="1:7" ht="21.3" x14ac:dyDescent="0.25">
      <c r="A114" s="25" t="s">
        <v>285</v>
      </c>
      <c r="B114" s="9" t="s">
        <v>286</v>
      </c>
      <c r="C114" s="10" t="s">
        <v>287</v>
      </c>
      <c r="D114" s="4" t="s">
        <v>69</v>
      </c>
      <c r="E114" s="11">
        <v>624</v>
      </c>
      <c r="F114" s="13"/>
      <c r="G114" s="26">
        <f>E114*F114</f>
        <v>0</v>
      </c>
    </row>
    <row r="115" spans="1:7" x14ac:dyDescent="0.25">
      <c r="A115" s="24" t="s">
        <v>288</v>
      </c>
      <c r="B115" s="6"/>
      <c r="C115" s="80" t="s">
        <v>289</v>
      </c>
      <c r="D115" s="80"/>
      <c r="E115" s="80"/>
      <c r="F115" s="80"/>
      <c r="G115" s="81"/>
    </row>
    <row r="116" spans="1:7" ht="21.3" x14ac:dyDescent="0.25">
      <c r="A116" s="25" t="s">
        <v>290</v>
      </c>
      <c r="B116" s="9" t="s">
        <v>286</v>
      </c>
      <c r="C116" s="10" t="s">
        <v>291</v>
      </c>
      <c r="D116" s="9" t="s">
        <v>2</v>
      </c>
      <c r="E116" s="11">
        <v>986</v>
      </c>
      <c r="F116" s="13"/>
      <c r="G116" s="26">
        <f>E116*F116</f>
        <v>0</v>
      </c>
    </row>
    <row r="117" spans="1:7" x14ac:dyDescent="0.25">
      <c r="A117" s="22">
        <v>2</v>
      </c>
      <c r="B117" s="6"/>
      <c r="C117" s="80" t="s">
        <v>292</v>
      </c>
      <c r="D117" s="80"/>
      <c r="E117" s="80"/>
      <c r="F117" s="80"/>
      <c r="G117" s="81"/>
    </row>
    <row r="118" spans="1:7" x14ac:dyDescent="0.25">
      <c r="A118" s="23">
        <v>2.1</v>
      </c>
      <c r="B118" s="6"/>
      <c r="C118" s="80" t="s">
        <v>293</v>
      </c>
      <c r="D118" s="80"/>
      <c r="E118" s="80"/>
      <c r="F118" s="80"/>
      <c r="G118" s="81"/>
    </row>
    <row r="119" spans="1:7" x14ac:dyDescent="0.25">
      <c r="A119" s="24" t="s">
        <v>294</v>
      </c>
      <c r="B119" s="6"/>
      <c r="C119" s="80" t="s">
        <v>295</v>
      </c>
      <c r="D119" s="80"/>
      <c r="E119" s="80"/>
      <c r="F119" s="80"/>
      <c r="G119" s="81"/>
    </row>
    <row r="120" spans="1:7" ht="21.3" x14ac:dyDescent="0.25">
      <c r="A120" s="25" t="s">
        <v>296</v>
      </c>
      <c r="B120" s="9" t="s">
        <v>297</v>
      </c>
      <c r="C120" s="10" t="s">
        <v>298</v>
      </c>
      <c r="D120" s="9" t="s">
        <v>50</v>
      </c>
      <c r="E120" s="11">
        <v>0.03</v>
      </c>
      <c r="F120" s="12"/>
      <c r="G120" s="26">
        <f>E120*F120</f>
        <v>0</v>
      </c>
    </row>
    <row r="121" spans="1:7" ht="42.6" x14ac:dyDescent="0.25">
      <c r="A121" s="25" t="s">
        <v>299</v>
      </c>
      <c r="B121" s="9" t="s">
        <v>297</v>
      </c>
      <c r="C121" s="8" t="s">
        <v>300</v>
      </c>
      <c r="D121" s="4" t="s">
        <v>112</v>
      </c>
      <c r="E121" s="11">
        <v>20</v>
      </c>
      <c r="F121" s="13"/>
      <c r="G121" s="26">
        <f t="shared" ref="G121:G125" si="9">E121*F121</f>
        <v>0</v>
      </c>
    </row>
    <row r="122" spans="1:7" ht="31.95" x14ac:dyDescent="0.25">
      <c r="A122" s="25" t="s">
        <v>301</v>
      </c>
      <c r="B122" s="9" t="s">
        <v>297</v>
      </c>
      <c r="C122" s="8" t="s">
        <v>302</v>
      </c>
      <c r="D122" s="4" t="s">
        <v>112</v>
      </c>
      <c r="E122" s="11">
        <v>15</v>
      </c>
      <c r="F122" s="13"/>
      <c r="G122" s="26">
        <f t="shared" si="9"/>
        <v>0</v>
      </c>
    </row>
    <row r="123" spans="1:7" ht="31.95" x14ac:dyDescent="0.25">
      <c r="A123" s="25" t="s">
        <v>303</v>
      </c>
      <c r="B123" s="9" t="s">
        <v>297</v>
      </c>
      <c r="C123" s="8" t="s">
        <v>304</v>
      </c>
      <c r="D123" s="4" t="s">
        <v>112</v>
      </c>
      <c r="E123" s="11">
        <v>23</v>
      </c>
      <c r="F123" s="13"/>
      <c r="G123" s="26">
        <f t="shared" si="9"/>
        <v>0</v>
      </c>
    </row>
    <row r="124" spans="1:7" ht="21.3" x14ac:dyDescent="0.25">
      <c r="A124" s="25" t="s">
        <v>305</v>
      </c>
      <c r="B124" s="9" t="s">
        <v>297</v>
      </c>
      <c r="C124" s="10" t="s">
        <v>306</v>
      </c>
      <c r="D124" s="4" t="s">
        <v>112</v>
      </c>
      <c r="E124" s="11">
        <v>3</v>
      </c>
      <c r="F124" s="13"/>
      <c r="G124" s="26">
        <f t="shared" si="9"/>
        <v>0</v>
      </c>
    </row>
    <row r="125" spans="1:7" ht="21.3" x14ac:dyDescent="0.25">
      <c r="A125" s="25" t="s">
        <v>307</v>
      </c>
      <c r="B125" s="9" t="s">
        <v>297</v>
      </c>
      <c r="C125" s="10" t="s">
        <v>308</v>
      </c>
      <c r="D125" s="4" t="s">
        <v>112</v>
      </c>
      <c r="E125" s="11">
        <v>9</v>
      </c>
      <c r="F125" s="13"/>
      <c r="G125" s="26">
        <f t="shared" si="9"/>
        <v>0</v>
      </c>
    </row>
    <row r="126" spans="1:7" x14ac:dyDescent="0.25">
      <c r="A126" s="24" t="s">
        <v>309</v>
      </c>
      <c r="B126" s="6"/>
      <c r="C126" s="80" t="s">
        <v>310</v>
      </c>
      <c r="D126" s="80"/>
      <c r="E126" s="80"/>
      <c r="F126" s="80"/>
      <c r="G126" s="81"/>
    </row>
    <row r="127" spans="1:7" ht="21.3" x14ac:dyDescent="0.25">
      <c r="A127" s="25" t="s">
        <v>311</v>
      </c>
      <c r="B127" s="9" t="s">
        <v>297</v>
      </c>
      <c r="C127" s="10" t="s">
        <v>312</v>
      </c>
      <c r="D127" s="9" t="s">
        <v>2</v>
      </c>
      <c r="E127" s="11">
        <v>27</v>
      </c>
      <c r="F127" s="13"/>
      <c r="G127" s="26">
        <f>E127*F127</f>
        <v>0</v>
      </c>
    </row>
    <row r="128" spans="1:7" ht="21.3" x14ac:dyDescent="0.25">
      <c r="A128" s="25" t="s">
        <v>313</v>
      </c>
      <c r="B128" s="9" t="s">
        <v>297</v>
      </c>
      <c r="C128" s="10" t="s">
        <v>314</v>
      </c>
      <c r="D128" s="9" t="s">
        <v>2</v>
      </c>
      <c r="E128" s="11">
        <v>2</v>
      </c>
      <c r="F128" s="13"/>
      <c r="G128" s="26">
        <f>E128*F128</f>
        <v>0</v>
      </c>
    </row>
    <row r="129" spans="1:7" x14ac:dyDescent="0.25">
      <c r="A129" s="24" t="s">
        <v>315</v>
      </c>
      <c r="B129" s="6"/>
      <c r="C129" s="80" t="s">
        <v>316</v>
      </c>
      <c r="D129" s="80"/>
      <c r="E129" s="80"/>
      <c r="F129" s="80"/>
      <c r="G129" s="81"/>
    </row>
    <row r="130" spans="1:7" ht="42.6" x14ac:dyDescent="0.25">
      <c r="A130" s="25" t="s">
        <v>317</v>
      </c>
      <c r="B130" s="9" t="s">
        <v>297</v>
      </c>
      <c r="C130" s="8" t="s">
        <v>318</v>
      </c>
      <c r="D130" s="9" t="s">
        <v>2</v>
      </c>
      <c r="E130" s="11">
        <v>19</v>
      </c>
      <c r="F130" s="13"/>
      <c r="G130" s="26">
        <f>E130*F130</f>
        <v>0</v>
      </c>
    </row>
    <row r="131" spans="1:7" x14ac:dyDescent="0.25">
      <c r="A131" s="24" t="s">
        <v>319</v>
      </c>
      <c r="B131" s="6"/>
      <c r="C131" s="80" t="s">
        <v>320</v>
      </c>
      <c r="D131" s="80"/>
      <c r="E131" s="80"/>
      <c r="F131" s="80"/>
      <c r="G131" s="81"/>
    </row>
    <row r="132" spans="1:7" ht="63.9" x14ac:dyDescent="0.25">
      <c r="A132" s="25" t="s">
        <v>321</v>
      </c>
      <c r="B132" s="9" t="s">
        <v>297</v>
      </c>
      <c r="C132" s="8" t="s">
        <v>322</v>
      </c>
      <c r="D132" s="9" t="s">
        <v>96</v>
      </c>
      <c r="E132" s="11">
        <v>1</v>
      </c>
      <c r="F132" s="12"/>
      <c r="G132" s="26">
        <f>E132*F132</f>
        <v>0</v>
      </c>
    </row>
    <row r="133" spans="1:7" ht="21.3" x14ac:dyDescent="0.25">
      <c r="A133" s="25" t="s">
        <v>323</v>
      </c>
      <c r="B133" s="9" t="s">
        <v>297</v>
      </c>
      <c r="C133" s="10" t="s">
        <v>324</v>
      </c>
      <c r="D133" s="9" t="s">
        <v>56</v>
      </c>
      <c r="E133" s="11">
        <v>1</v>
      </c>
      <c r="F133" s="13"/>
      <c r="G133" s="26">
        <f t="shared" ref="G133:G134" si="10">E133*F133</f>
        <v>0</v>
      </c>
    </row>
    <row r="134" spans="1:7" ht="21.3" x14ac:dyDescent="0.25">
      <c r="A134" s="25" t="s">
        <v>325</v>
      </c>
      <c r="B134" s="9" t="s">
        <v>297</v>
      </c>
      <c r="C134" s="10" t="s">
        <v>326</v>
      </c>
      <c r="D134" s="9" t="s">
        <v>56</v>
      </c>
      <c r="E134" s="11">
        <v>1</v>
      </c>
      <c r="F134" s="13"/>
      <c r="G134" s="26">
        <f t="shared" si="10"/>
        <v>0</v>
      </c>
    </row>
    <row r="135" spans="1:7" x14ac:dyDescent="0.25">
      <c r="A135" s="24" t="s">
        <v>327</v>
      </c>
      <c r="B135" s="6"/>
      <c r="C135" s="80" t="s">
        <v>328</v>
      </c>
      <c r="D135" s="80"/>
      <c r="E135" s="80"/>
      <c r="F135" s="80"/>
      <c r="G135" s="81"/>
    </row>
    <row r="136" spans="1:7" ht="21.3" x14ac:dyDescent="0.25">
      <c r="A136" s="25" t="s">
        <v>329</v>
      </c>
      <c r="B136" s="9" t="s">
        <v>330</v>
      </c>
      <c r="C136" s="10" t="s">
        <v>331</v>
      </c>
      <c r="D136" s="9" t="s">
        <v>2</v>
      </c>
      <c r="E136" s="11">
        <v>13</v>
      </c>
      <c r="F136" s="12"/>
      <c r="G136" s="26">
        <f>E136*F136</f>
        <v>0</v>
      </c>
    </row>
    <row r="137" spans="1:7" x14ac:dyDescent="0.25">
      <c r="A137" s="24" t="s">
        <v>332</v>
      </c>
      <c r="B137" s="6"/>
      <c r="C137" s="80" t="s">
        <v>333</v>
      </c>
      <c r="D137" s="80"/>
      <c r="E137" s="80"/>
      <c r="F137" s="80"/>
      <c r="G137" s="81"/>
    </row>
    <row r="138" spans="1:7" ht="21.3" x14ac:dyDescent="0.25">
      <c r="A138" s="25" t="s">
        <v>334</v>
      </c>
      <c r="B138" s="9" t="s">
        <v>297</v>
      </c>
      <c r="C138" s="10" t="s">
        <v>335</v>
      </c>
      <c r="D138" s="9" t="s">
        <v>99</v>
      </c>
      <c r="E138" s="11">
        <v>1</v>
      </c>
      <c r="F138" s="13"/>
      <c r="G138" s="29">
        <f>E138*F138</f>
        <v>0</v>
      </c>
    </row>
    <row r="139" spans="1:7" x14ac:dyDescent="0.25">
      <c r="A139" s="24" t="s">
        <v>336</v>
      </c>
      <c r="B139" s="6"/>
      <c r="C139" s="80" t="s">
        <v>337</v>
      </c>
      <c r="D139" s="80"/>
      <c r="E139" s="80"/>
      <c r="F139" s="80"/>
      <c r="G139" s="81"/>
    </row>
    <row r="140" spans="1:7" ht="21.3" x14ac:dyDescent="0.25">
      <c r="A140" s="25" t="s">
        <v>338</v>
      </c>
      <c r="B140" s="16"/>
      <c r="C140" s="10" t="s">
        <v>339</v>
      </c>
      <c r="D140" s="9" t="s">
        <v>2</v>
      </c>
      <c r="E140" s="11">
        <v>4</v>
      </c>
      <c r="F140" s="13"/>
      <c r="G140" s="29">
        <f>E140*F140</f>
        <v>0</v>
      </c>
    </row>
    <row r="141" spans="1:7" x14ac:dyDescent="0.25">
      <c r="A141" s="22">
        <v>3</v>
      </c>
      <c r="B141" s="6"/>
      <c r="C141" s="80" t="s">
        <v>340</v>
      </c>
      <c r="D141" s="80"/>
      <c r="E141" s="80"/>
      <c r="F141" s="80"/>
      <c r="G141" s="81"/>
    </row>
    <row r="142" spans="1:7" x14ac:dyDescent="0.25">
      <c r="A142" s="23">
        <v>3.1</v>
      </c>
      <c r="B142" s="6"/>
      <c r="C142" s="80" t="s">
        <v>341</v>
      </c>
      <c r="D142" s="80"/>
      <c r="E142" s="80"/>
      <c r="F142" s="80"/>
      <c r="G142" s="81"/>
    </row>
    <row r="143" spans="1:7" x14ac:dyDescent="0.25">
      <c r="A143" s="24" t="s">
        <v>342</v>
      </c>
      <c r="B143" s="6"/>
      <c r="C143" s="80" t="s">
        <v>295</v>
      </c>
      <c r="D143" s="80"/>
      <c r="E143" s="80"/>
      <c r="F143" s="80"/>
      <c r="G143" s="81"/>
    </row>
    <row r="144" spans="1:7" ht="21.3" x14ac:dyDescent="0.25">
      <c r="A144" s="25" t="s">
        <v>343</v>
      </c>
      <c r="B144" s="9" t="s">
        <v>344</v>
      </c>
      <c r="C144" s="10" t="s">
        <v>298</v>
      </c>
      <c r="D144" s="9" t="s">
        <v>50</v>
      </c>
      <c r="E144" s="11">
        <v>1.0549999999999999</v>
      </c>
      <c r="F144" s="12"/>
      <c r="G144" s="26">
        <f>E144*F144</f>
        <v>0</v>
      </c>
    </row>
    <row r="145" spans="1:7" ht="42.6" x14ac:dyDescent="0.25">
      <c r="A145" s="25" t="s">
        <v>345</v>
      </c>
      <c r="B145" s="9" t="s">
        <v>344</v>
      </c>
      <c r="C145" s="8" t="s">
        <v>300</v>
      </c>
      <c r="D145" s="4" t="s">
        <v>112</v>
      </c>
      <c r="E145" s="11">
        <v>30</v>
      </c>
      <c r="F145" s="13"/>
      <c r="G145" s="26">
        <f t="shared" ref="G145:G149" si="11">E145*F145</f>
        <v>0</v>
      </c>
    </row>
    <row r="146" spans="1:7" ht="31.95" x14ac:dyDescent="0.25">
      <c r="A146" s="25" t="s">
        <v>346</v>
      </c>
      <c r="B146" s="9" t="s">
        <v>344</v>
      </c>
      <c r="C146" s="8" t="s">
        <v>347</v>
      </c>
      <c r="D146" s="4" t="s">
        <v>112</v>
      </c>
      <c r="E146" s="14">
        <v>4664</v>
      </c>
      <c r="F146" s="13"/>
      <c r="G146" s="26">
        <f t="shared" si="11"/>
        <v>0</v>
      </c>
    </row>
    <row r="147" spans="1:7" ht="21.3" x14ac:dyDescent="0.25">
      <c r="A147" s="25" t="s">
        <v>348</v>
      </c>
      <c r="B147" s="9" t="s">
        <v>344</v>
      </c>
      <c r="C147" s="10" t="s">
        <v>349</v>
      </c>
      <c r="D147" s="4" t="s">
        <v>112</v>
      </c>
      <c r="E147" s="14">
        <v>2084.5</v>
      </c>
      <c r="F147" s="13"/>
      <c r="G147" s="26">
        <f t="shared" si="11"/>
        <v>0</v>
      </c>
    </row>
    <row r="148" spans="1:7" ht="21.3" x14ac:dyDescent="0.25">
      <c r="A148" s="25" t="s">
        <v>350</v>
      </c>
      <c r="B148" s="9" t="s">
        <v>344</v>
      </c>
      <c r="C148" s="10" t="s">
        <v>306</v>
      </c>
      <c r="D148" s="4" t="s">
        <v>112</v>
      </c>
      <c r="E148" s="11">
        <v>238.7</v>
      </c>
      <c r="F148" s="13"/>
      <c r="G148" s="26">
        <f t="shared" si="11"/>
        <v>0</v>
      </c>
    </row>
    <row r="149" spans="1:7" ht="21.3" x14ac:dyDescent="0.25">
      <c r="A149" s="25" t="s">
        <v>351</v>
      </c>
      <c r="B149" s="9" t="s">
        <v>344</v>
      </c>
      <c r="C149" s="10" t="s">
        <v>308</v>
      </c>
      <c r="D149" s="4" t="s">
        <v>112</v>
      </c>
      <c r="E149" s="14">
        <v>1888.7</v>
      </c>
      <c r="F149" s="13"/>
      <c r="G149" s="26">
        <f t="shared" si="11"/>
        <v>0</v>
      </c>
    </row>
    <row r="150" spans="1:7" x14ac:dyDescent="0.25">
      <c r="A150" s="24" t="s">
        <v>352</v>
      </c>
      <c r="B150" s="6"/>
      <c r="C150" s="80" t="s">
        <v>353</v>
      </c>
      <c r="D150" s="80"/>
      <c r="E150" s="80"/>
      <c r="F150" s="80"/>
      <c r="G150" s="81"/>
    </row>
    <row r="151" spans="1:7" ht="21.3" x14ac:dyDescent="0.25">
      <c r="A151" s="25" t="s">
        <v>354</v>
      </c>
      <c r="B151" s="9" t="s">
        <v>344</v>
      </c>
      <c r="C151" s="10" t="s">
        <v>355</v>
      </c>
      <c r="D151" s="9" t="s">
        <v>2</v>
      </c>
      <c r="E151" s="11">
        <v>29</v>
      </c>
      <c r="F151" s="13"/>
      <c r="G151" s="26">
        <f>E151*F151</f>
        <v>0</v>
      </c>
    </row>
    <row r="152" spans="1:7" ht="21.3" x14ac:dyDescent="0.25">
      <c r="A152" s="25" t="s">
        <v>356</v>
      </c>
      <c r="B152" s="9" t="s">
        <v>344</v>
      </c>
      <c r="C152" s="10" t="s">
        <v>357</v>
      </c>
      <c r="D152" s="9" t="s">
        <v>2</v>
      </c>
      <c r="E152" s="11">
        <v>8</v>
      </c>
      <c r="F152" s="13"/>
      <c r="G152" s="26">
        <f t="shared" ref="G152:G159" si="12">E152*F152</f>
        <v>0</v>
      </c>
    </row>
    <row r="153" spans="1:7" ht="21.3" x14ac:dyDescent="0.25">
      <c r="A153" s="25" t="s">
        <v>358</v>
      </c>
      <c r="B153" s="9" t="s">
        <v>344</v>
      </c>
      <c r="C153" s="10" t="s">
        <v>359</v>
      </c>
      <c r="D153" s="9" t="s">
        <v>2</v>
      </c>
      <c r="E153" s="11">
        <v>292</v>
      </c>
      <c r="F153" s="13"/>
      <c r="G153" s="26">
        <f t="shared" si="12"/>
        <v>0</v>
      </c>
    </row>
    <row r="154" spans="1:7" ht="21.3" x14ac:dyDescent="0.25">
      <c r="A154" s="25" t="s">
        <v>360</v>
      </c>
      <c r="B154" s="9" t="s">
        <v>344</v>
      </c>
      <c r="C154" s="10" t="s">
        <v>361</v>
      </c>
      <c r="D154" s="9" t="s">
        <v>2</v>
      </c>
      <c r="E154" s="11">
        <v>54</v>
      </c>
      <c r="F154" s="13"/>
      <c r="G154" s="26">
        <f t="shared" si="12"/>
        <v>0</v>
      </c>
    </row>
    <row r="155" spans="1:7" ht="21.3" x14ac:dyDescent="0.25">
      <c r="A155" s="25" t="s">
        <v>362</v>
      </c>
      <c r="B155" s="9" t="s">
        <v>344</v>
      </c>
      <c r="C155" s="10" t="s">
        <v>363</v>
      </c>
      <c r="D155" s="9" t="s">
        <v>2</v>
      </c>
      <c r="E155" s="11">
        <v>9</v>
      </c>
      <c r="F155" s="13"/>
      <c r="G155" s="26">
        <f t="shared" si="12"/>
        <v>0</v>
      </c>
    </row>
    <row r="156" spans="1:7" ht="21.3" x14ac:dyDescent="0.25">
      <c r="A156" s="25" t="s">
        <v>364</v>
      </c>
      <c r="B156" s="9" t="s">
        <v>344</v>
      </c>
      <c r="C156" s="10" t="s">
        <v>365</v>
      </c>
      <c r="D156" s="9" t="s">
        <v>2</v>
      </c>
      <c r="E156" s="11">
        <v>65</v>
      </c>
      <c r="F156" s="13"/>
      <c r="G156" s="26">
        <f t="shared" si="12"/>
        <v>0</v>
      </c>
    </row>
    <row r="157" spans="1:7" ht="21.3" x14ac:dyDescent="0.25">
      <c r="A157" s="25" t="s">
        <v>366</v>
      </c>
      <c r="B157" s="9" t="s">
        <v>344</v>
      </c>
      <c r="C157" s="10" t="s">
        <v>367</v>
      </c>
      <c r="D157" s="9" t="s">
        <v>2</v>
      </c>
      <c r="E157" s="11">
        <v>340</v>
      </c>
      <c r="F157" s="13"/>
      <c r="G157" s="26">
        <f t="shared" si="12"/>
        <v>0</v>
      </c>
    </row>
    <row r="158" spans="1:7" ht="21.3" x14ac:dyDescent="0.25">
      <c r="A158" s="25" t="s">
        <v>368</v>
      </c>
      <c r="B158" s="9" t="s">
        <v>344</v>
      </c>
      <c r="C158" s="10" t="s">
        <v>369</v>
      </c>
      <c r="D158" s="9" t="s">
        <v>2</v>
      </c>
      <c r="E158" s="11">
        <v>92</v>
      </c>
      <c r="F158" s="12"/>
      <c r="G158" s="26">
        <f t="shared" si="12"/>
        <v>0</v>
      </c>
    </row>
    <row r="159" spans="1:7" ht="21.3" x14ac:dyDescent="0.25">
      <c r="A159" s="25" t="s">
        <v>370</v>
      </c>
      <c r="B159" s="9" t="s">
        <v>344</v>
      </c>
      <c r="C159" s="10" t="s">
        <v>371</v>
      </c>
      <c r="D159" s="9" t="s">
        <v>2</v>
      </c>
      <c r="E159" s="11">
        <v>166</v>
      </c>
      <c r="F159" s="12"/>
      <c r="G159" s="26">
        <f t="shared" si="12"/>
        <v>0</v>
      </c>
    </row>
    <row r="160" spans="1:7" x14ac:dyDescent="0.25">
      <c r="A160" s="24" t="s">
        <v>372</v>
      </c>
      <c r="B160" s="6"/>
      <c r="C160" s="80" t="s">
        <v>373</v>
      </c>
      <c r="D160" s="80"/>
      <c r="E160" s="80"/>
      <c r="F160" s="80"/>
      <c r="G160" s="81"/>
    </row>
    <row r="161" spans="1:7" ht="21.3" x14ac:dyDescent="0.25">
      <c r="A161" s="25" t="s">
        <v>374</v>
      </c>
      <c r="B161" s="9" t="s">
        <v>344</v>
      </c>
      <c r="C161" s="10" t="s">
        <v>375</v>
      </c>
      <c r="D161" s="9" t="s">
        <v>376</v>
      </c>
      <c r="E161" s="11">
        <v>17</v>
      </c>
      <c r="F161" s="12"/>
      <c r="G161" s="26">
        <f>E161*F161</f>
        <v>0</v>
      </c>
    </row>
    <row r="162" spans="1:7" ht="31.95" x14ac:dyDescent="0.25">
      <c r="A162" s="25" t="s">
        <v>377</v>
      </c>
      <c r="B162" s="9" t="s">
        <v>344</v>
      </c>
      <c r="C162" s="8" t="s">
        <v>378</v>
      </c>
      <c r="D162" s="9" t="s">
        <v>376</v>
      </c>
      <c r="E162" s="11">
        <v>1</v>
      </c>
      <c r="F162" s="12"/>
      <c r="G162" s="26">
        <f t="shared" ref="G162:G164" si="13">E162*F162</f>
        <v>0</v>
      </c>
    </row>
    <row r="163" spans="1:7" ht="21.3" x14ac:dyDescent="0.25">
      <c r="A163" s="25" t="s">
        <v>379</v>
      </c>
      <c r="B163" s="9" t="s">
        <v>344</v>
      </c>
      <c r="C163" s="10" t="s">
        <v>380</v>
      </c>
      <c r="D163" s="9" t="s">
        <v>99</v>
      </c>
      <c r="E163" s="11">
        <v>10</v>
      </c>
      <c r="F163" s="12"/>
      <c r="G163" s="26">
        <f t="shared" si="13"/>
        <v>0</v>
      </c>
    </row>
    <row r="164" spans="1:7" ht="31.95" x14ac:dyDescent="0.25">
      <c r="A164" s="25" t="s">
        <v>381</v>
      </c>
      <c r="B164" s="9" t="s">
        <v>344</v>
      </c>
      <c r="C164" s="8" t="s">
        <v>382</v>
      </c>
      <c r="D164" s="9" t="s">
        <v>376</v>
      </c>
      <c r="E164" s="11">
        <v>3</v>
      </c>
      <c r="F164" s="12"/>
      <c r="G164" s="26">
        <f t="shared" si="13"/>
        <v>0</v>
      </c>
    </row>
    <row r="165" spans="1:7" x14ac:dyDescent="0.25">
      <c r="A165" s="24" t="s">
        <v>383</v>
      </c>
      <c r="B165" s="6"/>
      <c r="C165" s="80" t="s">
        <v>384</v>
      </c>
      <c r="D165" s="80"/>
      <c r="E165" s="80"/>
      <c r="F165" s="80"/>
      <c r="G165" s="81"/>
    </row>
    <row r="166" spans="1:7" ht="21.3" x14ac:dyDescent="0.25">
      <c r="A166" s="25" t="s">
        <v>385</v>
      </c>
      <c r="B166" s="9" t="s">
        <v>344</v>
      </c>
      <c r="C166" s="10" t="s">
        <v>386</v>
      </c>
      <c r="D166" s="9" t="s">
        <v>99</v>
      </c>
      <c r="E166" s="11">
        <v>8</v>
      </c>
      <c r="F166" s="12"/>
      <c r="G166" s="26">
        <f>E166*F166</f>
        <v>0</v>
      </c>
    </row>
    <row r="167" spans="1:7" ht="31.95" x14ac:dyDescent="0.25">
      <c r="A167" s="25" t="s">
        <v>387</v>
      </c>
      <c r="B167" s="9" t="s">
        <v>344</v>
      </c>
      <c r="C167" s="8" t="s">
        <v>388</v>
      </c>
      <c r="D167" s="9" t="s">
        <v>99</v>
      </c>
      <c r="E167" s="11">
        <v>12</v>
      </c>
      <c r="F167" s="12"/>
      <c r="G167" s="26">
        <f>E167*F167</f>
        <v>0</v>
      </c>
    </row>
    <row r="168" spans="1:7" x14ac:dyDescent="0.25">
      <c r="A168" s="24" t="s">
        <v>389</v>
      </c>
      <c r="B168" s="6"/>
      <c r="C168" s="80" t="s">
        <v>390</v>
      </c>
      <c r="D168" s="80"/>
      <c r="E168" s="80"/>
      <c r="F168" s="80"/>
      <c r="G168" s="81"/>
    </row>
    <row r="169" spans="1:7" ht="31.95" x14ac:dyDescent="0.25">
      <c r="A169" s="25" t="s">
        <v>391</v>
      </c>
      <c r="B169" s="9" t="s">
        <v>344</v>
      </c>
      <c r="C169" s="10" t="s">
        <v>392</v>
      </c>
      <c r="D169" s="9" t="s">
        <v>2</v>
      </c>
      <c r="E169" s="11">
        <v>9</v>
      </c>
      <c r="F169" s="12"/>
      <c r="G169" s="26">
        <f>E169*F169</f>
        <v>0</v>
      </c>
    </row>
    <row r="170" spans="1:7" x14ac:dyDescent="0.25">
      <c r="A170" s="24" t="s">
        <v>393</v>
      </c>
      <c r="B170" s="6"/>
      <c r="C170" s="80" t="s">
        <v>394</v>
      </c>
      <c r="D170" s="80"/>
      <c r="E170" s="80"/>
      <c r="F170" s="80"/>
      <c r="G170" s="81"/>
    </row>
    <row r="171" spans="1:7" ht="21.3" x14ac:dyDescent="0.25">
      <c r="A171" s="25" t="s">
        <v>395</v>
      </c>
      <c r="B171" s="9" t="s">
        <v>344</v>
      </c>
      <c r="C171" s="10" t="s">
        <v>396</v>
      </c>
      <c r="D171" s="9" t="s">
        <v>99</v>
      </c>
      <c r="E171" s="11">
        <v>1</v>
      </c>
      <c r="F171" s="12"/>
      <c r="G171" s="26">
        <f>E171*F171</f>
        <v>0</v>
      </c>
    </row>
    <row r="172" spans="1:7" x14ac:dyDescent="0.25">
      <c r="A172" s="24" t="s">
        <v>397</v>
      </c>
      <c r="B172" s="6"/>
      <c r="C172" s="80" t="s">
        <v>398</v>
      </c>
      <c r="D172" s="80"/>
      <c r="E172" s="80"/>
      <c r="F172" s="80"/>
      <c r="G172" s="81"/>
    </row>
    <row r="173" spans="1:7" ht="21.3" x14ac:dyDescent="0.25">
      <c r="A173" s="25" t="s">
        <v>399</v>
      </c>
      <c r="B173" s="9" t="s">
        <v>344</v>
      </c>
      <c r="C173" s="10" t="s">
        <v>400</v>
      </c>
      <c r="D173" s="9" t="s">
        <v>2</v>
      </c>
      <c r="E173" s="11">
        <v>162</v>
      </c>
      <c r="F173" s="13"/>
      <c r="G173" s="26">
        <f>E173*F173</f>
        <v>0</v>
      </c>
    </row>
    <row r="174" spans="1:7" x14ac:dyDescent="0.25">
      <c r="A174" s="22">
        <v>4</v>
      </c>
      <c r="B174" s="6"/>
      <c r="C174" s="80" t="s">
        <v>401</v>
      </c>
      <c r="D174" s="80"/>
      <c r="E174" s="80"/>
      <c r="F174" s="80"/>
      <c r="G174" s="81"/>
    </row>
    <row r="175" spans="1:7" x14ac:dyDescent="0.25">
      <c r="A175" s="23">
        <v>4.0999999999999996</v>
      </c>
      <c r="B175" s="6"/>
      <c r="C175" s="80" t="s">
        <v>402</v>
      </c>
      <c r="D175" s="80"/>
      <c r="E175" s="80"/>
      <c r="F175" s="80"/>
      <c r="G175" s="81"/>
    </row>
    <row r="176" spans="1:7" x14ac:dyDescent="0.25">
      <c r="A176" s="24" t="s">
        <v>403</v>
      </c>
      <c r="B176" s="6"/>
      <c r="C176" s="80" t="s">
        <v>295</v>
      </c>
      <c r="D176" s="80"/>
      <c r="E176" s="80"/>
      <c r="F176" s="80"/>
      <c r="G176" s="81"/>
    </row>
    <row r="177" spans="1:7" ht="21.3" x14ac:dyDescent="0.25">
      <c r="A177" s="25" t="s">
        <v>404</v>
      </c>
      <c r="B177" s="9" t="s">
        <v>405</v>
      </c>
      <c r="C177" s="10" t="s">
        <v>298</v>
      </c>
      <c r="D177" s="9" t="s">
        <v>50</v>
      </c>
      <c r="E177" s="11">
        <v>0.04</v>
      </c>
      <c r="F177" s="12"/>
      <c r="G177" s="26">
        <f>E177*F177</f>
        <v>0</v>
      </c>
    </row>
    <row r="178" spans="1:7" ht="31.95" x14ac:dyDescent="0.25">
      <c r="A178" s="25" t="s">
        <v>406</v>
      </c>
      <c r="B178" s="9" t="s">
        <v>405</v>
      </c>
      <c r="C178" s="10" t="s">
        <v>407</v>
      </c>
      <c r="D178" s="4" t="s">
        <v>112</v>
      </c>
      <c r="E178" s="11">
        <v>30</v>
      </c>
      <c r="F178" s="13"/>
      <c r="G178" s="26">
        <f t="shared" ref="G178:G182" si="14">E178*F178</f>
        <v>0</v>
      </c>
    </row>
    <row r="179" spans="1:7" ht="31.95" x14ac:dyDescent="0.25">
      <c r="A179" s="25" t="s">
        <v>408</v>
      </c>
      <c r="B179" s="9" t="s">
        <v>405</v>
      </c>
      <c r="C179" s="8" t="s">
        <v>347</v>
      </c>
      <c r="D179" s="4" t="s">
        <v>112</v>
      </c>
      <c r="E179" s="11">
        <v>60</v>
      </c>
      <c r="F179" s="13"/>
      <c r="G179" s="26">
        <f t="shared" si="14"/>
        <v>0</v>
      </c>
    </row>
    <row r="180" spans="1:7" ht="31.95" x14ac:dyDescent="0.25">
      <c r="A180" s="25" t="s">
        <v>409</v>
      </c>
      <c r="B180" s="9" t="s">
        <v>405</v>
      </c>
      <c r="C180" s="8" t="s">
        <v>304</v>
      </c>
      <c r="D180" s="4" t="s">
        <v>112</v>
      </c>
      <c r="E180" s="11">
        <v>50</v>
      </c>
      <c r="F180" s="13"/>
      <c r="G180" s="26">
        <f t="shared" si="14"/>
        <v>0</v>
      </c>
    </row>
    <row r="181" spans="1:7" ht="21.3" x14ac:dyDescent="0.25">
      <c r="A181" s="25" t="s">
        <v>410</v>
      </c>
      <c r="B181" s="9" t="s">
        <v>405</v>
      </c>
      <c r="C181" s="10" t="s">
        <v>306</v>
      </c>
      <c r="D181" s="4" t="s">
        <v>112</v>
      </c>
      <c r="E181" s="11">
        <v>6</v>
      </c>
      <c r="F181" s="13"/>
      <c r="G181" s="26">
        <f t="shared" si="14"/>
        <v>0</v>
      </c>
    </row>
    <row r="182" spans="1:7" ht="21.3" x14ac:dyDescent="0.25">
      <c r="A182" s="25" t="s">
        <v>411</v>
      </c>
      <c r="B182" s="9" t="s">
        <v>405</v>
      </c>
      <c r="C182" s="10" t="s">
        <v>308</v>
      </c>
      <c r="D182" s="4" t="s">
        <v>112</v>
      </c>
      <c r="E182" s="11">
        <v>30</v>
      </c>
      <c r="F182" s="13"/>
      <c r="G182" s="26">
        <f t="shared" si="14"/>
        <v>0</v>
      </c>
    </row>
    <row r="183" spans="1:7" x14ac:dyDescent="0.25">
      <c r="A183" s="24" t="s">
        <v>412</v>
      </c>
      <c r="B183" s="6"/>
      <c r="C183" s="80" t="s">
        <v>316</v>
      </c>
      <c r="D183" s="80"/>
      <c r="E183" s="80"/>
      <c r="F183" s="80"/>
      <c r="G183" s="81"/>
    </row>
    <row r="184" spans="1:7" ht="21.3" x14ac:dyDescent="0.25">
      <c r="A184" s="25" t="s">
        <v>413</v>
      </c>
      <c r="B184" s="9" t="s">
        <v>405</v>
      </c>
      <c r="C184" s="10" t="s">
        <v>414</v>
      </c>
      <c r="D184" s="9" t="s">
        <v>2</v>
      </c>
      <c r="E184" s="11">
        <v>6</v>
      </c>
      <c r="F184" s="13"/>
      <c r="G184" s="26">
        <f>E184*F184</f>
        <v>0</v>
      </c>
    </row>
    <row r="185" spans="1:7" ht="21.3" x14ac:dyDescent="0.25">
      <c r="A185" s="25" t="s">
        <v>415</v>
      </c>
      <c r="B185" s="9" t="s">
        <v>405</v>
      </c>
      <c r="C185" s="10" t="s">
        <v>416</v>
      </c>
      <c r="D185" s="9" t="s">
        <v>2</v>
      </c>
      <c r="E185" s="11">
        <v>27</v>
      </c>
      <c r="F185" s="13"/>
      <c r="G185" s="26">
        <f>E185*F185</f>
        <v>0</v>
      </c>
    </row>
    <row r="186" spans="1:7" x14ac:dyDescent="0.25">
      <c r="A186" s="22">
        <v>5</v>
      </c>
      <c r="B186" s="6"/>
      <c r="C186" s="80" t="s">
        <v>417</v>
      </c>
      <c r="D186" s="80"/>
      <c r="E186" s="80"/>
      <c r="F186" s="80"/>
      <c r="G186" s="81"/>
    </row>
    <row r="187" spans="1:7" x14ac:dyDescent="0.25">
      <c r="A187" s="23">
        <v>5.0999999999999996</v>
      </c>
      <c r="B187" s="6"/>
      <c r="C187" s="80" t="s">
        <v>295</v>
      </c>
      <c r="D187" s="80"/>
      <c r="E187" s="80"/>
      <c r="F187" s="80"/>
      <c r="G187" s="81"/>
    </row>
    <row r="188" spans="1:7" ht="21.3" x14ac:dyDescent="0.25">
      <c r="A188" s="25" t="s">
        <v>418</v>
      </c>
      <c r="B188" s="9" t="s">
        <v>419</v>
      </c>
      <c r="C188" s="10" t="s">
        <v>298</v>
      </c>
      <c r="D188" s="9" t="s">
        <v>50</v>
      </c>
      <c r="E188" s="11">
        <v>0.97</v>
      </c>
      <c r="F188" s="12"/>
      <c r="G188" s="26">
        <f>E188*F188</f>
        <v>0</v>
      </c>
    </row>
    <row r="189" spans="1:7" ht="31.95" x14ac:dyDescent="0.25">
      <c r="A189" s="28" t="s">
        <v>420</v>
      </c>
      <c r="B189" s="9" t="s">
        <v>419</v>
      </c>
      <c r="C189" s="10" t="s">
        <v>407</v>
      </c>
      <c r="D189" s="4" t="s">
        <v>112</v>
      </c>
      <c r="E189" s="11">
        <v>611</v>
      </c>
      <c r="F189" s="13"/>
      <c r="G189" s="26">
        <f t="shared" ref="G189:G192" si="15">E189*F189</f>
        <v>0</v>
      </c>
    </row>
    <row r="190" spans="1:7" ht="21.3" x14ac:dyDescent="0.25">
      <c r="A190" s="28" t="s">
        <v>421</v>
      </c>
      <c r="B190" s="9" t="s">
        <v>419</v>
      </c>
      <c r="C190" s="10" t="s">
        <v>422</v>
      </c>
      <c r="D190" s="4" t="s">
        <v>112</v>
      </c>
      <c r="E190" s="11">
        <v>30</v>
      </c>
      <c r="F190" s="13"/>
      <c r="G190" s="26">
        <f t="shared" si="15"/>
        <v>0</v>
      </c>
    </row>
    <row r="191" spans="1:7" ht="21.3" x14ac:dyDescent="0.25">
      <c r="A191" s="28" t="s">
        <v>423</v>
      </c>
      <c r="B191" s="9" t="s">
        <v>419</v>
      </c>
      <c r="C191" s="10" t="s">
        <v>349</v>
      </c>
      <c r="D191" s="4" t="s">
        <v>112</v>
      </c>
      <c r="E191" s="11">
        <v>496</v>
      </c>
      <c r="F191" s="13"/>
      <c r="G191" s="26">
        <f t="shared" si="15"/>
        <v>0</v>
      </c>
    </row>
    <row r="192" spans="1:7" ht="21.3" x14ac:dyDescent="0.25">
      <c r="A192" s="25" t="s">
        <v>424</v>
      </c>
      <c r="B192" s="9" t="s">
        <v>419</v>
      </c>
      <c r="C192" s="10" t="s">
        <v>306</v>
      </c>
      <c r="D192" s="4" t="s">
        <v>112</v>
      </c>
      <c r="E192" s="11">
        <v>145</v>
      </c>
      <c r="F192" s="13"/>
      <c r="G192" s="26">
        <f t="shared" si="15"/>
        <v>0</v>
      </c>
    </row>
    <row r="193" spans="1:7" x14ac:dyDescent="0.25">
      <c r="A193" s="23">
        <v>5.2</v>
      </c>
      <c r="B193" s="6"/>
      <c r="C193" s="80" t="s">
        <v>425</v>
      </c>
      <c r="D193" s="80"/>
      <c r="E193" s="80"/>
      <c r="F193" s="80"/>
      <c r="G193" s="81"/>
    </row>
    <row r="194" spans="1:7" ht="42.6" x14ac:dyDescent="0.25">
      <c r="A194" s="28" t="s">
        <v>426</v>
      </c>
      <c r="B194" s="9" t="s">
        <v>419</v>
      </c>
      <c r="C194" s="8" t="s">
        <v>427</v>
      </c>
      <c r="D194" s="9" t="s">
        <v>2</v>
      </c>
      <c r="E194" s="11">
        <v>994</v>
      </c>
      <c r="F194" s="13"/>
      <c r="G194" s="26">
        <f>E194*F194</f>
        <v>0</v>
      </c>
    </row>
    <row r="195" spans="1:7" ht="53.25" x14ac:dyDescent="0.25">
      <c r="A195" s="28" t="s">
        <v>428</v>
      </c>
      <c r="B195" s="9" t="s">
        <v>419</v>
      </c>
      <c r="C195" s="8" t="s">
        <v>429</v>
      </c>
      <c r="D195" s="9" t="s">
        <v>2</v>
      </c>
      <c r="E195" s="11">
        <v>20</v>
      </c>
      <c r="F195" s="13"/>
      <c r="G195" s="26">
        <f t="shared" ref="G195:G197" si="16">E195*F195</f>
        <v>0</v>
      </c>
    </row>
    <row r="196" spans="1:7" ht="21.3" x14ac:dyDescent="0.25">
      <c r="A196" s="25" t="s">
        <v>430</v>
      </c>
      <c r="B196" s="9" t="s">
        <v>419</v>
      </c>
      <c r="C196" s="10" t="s">
        <v>431</v>
      </c>
      <c r="D196" s="9" t="s">
        <v>2</v>
      </c>
      <c r="E196" s="11">
        <v>140</v>
      </c>
      <c r="F196" s="13"/>
      <c r="G196" s="26">
        <f t="shared" si="16"/>
        <v>0</v>
      </c>
    </row>
    <row r="197" spans="1:7" ht="21.3" x14ac:dyDescent="0.25">
      <c r="A197" s="28" t="s">
        <v>432</v>
      </c>
      <c r="B197" s="9" t="s">
        <v>419</v>
      </c>
      <c r="C197" s="10" t="s">
        <v>433</v>
      </c>
      <c r="D197" s="9" t="s">
        <v>96</v>
      </c>
      <c r="E197" s="11">
        <v>10</v>
      </c>
      <c r="F197" s="12"/>
      <c r="G197" s="26">
        <f t="shared" si="16"/>
        <v>0</v>
      </c>
    </row>
    <row r="198" spans="1:7" x14ac:dyDescent="0.25">
      <c r="A198" s="22">
        <v>6</v>
      </c>
      <c r="B198" s="6"/>
      <c r="C198" s="80" t="s">
        <v>434</v>
      </c>
      <c r="D198" s="80"/>
      <c r="E198" s="80"/>
      <c r="F198" s="80"/>
      <c r="G198" s="81"/>
    </row>
    <row r="199" spans="1:7" x14ac:dyDescent="0.25">
      <c r="A199" s="23">
        <v>6.1</v>
      </c>
      <c r="B199" s="6"/>
      <c r="C199" s="80" t="s">
        <v>295</v>
      </c>
      <c r="D199" s="80"/>
      <c r="E199" s="80"/>
      <c r="F199" s="80"/>
      <c r="G199" s="81"/>
    </row>
    <row r="200" spans="1:7" ht="21.3" x14ac:dyDescent="0.25">
      <c r="A200" s="25" t="s">
        <v>435</v>
      </c>
      <c r="B200" s="9" t="s">
        <v>436</v>
      </c>
      <c r="C200" s="10" t="s">
        <v>298</v>
      </c>
      <c r="D200" s="9" t="s">
        <v>50</v>
      </c>
      <c r="E200" s="11">
        <v>0.12</v>
      </c>
      <c r="F200" s="12"/>
      <c r="G200" s="26">
        <f>E200*F200</f>
        <v>0</v>
      </c>
    </row>
    <row r="201" spans="1:7" ht="42.6" x14ac:dyDescent="0.25">
      <c r="A201" s="28" t="s">
        <v>437</v>
      </c>
      <c r="B201" s="9" t="s">
        <v>436</v>
      </c>
      <c r="C201" s="8" t="s">
        <v>300</v>
      </c>
      <c r="D201" s="4" t="s">
        <v>112</v>
      </c>
      <c r="E201" s="11">
        <v>611</v>
      </c>
      <c r="F201" s="13"/>
      <c r="G201" s="26">
        <f t="shared" ref="G201:G204" si="17">E201*F201</f>
        <v>0</v>
      </c>
    </row>
    <row r="202" spans="1:7" ht="31.95" x14ac:dyDescent="0.25">
      <c r="A202" s="28" t="s">
        <v>438</v>
      </c>
      <c r="B202" s="9" t="s">
        <v>436</v>
      </c>
      <c r="C202" s="8" t="s">
        <v>347</v>
      </c>
      <c r="D202" s="4" t="s">
        <v>112</v>
      </c>
      <c r="E202" s="11">
        <v>30</v>
      </c>
      <c r="F202" s="13"/>
      <c r="G202" s="26">
        <f t="shared" si="17"/>
        <v>0</v>
      </c>
    </row>
    <row r="203" spans="1:7" ht="31.95" x14ac:dyDescent="0.25">
      <c r="A203" s="28" t="s">
        <v>439</v>
      </c>
      <c r="B203" s="9" t="s">
        <v>436</v>
      </c>
      <c r="C203" s="8" t="s">
        <v>304</v>
      </c>
      <c r="D203" s="4" t="s">
        <v>112</v>
      </c>
      <c r="E203" s="11">
        <v>496</v>
      </c>
      <c r="F203" s="13"/>
      <c r="G203" s="26">
        <f t="shared" si="17"/>
        <v>0</v>
      </c>
    </row>
    <row r="204" spans="1:7" ht="21.3" x14ac:dyDescent="0.25">
      <c r="A204" s="25" t="s">
        <v>440</v>
      </c>
      <c r="B204" s="9" t="s">
        <v>436</v>
      </c>
      <c r="C204" s="10" t="s">
        <v>306</v>
      </c>
      <c r="D204" s="4" t="s">
        <v>112</v>
      </c>
      <c r="E204" s="11">
        <v>145</v>
      </c>
      <c r="F204" s="13"/>
      <c r="G204" s="26">
        <f t="shared" si="17"/>
        <v>0</v>
      </c>
    </row>
    <row r="205" spans="1:7" x14ac:dyDescent="0.25">
      <c r="A205" s="23">
        <v>6.2</v>
      </c>
      <c r="B205" s="6"/>
      <c r="C205" s="80" t="s">
        <v>425</v>
      </c>
      <c r="D205" s="80"/>
      <c r="E205" s="80"/>
      <c r="F205" s="80"/>
      <c r="G205" s="81"/>
    </row>
    <row r="206" spans="1:7" ht="21.3" x14ac:dyDescent="0.25">
      <c r="A206" s="25" t="s">
        <v>441</v>
      </c>
      <c r="B206" s="9" t="s">
        <v>436</v>
      </c>
      <c r="C206" s="10" t="s">
        <v>442</v>
      </c>
      <c r="D206" s="9" t="s">
        <v>99</v>
      </c>
      <c r="E206" s="11">
        <v>1</v>
      </c>
      <c r="F206" s="12"/>
      <c r="G206" s="26">
        <f>E206*F206</f>
        <v>0</v>
      </c>
    </row>
    <row r="207" spans="1:7" ht="21.3" x14ac:dyDescent="0.25">
      <c r="A207" s="25" t="s">
        <v>443</v>
      </c>
      <c r="B207" s="9" t="s">
        <v>436</v>
      </c>
      <c r="C207" s="8" t="s">
        <v>444</v>
      </c>
      <c r="D207" s="9" t="s">
        <v>99</v>
      </c>
      <c r="E207" s="11">
        <v>1</v>
      </c>
      <c r="F207" s="12"/>
      <c r="G207" s="26">
        <f t="shared" ref="G207:G213" si="18">E207*F207</f>
        <v>0</v>
      </c>
    </row>
    <row r="208" spans="1:7" ht="21.3" x14ac:dyDescent="0.25">
      <c r="A208" s="25" t="s">
        <v>445</v>
      </c>
      <c r="B208" s="9" t="s">
        <v>436</v>
      </c>
      <c r="C208" s="8" t="s">
        <v>446</v>
      </c>
      <c r="D208" s="9" t="s">
        <v>2</v>
      </c>
      <c r="E208" s="11">
        <v>15</v>
      </c>
      <c r="F208" s="13"/>
      <c r="G208" s="26">
        <f t="shared" si="18"/>
        <v>0</v>
      </c>
    </row>
    <row r="209" spans="1:7" ht="21.3" x14ac:dyDescent="0.25">
      <c r="A209" s="25" t="s">
        <v>447</v>
      </c>
      <c r="B209" s="9" t="s">
        <v>1</v>
      </c>
      <c r="C209" s="10" t="s">
        <v>448</v>
      </c>
      <c r="D209" s="9" t="s">
        <v>2</v>
      </c>
      <c r="E209" s="11">
        <v>90</v>
      </c>
      <c r="F209" s="13"/>
      <c r="G209" s="26">
        <f t="shared" si="18"/>
        <v>0</v>
      </c>
    </row>
    <row r="210" spans="1:7" ht="21.3" x14ac:dyDescent="0.25">
      <c r="A210" s="25" t="s">
        <v>449</v>
      </c>
      <c r="B210" s="9" t="s">
        <v>1</v>
      </c>
      <c r="C210" s="10" t="s">
        <v>450</v>
      </c>
      <c r="D210" s="9" t="s">
        <v>2</v>
      </c>
      <c r="E210" s="11">
        <v>110</v>
      </c>
      <c r="F210" s="13"/>
      <c r="G210" s="26">
        <f t="shared" si="18"/>
        <v>0</v>
      </c>
    </row>
    <row r="211" spans="1:7" x14ac:dyDescent="0.25">
      <c r="A211" s="28" t="s">
        <v>451</v>
      </c>
      <c r="B211" s="9" t="s">
        <v>436</v>
      </c>
      <c r="C211" s="10" t="s">
        <v>452</v>
      </c>
      <c r="D211" s="9" t="s">
        <v>96</v>
      </c>
      <c r="E211" s="11">
        <v>2</v>
      </c>
      <c r="F211" s="12"/>
      <c r="G211" s="26">
        <f t="shared" si="18"/>
        <v>0</v>
      </c>
    </row>
    <row r="212" spans="1:7" ht="21.3" x14ac:dyDescent="0.25">
      <c r="A212" s="28" t="s">
        <v>453</v>
      </c>
      <c r="B212" s="9" t="s">
        <v>436</v>
      </c>
      <c r="C212" s="8" t="s">
        <v>454</v>
      </c>
      <c r="D212" s="9" t="s">
        <v>2</v>
      </c>
      <c r="E212" s="11">
        <v>119</v>
      </c>
      <c r="F212" s="13"/>
      <c r="G212" s="26">
        <f t="shared" si="18"/>
        <v>0</v>
      </c>
    </row>
    <row r="213" spans="1:7" ht="21.3" x14ac:dyDescent="0.25">
      <c r="A213" s="28" t="s">
        <v>455</v>
      </c>
      <c r="B213" s="9" t="s">
        <v>1</v>
      </c>
      <c r="C213" s="10" t="s">
        <v>456</v>
      </c>
      <c r="D213" s="9" t="s">
        <v>96</v>
      </c>
      <c r="E213" s="11">
        <v>3</v>
      </c>
      <c r="F213" s="12"/>
      <c r="G213" s="26">
        <f t="shared" si="18"/>
        <v>0</v>
      </c>
    </row>
    <row r="214" spans="1:7" x14ac:dyDescent="0.25">
      <c r="A214" s="22">
        <v>7</v>
      </c>
      <c r="B214" s="6"/>
      <c r="C214" s="80" t="s">
        <v>457</v>
      </c>
      <c r="D214" s="80"/>
      <c r="E214" s="80"/>
      <c r="F214" s="80"/>
      <c r="G214" s="81"/>
    </row>
    <row r="215" spans="1:7" x14ac:dyDescent="0.25">
      <c r="A215" s="23">
        <v>7.1</v>
      </c>
      <c r="B215" s="6"/>
      <c r="C215" s="80" t="s">
        <v>295</v>
      </c>
      <c r="D215" s="80"/>
      <c r="E215" s="80"/>
      <c r="F215" s="80"/>
      <c r="G215" s="81"/>
    </row>
    <row r="216" spans="1:7" ht="21.3" x14ac:dyDescent="0.25">
      <c r="A216" s="28" t="s">
        <v>4</v>
      </c>
      <c r="B216" s="9" t="s">
        <v>458</v>
      </c>
      <c r="C216" s="10" t="s">
        <v>298</v>
      </c>
      <c r="D216" s="9" t="s">
        <v>50</v>
      </c>
      <c r="E216" s="11">
        <v>0.14000000000000001</v>
      </c>
      <c r="F216" s="12"/>
      <c r="G216" s="26">
        <f>E216*F216</f>
        <v>0</v>
      </c>
    </row>
    <row r="217" spans="1:7" ht="31.95" x14ac:dyDescent="0.25">
      <c r="A217" s="28" t="s">
        <v>5</v>
      </c>
      <c r="B217" s="9" t="s">
        <v>458</v>
      </c>
      <c r="C217" s="10" t="s">
        <v>407</v>
      </c>
      <c r="D217" s="4" t="s">
        <v>112</v>
      </c>
      <c r="E217" s="11">
        <v>60</v>
      </c>
      <c r="F217" s="13"/>
      <c r="G217" s="26">
        <f t="shared" ref="G217:G220" si="19">E217*F217</f>
        <v>0</v>
      </c>
    </row>
    <row r="218" spans="1:7" ht="21.3" x14ac:dyDescent="0.25">
      <c r="A218" s="28" t="s">
        <v>6</v>
      </c>
      <c r="B218" s="9" t="s">
        <v>458</v>
      </c>
      <c r="C218" s="10" t="s">
        <v>422</v>
      </c>
      <c r="D218" s="4" t="s">
        <v>112</v>
      </c>
      <c r="E218" s="11">
        <v>3</v>
      </c>
      <c r="F218" s="13"/>
      <c r="G218" s="26">
        <f t="shared" si="19"/>
        <v>0</v>
      </c>
    </row>
    <row r="219" spans="1:7" ht="31.95" x14ac:dyDescent="0.25">
      <c r="A219" s="28" t="s">
        <v>7</v>
      </c>
      <c r="B219" s="9" t="s">
        <v>458</v>
      </c>
      <c r="C219" s="8" t="s">
        <v>304</v>
      </c>
      <c r="D219" s="4" t="s">
        <v>112</v>
      </c>
      <c r="E219" s="11">
        <v>47</v>
      </c>
      <c r="F219" s="13"/>
      <c r="G219" s="26">
        <f t="shared" si="19"/>
        <v>0</v>
      </c>
    </row>
    <row r="220" spans="1:7" x14ac:dyDescent="0.25">
      <c r="A220" s="28" t="s">
        <v>8</v>
      </c>
      <c r="B220" s="9" t="s">
        <v>458</v>
      </c>
      <c r="C220" s="10" t="s">
        <v>306</v>
      </c>
      <c r="D220" s="4" t="s">
        <v>112</v>
      </c>
      <c r="E220" s="11">
        <v>13</v>
      </c>
      <c r="F220" s="13"/>
      <c r="G220" s="26">
        <f t="shared" si="19"/>
        <v>0</v>
      </c>
    </row>
    <row r="221" spans="1:7" x14ac:dyDescent="0.25">
      <c r="A221" s="23">
        <v>7.2</v>
      </c>
      <c r="B221" s="6"/>
      <c r="C221" s="80" t="s">
        <v>459</v>
      </c>
      <c r="D221" s="80"/>
      <c r="E221" s="80"/>
      <c r="F221" s="80"/>
      <c r="G221" s="81"/>
    </row>
    <row r="222" spans="1:7" ht="21.3" x14ac:dyDescent="0.25">
      <c r="A222" s="28" t="s">
        <v>9</v>
      </c>
      <c r="B222" s="9" t="s">
        <v>458</v>
      </c>
      <c r="C222" s="10" t="s">
        <v>460</v>
      </c>
      <c r="D222" s="9" t="s">
        <v>96</v>
      </c>
      <c r="E222" s="11">
        <v>1</v>
      </c>
      <c r="F222" s="12"/>
      <c r="G222" s="26">
        <f>E222*F222</f>
        <v>0</v>
      </c>
    </row>
    <row r="223" spans="1:7" ht="31.95" x14ac:dyDescent="0.25">
      <c r="A223" s="28" t="s">
        <v>10</v>
      </c>
      <c r="B223" s="9" t="s">
        <v>458</v>
      </c>
      <c r="C223" s="8" t="s">
        <v>461</v>
      </c>
      <c r="D223" s="9" t="s">
        <v>3</v>
      </c>
      <c r="E223" s="11">
        <v>2</v>
      </c>
      <c r="F223" s="12"/>
      <c r="G223" s="26">
        <f t="shared" ref="G223:G235" si="20">E223*F223</f>
        <v>0</v>
      </c>
    </row>
    <row r="224" spans="1:7" ht="21.3" x14ac:dyDescent="0.25">
      <c r="A224" s="28" t="s">
        <v>11</v>
      </c>
      <c r="B224" s="9" t="s">
        <v>458</v>
      </c>
      <c r="C224" s="8" t="s">
        <v>462</v>
      </c>
      <c r="D224" s="9" t="s">
        <v>96</v>
      </c>
      <c r="E224" s="11">
        <v>2</v>
      </c>
      <c r="F224" s="12"/>
      <c r="G224" s="26">
        <f t="shared" si="20"/>
        <v>0</v>
      </c>
    </row>
    <row r="225" spans="1:7" ht="21.3" x14ac:dyDescent="0.25">
      <c r="A225" s="28" t="s">
        <v>12</v>
      </c>
      <c r="B225" s="9" t="s">
        <v>458</v>
      </c>
      <c r="C225" s="10" t="s">
        <v>463</v>
      </c>
      <c r="D225" s="9" t="s">
        <v>259</v>
      </c>
      <c r="E225" s="11">
        <v>69</v>
      </c>
      <c r="F225" s="13"/>
      <c r="G225" s="26">
        <f t="shared" si="20"/>
        <v>0</v>
      </c>
    </row>
    <row r="226" spans="1:7" x14ac:dyDescent="0.25">
      <c r="A226" s="28" t="s">
        <v>13</v>
      </c>
      <c r="B226" s="9" t="s">
        <v>458</v>
      </c>
      <c r="C226" s="10" t="s">
        <v>464</v>
      </c>
      <c r="D226" s="9" t="s">
        <v>2</v>
      </c>
      <c r="E226" s="11">
        <v>69</v>
      </c>
      <c r="F226" s="13"/>
      <c r="G226" s="26">
        <f t="shared" si="20"/>
        <v>0</v>
      </c>
    </row>
    <row r="227" spans="1:7" x14ac:dyDescent="0.25">
      <c r="A227" s="28" t="s">
        <v>14</v>
      </c>
      <c r="B227" s="9" t="s">
        <v>458</v>
      </c>
      <c r="C227" s="10" t="s">
        <v>465</v>
      </c>
      <c r="D227" s="9" t="s">
        <v>2</v>
      </c>
      <c r="E227" s="11">
        <v>12</v>
      </c>
      <c r="F227" s="13"/>
      <c r="G227" s="26">
        <f t="shared" si="20"/>
        <v>0</v>
      </c>
    </row>
    <row r="228" spans="1:7" ht="21.3" x14ac:dyDescent="0.25">
      <c r="A228" s="28" t="s">
        <v>15</v>
      </c>
      <c r="B228" s="9" t="s">
        <v>458</v>
      </c>
      <c r="C228" s="10" t="s">
        <v>466</v>
      </c>
      <c r="D228" s="9" t="s">
        <v>3</v>
      </c>
      <c r="E228" s="11">
        <v>2</v>
      </c>
      <c r="F228" s="13"/>
      <c r="G228" s="26">
        <f t="shared" si="20"/>
        <v>0</v>
      </c>
    </row>
    <row r="229" spans="1:7" x14ac:dyDescent="0.25">
      <c r="A229" s="28" t="s">
        <v>16</v>
      </c>
      <c r="B229" s="9" t="s">
        <v>458</v>
      </c>
      <c r="C229" s="10" t="s">
        <v>467</v>
      </c>
      <c r="D229" s="9" t="s">
        <v>99</v>
      </c>
      <c r="E229" s="11">
        <v>2</v>
      </c>
      <c r="F229" s="13"/>
      <c r="G229" s="26">
        <f t="shared" si="20"/>
        <v>0</v>
      </c>
    </row>
    <row r="230" spans="1:7" ht="21.3" x14ac:dyDescent="0.25">
      <c r="A230" s="28" t="s">
        <v>17</v>
      </c>
      <c r="B230" s="9" t="s">
        <v>458</v>
      </c>
      <c r="C230" s="8" t="s">
        <v>468</v>
      </c>
      <c r="D230" s="9" t="s">
        <v>2</v>
      </c>
      <c r="E230" s="11">
        <v>86.5</v>
      </c>
      <c r="F230" s="13"/>
      <c r="G230" s="26">
        <f t="shared" si="20"/>
        <v>0</v>
      </c>
    </row>
    <row r="231" spans="1:7" ht="21.3" x14ac:dyDescent="0.25">
      <c r="A231" s="28" t="s">
        <v>18</v>
      </c>
      <c r="B231" s="9" t="s">
        <v>458</v>
      </c>
      <c r="C231" s="8" t="s">
        <v>469</v>
      </c>
      <c r="D231" s="9" t="s">
        <v>2</v>
      </c>
      <c r="E231" s="11">
        <v>14</v>
      </c>
      <c r="F231" s="13"/>
      <c r="G231" s="26">
        <f t="shared" si="20"/>
        <v>0</v>
      </c>
    </row>
    <row r="232" spans="1:7" ht="21.3" x14ac:dyDescent="0.25">
      <c r="A232" s="28" t="s">
        <v>19</v>
      </c>
      <c r="B232" s="9" t="s">
        <v>458</v>
      </c>
      <c r="C232" s="10" t="s">
        <v>470</v>
      </c>
      <c r="D232" s="9" t="s">
        <v>2</v>
      </c>
      <c r="E232" s="11">
        <v>52</v>
      </c>
      <c r="F232" s="13"/>
      <c r="G232" s="26">
        <f t="shared" si="20"/>
        <v>0</v>
      </c>
    </row>
    <row r="233" spans="1:7" ht="21.3" x14ac:dyDescent="0.25">
      <c r="A233" s="28" t="s">
        <v>20</v>
      </c>
      <c r="B233" s="9" t="s">
        <v>458</v>
      </c>
      <c r="C233" s="8" t="s">
        <v>471</v>
      </c>
      <c r="D233" s="9" t="s">
        <v>56</v>
      </c>
      <c r="E233" s="11">
        <v>1</v>
      </c>
      <c r="F233" s="13"/>
      <c r="G233" s="26">
        <f t="shared" si="20"/>
        <v>0</v>
      </c>
    </row>
    <row r="234" spans="1:7" x14ac:dyDescent="0.25">
      <c r="A234" s="28" t="s">
        <v>21</v>
      </c>
      <c r="B234" s="9" t="s">
        <v>458</v>
      </c>
      <c r="C234" s="10" t="s">
        <v>472</v>
      </c>
      <c r="D234" s="9" t="s">
        <v>2</v>
      </c>
      <c r="E234" s="11">
        <v>3</v>
      </c>
      <c r="F234" s="13"/>
      <c r="G234" s="26">
        <f t="shared" si="20"/>
        <v>0</v>
      </c>
    </row>
    <row r="235" spans="1:7" ht="21.3" x14ac:dyDescent="0.25">
      <c r="A235" s="28" t="s">
        <v>22</v>
      </c>
      <c r="B235" s="9" t="s">
        <v>458</v>
      </c>
      <c r="C235" s="10" t="s">
        <v>473</v>
      </c>
      <c r="D235" s="9" t="s">
        <v>99</v>
      </c>
      <c r="E235" s="11">
        <v>4</v>
      </c>
      <c r="F235" s="13"/>
      <c r="G235" s="26">
        <f t="shared" si="20"/>
        <v>0</v>
      </c>
    </row>
    <row r="236" spans="1:7" x14ac:dyDescent="0.25">
      <c r="A236" s="22">
        <v>8</v>
      </c>
      <c r="B236" s="6"/>
      <c r="C236" s="80" t="s">
        <v>474</v>
      </c>
      <c r="D236" s="80"/>
      <c r="E236" s="80"/>
      <c r="F236" s="80"/>
      <c r="G236" s="81"/>
    </row>
    <row r="237" spans="1:7" x14ac:dyDescent="0.25">
      <c r="A237" s="23">
        <v>8.1</v>
      </c>
      <c r="B237" s="6"/>
      <c r="C237" s="80" t="s">
        <v>295</v>
      </c>
      <c r="D237" s="80"/>
      <c r="E237" s="80"/>
      <c r="F237" s="80"/>
      <c r="G237" s="81"/>
    </row>
    <row r="238" spans="1:7" ht="21.3" x14ac:dyDescent="0.25">
      <c r="A238" s="28" t="s">
        <v>32</v>
      </c>
      <c r="B238" s="9" t="s">
        <v>475</v>
      </c>
      <c r="C238" s="10" t="s">
        <v>298</v>
      </c>
      <c r="D238" s="9" t="s">
        <v>50</v>
      </c>
      <c r="E238" s="11">
        <v>5.1999999999999998E-2</v>
      </c>
      <c r="F238" s="12"/>
      <c r="G238" s="26">
        <f>E238*F238</f>
        <v>0</v>
      </c>
    </row>
    <row r="239" spans="1:7" ht="31.95" x14ac:dyDescent="0.25">
      <c r="A239" s="28" t="s">
        <v>23</v>
      </c>
      <c r="B239" s="9" t="s">
        <v>475</v>
      </c>
      <c r="C239" s="10" t="s">
        <v>407</v>
      </c>
      <c r="D239" s="4" t="s">
        <v>112</v>
      </c>
      <c r="E239" s="11">
        <v>29</v>
      </c>
      <c r="F239" s="13"/>
      <c r="G239" s="26">
        <f t="shared" ref="G239:G242" si="21">E239*F239</f>
        <v>0</v>
      </c>
    </row>
    <row r="240" spans="1:7" ht="31.95" x14ac:dyDescent="0.25">
      <c r="A240" s="28" t="s">
        <v>24</v>
      </c>
      <c r="B240" s="9" t="s">
        <v>475</v>
      </c>
      <c r="C240" s="8" t="s">
        <v>347</v>
      </c>
      <c r="D240" s="4" t="s">
        <v>112</v>
      </c>
      <c r="E240" s="11">
        <v>4</v>
      </c>
      <c r="F240" s="13"/>
      <c r="G240" s="26">
        <f t="shared" si="21"/>
        <v>0</v>
      </c>
    </row>
    <row r="241" spans="1:9" ht="31.95" x14ac:dyDescent="0.25">
      <c r="A241" s="28" t="s">
        <v>33</v>
      </c>
      <c r="B241" s="9" t="s">
        <v>475</v>
      </c>
      <c r="C241" s="8" t="s">
        <v>304</v>
      </c>
      <c r="D241" s="4" t="s">
        <v>112</v>
      </c>
      <c r="E241" s="11">
        <v>23</v>
      </c>
      <c r="F241" s="13"/>
      <c r="G241" s="26">
        <f t="shared" si="21"/>
        <v>0</v>
      </c>
    </row>
    <row r="242" spans="1:9" ht="21.3" x14ac:dyDescent="0.25">
      <c r="A242" s="28" t="s">
        <v>34</v>
      </c>
      <c r="B242" s="9" t="s">
        <v>475</v>
      </c>
      <c r="C242" s="10" t="s">
        <v>306</v>
      </c>
      <c r="D242" s="4" t="s">
        <v>112</v>
      </c>
      <c r="E242" s="11">
        <v>10</v>
      </c>
      <c r="F242" s="13"/>
      <c r="G242" s="26">
        <f t="shared" si="21"/>
        <v>0</v>
      </c>
    </row>
    <row r="243" spans="1:9" x14ac:dyDescent="0.25">
      <c r="A243" s="23">
        <v>8.1999999999999993</v>
      </c>
      <c r="B243" s="6"/>
      <c r="C243" s="80" t="s">
        <v>459</v>
      </c>
      <c r="D243" s="80"/>
      <c r="E243" s="80"/>
      <c r="F243" s="80"/>
      <c r="G243" s="81"/>
    </row>
    <row r="244" spans="1:9" ht="21.3" x14ac:dyDescent="0.25">
      <c r="A244" s="28" t="s">
        <v>25</v>
      </c>
      <c r="B244" s="9" t="s">
        <v>475</v>
      </c>
      <c r="C244" s="10" t="s">
        <v>463</v>
      </c>
      <c r="D244" s="9" t="s">
        <v>259</v>
      </c>
      <c r="E244" s="11">
        <v>47</v>
      </c>
      <c r="F244" s="13"/>
      <c r="G244" s="26">
        <f>E244*F244</f>
        <v>0</v>
      </c>
    </row>
    <row r="245" spans="1:9" x14ac:dyDescent="0.25">
      <c r="A245" s="28" t="s">
        <v>26</v>
      </c>
      <c r="B245" s="9" t="s">
        <v>475</v>
      </c>
      <c r="C245" s="10" t="s">
        <v>476</v>
      </c>
      <c r="D245" s="9" t="s">
        <v>2</v>
      </c>
      <c r="E245" s="11">
        <v>20</v>
      </c>
      <c r="F245" s="13"/>
      <c r="G245" s="26">
        <f t="shared" ref="G245:G251" si="22">E245*F245</f>
        <v>0</v>
      </c>
    </row>
    <row r="246" spans="1:9" x14ac:dyDescent="0.25">
      <c r="A246" s="28" t="s">
        <v>27</v>
      </c>
      <c r="B246" s="9" t="s">
        <v>475</v>
      </c>
      <c r="C246" s="10" t="s">
        <v>477</v>
      </c>
      <c r="D246" s="9" t="s">
        <v>2</v>
      </c>
      <c r="E246" s="11">
        <v>17</v>
      </c>
      <c r="F246" s="13"/>
      <c r="G246" s="26">
        <f t="shared" si="22"/>
        <v>0</v>
      </c>
    </row>
    <row r="247" spans="1:9" x14ac:dyDescent="0.25">
      <c r="A247" s="28" t="s">
        <v>28</v>
      </c>
      <c r="B247" s="9" t="s">
        <v>475</v>
      </c>
      <c r="C247" s="10" t="s">
        <v>472</v>
      </c>
      <c r="D247" s="9" t="s">
        <v>2</v>
      </c>
      <c r="E247" s="11">
        <v>3</v>
      </c>
      <c r="F247" s="13"/>
      <c r="G247" s="26">
        <f t="shared" si="22"/>
        <v>0</v>
      </c>
    </row>
    <row r="248" spans="1:9" x14ac:dyDescent="0.25">
      <c r="A248" s="28" t="s">
        <v>29</v>
      </c>
      <c r="B248" s="9" t="s">
        <v>475</v>
      </c>
      <c r="C248" s="10" t="s">
        <v>478</v>
      </c>
      <c r="D248" s="9" t="s">
        <v>2</v>
      </c>
      <c r="E248" s="11">
        <v>0.5</v>
      </c>
      <c r="F248" s="13"/>
      <c r="G248" s="26">
        <f t="shared" si="22"/>
        <v>0</v>
      </c>
    </row>
    <row r="249" spans="1:9" x14ac:dyDescent="0.25">
      <c r="A249" s="28" t="s">
        <v>30</v>
      </c>
      <c r="B249" s="9" t="s">
        <v>475</v>
      </c>
      <c r="C249" s="10" t="s">
        <v>479</v>
      </c>
      <c r="D249" s="9" t="s">
        <v>99</v>
      </c>
      <c r="E249" s="11">
        <v>3</v>
      </c>
      <c r="F249" s="13"/>
      <c r="G249" s="26">
        <f t="shared" si="22"/>
        <v>0</v>
      </c>
    </row>
    <row r="250" spans="1:9" x14ac:dyDescent="0.25">
      <c r="A250" s="28" t="s">
        <v>31</v>
      </c>
      <c r="B250" s="9" t="s">
        <v>475</v>
      </c>
      <c r="C250" s="10" t="s">
        <v>480</v>
      </c>
      <c r="D250" s="9" t="s">
        <v>2</v>
      </c>
      <c r="E250" s="11">
        <v>3</v>
      </c>
      <c r="F250" s="13"/>
      <c r="G250" s="26">
        <f t="shared" si="22"/>
        <v>0</v>
      </c>
    </row>
    <row r="251" spans="1:9" x14ac:dyDescent="0.25">
      <c r="A251" s="28" t="s">
        <v>35</v>
      </c>
      <c r="B251" s="9" t="s">
        <v>475</v>
      </c>
      <c r="C251" s="10" t="s">
        <v>470</v>
      </c>
      <c r="D251" s="9" t="s">
        <v>2</v>
      </c>
      <c r="E251" s="11">
        <v>52</v>
      </c>
      <c r="F251" s="13"/>
      <c r="G251" s="26">
        <f t="shared" si="22"/>
        <v>0</v>
      </c>
    </row>
    <row r="252" spans="1:9" x14ac:dyDescent="0.25">
      <c r="A252" s="86" t="s">
        <v>481</v>
      </c>
      <c r="B252" s="87"/>
      <c r="C252" s="87"/>
      <c r="D252" s="87"/>
      <c r="E252" s="87"/>
      <c r="F252" s="87"/>
      <c r="G252" s="30">
        <f>SUM(G8:G251)</f>
        <v>0</v>
      </c>
      <c r="I252" s="3"/>
    </row>
    <row r="253" spans="1:9" x14ac:dyDescent="0.25">
      <c r="A253" s="86" t="s">
        <v>482</v>
      </c>
      <c r="B253" s="87"/>
      <c r="C253" s="87"/>
      <c r="D253" s="87"/>
      <c r="E253" s="87"/>
      <c r="F253" s="87"/>
      <c r="G253" s="30">
        <f>G252*0.23</f>
        <v>0</v>
      </c>
    </row>
    <row r="254" spans="1:9" ht="13.8" thickBot="1" x14ac:dyDescent="0.3">
      <c r="A254" s="84" t="s">
        <v>483</v>
      </c>
      <c r="B254" s="85"/>
      <c r="C254" s="85"/>
      <c r="D254" s="85"/>
      <c r="E254" s="85"/>
      <c r="F254" s="85"/>
      <c r="G254" s="31">
        <f>SUM(G252:G253)</f>
        <v>0</v>
      </c>
    </row>
  </sheetData>
  <mergeCells count="68">
    <mergeCell ref="C9:G9"/>
    <mergeCell ref="C237:G237"/>
    <mergeCell ref="C243:G243"/>
    <mergeCell ref="A252:F252"/>
    <mergeCell ref="A253:F253"/>
    <mergeCell ref="C186:G186"/>
    <mergeCell ref="C187:G187"/>
    <mergeCell ref="C193:G193"/>
    <mergeCell ref="C198:G198"/>
    <mergeCell ref="C199:G199"/>
    <mergeCell ref="C205:G205"/>
    <mergeCell ref="C170:G170"/>
    <mergeCell ref="C172:G172"/>
    <mergeCell ref="C174:G174"/>
    <mergeCell ref="C175:G175"/>
    <mergeCell ref="C176:G176"/>
    <mergeCell ref="A254:F254"/>
    <mergeCell ref="C214:G214"/>
    <mergeCell ref="C215:G215"/>
    <mergeCell ref="C221:G221"/>
    <mergeCell ref="C236:G236"/>
    <mergeCell ref="C183:G183"/>
    <mergeCell ref="C142:G142"/>
    <mergeCell ref="C143:G143"/>
    <mergeCell ref="C150:G150"/>
    <mergeCell ref="C160:G160"/>
    <mergeCell ref="C165:G165"/>
    <mergeCell ref="C168:G168"/>
    <mergeCell ref="C141:G141"/>
    <mergeCell ref="C113:G113"/>
    <mergeCell ref="C115:G115"/>
    <mergeCell ref="C117:G117"/>
    <mergeCell ref="C118:G118"/>
    <mergeCell ref="C119:G119"/>
    <mergeCell ref="C126:G126"/>
    <mergeCell ref="C129:G129"/>
    <mergeCell ref="C131:G131"/>
    <mergeCell ref="C135:G135"/>
    <mergeCell ref="C137:G137"/>
    <mergeCell ref="C139:G139"/>
    <mergeCell ref="C111:G111"/>
    <mergeCell ref="C77:G77"/>
    <mergeCell ref="C79:G79"/>
    <mergeCell ref="C80:G80"/>
    <mergeCell ref="C85:G85"/>
    <mergeCell ref="C92:G92"/>
    <mergeCell ref="C94:G94"/>
    <mergeCell ref="C97:G97"/>
    <mergeCell ref="C99:G99"/>
    <mergeCell ref="C100:G100"/>
    <mergeCell ref="C106:G106"/>
    <mergeCell ref="C109:G109"/>
    <mergeCell ref="C71:G71"/>
    <mergeCell ref="C18:G18"/>
    <mergeCell ref="C20:G20"/>
    <mergeCell ref="C33:G33"/>
    <mergeCell ref="C34:G34"/>
    <mergeCell ref="C38:G38"/>
    <mergeCell ref="C41:G41"/>
    <mergeCell ref="C42:G42"/>
    <mergeCell ref="C60:G60"/>
    <mergeCell ref="C66:G66"/>
    <mergeCell ref="C70:G70"/>
    <mergeCell ref="A1:G1"/>
    <mergeCell ref="A2:G2"/>
    <mergeCell ref="C5:G5"/>
    <mergeCell ref="C6:G6"/>
    <mergeCell ref="C7:G7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KO - zbiorcze zestawienie</vt:lpstr>
      <vt:lpstr>TER - KO</vt:lpstr>
      <vt:lpstr>'TER - KO'!Obszar_wydruku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DW931_CAAY.ath</dc:title>
  <dc:creator>Radek Mencfel</dc:creator>
  <cp:lastModifiedBy>MADZIA</cp:lastModifiedBy>
  <cp:lastPrinted>2024-10-21T11:29:22Z</cp:lastPrinted>
  <dcterms:created xsi:type="dcterms:W3CDTF">2024-03-08T12:23:44Z</dcterms:created>
  <dcterms:modified xsi:type="dcterms:W3CDTF">2024-11-15T12:56:12Z</dcterms:modified>
</cp:coreProperties>
</file>