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70" tabRatio="500" firstSheet="2" activeTab="9"/>
  </bookViews>
  <sheets>
    <sheet name="pakiet1" sheetId="1" r:id="rId1"/>
    <sheet name="pakiet 2" sheetId="2" r:id="rId2"/>
    <sheet name="Pakiet 3" sheetId="3" r:id="rId3"/>
    <sheet name="Pakiet 4" sheetId="4" r:id="rId4"/>
    <sheet name="Pakiet5" sheetId="5" r:id="rId5"/>
    <sheet name="Pakiet 6" sheetId="6" r:id="rId6"/>
    <sheet name="Pakiet7" sheetId="7" r:id="rId7"/>
    <sheet name="Pakiet 8" sheetId="8" r:id="rId8"/>
    <sheet name="pakiet9" sheetId="9" r:id="rId9"/>
    <sheet name="pakiet10" sheetId="10" r:id="rId10"/>
    <sheet name="Podsumowanie kwot pakietów" sheetId="11" r:id="rId11"/>
  </sheets>
  <definedNames/>
  <calcPr fullCalcOnLoad="1"/>
</workbook>
</file>

<file path=xl/sharedStrings.xml><?xml version="1.0" encoding="utf-8"?>
<sst xmlns="http://schemas.openxmlformats.org/spreadsheetml/2006/main" count="250" uniqueCount="112">
  <si>
    <t>Pakiet nr 1</t>
  </si>
  <si>
    <t>L.p.</t>
  </si>
  <si>
    <t>Nazwa artykułu</t>
  </si>
  <si>
    <t xml:space="preserve"> Ilość </t>
  </si>
  <si>
    <t>Jm</t>
  </si>
  <si>
    <t>Cena jednostkowa netto</t>
  </si>
  <si>
    <t>Wartość netto</t>
  </si>
  <si>
    <t>Podatek VAT [%]</t>
  </si>
  <si>
    <t>Wartość brutto</t>
  </si>
  <si>
    <t>Producent</t>
  </si>
  <si>
    <t>szt</t>
  </si>
  <si>
    <t>Wieszak do worka na mocz</t>
  </si>
  <si>
    <t>op</t>
  </si>
  <si>
    <t>razem</t>
  </si>
  <si>
    <t xml:space="preserve">Uwaga:
Wykonawca dołączy Katalogi lub foldery reklamowe przedmiotu zamówienia, opisane w języku polskim, o treści potwierdzającej spełnianie przez określony asortyment wymagań jakościowych określonych w Załączniku nr 4.
Data…………………………………….        Podpis osoby upoważnionej………………………………….
</t>
  </si>
  <si>
    <t>L.P</t>
  </si>
  <si>
    <t>PAKIET nr 5</t>
  </si>
  <si>
    <t>PAKIET nr 6</t>
  </si>
  <si>
    <t>Fartuch ochronny flizelinowy z mankietami typu ściągacz, wiązany  na  troki jednorazowego użycia</t>
  </si>
  <si>
    <t>para</t>
  </si>
  <si>
    <t>PRZYRZĄD DO PRZETOCZEŃ , PRZEDŁUŻACZ POMPY strzykawki , motylki, igły</t>
  </si>
  <si>
    <t>L.P.</t>
  </si>
  <si>
    <t>Ilość</t>
  </si>
  <si>
    <t>Cena jednostkowa</t>
  </si>
  <si>
    <t>Podatek VAT (%)</t>
  </si>
  <si>
    <t xml:space="preserve">Kaniula dożylna jednorazowego użytku typu motylek z elastycznym odpornym na załamanie drenem długości 30 cm, wyposażonym w zamknięcie Luer-Lock 0,7x19 </t>
  </si>
  <si>
    <t>ogółem</t>
  </si>
  <si>
    <r>
      <rPr>
        <b/>
        <sz val="12"/>
        <rFont val="Times New Roman"/>
        <family val="1"/>
      </rPr>
      <t>Cewnik urologiczny Foley</t>
    </r>
    <r>
      <rPr>
        <sz val="12"/>
        <rFont val="Times New Roman"/>
        <family val="1"/>
      </rPr>
      <t>, silikonowany, dwudrożny z balonem standardowy, pediatryczny, z zastawką plastikową,, pojemność balonu 3ml, sterylny oznaczenie kolorystyczne rozmiaru, pakowanie podwójne: folia ipapier-folia, rozmiar</t>
    </r>
    <r>
      <rPr>
        <b/>
        <sz val="12"/>
        <rFont val="Times New Roman"/>
        <family val="1"/>
      </rPr>
      <t xml:space="preserve"> 8</t>
    </r>
  </si>
  <si>
    <r>
      <rPr>
        <b/>
        <sz val="12"/>
        <rFont val="Times New Roman"/>
        <family val="1"/>
      </rPr>
      <t xml:space="preserve">Cewniki Tiemanna </t>
    </r>
    <r>
      <rPr>
        <sz val="12"/>
        <rFont val="Times New Roman"/>
        <family val="1"/>
      </rPr>
      <t xml:space="preserve">posiadający kolorowy półprzezroczysty konektor oznaczający rozmiar cewnika : </t>
    </r>
    <r>
      <rPr>
        <b/>
        <sz val="12"/>
        <rFont val="Times New Roman"/>
        <family val="1"/>
      </rPr>
      <t>10F/40cm</t>
    </r>
  </si>
  <si>
    <t>kompl.</t>
  </si>
  <si>
    <r>
      <rPr>
        <b/>
        <sz val="12"/>
        <rFont val="Times New Roman"/>
        <family val="1"/>
      </rPr>
      <t>Filtr oddechowy,</t>
    </r>
    <r>
      <rPr>
        <sz val="12"/>
        <rFont val="Times New Roman"/>
        <family val="1"/>
      </rPr>
      <t xml:space="preserve"> wirusowo-bakteriobójczy, skuteczność min 99,999%, port do kapnografii zamknięty zatyczką, z wkładem hydrofobowym, zakres objętości oddechowej 300-1500ml, jałowy, pakowany pojedynczo, kolor biały</t>
    </r>
  </si>
  <si>
    <r>
      <rPr>
        <b/>
        <sz val="12"/>
        <rFont val="Times New Roman"/>
        <family val="1"/>
      </rPr>
      <t>Kaniula dożylna jednorazowego użytku typu motylek</t>
    </r>
    <r>
      <rPr>
        <sz val="12"/>
        <rFont val="Times New Roman"/>
        <family val="1"/>
      </rPr>
      <t xml:space="preserve"> z elastycznym odpornym na załamanie drenem długości 30 cm, wyposażonym w zamknięcie Luer-Lock 0,6x19 </t>
    </r>
  </si>
  <si>
    <r>
      <rPr>
        <b/>
        <sz val="12"/>
        <rFont val="Times New Roman"/>
        <family val="1"/>
      </rPr>
      <t>Kranik trójdrożny</t>
    </r>
    <r>
      <rPr>
        <sz val="12"/>
        <rFont val="Times New Roman"/>
        <family val="1"/>
      </rPr>
      <t xml:space="preserve"> do prowadzenia terapii dożylnej, prosty tor przepływu płynu w obu kierunkach, jałowy, pakowany indywidualnie, jałowy pakowany indywidualnie</t>
    </r>
  </si>
  <si>
    <r>
      <rPr>
        <b/>
        <sz val="12"/>
        <rFont val="Times New Roman"/>
        <family val="1"/>
      </rPr>
      <t>Cewnik Nelatona</t>
    </r>
    <r>
      <rPr>
        <sz val="12"/>
        <rFont val="Times New Roman"/>
        <family val="1"/>
      </rPr>
      <t xml:space="preserve">, posiadający kolorowy półprzezroczysty konektor oznaczający rozmiar cewnika </t>
    </r>
    <r>
      <rPr>
        <b/>
        <sz val="12"/>
        <rFont val="Times New Roman"/>
        <family val="1"/>
      </rPr>
      <t>6 F –</t>
    </r>
    <r>
      <rPr>
        <sz val="12"/>
        <rFont val="Times New Roman"/>
        <family val="1"/>
      </rPr>
      <t xml:space="preserve"> 35 - 40 cm</t>
    </r>
  </si>
  <si>
    <r>
      <rPr>
        <b/>
        <sz val="12"/>
        <rFont val="Times New Roman"/>
        <family val="1"/>
      </rPr>
      <t>Cewnik Pezzer,</t>
    </r>
    <r>
      <rPr>
        <sz val="12"/>
        <rFont val="Times New Roman"/>
        <family val="1"/>
      </rPr>
      <t xml:space="preserve">  o rozmiarach:     </t>
    </r>
    <r>
      <rPr>
        <b/>
        <sz val="12"/>
        <rFont val="Times New Roman"/>
        <family val="1"/>
      </rPr>
      <t xml:space="preserve"> 32F   </t>
    </r>
    <r>
      <rPr>
        <sz val="12"/>
        <rFont val="Times New Roman"/>
        <family val="1"/>
      </rPr>
      <t xml:space="preserve">            </t>
    </r>
  </si>
  <si>
    <r>
      <rPr>
        <b/>
        <sz val="12"/>
        <rFont val="Times New Roman"/>
        <family val="1"/>
      </rPr>
      <t>Dren do ssaka Grena</t>
    </r>
    <r>
      <rPr>
        <sz val="12"/>
        <rFont val="Times New Roman"/>
        <family val="1"/>
      </rPr>
      <t>, wykonany z medycznego PCV</t>
    </r>
    <r>
      <rPr>
        <b/>
        <sz val="12"/>
        <rFont val="Times New Roman"/>
        <family val="1"/>
      </rPr>
      <t xml:space="preserve"> </t>
    </r>
    <r>
      <rPr>
        <sz val="12"/>
        <rFont val="Times New Roman"/>
        <family val="1"/>
      </rPr>
      <t>200cm x 6mm, pakowany w podwójne opakowanie: folia i papier-folia</t>
    </r>
  </si>
  <si>
    <r>
      <rPr>
        <b/>
        <sz val="12"/>
        <rFont val="Times New Roman"/>
        <family val="1"/>
      </rPr>
      <t>Rurki intubacyjne</t>
    </r>
    <r>
      <rPr>
        <sz val="12"/>
        <rFont val="Times New Roman"/>
        <family val="1"/>
      </rPr>
      <t xml:space="preserve"> sterylne, silikonowane powierzchniowo, z dobrze przylegającym mankietem niskociśnieniowym,</t>
    </r>
    <r>
      <rPr>
        <b/>
        <sz val="12"/>
        <rFont val="Times New Roman"/>
        <family val="1"/>
      </rPr>
      <t xml:space="preserve"> </t>
    </r>
    <r>
      <rPr>
        <u val="single"/>
        <sz val="12"/>
        <rFont val="Times New Roman"/>
        <family val="1"/>
      </rPr>
      <t>zbrojone</t>
    </r>
    <r>
      <rPr>
        <sz val="12"/>
        <rFont val="Times New Roman"/>
        <family val="1"/>
      </rPr>
      <t xml:space="preserve">, rozm. </t>
    </r>
    <r>
      <rPr>
        <b/>
        <sz val="12"/>
        <rFont val="Times New Roman"/>
        <family val="1"/>
      </rPr>
      <t>7,5</t>
    </r>
  </si>
  <si>
    <r>
      <rPr>
        <b/>
        <sz val="12"/>
        <rFont val="Times New Roman"/>
        <family val="1"/>
      </rPr>
      <t>Rurki intubacyjne</t>
    </r>
    <r>
      <rPr>
        <sz val="12"/>
        <rFont val="Times New Roman"/>
        <family val="1"/>
      </rPr>
      <t xml:space="preserve"> sterylne, silikonowane powierzchniowo, z dobrze przylegającym mankietem niskociśnieniowym, </t>
    </r>
    <r>
      <rPr>
        <u val="single"/>
        <sz val="12"/>
        <rFont val="Times New Roman"/>
        <family val="1"/>
      </rPr>
      <t>zbrojone</t>
    </r>
    <r>
      <rPr>
        <sz val="12"/>
        <rFont val="Times New Roman"/>
        <family val="1"/>
      </rPr>
      <t>, rozm.</t>
    </r>
    <r>
      <rPr>
        <b/>
        <sz val="12"/>
        <rFont val="Times New Roman"/>
        <family val="1"/>
      </rPr>
      <t xml:space="preserve"> 7,0</t>
    </r>
  </si>
  <si>
    <r>
      <rPr>
        <b/>
        <sz val="12"/>
        <rFont val="Times New Roman"/>
        <family val="1"/>
      </rPr>
      <t>Rurki intubacyjne</t>
    </r>
    <r>
      <rPr>
        <sz val="12"/>
        <rFont val="Times New Roman"/>
        <family val="1"/>
      </rPr>
      <t xml:space="preserve"> sterylne, silikonowane powierzchniowo, z dobrze przylegającym mankietem niskociśnieniowym, </t>
    </r>
    <r>
      <rPr>
        <u val="single"/>
        <sz val="12"/>
        <rFont val="Times New Roman"/>
        <family val="1"/>
      </rPr>
      <t>zbrojone</t>
    </r>
    <r>
      <rPr>
        <sz val="12"/>
        <rFont val="Times New Roman"/>
        <family val="1"/>
      </rPr>
      <t>, rozm.</t>
    </r>
    <r>
      <rPr>
        <b/>
        <sz val="12"/>
        <rFont val="Times New Roman"/>
        <family val="1"/>
      </rPr>
      <t xml:space="preserve"> 8</t>
    </r>
  </si>
  <si>
    <r>
      <rPr>
        <b/>
        <sz val="12"/>
        <rFont val="Times New Roman"/>
        <family val="1"/>
      </rPr>
      <t xml:space="preserve">Okleina do wkłuć centralnych </t>
    </r>
    <r>
      <rPr>
        <sz val="12"/>
        <rFont val="Times New Roman"/>
        <family val="1"/>
      </rPr>
      <t>transparentna, paroprzepuszczalna, pokryta hipoalergicznym klejem, wodoodporna, elastyczna, pakowana pojedynczo, rozmiar 10 x 12cm.</t>
    </r>
  </si>
  <si>
    <r>
      <t xml:space="preserve">Zestaw podstawowy do nadłonowego drenażu pęcherza moczowego </t>
    </r>
    <r>
      <rPr>
        <b/>
        <sz val="12"/>
        <rFont val="Times New Roman"/>
        <family val="1"/>
      </rPr>
      <t xml:space="preserve">(CYSTOFIX) </t>
    </r>
    <r>
      <rPr>
        <sz val="12"/>
        <rFont val="Times New Roman"/>
        <family val="1"/>
      </rPr>
      <t>z cewnikiem wykonanym z PUR dł.65 cm, zacisk ślizgowy, kolorowe znaczniki długości, otwory boczne, płytka mocująca cewnik do skóry, worek na mocz 1,5 l</t>
    </r>
  </si>
  <si>
    <t xml:space="preserve">Podatek VAT </t>
  </si>
  <si>
    <t xml:space="preserve">Cena jednostkowa </t>
  </si>
  <si>
    <t>Pakiet 1</t>
  </si>
  <si>
    <t>Pakiet 2</t>
  </si>
  <si>
    <t>Pakiet 3</t>
  </si>
  <si>
    <t>Pakiet 4</t>
  </si>
  <si>
    <t>Pakiet 5</t>
  </si>
  <si>
    <t>Pakiet 6</t>
  </si>
  <si>
    <t>Pakiet 7</t>
  </si>
  <si>
    <t>Pakiet 8</t>
  </si>
  <si>
    <t>Pakiet 9</t>
  </si>
  <si>
    <t>Pakiet 10</t>
  </si>
  <si>
    <t>Pakiet 11</t>
  </si>
  <si>
    <t>Pakiet 12</t>
  </si>
  <si>
    <t>Pakiet 13</t>
  </si>
  <si>
    <t>Pakiet 14</t>
  </si>
  <si>
    <t>Pakiet 15</t>
  </si>
  <si>
    <r>
      <rPr>
        <b/>
        <sz val="12"/>
        <rFont val="Times New Roman"/>
        <family val="1"/>
      </rPr>
      <t>Cewniki Tiemanna</t>
    </r>
    <r>
      <rPr>
        <sz val="12"/>
        <rFont val="Times New Roman"/>
        <family val="1"/>
      </rPr>
      <t xml:space="preserve"> posiadający kolorowy półprzezroczysty konektor oznaczający rozmiar cewnika :</t>
    </r>
    <r>
      <rPr>
        <b/>
        <sz val="12"/>
        <rFont val="Times New Roman"/>
        <family val="1"/>
      </rPr>
      <t xml:space="preserve"> 12F/40cm</t>
    </r>
  </si>
  <si>
    <r>
      <rPr>
        <b/>
        <sz val="12"/>
        <rFont val="Times New Roman"/>
        <family val="1"/>
      </rPr>
      <t>Cewniki Tiemanna</t>
    </r>
    <r>
      <rPr>
        <sz val="12"/>
        <rFont val="Times New Roman"/>
        <family val="1"/>
      </rPr>
      <t xml:space="preserve"> posiadający kolorowy półprzezroczysty konektor oznaczający rozmiar cewnika:  </t>
    </r>
    <r>
      <rPr>
        <b/>
        <sz val="12"/>
        <rFont val="Times New Roman"/>
        <family val="1"/>
      </rPr>
      <t>14F/40cm</t>
    </r>
  </si>
  <si>
    <r>
      <rPr>
        <b/>
        <sz val="12"/>
        <rFont val="Times New Roman"/>
        <family val="1"/>
      </rPr>
      <t xml:space="preserve">Przyrząd do przetaczania płynów infuzyjnych sterylny, </t>
    </r>
    <r>
      <rPr>
        <sz val="12"/>
        <rFont val="Times New Roman"/>
        <family val="1"/>
      </rPr>
      <t>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dren,opakowanie typu blister-pack. Termin ważności min 3 lata</t>
    </r>
  </si>
  <si>
    <r>
      <rPr>
        <b/>
        <sz val="12"/>
        <rFont val="Times New Roman"/>
        <family val="1"/>
      </rPr>
      <t>Przyrząd do przetaczania krwi TS i jej preparatów</t>
    </r>
    <r>
      <rPr>
        <sz val="12"/>
        <rFont val="Times New Roman"/>
        <family val="1"/>
      </rPr>
      <t xml:space="preserve">,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opakowanie pojedyncze typu blister-pack. Termin ważności min. 3 lata. </t>
    </r>
  </si>
  <si>
    <r>
      <rPr>
        <b/>
        <sz val="12"/>
        <rFont val="Times New Roman"/>
        <family val="1"/>
      </rPr>
      <t>Strzykawka</t>
    </r>
    <r>
      <rPr>
        <sz val="12"/>
        <rFont val="Times New Roman"/>
        <family val="1"/>
      </rPr>
      <t xml:space="preserve"> dwuczęściowa, jednorazowego użytku posiadająca czarną skalę co 0,2 ml z pierścieniem zabezpieczającym przed przypadkowym wycofaniem tłoka, pojemność</t>
    </r>
    <r>
      <rPr>
        <b/>
        <sz val="12"/>
        <rFont val="Times New Roman"/>
        <family val="1"/>
      </rPr>
      <t xml:space="preserve"> 5ml</t>
    </r>
    <r>
      <rPr>
        <sz val="12"/>
        <rFont val="Times New Roman"/>
        <family val="1"/>
      </rPr>
      <t xml:space="preserve"> z możliwością rozszerzenia do  6ml, lekko przesuwający się tłok, przezroczysty cylinder pokazujący zawartość sztrzykawki, 1op=100 szt. </t>
    </r>
  </si>
  <si>
    <r>
      <rPr>
        <b/>
        <sz val="12"/>
        <rFont val="Times New Roman"/>
        <family val="1"/>
      </rPr>
      <t>Strzykawka</t>
    </r>
    <r>
      <rPr>
        <sz val="12"/>
        <rFont val="Times New Roman"/>
        <family val="1"/>
      </rPr>
      <t xml:space="preserve"> jednorazowego użytku, dwuczęściowa,  posiadająca czarną skalę co 0,5 ml z pierścieniem zabezpieczającym przed przypadkowym wycofaniem tłoka, pojemność </t>
    </r>
    <r>
      <rPr>
        <b/>
        <sz val="12"/>
        <rFont val="Times New Roman"/>
        <family val="1"/>
      </rPr>
      <t>10ml</t>
    </r>
    <r>
      <rPr>
        <sz val="12"/>
        <rFont val="Times New Roman"/>
        <family val="1"/>
      </rPr>
      <t xml:space="preserve"> z możliwością rozszerzenia do 12 ml, lekko przesuwający się tłok w kolorze kontrastującym. Przezroczysty cylinder pokazujący zawartość sztrzykawki, 1op=100 szt. </t>
    </r>
  </si>
  <si>
    <r>
      <rPr>
        <b/>
        <sz val="12"/>
        <rFont val="Times New Roman"/>
        <family val="1"/>
      </rPr>
      <t>Strzykawka</t>
    </r>
    <r>
      <rPr>
        <sz val="12"/>
        <rFont val="Times New Roman"/>
        <family val="1"/>
      </rPr>
      <t xml:space="preserve"> jednorazowego użytku o pojemności </t>
    </r>
    <r>
      <rPr>
        <b/>
        <sz val="12"/>
        <rFont val="Times New Roman"/>
        <family val="1"/>
      </rPr>
      <t>100 ml Janette</t>
    </r>
    <r>
      <rPr>
        <sz val="12"/>
        <rFont val="Times New Roman"/>
        <family val="1"/>
      </rPr>
      <t xml:space="preserve">  posiadająca szczelny, lekko przesuwający się tłok,  podwójną, wyraźną skalę pomiarową oraz podwójne uszczelnienie tłoka. W zestawie dwa łączniki redukcyjne Luer 1op.=50szt.</t>
    </r>
  </si>
  <si>
    <r>
      <rPr>
        <b/>
        <sz val="12"/>
        <rFont val="Times New Roman"/>
        <family val="1"/>
      </rPr>
      <t>Igła iniekcyjna</t>
    </r>
    <r>
      <rPr>
        <sz val="12"/>
        <rFont val="Times New Roman"/>
        <family val="1"/>
      </rPr>
      <t xml:space="preserve"> jednorazowego użycia </t>
    </r>
    <r>
      <rPr>
        <b/>
        <sz val="12"/>
        <rFont val="Times New Roman"/>
        <family val="1"/>
      </rPr>
      <t>0,6x25</t>
    </r>
    <r>
      <rPr>
        <sz val="12"/>
        <rFont val="Times New Roman"/>
        <family val="1"/>
      </rPr>
      <t xml:space="preserve">,  sterylna, ostra, gładka, pakowana pojedynczo-papier i przezroczysta folia typu blister. 1op=100 szt.          </t>
    </r>
  </si>
  <si>
    <r>
      <rPr>
        <b/>
        <sz val="12"/>
        <rFont val="Times New Roman"/>
        <family val="1"/>
      </rPr>
      <t xml:space="preserve">Igła iniekcyjna </t>
    </r>
    <r>
      <rPr>
        <sz val="12"/>
        <rFont val="Times New Roman"/>
        <family val="1"/>
      </rPr>
      <t xml:space="preserve">jednorazowego użycia </t>
    </r>
    <r>
      <rPr>
        <b/>
        <sz val="12"/>
        <rFont val="Times New Roman"/>
        <family val="1"/>
      </rPr>
      <t>0,5x 25</t>
    </r>
    <r>
      <rPr>
        <sz val="12"/>
        <rFont val="Times New Roman"/>
        <family val="1"/>
      </rPr>
      <t xml:space="preserve">  sterylna, ostra, gładka, pakowana pojedynczo-papier i przezroczysta folia typu blister. 1op=100 szt.          </t>
    </r>
  </si>
  <si>
    <r>
      <rPr>
        <b/>
        <sz val="12"/>
        <rFont val="Times New Roman"/>
        <family val="1"/>
      </rPr>
      <t>Kateter HSG/SIS</t>
    </r>
    <r>
      <rPr>
        <sz val="12"/>
        <rFont val="Times New Roman"/>
        <family val="1"/>
      </rPr>
      <t>, dwukanałowy, z balonem uszczelniającym ujście wewnętrzne kanału szyjki macicy, z kanałem roboczym z zabezpieczeniem odpływu. Jednorazowy, sterylny, pakowany pojedynczo.</t>
    </r>
  </si>
  <si>
    <r>
      <rPr>
        <b/>
        <sz val="12"/>
        <rFont val="Times New Roman"/>
        <family val="1"/>
      </rPr>
      <t>Worek na wymiociny</t>
    </r>
    <r>
      <rPr>
        <sz val="12"/>
        <rFont val="Times New Roman"/>
        <family val="1"/>
      </rPr>
      <t>, wyposażony w  pierścień dopasowujący się do okolicy ust oraz w zastawkę antyzwrotną uniemożliwiającą wydostanie się zapachu i treści, niesterylny</t>
    </r>
  </si>
  <si>
    <r>
      <rPr>
        <b/>
        <sz val="12"/>
        <rFont val="Times New Roman"/>
        <family val="1"/>
      </rPr>
      <t>Pojemnik na próbki moczu z nakrętką</t>
    </r>
    <r>
      <rPr>
        <sz val="12"/>
        <rFont val="Times New Roman"/>
        <family val="1"/>
      </rPr>
      <t xml:space="preserve">, plastikowy o pojemności 100-120ml, </t>
    </r>
    <r>
      <rPr>
        <u val="single"/>
        <sz val="12"/>
        <rFont val="Times New Roman"/>
        <family val="1"/>
      </rPr>
      <t>sterylny</t>
    </r>
    <r>
      <rPr>
        <sz val="12"/>
        <rFont val="Times New Roman"/>
        <family val="1"/>
      </rPr>
      <t>, pakowany indywidualnie w folię, ze skalą objętości</t>
    </r>
  </si>
  <si>
    <r>
      <rPr>
        <b/>
        <sz val="12"/>
        <rFont val="Times New Roman"/>
        <family val="1"/>
      </rPr>
      <t>Opaska identyfikacyjna dla dorosłych</t>
    </r>
    <r>
      <rPr>
        <sz val="12"/>
        <rFont val="Times New Roman"/>
        <family val="1"/>
      </rPr>
      <t xml:space="preserve"> wykonana z PCV z  miejscem na wkładaną kartką  do wpisu danych osobowych, pasek posiadający otwory pozwalające na dostosowanie długości opaski do obwodu nadgarstka, zatrzask plastikowy, kartonik na zapis danych osobowych, szer +/- 2cm, długość +/- 28 cm, </t>
    </r>
  </si>
  <si>
    <r>
      <rPr>
        <b/>
        <sz val="12"/>
        <rFont val="Times New Roman"/>
        <family val="1"/>
      </rPr>
      <t>Termometr  elektroniczny w etui</t>
    </r>
    <r>
      <rPr>
        <sz val="12"/>
        <rFont val="Times New Roman"/>
        <family val="1"/>
      </rPr>
      <t xml:space="preserve"> , możliwość mierzenia temp. pod pachą, w ustach i w odbycie, z atestem</t>
    </r>
  </si>
  <si>
    <r>
      <rPr>
        <b/>
        <sz val="12"/>
        <rFont val="Times New Roman"/>
        <family val="1"/>
      </rPr>
      <t>Plastikowy pojemnik na ostre odpady medyczne</t>
    </r>
    <r>
      <rPr>
        <sz val="12"/>
        <rFont val="Times New Roman"/>
        <family val="1"/>
      </rPr>
      <t xml:space="preserve"> z otworem wrzutowym i naklejką identyfikującą rodzaj i miejsce powstania odpadów, z polipropylenu, po złożeniu pokrywy pojemnik na stałe hermetycznie zamknięty - pokrywa na zawiasie, zaczepy w sklepieniu wieka do zdejmowania igieł ze strzykawek o </t>
    </r>
    <r>
      <rPr>
        <b/>
        <sz val="12"/>
        <rFont val="Times New Roman"/>
        <family val="1"/>
      </rPr>
      <t>poj.0,7l</t>
    </r>
    <r>
      <rPr>
        <sz val="12"/>
        <rFont val="Times New Roman"/>
        <family val="1"/>
      </rPr>
      <t>.</t>
    </r>
  </si>
  <si>
    <r>
      <rPr>
        <b/>
        <sz val="12"/>
        <rFont val="Times New Roman"/>
        <family val="1"/>
      </rPr>
      <t>Plastikowy pojemnik na ostre odpady medyczne</t>
    </r>
    <r>
      <rPr>
        <sz val="12"/>
        <rFont val="Times New Roman"/>
        <family val="1"/>
      </rPr>
      <t xml:space="preserve"> z otworem wrzutowym i naklejką identyfikującą rodzaj i miejsce powstania odpadów, z polipropylenu, po złożeniu pokrywy pojemnik na stałe hermetycznie zamknięty - pokrywa na zawiasie, zaczepy w sklepieniu wieka do zdejmowania igieł ze strzykawek o </t>
    </r>
    <r>
      <rPr>
        <b/>
        <sz val="12"/>
        <rFont val="Times New Roman"/>
        <family val="1"/>
      </rPr>
      <t>poj.1l</t>
    </r>
    <r>
      <rPr>
        <sz val="12"/>
        <rFont val="Times New Roman"/>
        <family val="1"/>
      </rPr>
      <t>.</t>
    </r>
  </si>
  <si>
    <r>
      <rPr>
        <b/>
        <sz val="12"/>
        <rFont val="Times New Roman"/>
        <family val="1"/>
      </rPr>
      <t>Worek na zwłoki</t>
    </r>
    <r>
      <rPr>
        <sz val="12"/>
        <rFont val="Times New Roman"/>
        <family val="1"/>
      </rPr>
      <t xml:space="preserve"> z 4 wzmocnionymi uchwytami, wykonany z folii polietylenowej o grubości 0,15-0,16mm, zapięcie na taśmę samoprzylepną, rozmiar 220x90cm, pakowany pojedynczo, dodatkowo w opakowaniu 2 pary rękawic foliowych, kolor biały</t>
    </r>
  </si>
  <si>
    <r>
      <rPr>
        <b/>
        <sz val="12"/>
        <rFont val="Times New Roman"/>
        <family val="1"/>
      </rPr>
      <t>Golarka medyczna</t>
    </r>
    <r>
      <rPr>
        <sz val="12"/>
        <rFont val="Times New Roman"/>
        <family val="1"/>
      </rPr>
      <t xml:space="preserve">  typu GALLANT,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 opakowanie indywidualne: tekturowa osłonka</t>
    </r>
  </si>
  <si>
    <r>
      <rPr>
        <b/>
        <sz val="12"/>
        <rFont val="Times New Roman"/>
        <family val="1"/>
      </rPr>
      <t>Pałeczka z miękką gąbką do toalety jamy ustnej</t>
    </r>
    <r>
      <rPr>
        <sz val="12"/>
        <rFont val="Times New Roman"/>
        <family val="1"/>
      </rPr>
      <t>, nienasączana, jednorazowa, pakowana indywidualnie</t>
    </r>
  </si>
  <si>
    <r>
      <rPr>
        <b/>
        <sz val="12"/>
        <rFont val="Times New Roman"/>
        <family val="1"/>
      </rPr>
      <t xml:space="preserve">Ciśnieniomierz zegarowy dla dorosłych </t>
    </r>
    <r>
      <rPr>
        <sz val="12"/>
        <rFont val="Times New Roman"/>
        <family val="1"/>
      </rPr>
      <t>ze słuchawkami, dwururowy - oddzielnie gruszka i mankiet, mankiet bezlatexowy na rzep, szer ok. 13 cm, skala 0-300mmHg, dokładny pomiar +/- 3mmHg, łatwa i szybka wymiana mankietu, możliwość dezynfekcji, obwód mankietu 24-36 cm</t>
    </r>
  </si>
  <si>
    <r>
      <rPr>
        <b/>
        <sz val="12"/>
        <rFont val="Times New Roman"/>
        <family val="1"/>
      </rPr>
      <t>Cewnik jałowy do odsysania górnych dróg oddechowych:</t>
    </r>
    <r>
      <rPr>
        <sz val="12"/>
        <rFont val="Times New Roman"/>
        <family val="1"/>
      </rPr>
      <t xml:space="preserve">  1 otwór centralny i 2 naprzeciwległe otwory boczne, kolorowy półprzezroczysty konektor oznaczający rozmiar cewnika, </t>
    </r>
    <r>
      <rPr>
        <b/>
        <sz val="12"/>
        <rFont val="Times New Roman"/>
        <family val="1"/>
      </rPr>
      <t>Nr 10F/40</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</si>
  <si>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 </t>
    </r>
    <r>
      <rPr>
        <b/>
        <sz val="12"/>
        <rFont val="Times New Roman"/>
        <family val="1"/>
      </rPr>
      <t>Nr 8F/40</t>
    </r>
  </si>
  <si>
    <r>
      <rPr>
        <b/>
        <sz val="12"/>
        <rFont val="Times New Roman"/>
        <family val="1"/>
      </rPr>
      <t xml:space="preserve">Cewnik jałowy do odsysania górnych dróg oddechowych: </t>
    </r>
    <r>
      <rPr>
        <sz val="12"/>
        <rFont val="Times New Roman"/>
        <family val="1"/>
      </rPr>
      <t xml:space="preserve"> 1 otwór centralny i 2 naprzeciwległe otwory boczne, kolorowy półprzezroczysty konektor oznaczający rozmiar cewnika,</t>
    </r>
    <r>
      <rPr>
        <b/>
        <sz val="12"/>
        <rFont val="Times New Roman"/>
        <family val="1"/>
      </rPr>
      <t xml:space="preserve"> Nr 6F/40</t>
    </r>
  </si>
  <si>
    <r>
      <rPr>
        <b/>
        <sz val="12"/>
        <rFont val="Times New Roman"/>
        <family val="1"/>
      </rPr>
      <t>Cewnik urologiczny Foley</t>
    </r>
    <r>
      <rPr>
        <sz val="12"/>
        <rFont val="Times New Roman"/>
        <family val="1"/>
      </rPr>
      <t xml:space="preserve">, silikonowany, dwudrożny z balonem standardowy,z zastawką plastikową, pojemność balonu 10ml, sterylny, oznaczenie kolorystyczne rozmiaru, pakowanie podwójne: folia i papier-folia, rozmiar </t>
    </r>
    <r>
      <rPr>
        <b/>
        <sz val="12"/>
        <rFont val="Times New Roman"/>
        <family val="1"/>
      </rPr>
      <t>14, dł 400mm</t>
    </r>
  </si>
  <si>
    <r>
      <rPr>
        <b/>
        <sz val="12"/>
        <rFont val="Times New Roman"/>
        <family val="1"/>
      </rPr>
      <t>Cewnik urologiczny Foley</t>
    </r>
    <r>
      <rPr>
        <sz val="12"/>
        <rFont val="Times New Roman"/>
        <family val="1"/>
      </rPr>
      <t>, silikonowany, dwudrożny z balonem standardowy,z zastawką plastikową, pojemność balonu 10ml, sterylny, oznaczenie kolorystyczne rozmiaru, pakowanie podwójne: folia i papier-folia, rozmiar</t>
    </r>
    <r>
      <rPr>
        <b/>
        <sz val="12"/>
        <rFont val="Times New Roman"/>
        <family val="1"/>
      </rPr>
      <t xml:space="preserve"> 22, dł 400mm</t>
    </r>
  </si>
  <si>
    <r>
      <rPr>
        <b/>
        <sz val="12"/>
        <rFont val="Times New Roman"/>
        <family val="1"/>
      </rPr>
      <t>Zgłębnik żołądkowy</t>
    </r>
    <r>
      <rPr>
        <sz val="12"/>
        <rFont val="Times New Roman"/>
        <family val="1"/>
      </rPr>
      <t xml:space="preserve"> wyposażony w zatyczkę  oraz łącznik redukcyjny Luer: : </t>
    </r>
    <r>
      <rPr>
        <b/>
        <sz val="12"/>
        <rFont val="Times New Roman"/>
        <family val="1"/>
      </rPr>
      <t>16F/800</t>
    </r>
    <r>
      <rPr>
        <sz val="12"/>
        <rFont val="Times New Roman"/>
        <family val="1"/>
      </rPr>
      <t xml:space="preserve"> , średnica kodowana kolorem konektora  </t>
    </r>
  </si>
  <si>
    <r>
      <rPr>
        <b/>
        <sz val="12"/>
        <rFont val="Times New Roman"/>
        <family val="1"/>
      </rPr>
      <t>Zgłębnik żołądkowy</t>
    </r>
    <r>
      <rPr>
        <sz val="12"/>
        <rFont val="Times New Roman"/>
        <family val="1"/>
      </rPr>
      <t xml:space="preserve"> wyposażony w zatyczkę  oraz łącznik redukcyjny Luer:: </t>
    </r>
    <r>
      <rPr>
        <b/>
        <sz val="12"/>
        <rFont val="Times New Roman"/>
        <family val="1"/>
      </rPr>
      <t>18Fr/800</t>
    </r>
    <r>
      <rPr>
        <sz val="12"/>
        <rFont val="Times New Roman"/>
        <family val="1"/>
      </rPr>
      <t xml:space="preserve"> , śerdnica kodowana kolorem konektora  </t>
    </r>
  </si>
  <si>
    <r>
      <rPr>
        <b/>
        <sz val="12"/>
        <rFont val="Times New Roman"/>
        <family val="1"/>
      </rPr>
      <t>Rurka krtaniowa</t>
    </r>
    <r>
      <rPr>
        <sz val="12"/>
        <rFont val="Times New Roman"/>
        <family val="1"/>
      </rPr>
      <t xml:space="preserve">  wyposażona w dwa mankiety uszczelniające, gardłowy i przełykowy, wypełniane powietrzem przez jeden balonik kontrolny, wykonana z PCV, dwukanałowa, sterylna, rozmiar</t>
    </r>
    <r>
      <rPr>
        <b/>
        <sz val="12"/>
        <rFont val="Times New Roman"/>
        <family val="1"/>
      </rPr>
      <t xml:space="preserve"> od 3 </t>
    </r>
    <r>
      <rPr>
        <sz val="12"/>
        <rFont val="Times New Roman"/>
        <family val="1"/>
      </rPr>
      <t>do</t>
    </r>
    <r>
      <rPr>
        <b/>
        <sz val="12"/>
        <rFont val="Times New Roman"/>
        <family val="1"/>
      </rPr>
      <t xml:space="preserve"> 5.</t>
    </r>
  </si>
  <si>
    <r>
      <rPr>
        <b/>
        <sz val="12"/>
        <rFont val="Times New Roman"/>
        <family val="1"/>
      </rPr>
      <t>Prowadnica</t>
    </r>
    <r>
      <rPr>
        <sz val="12"/>
        <rFont val="Times New Roman"/>
        <family val="1"/>
      </rPr>
      <t xml:space="preserve"> do intubacji jednorazowego użytku</t>
    </r>
  </si>
  <si>
    <r>
      <rPr>
        <b/>
        <sz val="12"/>
        <rFont val="Times New Roman"/>
        <family val="1"/>
      </rPr>
      <t>Elektroda EKG</t>
    </r>
    <r>
      <rPr>
        <sz val="12"/>
        <rFont val="Times New Roman"/>
        <family val="1"/>
      </rPr>
      <t xml:space="preserve"> jednokrotnego użytku dla dorosłych na bazie pianki polietylenowej, żel stały,  średnica 50mm,czujnik Ag/AgCl, termin ważności 24 miesiące od daty produkcji, elastyczna, wodoodporna, wodoszczelna, nie zawierająca latexu i PVC, hypoalergiczny klej, 1op=50 szt.</t>
    </r>
  </si>
  <si>
    <r>
      <rPr>
        <b/>
        <sz val="12"/>
        <rFont val="Times New Roman"/>
        <family val="1"/>
      </rPr>
      <t>Maska operacyjna włókninowa</t>
    </r>
    <r>
      <rPr>
        <sz val="12"/>
        <rFont val="Times New Roman"/>
        <family val="1"/>
      </rPr>
      <t>, trójwarstwowa z efekywnością filtracji min. 98% , usztywniający element na nosie, wiązana na troki, kolor zielony lub niebieski</t>
    </r>
  </si>
  <si>
    <r>
      <rPr>
        <b/>
        <sz val="12"/>
        <rFont val="Times New Roman"/>
        <family val="1"/>
      </rPr>
      <t>Maska operacyjna włókninowa</t>
    </r>
    <r>
      <rPr>
        <sz val="12"/>
        <rFont val="Times New Roman"/>
        <family val="1"/>
      </rPr>
      <t>, trójwarstwowa z efekywnością filtracji min. 98% , usztywniający element na nosie, zaczepy na gumkę</t>
    </r>
  </si>
  <si>
    <r>
      <rPr>
        <b/>
        <sz val="12"/>
        <rFont val="Times New Roman"/>
        <family val="1"/>
      </rPr>
      <t>Ochraniacze  na obuwie</t>
    </r>
    <r>
      <rPr>
        <sz val="12"/>
        <rFont val="Times New Roman"/>
        <family val="1"/>
      </rPr>
      <t xml:space="preserve"> z folii antypoślizgowej jednorazowego użytku, góra ochraniacza ściągana na gumkę, rozmiar 36x15cm, pakowane po 100 szt=50par</t>
    </r>
  </si>
  <si>
    <r>
      <rPr>
        <b/>
        <sz val="12"/>
        <rFont val="Times New Roman"/>
        <family val="1"/>
      </rPr>
      <t>Maska tlenowa dla dorosłych</t>
    </r>
    <r>
      <rPr>
        <sz val="12"/>
        <rFont val="Times New Roman"/>
        <family val="1"/>
      </rPr>
      <t>, wykonana z czystego, miękkiego winylu z klipsem nosowym</t>
    </r>
  </si>
  <si>
    <r>
      <rPr>
        <b/>
        <sz val="12"/>
        <rFont val="Times New Roman"/>
        <family val="1"/>
      </rPr>
      <t>Maska tlenowa z przewodem dla dorosłych</t>
    </r>
    <r>
      <rPr>
        <sz val="12"/>
        <rFont val="Times New Roman"/>
        <family val="1"/>
      </rPr>
      <t xml:space="preserve"> wykonana z czystego, miękkiego winylu z klipsem nosowym</t>
    </r>
  </si>
  <si>
    <r>
      <rPr>
        <b/>
        <sz val="12"/>
        <color indexed="8"/>
        <rFont val="Times New Roman"/>
        <family val="1"/>
      </rPr>
      <t>Serweta zabiegowa</t>
    </r>
    <r>
      <rPr>
        <sz val="12"/>
        <color indexed="8"/>
        <rFont val="Times New Roman"/>
        <family val="1"/>
      </rPr>
      <t xml:space="preserve"> sterylna, rozmiar </t>
    </r>
    <r>
      <rPr>
        <b/>
        <sz val="12"/>
        <color indexed="8"/>
        <rFont val="Times New Roman"/>
        <family val="1"/>
      </rPr>
      <t>50x60cm</t>
    </r>
    <r>
      <rPr>
        <sz val="12"/>
        <color indexed="8"/>
        <rFont val="Times New Roman"/>
        <family val="1"/>
      </rPr>
      <t>, indywidualne opakowanie</t>
    </r>
  </si>
  <si>
    <t>RAZEM</t>
  </si>
  <si>
    <t>Uwaga:</t>
  </si>
  <si>
    <t>Wykonawca dołączy Katalogi lub foldery reklamowe przedmiotu zamówienia, opisane w języku polskim, o treści potwierdzającej spełnianie przez określony asortyment wymagań jakościowych określonych w Załączniku nr 4.</t>
  </si>
  <si>
    <t>Data…………………………………….        Podpis osoby upoważnionej………………………………….</t>
  </si>
  <si>
    <t>Uwaga:
Wykonawca dołączy Katalogi lub foldery reklamowe przedmiotu zamówienia, opisane w języku polskim, o treści potwierdzającej spełnianie przez określony asortyment wymagań jakościowych określonych w Załączniku nr 4.
Data…………………………………….        Podpis osoby upoważnionej………………………………….</t>
  </si>
  <si>
    <t>Wkład workowy jednorazowy 2 litrowy do odsysania</t>
  </si>
  <si>
    <t>PAKIET nr 3</t>
  </si>
  <si>
    <t>PAKIET nr 2</t>
  </si>
  <si>
    <t>PAKIET nr 4</t>
  </si>
  <si>
    <r>
      <rPr>
        <b/>
        <sz val="12"/>
        <rFont val="Times New Roman"/>
        <family val="1"/>
      </rPr>
      <t xml:space="preserve">Gazowa linia pomiarowa </t>
    </r>
    <r>
      <rPr>
        <sz val="12"/>
        <rFont val="Times New Roman"/>
        <family val="1"/>
      </rPr>
      <t>do kapnografu, posiadająca złącza Luer-lock typu męskiego, czysta mikrobiologicznie, pakowana indywidualnie.</t>
    </r>
  </si>
  <si>
    <t>Pakiet nr 7</t>
  </si>
  <si>
    <t xml:space="preserve">Igła iniekcyjna jednorazowego użycia 0,8x40  sterylna, ostra, gładka, pakowana pojedynczo-papier i przezroczysta folia typu blister. 1op=100 szt.    </t>
  </si>
  <si>
    <t>Pakiet nr 8</t>
  </si>
  <si>
    <t>Pakiet nr 9</t>
  </si>
  <si>
    <t>Komplet męski jednorazowy z włókniny PP (bluza+spodnie), spodnie zbierane w pasie na gumkę, nogawki proste, bluza pod szyją wycięta w kształcie litery V (bez lamówki), pakowany pojedynczo, kolor zielony lub niebieski</t>
  </si>
  <si>
    <t>Pakiet nr 10</t>
  </si>
  <si>
    <t>Podkład jednorazowy, foliowy(laminat)  w rolce, szer. 50cm x 70mb, perforacja co 40cm</t>
  </si>
  <si>
    <r>
      <rPr>
        <b/>
        <sz val="12"/>
        <rFont val="Times New Roman"/>
        <family val="1"/>
      </rPr>
      <t xml:space="preserve">Maska tlenowa </t>
    </r>
    <r>
      <rPr>
        <sz val="12"/>
        <rFont val="Times New Roman"/>
        <family val="1"/>
      </rPr>
      <t>z nebulizatorem dla dorosłych, wykonana z czystego, miękkiego winylu z klipsem nosowym</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</si>
</sst>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0&quot; zł&quot;;[Red]\-#,##0.00&quot; zł&quot;"/>
    <numFmt numFmtId="168" formatCode="_-* #,##0.00\ [$zł-415]_-;\-* #,##0.00\ [$zł-415]_-;_-* \-??\ [$zł-415]_-;_-@_-"/>
    <numFmt numFmtId="169" formatCode="_-* #,##0.00&quot; zł&quot;_-;\-* #,##0.00&quot; zł&quot;_-;_-* \-??&quot; zł&quot;_-;_-@_-"/>
    <numFmt numFmtId="170" formatCode="#,##0.00\ _z_ł"/>
    <numFmt numFmtId="171" formatCode="#,##0.00\ &quot;zł&quot;"/>
  </numFmts>
  <fonts count="57">
    <font>
      <sz val="11"/>
      <color indexed="8"/>
      <name val="Czcionka tekstu podstawowego"/>
      <family val="2"/>
    </font>
    <font>
      <sz val="10"/>
      <name val="Arial"/>
      <family val="0"/>
    </font>
    <font>
      <sz val="11"/>
      <name val="Czcionka tekstu podstawowego"/>
      <family val="2"/>
    </font>
    <font>
      <sz val="12"/>
      <name val="Times New Roman"/>
      <family val="1"/>
    </font>
    <font>
      <sz val="11"/>
      <color indexed="10"/>
      <name val="Czcionka tekstu podstawowego"/>
      <family val="2"/>
    </font>
    <font>
      <b/>
      <sz val="11"/>
      <name val="Czcionka tekstu podstawowego"/>
      <family val="0"/>
    </font>
    <font>
      <sz val="11"/>
      <color indexed="17"/>
      <name val="Czcionka tekstu podstawowego"/>
      <family val="2"/>
    </font>
    <font>
      <sz val="14"/>
      <name val="Czcionka tekstu podstawowego"/>
      <family val="0"/>
    </font>
    <font>
      <u val="single"/>
      <sz val="12"/>
      <name val="Times New Roman"/>
      <family val="1"/>
    </font>
    <font>
      <sz val="10"/>
      <name val="Czcionka tekstu podstawowego"/>
      <family val="2"/>
    </font>
    <font>
      <sz val="6"/>
      <name val="Czcionka tekstu podstawowego"/>
      <family val="2"/>
    </font>
    <font>
      <b/>
      <sz val="6"/>
      <name val="Czcionka tekstu podstawowego"/>
      <family val="0"/>
    </font>
    <font>
      <b/>
      <sz val="11"/>
      <color indexed="8"/>
      <name val="Czcionka tekstu podstawowego"/>
      <family val="0"/>
    </font>
    <font>
      <sz val="7"/>
      <name val="Czcionka tekstu podstawowego"/>
      <family val="2"/>
    </font>
    <font>
      <sz val="7"/>
      <color indexed="8"/>
      <name val="Czcionka tekstu podstawowego"/>
      <family val="2"/>
    </font>
    <font>
      <b/>
      <sz val="12"/>
      <name val="Times New Roman"/>
      <family val="1"/>
    </font>
    <font>
      <sz val="8"/>
      <name val="Czcionka tekstu podstawowego"/>
      <family val="2"/>
    </font>
    <font>
      <sz val="8"/>
      <color indexed="8"/>
      <name val="Czcionka tekstu podstawowego"/>
      <family val="2"/>
    </font>
    <font>
      <b/>
      <sz val="10"/>
      <name val="Czcionka tekstu podstawowego"/>
      <family val="0"/>
    </font>
    <font>
      <b/>
      <sz val="8"/>
      <name val="Czcionka tekstu podstawowego"/>
      <family val="0"/>
    </font>
    <font>
      <sz val="5"/>
      <name val="Czcionka tekstu podstawowego"/>
      <family val="2"/>
    </font>
    <font>
      <sz val="12"/>
      <color indexed="8"/>
      <name val="Times New Roman"/>
      <family val="1"/>
    </font>
    <font>
      <b/>
      <sz val="12"/>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0" fontId="51" fillId="0" borderId="0" applyNumberFormat="0" applyFill="0" applyBorder="0" applyAlignment="0" applyProtection="0"/>
    <xf numFmtId="9" fontId="0" fillId="0" borderId="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169" fontId="0" fillId="0" borderId="0" applyFill="0" applyBorder="0" applyAlignment="0" applyProtection="0"/>
    <xf numFmtId="42" fontId="1" fillId="0" borderId="0" applyFill="0" applyBorder="0" applyAlignment="0" applyProtection="0"/>
    <xf numFmtId="0" fontId="56" fillId="32" borderId="0" applyNumberFormat="0" applyBorder="0" applyAlignment="0" applyProtection="0"/>
  </cellStyleXfs>
  <cellXfs count="174">
    <xf numFmtId="0" fontId="0" fillId="0" borderId="0" xfId="0" applyAlignment="1">
      <alignment/>
    </xf>
    <xf numFmtId="0" fontId="2" fillId="0" borderId="0" xfId="0" applyFont="1" applyAlignment="1">
      <alignment/>
    </xf>
    <xf numFmtId="0" fontId="2" fillId="0" borderId="0" xfId="0" applyFont="1" applyAlignment="1">
      <alignment horizontal="left" wrapText="1"/>
    </xf>
    <xf numFmtId="0" fontId="2" fillId="0" borderId="10" xfId="0" applyFont="1" applyBorder="1" applyAlignment="1">
      <alignment/>
    </xf>
    <xf numFmtId="0" fontId="2" fillId="0" borderId="10" xfId="0" applyFont="1" applyBorder="1" applyAlignment="1">
      <alignment horizontal="left" wrapText="1"/>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5" fillId="0" borderId="10" xfId="0" applyFont="1" applyBorder="1" applyAlignment="1">
      <alignment horizontal="left"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0" fillId="0" borderId="10" xfId="0" applyFont="1" applyBorder="1" applyAlignment="1">
      <alignment/>
    </xf>
    <xf numFmtId="0" fontId="2" fillId="0" borderId="10" xfId="0" applyFont="1" applyBorder="1" applyAlignment="1">
      <alignment wrapText="1"/>
    </xf>
    <xf numFmtId="0" fontId="6" fillId="0" borderId="0" xfId="0" applyFont="1" applyAlignment="1">
      <alignment/>
    </xf>
    <xf numFmtId="0" fontId="4" fillId="0" borderId="10" xfId="0" applyFont="1" applyBorder="1" applyAlignment="1">
      <alignmen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3" fillId="0" borderId="10" xfId="0" applyNumberFormat="1" applyFont="1" applyBorder="1" applyAlignment="1">
      <alignment vertical="top" wrapText="1"/>
    </xf>
    <xf numFmtId="0" fontId="0" fillId="0" borderId="0" xfId="0" applyAlignment="1">
      <alignment horizontal="center"/>
    </xf>
    <xf numFmtId="0" fontId="2" fillId="0" borderId="0" xfId="0" applyFont="1" applyBorder="1" applyAlignment="1">
      <alignment/>
    </xf>
    <xf numFmtId="0" fontId="3" fillId="0" borderId="11" xfId="0" applyFont="1" applyBorder="1" applyAlignment="1">
      <alignment horizontal="justify" vertical="top" wrapText="1"/>
    </xf>
    <xf numFmtId="0" fontId="2" fillId="0" borderId="12" xfId="0" applyFont="1" applyBorder="1" applyAlignment="1">
      <alignment/>
    </xf>
    <xf numFmtId="0" fontId="0" fillId="0" borderId="0" xfId="0" applyBorder="1" applyAlignment="1">
      <alignment/>
    </xf>
    <xf numFmtId="0" fontId="0" fillId="0" borderId="12" xfId="0" applyFont="1" applyBorder="1" applyAlignment="1">
      <alignment/>
    </xf>
    <xf numFmtId="0" fontId="4" fillId="0" borderId="10" xfId="0" applyFont="1" applyBorder="1" applyAlignment="1">
      <alignment horizontal="right"/>
    </xf>
    <xf numFmtId="0" fontId="2" fillId="0" borderId="0" xfId="0" applyFont="1" applyAlignment="1">
      <alignment wrapText="1"/>
    </xf>
    <xf numFmtId="0" fontId="2" fillId="33" borderId="10" xfId="0" applyFont="1" applyFill="1" applyBorder="1" applyAlignment="1">
      <alignment/>
    </xf>
    <xf numFmtId="0" fontId="2" fillId="34" borderId="10" xfId="0" applyFont="1" applyFill="1" applyBorder="1" applyAlignment="1">
      <alignment/>
    </xf>
    <xf numFmtId="0" fontId="10" fillId="33" borderId="10" xfId="0" applyFont="1" applyFill="1" applyBorder="1" applyAlignment="1">
      <alignment/>
    </xf>
    <xf numFmtId="0" fontId="2" fillId="35" borderId="10" xfId="0" applyFont="1" applyFill="1" applyBorder="1" applyAlignment="1">
      <alignment horizontal="center" vertical="center"/>
    </xf>
    <xf numFmtId="167" fontId="0" fillId="33" borderId="10" xfId="0" applyNumberFormat="1" applyFill="1" applyBorder="1" applyAlignment="1">
      <alignment horizontal="center" vertical="center" wrapText="1"/>
    </xf>
    <xf numFmtId="9" fontId="0" fillId="33" borderId="10" xfId="0" applyNumberFormat="1" applyFill="1" applyBorder="1" applyAlignment="1">
      <alignment horizontal="center" vertical="center" wrapText="1"/>
    </xf>
    <xf numFmtId="166" fontId="2" fillId="35" borderId="10" xfId="0" applyNumberFormat="1" applyFont="1" applyFill="1" applyBorder="1" applyAlignment="1">
      <alignment horizontal="center" vertical="center"/>
    </xf>
    <xf numFmtId="0" fontId="10" fillId="35" borderId="10" xfId="0" applyFont="1" applyFill="1" applyBorder="1" applyAlignment="1">
      <alignment horizontal="center" vertical="center"/>
    </xf>
    <xf numFmtId="0" fontId="5" fillId="33" borderId="10" xfId="0" applyFont="1" applyFill="1" applyBorder="1" applyAlignment="1">
      <alignment/>
    </xf>
    <xf numFmtId="167" fontId="5" fillId="33" borderId="10" xfId="0" applyNumberFormat="1" applyFont="1" applyFill="1" applyBorder="1" applyAlignment="1">
      <alignment/>
    </xf>
    <xf numFmtId="0" fontId="11" fillId="33" borderId="10" xfId="0" applyFont="1" applyFill="1" applyBorder="1" applyAlignment="1">
      <alignment/>
    </xf>
    <xf numFmtId="0" fontId="2" fillId="33" borderId="0" xfId="0" applyFont="1" applyFill="1" applyAlignment="1">
      <alignment/>
    </xf>
    <xf numFmtId="0" fontId="2" fillId="34" borderId="0" xfId="0" applyFont="1" applyFill="1" applyAlignment="1">
      <alignment/>
    </xf>
    <xf numFmtId="169" fontId="0" fillId="33" borderId="0" xfId="60" applyFill="1" applyAlignment="1">
      <alignment/>
    </xf>
    <xf numFmtId="0" fontId="10" fillId="33" borderId="0" xfId="0" applyFont="1" applyFill="1" applyAlignment="1">
      <alignment/>
    </xf>
    <xf numFmtId="169" fontId="12" fillId="33" borderId="13" xfId="60" applyFont="1" applyFill="1" applyBorder="1" applyAlignment="1">
      <alignment/>
    </xf>
    <xf numFmtId="169" fontId="12" fillId="33" borderId="10" xfId="60" applyFont="1" applyFill="1" applyBorder="1" applyAlignment="1">
      <alignment horizontal="center" vertical="center" wrapText="1"/>
    </xf>
    <xf numFmtId="169" fontId="12" fillId="33" borderId="10" xfId="60" applyFont="1" applyFill="1" applyBorder="1" applyAlignment="1">
      <alignment/>
    </xf>
    <xf numFmtId="0" fontId="5" fillId="35" borderId="10" xfId="0" applyFont="1" applyFill="1" applyBorder="1" applyAlignment="1">
      <alignment horizontal="center" vertical="center"/>
    </xf>
    <xf numFmtId="0" fontId="5" fillId="33" borderId="10" xfId="0" applyFont="1" applyFill="1" applyBorder="1" applyAlignment="1">
      <alignment/>
    </xf>
    <xf numFmtId="0" fontId="2" fillId="33" borderId="10" xfId="0" applyFont="1" applyFill="1" applyBorder="1" applyAlignment="1">
      <alignment wrapText="1"/>
    </xf>
    <xf numFmtId="168" fontId="2" fillId="35" borderId="10" xfId="0" applyNumberFormat="1" applyFont="1" applyFill="1" applyBorder="1" applyAlignment="1">
      <alignment horizontal="center" vertical="center"/>
    </xf>
    <xf numFmtId="167" fontId="2" fillId="33" borderId="0" xfId="0" applyNumberFormat="1" applyFont="1" applyFill="1" applyAlignment="1">
      <alignment/>
    </xf>
    <xf numFmtId="0" fontId="0" fillId="33" borderId="0" xfId="0" applyFill="1" applyAlignment="1">
      <alignment/>
    </xf>
    <xf numFmtId="168" fontId="5" fillId="33" borderId="0" xfId="0" applyNumberFormat="1" applyFont="1" applyFill="1" applyAlignment="1">
      <alignment/>
    </xf>
    <xf numFmtId="168" fontId="5" fillId="33" borderId="10" xfId="0" applyNumberFormat="1" applyFont="1" applyFill="1" applyBorder="1" applyAlignment="1">
      <alignment wrapText="1"/>
    </xf>
    <xf numFmtId="169" fontId="12" fillId="33" borderId="10" xfId="0" applyNumberFormat="1" applyFont="1" applyFill="1" applyBorder="1" applyAlignment="1">
      <alignment horizontal="center" vertical="center" wrapText="1"/>
    </xf>
    <xf numFmtId="168" fontId="12" fillId="33" borderId="0" xfId="0" applyNumberFormat="1" applyFont="1" applyFill="1" applyAlignment="1">
      <alignment/>
    </xf>
    <xf numFmtId="0" fontId="5" fillId="33" borderId="0" xfId="0" applyFont="1" applyFill="1" applyAlignment="1">
      <alignment/>
    </xf>
    <xf numFmtId="0" fontId="5" fillId="33" borderId="10" xfId="0" applyFont="1" applyFill="1" applyBorder="1" applyAlignment="1">
      <alignment wrapText="1"/>
    </xf>
    <xf numFmtId="0" fontId="12" fillId="33" borderId="0" xfId="0" applyFont="1" applyFill="1" applyAlignment="1">
      <alignment/>
    </xf>
    <xf numFmtId="0" fontId="13" fillId="33" borderId="0" xfId="0" applyFont="1" applyFill="1" applyAlignment="1">
      <alignment/>
    </xf>
    <xf numFmtId="0" fontId="13" fillId="33" borderId="10" xfId="0" applyFont="1" applyFill="1" applyBorder="1" applyAlignment="1">
      <alignment wrapText="1"/>
    </xf>
    <xf numFmtId="168" fontId="13" fillId="35" borderId="10" xfId="0" applyNumberFormat="1" applyFont="1" applyFill="1" applyBorder="1" applyAlignment="1">
      <alignment horizontal="center" vertical="center"/>
    </xf>
    <xf numFmtId="0" fontId="14" fillId="33" borderId="0" xfId="0" applyFont="1" applyFill="1" applyAlignment="1">
      <alignment/>
    </xf>
    <xf numFmtId="168" fontId="13" fillId="35" borderId="10" xfId="0" applyNumberFormat="1" applyFont="1" applyFill="1" applyBorder="1" applyAlignment="1">
      <alignment horizontal="center" vertical="center" wrapText="1"/>
    </xf>
    <xf numFmtId="168" fontId="10" fillId="35" borderId="10" xfId="0" applyNumberFormat="1" applyFont="1" applyFill="1" applyBorder="1" applyAlignment="1">
      <alignment horizontal="center" vertical="center" wrapText="1"/>
    </xf>
    <xf numFmtId="9" fontId="2" fillId="33" borderId="0" xfId="54" applyFont="1" applyFill="1" applyBorder="1" applyAlignment="1" applyProtection="1">
      <alignment/>
      <protection/>
    </xf>
    <xf numFmtId="9" fontId="2" fillId="33" borderId="10" xfId="54" applyFont="1" applyFill="1" applyBorder="1" applyAlignment="1" applyProtection="1">
      <alignment wrapText="1"/>
      <protection/>
    </xf>
    <xf numFmtId="169" fontId="0" fillId="33" borderId="10" xfId="0" applyNumberFormat="1" applyFill="1" applyBorder="1" applyAlignment="1">
      <alignment horizontal="center" vertical="center" wrapText="1"/>
    </xf>
    <xf numFmtId="168" fontId="5" fillId="33" borderId="10" xfId="60" applyNumberFormat="1" applyFont="1" applyFill="1" applyBorder="1" applyAlignment="1" applyProtection="1">
      <alignment/>
      <protection/>
    </xf>
    <xf numFmtId="168" fontId="5" fillId="33" borderId="0" xfId="60" applyNumberFormat="1" applyFont="1" applyFill="1" applyBorder="1" applyAlignment="1" applyProtection="1">
      <alignment/>
      <protection/>
    </xf>
    <xf numFmtId="168" fontId="12" fillId="33" borderId="0" xfId="60" applyNumberFormat="1" applyFont="1" applyFill="1" applyBorder="1" applyAlignment="1" applyProtection="1">
      <alignment/>
      <protection/>
    </xf>
    <xf numFmtId="0" fontId="2" fillId="33" borderId="10" xfId="0" applyFont="1" applyFill="1" applyBorder="1" applyAlignment="1">
      <alignment/>
    </xf>
    <xf numFmtId="0" fontId="2" fillId="35" borderId="10" xfId="0" applyFont="1" applyFill="1" applyBorder="1" applyAlignment="1">
      <alignment horizontal="center" vertical="center"/>
    </xf>
    <xf numFmtId="0" fontId="2" fillId="33" borderId="0" xfId="0" applyFont="1" applyFill="1" applyAlignment="1">
      <alignment/>
    </xf>
    <xf numFmtId="0" fontId="16" fillId="33" borderId="0" xfId="0" applyFont="1" applyFill="1" applyAlignment="1">
      <alignment/>
    </xf>
    <xf numFmtId="0" fontId="16" fillId="33" borderId="10" xfId="0" applyFont="1" applyFill="1" applyBorder="1" applyAlignment="1">
      <alignment/>
    </xf>
    <xf numFmtId="168" fontId="16" fillId="35" borderId="10" xfId="0" applyNumberFormat="1" applyFont="1" applyFill="1" applyBorder="1" applyAlignment="1">
      <alignment horizontal="center" vertical="center"/>
    </xf>
    <xf numFmtId="0" fontId="17" fillId="33" borderId="0" xfId="0" applyFont="1" applyFill="1" applyAlignment="1">
      <alignment/>
    </xf>
    <xf numFmtId="168" fontId="2" fillId="33" borderId="10" xfId="60" applyNumberFormat="1" applyFont="1" applyFill="1" applyBorder="1" applyAlignment="1" applyProtection="1">
      <alignment wrapText="1"/>
      <protection/>
    </xf>
    <xf numFmtId="168" fontId="2" fillId="33" borderId="0" xfId="60" applyNumberFormat="1" applyFont="1" applyFill="1" applyBorder="1" applyAlignment="1" applyProtection="1">
      <alignment/>
      <protection/>
    </xf>
    <xf numFmtId="0" fontId="16" fillId="33" borderId="10" xfId="0" applyFont="1" applyFill="1" applyBorder="1" applyAlignment="1">
      <alignment wrapText="1"/>
    </xf>
    <xf numFmtId="2" fontId="16" fillId="35" borderId="10" xfId="0" applyNumberFormat="1" applyFont="1" applyFill="1" applyBorder="1" applyAlignment="1">
      <alignment horizontal="center" vertical="center"/>
    </xf>
    <xf numFmtId="168" fontId="3" fillId="35" borderId="10" xfId="0" applyNumberFormat="1" applyFont="1" applyFill="1" applyBorder="1" applyAlignment="1">
      <alignment horizontal="right" wrapText="1"/>
    </xf>
    <xf numFmtId="168" fontId="16" fillId="36" borderId="10" xfId="0" applyNumberFormat="1" applyFont="1" applyFill="1" applyBorder="1" applyAlignment="1">
      <alignment/>
    </xf>
    <xf numFmtId="167" fontId="0" fillId="33" borderId="10" xfId="0" applyNumberFormat="1" applyFill="1" applyBorder="1" applyAlignment="1">
      <alignment wrapText="1"/>
    </xf>
    <xf numFmtId="9" fontId="0" fillId="33" borderId="10" xfId="0" applyNumberFormat="1" applyFill="1" applyBorder="1" applyAlignment="1">
      <alignment wrapText="1"/>
    </xf>
    <xf numFmtId="167" fontId="2" fillId="33" borderId="0" xfId="0" applyNumberFormat="1" applyFont="1" applyFill="1" applyAlignment="1">
      <alignment/>
    </xf>
    <xf numFmtId="0" fontId="2" fillId="33" borderId="0" xfId="0" applyFont="1" applyFill="1" applyAlignment="1">
      <alignment/>
    </xf>
    <xf numFmtId="169" fontId="12" fillId="33" borderId="10" xfId="0" applyNumberFormat="1" applyFont="1" applyFill="1" applyBorder="1" applyAlignment="1">
      <alignment wrapText="1"/>
    </xf>
    <xf numFmtId="168" fontId="5" fillId="33" borderId="0" xfId="0" applyNumberFormat="1" applyFont="1" applyFill="1" applyAlignment="1">
      <alignment/>
    </xf>
    <xf numFmtId="0" fontId="15" fillId="35" borderId="10" xfId="0" applyFont="1" applyFill="1" applyBorder="1" applyAlignment="1">
      <alignment horizontal="right" wrapText="1"/>
    </xf>
    <xf numFmtId="0" fontId="5" fillId="33" borderId="0" xfId="0" applyFont="1" applyFill="1" applyAlignment="1">
      <alignment/>
    </xf>
    <xf numFmtId="0" fontId="2" fillId="33" borderId="12" xfId="0" applyFont="1" applyFill="1" applyBorder="1" applyAlignment="1">
      <alignment/>
    </xf>
    <xf numFmtId="0" fontId="5" fillId="33" borderId="12" xfId="0" applyFont="1" applyFill="1" applyBorder="1" applyAlignment="1">
      <alignment/>
    </xf>
    <xf numFmtId="0" fontId="16" fillId="33" borderId="12" xfId="0" applyFont="1" applyFill="1" applyBorder="1" applyAlignment="1">
      <alignment/>
    </xf>
    <xf numFmtId="170" fontId="3" fillId="36" borderId="10" xfId="0" applyNumberFormat="1" applyFont="1" applyFill="1" applyBorder="1" applyAlignment="1">
      <alignment horizontal="center" vertical="center" wrapText="1"/>
    </xf>
    <xf numFmtId="170" fontId="0" fillId="33" borderId="10" xfId="0" applyNumberFormat="1" applyFill="1" applyBorder="1" applyAlignment="1">
      <alignment horizontal="center" vertical="center" wrapText="1"/>
    </xf>
    <xf numFmtId="168" fontId="2" fillId="33" borderId="0" xfId="0" applyNumberFormat="1" applyFont="1" applyFill="1" applyBorder="1" applyAlignment="1">
      <alignment/>
    </xf>
    <xf numFmtId="0" fontId="2" fillId="33" borderId="0" xfId="0" applyFont="1" applyFill="1" applyBorder="1" applyAlignment="1">
      <alignment/>
    </xf>
    <xf numFmtId="170" fontId="15" fillId="36" borderId="10" xfId="0" applyNumberFormat="1" applyFont="1" applyFill="1" applyBorder="1" applyAlignment="1">
      <alignment horizontal="center" vertical="center" wrapText="1"/>
    </xf>
    <xf numFmtId="168" fontId="5" fillId="33" borderId="12" xfId="0" applyNumberFormat="1" applyFont="1" applyFill="1" applyBorder="1" applyAlignment="1">
      <alignment/>
    </xf>
    <xf numFmtId="170" fontId="12" fillId="33" borderId="10" xfId="0" applyNumberFormat="1" applyFont="1" applyFill="1" applyBorder="1" applyAlignment="1">
      <alignment horizontal="center" vertical="center" wrapText="1"/>
    </xf>
    <xf numFmtId="168" fontId="5" fillId="33" borderId="0" xfId="0" applyNumberFormat="1" applyFont="1" applyFill="1" applyBorder="1" applyAlignment="1">
      <alignment/>
    </xf>
    <xf numFmtId="170" fontId="16" fillId="36" borderId="10" xfId="0" applyNumberFormat="1" applyFont="1" applyFill="1" applyBorder="1" applyAlignment="1">
      <alignment horizontal="center" vertical="center"/>
    </xf>
    <xf numFmtId="168" fontId="16" fillId="33" borderId="0" xfId="0" applyNumberFormat="1" applyFont="1" applyFill="1" applyBorder="1" applyAlignment="1">
      <alignment/>
    </xf>
    <xf numFmtId="170" fontId="10" fillId="36" borderId="10" xfId="0" applyNumberFormat="1" applyFont="1" applyFill="1" applyBorder="1" applyAlignment="1">
      <alignment horizontal="center" vertical="center"/>
    </xf>
    <xf numFmtId="0" fontId="2" fillId="33" borderId="10" xfId="0" applyFont="1" applyFill="1" applyBorder="1" applyAlignment="1">
      <alignment/>
    </xf>
    <xf numFmtId="0" fontId="5" fillId="33" borderId="10" xfId="0" applyFont="1" applyFill="1" applyBorder="1" applyAlignment="1">
      <alignment/>
    </xf>
    <xf numFmtId="0" fontId="18" fillId="36" borderId="10" xfId="0" applyFont="1" applyFill="1" applyBorder="1" applyAlignment="1">
      <alignment/>
    </xf>
    <xf numFmtId="168" fontId="9" fillId="36" borderId="10" xfId="60" applyNumberFormat="1" applyFont="1" applyFill="1" applyBorder="1" applyAlignment="1" applyProtection="1">
      <alignment/>
      <protection/>
    </xf>
    <xf numFmtId="170" fontId="0" fillId="33" borderId="10" xfId="0" applyNumberFormat="1" applyFill="1" applyBorder="1" applyAlignment="1">
      <alignment wrapText="1"/>
    </xf>
    <xf numFmtId="170" fontId="12" fillId="33" borderId="10" xfId="0" applyNumberFormat="1" applyFont="1" applyFill="1" applyBorder="1" applyAlignment="1">
      <alignment wrapText="1"/>
    </xf>
    <xf numFmtId="0" fontId="5" fillId="36" borderId="10" xfId="0" applyFont="1" applyFill="1" applyBorder="1" applyAlignment="1">
      <alignment/>
    </xf>
    <xf numFmtId="168" fontId="2" fillId="36" borderId="10" xfId="0" applyNumberFormat="1" applyFont="1" applyFill="1" applyBorder="1" applyAlignment="1">
      <alignment/>
    </xf>
    <xf numFmtId="0" fontId="2" fillId="36" borderId="10" xfId="0" applyFont="1" applyFill="1" applyBorder="1" applyAlignment="1">
      <alignment/>
    </xf>
    <xf numFmtId="0" fontId="5" fillId="33" borderId="0" xfId="0" applyFont="1" applyFill="1" applyAlignment="1">
      <alignment/>
    </xf>
    <xf numFmtId="170" fontId="2" fillId="33" borderId="0" xfId="0" applyNumberFormat="1" applyFont="1" applyFill="1" applyAlignment="1">
      <alignment/>
    </xf>
    <xf numFmtId="0" fontId="9" fillId="36" borderId="10" xfId="0" applyFont="1" applyFill="1" applyBorder="1" applyAlignment="1">
      <alignment wrapText="1"/>
    </xf>
    <xf numFmtId="0" fontId="16" fillId="36" borderId="10" xfId="0" applyFont="1" applyFill="1" applyBorder="1" applyAlignment="1">
      <alignment/>
    </xf>
    <xf numFmtId="0" fontId="17" fillId="33" borderId="0" xfId="0" applyFont="1" applyFill="1" applyAlignment="1">
      <alignment/>
    </xf>
    <xf numFmtId="0" fontId="19" fillId="33" borderId="10" xfId="0" applyFont="1" applyFill="1" applyBorder="1" applyAlignment="1">
      <alignment/>
    </xf>
    <xf numFmtId="0" fontId="20" fillId="35" borderId="10" xfId="0" applyFont="1" applyFill="1" applyBorder="1" applyAlignment="1">
      <alignment horizontal="center" vertical="center"/>
    </xf>
    <xf numFmtId="169" fontId="0" fillId="33" borderId="13" xfId="60" applyFill="1" applyBorder="1" applyAlignment="1">
      <alignment/>
    </xf>
    <xf numFmtId="169" fontId="0" fillId="33" borderId="10" xfId="60" applyFill="1" applyBorder="1" applyAlignment="1">
      <alignment horizontal="center" vertical="center" wrapText="1"/>
    </xf>
    <xf numFmtId="169" fontId="0" fillId="33" borderId="10" xfId="60" applyFill="1" applyBorder="1" applyAlignment="1">
      <alignment/>
    </xf>
    <xf numFmtId="169" fontId="0" fillId="34" borderId="10" xfId="60" applyFill="1" applyBorder="1" applyAlignment="1">
      <alignment/>
    </xf>
    <xf numFmtId="169" fontId="0" fillId="35" borderId="10" xfId="60" applyFill="1" applyBorder="1" applyAlignment="1">
      <alignment horizontal="center" vertical="center"/>
    </xf>
    <xf numFmtId="169" fontId="0" fillId="34" borderId="0" xfId="60" applyFill="1" applyAlignment="1">
      <alignment/>
    </xf>
    <xf numFmtId="0" fontId="5" fillId="36" borderId="0" xfId="0" applyFont="1" applyFill="1" applyBorder="1" applyAlignment="1">
      <alignment/>
    </xf>
    <xf numFmtId="0" fontId="2" fillId="36" borderId="0" xfId="0" applyFont="1" applyFill="1" applyBorder="1" applyAlignment="1">
      <alignment/>
    </xf>
    <xf numFmtId="0" fontId="3" fillId="0" borderId="0" xfId="0" applyFont="1" applyBorder="1" applyAlignment="1">
      <alignment horizontal="justify" vertical="top" wrapText="1"/>
    </xf>
    <xf numFmtId="0" fontId="2" fillId="35" borderId="10" xfId="0" applyFont="1" applyFill="1" applyBorder="1" applyAlignment="1">
      <alignment horizontal="center" vertical="center"/>
    </xf>
    <xf numFmtId="167" fontId="0" fillId="33" borderId="10" xfId="0" applyNumberFormat="1" applyFill="1" applyBorder="1" applyAlignment="1">
      <alignment horizontal="center" vertical="center" wrapText="1"/>
    </xf>
    <xf numFmtId="9" fontId="0" fillId="33" borderId="10" xfId="0" applyNumberFormat="1" applyFill="1" applyBorder="1" applyAlignment="1">
      <alignment horizontal="center" vertical="center" wrapText="1"/>
    </xf>
    <xf numFmtId="9" fontId="0" fillId="33" borderId="10" xfId="0" applyNumberFormat="1" applyFill="1" applyBorder="1" applyAlignment="1">
      <alignment wrapText="1"/>
    </xf>
    <xf numFmtId="170" fontId="0" fillId="33" borderId="10" xfId="0" applyNumberFormat="1" applyFill="1" applyBorder="1" applyAlignment="1">
      <alignment wrapText="1"/>
    </xf>
    <xf numFmtId="170" fontId="12" fillId="33" borderId="10" xfId="0" applyNumberFormat="1" applyFont="1" applyFill="1" applyBorder="1" applyAlignment="1">
      <alignment wrapText="1"/>
    </xf>
    <xf numFmtId="0" fontId="5" fillId="36" borderId="10" xfId="0" applyFont="1" applyFill="1" applyBorder="1" applyAlignment="1">
      <alignment/>
    </xf>
    <xf numFmtId="168" fontId="2" fillId="36" borderId="10" xfId="0" applyNumberFormat="1" applyFont="1" applyFill="1" applyBorder="1" applyAlignment="1">
      <alignment/>
    </xf>
    <xf numFmtId="0" fontId="2" fillId="36" borderId="10" xfId="0" applyFont="1" applyFill="1" applyBorder="1" applyAlignment="1">
      <alignment/>
    </xf>
    <xf numFmtId="0" fontId="16" fillId="36" borderId="10" xfId="0" applyFont="1" applyFill="1" applyBorder="1" applyAlignment="1">
      <alignment/>
    </xf>
    <xf numFmtId="170" fontId="0" fillId="33" borderId="0" xfId="0" applyNumberFormat="1" applyFill="1" applyBorder="1" applyAlignment="1">
      <alignment wrapText="1"/>
    </xf>
    <xf numFmtId="9" fontId="0" fillId="33" borderId="0" xfId="0" applyNumberFormat="1" applyFill="1" applyBorder="1" applyAlignment="1">
      <alignment wrapText="1"/>
    </xf>
    <xf numFmtId="170" fontId="12" fillId="33" borderId="0" xfId="0" applyNumberFormat="1" applyFont="1" applyFill="1" applyBorder="1" applyAlignment="1">
      <alignment wrapText="1"/>
    </xf>
    <xf numFmtId="0" fontId="0" fillId="0" borderId="12" xfId="0" applyBorder="1" applyAlignment="1">
      <alignment/>
    </xf>
    <xf numFmtId="0" fontId="0" fillId="0" borderId="12" xfId="0" applyBorder="1" applyAlignment="1">
      <alignment wrapText="1"/>
    </xf>
    <xf numFmtId="168" fontId="0" fillId="0" borderId="12" xfId="0" applyNumberFormat="1" applyBorder="1" applyAlignment="1">
      <alignment wrapText="1"/>
    </xf>
    <xf numFmtId="9" fontId="0" fillId="0" borderId="12" xfId="54" applyFont="1" applyFill="1" applyBorder="1" applyAlignment="1" applyProtection="1">
      <alignment wrapText="1"/>
      <protection/>
    </xf>
    <xf numFmtId="0" fontId="0" fillId="0" borderId="10" xfId="0" applyBorder="1" applyAlignment="1">
      <alignment/>
    </xf>
    <xf numFmtId="170"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21" fillId="0" borderId="10" xfId="0" applyFont="1" applyBorder="1" applyAlignment="1">
      <alignment vertical="top" wrapText="1"/>
    </xf>
    <xf numFmtId="171" fontId="0" fillId="0" borderId="0" xfId="0" applyNumberFormat="1" applyAlignment="1">
      <alignment/>
    </xf>
    <xf numFmtId="171" fontId="2" fillId="33" borderId="0" xfId="0" applyNumberFormat="1" applyFont="1" applyFill="1" applyAlignment="1">
      <alignment/>
    </xf>
    <xf numFmtId="0" fontId="15" fillId="36" borderId="10" xfId="0" applyFont="1" applyFill="1" applyBorder="1" applyAlignment="1">
      <alignment/>
    </xf>
    <xf numFmtId="0" fontId="3" fillId="35" borderId="10" xfId="0" applyFont="1" applyFill="1" applyBorder="1" applyAlignment="1">
      <alignment horizontal="right" wrapText="1"/>
    </xf>
    <xf numFmtId="0" fontId="4" fillId="0" borderId="10" xfId="0" applyFont="1" applyFill="1" applyBorder="1" applyAlignment="1">
      <alignment horizontal="center" vertical="center"/>
    </xf>
    <xf numFmtId="168"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2" fillId="0" borderId="10" xfId="0" applyFont="1" applyFill="1" applyBorder="1" applyAlignment="1">
      <alignment horizontal="center" vertical="center"/>
    </xf>
    <xf numFmtId="3" fontId="3" fillId="36" borderId="10" xfId="0" applyNumberFormat="1" applyFont="1" applyFill="1" applyBorder="1" applyAlignment="1">
      <alignment horizontal="center" vertical="center" wrapText="1"/>
    </xf>
    <xf numFmtId="0" fontId="15" fillId="0" borderId="10" xfId="0" applyFont="1" applyBorder="1" applyAlignment="1">
      <alignment horizontal="left" wrapText="1"/>
    </xf>
    <xf numFmtId="0" fontId="15" fillId="0" borderId="10" xfId="0" applyFont="1" applyBorder="1" applyAlignment="1">
      <alignment horizontal="justify" vertical="top"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xf>
    <xf numFmtId="0" fontId="7" fillId="0" borderId="0" xfId="0" applyFont="1" applyBorder="1" applyAlignment="1">
      <alignment horizontal="center"/>
    </xf>
    <xf numFmtId="0" fontId="0" fillId="0" borderId="0" xfId="0" applyFont="1" applyBorder="1" applyAlignment="1">
      <alignment horizontal="center"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2" fillId="33" borderId="10" xfId="0" applyFont="1" applyFill="1" applyBorder="1" applyAlignment="1">
      <alignment horizontal="center" vertical="center"/>
    </xf>
    <xf numFmtId="0" fontId="2" fillId="0" borderId="14" xfId="0" applyFont="1" applyBorder="1" applyAlignment="1">
      <alignment/>
    </xf>
    <xf numFmtId="0" fontId="0" fillId="0" borderId="0" xfId="0"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0">
      <selection activeCell="D17" sqref="D17"/>
    </sheetView>
  </sheetViews>
  <sheetFormatPr defaultColWidth="8.796875" defaultRowHeight="14.25"/>
  <cols>
    <col min="1" max="1" width="3.8984375" style="1" customWidth="1"/>
    <col min="2" max="2" width="44.19921875" style="2" customWidth="1"/>
    <col min="3" max="3" width="5.8984375" style="38" customWidth="1"/>
    <col min="4" max="4" width="4.3984375" style="38" customWidth="1"/>
    <col min="5" max="5" width="13.5" style="39" customWidth="1"/>
    <col min="6" max="6" width="12.3984375" style="39" customWidth="1"/>
    <col min="7" max="7" width="14.59765625" style="38" customWidth="1"/>
    <col min="8" max="8" width="15" style="40" bestFit="1" customWidth="1"/>
    <col min="9" max="9" width="9.19921875" style="41" customWidth="1"/>
    <col min="10" max="16384" width="9" style="1" customWidth="1"/>
  </cols>
  <sheetData>
    <row r="1" spans="1:9" ht="21" customHeight="1">
      <c r="A1" s="162" t="s">
        <v>0</v>
      </c>
      <c r="B1" s="162"/>
      <c r="C1" s="162"/>
      <c r="D1" s="162"/>
      <c r="E1" s="162"/>
      <c r="F1" s="162"/>
      <c r="G1" s="162"/>
      <c r="H1" s="162"/>
      <c r="I1" s="162"/>
    </row>
    <row r="3" spans="1:9" ht="15">
      <c r="A3" s="3" t="s">
        <v>1</v>
      </c>
      <c r="B3" s="4" t="s">
        <v>2</v>
      </c>
      <c r="C3" s="27" t="s">
        <v>3</v>
      </c>
      <c r="D3" s="35" t="s">
        <v>4</v>
      </c>
      <c r="E3" s="28" t="s">
        <v>5</v>
      </c>
      <c r="F3" s="28" t="s">
        <v>6</v>
      </c>
      <c r="G3" s="27" t="s">
        <v>7</v>
      </c>
      <c r="H3" s="42" t="s">
        <v>8</v>
      </c>
      <c r="I3" s="29" t="s">
        <v>9</v>
      </c>
    </row>
    <row r="4" spans="1:9" ht="19.5" customHeight="1">
      <c r="A4" s="3">
        <v>1</v>
      </c>
      <c r="B4" s="160" t="s">
        <v>11</v>
      </c>
      <c r="C4" s="30">
        <v>150</v>
      </c>
      <c r="D4" s="45" t="s">
        <v>10</v>
      </c>
      <c r="E4" s="33"/>
      <c r="F4" s="31">
        <f aca="true" t="shared" si="0" ref="F4:F10">ROUND(E4*C4,2)</f>
        <v>0</v>
      </c>
      <c r="G4" s="32">
        <v>0.08</v>
      </c>
      <c r="H4" s="43">
        <f aca="true" t="shared" si="1" ref="H4:H10">ROUND(F4+(F4*G4),2)</f>
        <v>0</v>
      </c>
      <c r="I4" s="34"/>
    </row>
    <row r="5" spans="1:9" ht="63">
      <c r="A5" s="3">
        <v>2</v>
      </c>
      <c r="B5" s="6" t="s">
        <v>68</v>
      </c>
      <c r="C5" s="30">
        <v>610</v>
      </c>
      <c r="D5" s="45" t="s">
        <v>10</v>
      </c>
      <c r="E5" s="33"/>
      <c r="F5" s="31">
        <f t="shared" si="0"/>
        <v>0</v>
      </c>
      <c r="G5" s="32">
        <v>0.08</v>
      </c>
      <c r="H5" s="43">
        <f t="shared" si="1"/>
        <v>0</v>
      </c>
      <c r="I5" s="34"/>
    </row>
    <row r="6" spans="1:9" ht="47.25">
      <c r="A6" s="3">
        <v>3</v>
      </c>
      <c r="B6" s="5" t="s">
        <v>69</v>
      </c>
      <c r="C6" s="30">
        <v>622</v>
      </c>
      <c r="D6" s="45" t="s">
        <v>10</v>
      </c>
      <c r="E6" s="33"/>
      <c r="F6" s="31">
        <f t="shared" si="0"/>
        <v>0</v>
      </c>
      <c r="G6" s="32">
        <v>0.08</v>
      </c>
      <c r="H6" s="43">
        <f t="shared" si="1"/>
        <v>0</v>
      </c>
      <c r="I6" s="34"/>
    </row>
    <row r="7" spans="1:9" ht="95.25" customHeight="1">
      <c r="A7" s="3">
        <v>4</v>
      </c>
      <c r="B7" s="5" t="s">
        <v>70</v>
      </c>
      <c r="C7" s="30">
        <v>270</v>
      </c>
      <c r="D7" s="45" t="s">
        <v>10</v>
      </c>
      <c r="E7" s="33"/>
      <c r="F7" s="31">
        <f t="shared" si="0"/>
        <v>0</v>
      </c>
      <c r="G7" s="32">
        <v>0.08</v>
      </c>
      <c r="H7" s="43">
        <f t="shared" si="1"/>
        <v>0</v>
      </c>
      <c r="I7" s="34"/>
    </row>
    <row r="8" spans="1:9" ht="52.5" customHeight="1">
      <c r="A8" s="3">
        <v>5</v>
      </c>
      <c r="B8" s="5" t="s">
        <v>71</v>
      </c>
      <c r="C8" s="30">
        <v>42</v>
      </c>
      <c r="D8" s="45" t="s">
        <v>10</v>
      </c>
      <c r="E8" s="33"/>
      <c r="F8" s="31">
        <f t="shared" si="0"/>
        <v>0</v>
      </c>
      <c r="G8" s="32">
        <v>0.08</v>
      </c>
      <c r="H8" s="43">
        <f t="shared" si="1"/>
        <v>0</v>
      </c>
      <c r="I8" s="34"/>
    </row>
    <row r="9" spans="1:9" ht="94.5">
      <c r="A9" s="3">
        <v>6</v>
      </c>
      <c r="B9" s="5" t="s">
        <v>72</v>
      </c>
      <c r="C9" s="30">
        <v>520</v>
      </c>
      <c r="D9" s="45" t="s">
        <v>10</v>
      </c>
      <c r="E9" s="33"/>
      <c r="F9" s="31">
        <f t="shared" si="0"/>
        <v>0</v>
      </c>
      <c r="G9" s="32">
        <v>0.08</v>
      </c>
      <c r="H9" s="43">
        <f t="shared" si="1"/>
        <v>0</v>
      </c>
      <c r="I9" s="34"/>
    </row>
    <row r="10" spans="1:9" ht="94.5">
      <c r="A10" s="3">
        <v>7</v>
      </c>
      <c r="B10" s="5" t="s">
        <v>73</v>
      </c>
      <c r="C10" s="30">
        <v>520</v>
      </c>
      <c r="D10" s="45" t="s">
        <v>10</v>
      </c>
      <c r="E10" s="33"/>
      <c r="F10" s="31">
        <f t="shared" si="0"/>
        <v>0</v>
      </c>
      <c r="G10" s="32">
        <v>0.08</v>
      </c>
      <c r="H10" s="43">
        <f t="shared" si="1"/>
        <v>0</v>
      </c>
      <c r="I10" s="34"/>
    </row>
    <row r="11" spans="2:9" ht="15">
      <c r="B11" s="7" t="s">
        <v>13</v>
      </c>
      <c r="C11" s="46"/>
      <c r="D11" s="35"/>
      <c r="E11" s="35"/>
      <c r="F11" s="36">
        <f>SUM(F4:F10)</f>
        <v>0</v>
      </c>
      <c r="G11" s="35"/>
      <c r="H11" s="44"/>
      <c r="I11" s="37"/>
    </row>
    <row r="13" spans="1:9" ht="163.5" customHeight="1">
      <c r="A13" s="163" t="s">
        <v>98</v>
      </c>
      <c r="B13" s="163"/>
      <c r="C13" s="163"/>
      <c r="D13" s="163"/>
      <c r="E13" s="163"/>
      <c r="F13" s="163"/>
      <c r="G13" s="163"/>
      <c r="H13" s="163"/>
      <c r="I13" s="163"/>
    </row>
  </sheetData>
  <sheetProtection selectLockedCells="1" selectUnlockedCells="1"/>
  <mergeCells count="2">
    <mergeCell ref="A1:I1"/>
    <mergeCell ref="A13:I13"/>
  </mergeCells>
  <printOptions/>
  <pageMargins left="0.25" right="0.25" top="0.75" bottom="0.75" header="0.5118055555555555" footer="0.5118055555555555"/>
  <pageSetup fitToHeight="37"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7"/>
  <sheetViews>
    <sheetView tabSelected="1" zoomScalePageLayoutView="0" workbookViewId="0" topLeftCell="A1">
      <selection activeCell="C4" sqref="C4"/>
    </sheetView>
  </sheetViews>
  <sheetFormatPr defaultColWidth="8.796875" defaultRowHeight="14.25"/>
  <cols>
    <col min="1" max="1" width="3.8984375" style="1" customWidth="1"/>
    <col min="2" max="2" width="48.59765625" style="2" customWidth="1"/>
    <col min="3" max="3" width="6.09765625" style="38" customWidth="1"/>
    <col min="4" max="4" width="6.8984375" style="38" customWidth="1"/>
    <col min="5" max="5" width="13.5" style="126" customWidth="1"/>
    <col min="6" max="6" width="12.3984375" style="39" customWidth="1"/>
    <col min="7" max="7" width="14.59765625" style="38" customWidth="1"/>
    <col min="8" max="8" width="13.09765625" style="40" customWidth="1"/>
    <col min="9" max="9" width="9.19921875" style="73" customWidth="1"/>
    <col min="10" max="16384" width="9" style="1" customWidth="1"/>
  </cols>
  <sheetData>
    <row r="1" spans="1:9" ht="21" customHeight="1">
      <c r="A1" s="162" t="s">
        <v>109</v>
      </c>
      <c r="B1" s="162"/>
      <c r="C1" s="162"/>
      <c r="D1" s="162"/>
      <c r="E1" s="162"/>
      <c r="F1" s="162"/>
      <c r="G1" s="162"/>
      <c r="H1" s="162"/>
      <c r="I1" s="162"/>
    </row>
    <row r="3" spans="1:9" ht="14.25">
      <c r="A3" s="3" t="s">
        <v>1</v>
      </c>
      <c r="B3" s="4" t="s">
        <v>2</v>
      </c>
      <c r="C3" s="27" t="s">
        <v>3</v>
      </c>
      <c r="D3" s="27" t="s">
        <v>4</v>
      </c>
      <c r="E3" s="124" t="s">
        <v>5</v>
      </c>
      <c r="F3" s="28" t="s">
        <v>6</v>
      </c>
      <c r="G3" s="27" t="s">
        <v>7</v>
      </c>
      <c r="H3" s="121" t="s">
        <v>8</v>
      </c>
      <c r="I3" s="27" t="s">
        <v>9</v>
      </c>
    </row>
    <row r="4" spans="1:9" ht="71.25" customHeight="1">
      <c r="A4" s="3">
        <v>4</v>
      </c>
      <c r="B4" s="5" t="s">
        <v>108</v>
      </c>
      <c r="C4" s="130">
        <v>9000</v>
      </c>
      <c r="D4" s="130" t="s">
        <v>29</v>
      </c>
      <c r="E4" s="125"/>
      <c r="F4" s="31">
        <f>ROUND(E4*C4,2)</f>
        <v>0</v>
      </c>
      <c r="G4" s="32">
        <v>0.08</v>
      </c>
      <c r="H4" s="122">
        <f>ROUND(F4+(F4*G4),2)</f>
        <v>0</v>
      </c>
      <c r="I4" s="120"/>
    </row>
    <row r="5" spans="2:9" ht="15">
      <c r="B5" s="7"/>
      <c r="C5" s="27"/>
      <c r="D5" s="35"/>
      <c r="E5" s="123"/>
      <c r="F5" s="36">
        <f>SUM(F4:F4)</f>
        <v>0</v>
      </c>
      <c r="G5" s="35"/>
      <c r="H5" s="123"/>
      <c r="I5" s="119"/>
    </row>
    <row r="7" spans="1:9" ht="163.5" customHeight="1">
      <c r="A7" s="163" t="s">
        <v>14</v>
      </c>
      <c r="B7" s="163"/>
      <c r="C7" s="163"/>
      <c r="D7" s="163"/>
      <c r="E7" s="163"/>
      <c r="F7" s="163"/>
      <c r="G7" s="163"/>
      <c r="H7" s="163"/>
      <c r="I7" s="163"/>
    </row>
  </sheetData>
  <sheetProtection selectLockedCells="1" selectUnlockedCells="1"/>
  <mergeCells count="2">
    <mergeCell ref="A1:I1"/>
    <mergeCell ref="A7:I7"/>
  </mergeCells>
  <printOptions/>
  <pageMargins left="0.25" right="0.25" top="0.75" bottom="0.75" header="0.5118055555555555" footer="0.5118055555555555"/>
  <pageSetup fitToHeight="37"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C4:D19"/>
  <sheetViews>
    <sheetView zoomScalePageLayoutView="0" workbookViewId="0" topLeftCell="A1">
      <selection activeCell="F21" sqref="F21"/>
    </sheetView>
  </sheetViews>
  <sheetFormatPr defaultColWidth="8.796875" defaultRowHeight="14.25"/>
  <cols>
    <col min="4" max="4" width="11.69921875" style="0" bestFit="1" customWidth="1"/>
  </cols>
  <sheetData>
    <row r="4" spans="3:4" ht="14.25">
      <c r="C4" t="s">
        <v>43</v>
      </c>
      <c r="D4" s="151">
        <f>pakiet1!F11</f>
        <v>0</v>
      </c>
    </row>
    <row r="5" spans="3:4" ht="14.25">
      <c r="C5" t="s">
        <v>44</v>
      </c>
      <c r="D5" s="151" t="e">
        <f>#REF!</f>
        <v>#REF!</v>
      </c>
    </row>
    <row r="6" spans="3:4" ht="14.25">
      <c r="C6" t="s">
        <v>45</v>
      </c>
      <c r="D6" s="152" t="e">
        <f>#REF!</f>
        <v>#REF!</v>
      </c>
    </row>
    <row r="7" spans="3:4" ht="14.25">
      <c r="C7" t="s">
        <v>46</v>
      </c>
      <c r="D7" s="151" t="e">
        <f>#REF!</f>
        <v>#REF!</v>
      </c>
    </row>
    <row r="8" spans="3:4" ht="14.25">
      <c r="C8" t="s">
        <v>47</v>
      </c>
      <c r="D8" s="151">
        <f>'pakiet 2'!F8</f>
        <v>0</v>
      </c>
    </row>
    <row r="9" spans="3:4" ht="14.25">
      <c r="C9" t="s">
        <v>48</v>
      </c>
      <c r="D9" s="151">
        <f>'Pakiet 3'!F25</f>
        <v>0</v>
      </c>
    </row>
    <row r="10" spans="3:4" ht="14.25">
      <c r="C10" t="s">
        <v>49</v>
      </c>
      <c r="D10" s="151">
        <f>'Pakiet 4'!F5</f>
        <v>0</v>
      </c>
    </row>
    <row r="11" spans="3:4" ht="14.25">
      <c r="C11" t="s">
        <v>50</v>
      </c>
      <c r="D11" s="151">
        <f>Pakiet5!F9</f>
        <v>0</v>
      </c>
    </row>
    <row r="12" spans="3:4" ht="14.25">
      <c r="C12" t="s">
        <v>51</v>
      </c>
      <c r="D12" s="151" t="e">
        <f>#REF!</f>
        <v>#REF!</v>
      </c>
    </row>
    <row r="13" spans="3:4" ht="14.25">
      <c r="C13" t="s">
        <v>52</v>
      </c>
      <c r="D13" s="151">
        <f>'Pakiet 6'!F10</f>
        <v>0</v>
      </c>
    </row>
    <row r="14" spans="3:4" ht="14.25">
      <c r="C14" t="s">
        <v>53</v>
      </c>
      <c r="D14" s="151">
        <f>Pakiet7!F15</f>
        <v>0</v>
      </c>
    </row>
    <row r="15" spans="3:4" ht="14.25">
      <c r="C15" t="s">
        <v>54</v>
      </c>
      <c r="D15" s="151">
        <f>'Pakiet 8'!F5</f>
        <v>0</v>
      </c>
    </row>
    <row r="16" spans="3:4" ht="14.25">
      <c r="C16" t="s">
        <v>55</v>
      </c>
      <c r="D16" s="151" t="e">
        <f>#REF!</f>
        <v>#REF!</v>
      </c>
    </row>
    <row r="17" spans="3:4" ht="14.25">
      <c r="C17" t="s">
        <v>56</v>
      </c>
      <c r="D17" s="151">
        <f>pakiet10!F5</f>
        <v>0</v>
      </c>
    </row>
    <row r="18" spans="3:4" ht="14.25">
      <c r="C18" t="s">
        <v>57</v>
      </c>
      <c r="D18" s="151" t="e">
        <f>#REF!</f>
        <v>#REF!</v>
      </c>
    </row>
    <row r="19" spans="3:4" ht="14.25">
      <c r="C19" t="s">
        <v>94</v>
      </c>
      <c r="D19" s="151" t="e">
        <f>SUM(D4:D18)</f>
        <v>#REF!</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D10" sqref="D10"/>
    </sheetView>
  </sheetViews>
  <sheetFormatPr defaultColWidth="8.796875" defaultRowHeight="14.25"/>
  <cols>
    <col min="1" max="1" width="3.59765625" style="0" customWidth="1"/>
    <col min="2" max="2" width="43.09765625" style="0" customWidth="1"/>
    <col min="3" max="3" width="6.19921875" style="38" customWidth="1"/>
    <col min="4" max="4" width="4.69921875" style="57" customWidth="1"/>
    <col min="5" max="5" width="12.69921875" style="50" customWidth="1"/>
    <col min="6" max="6" width="11.59765625" style="50" bestFit="1" customWidth="1"/>
    <col min="7" max="7" width="11.5" style="50" customWidth="1"/>
    <col min="8" max="8" width="11.69921875" style="54" customWidth="1"/>
    <col min="9" max="9" width="9.19921875" style="61" customWidth="1"/>
    <col min="10" max="10" width="8.69921875" style="0" hidden="1" customWidth="1"/>
    <col min="11" max="13" width="8.69921875" style="0" customWidth="1"/>
  </cols>
  <sheetData>
    <row r="1" spans="1:13" s="12" customFormat="1" ht="15.75" customHeight="1">
      <c r="A1" s="164" t="s">
        <v>101</v>
      </c>
      <c r="B1" s="164"/>
      <c r="C1" s="164"/>
      <c r="D1" s="164"/>
      <c r="E1" s="164"/>
      <c r="F1" s="164"/>
      <c r="G1" s="164"/>
      <c r="H1" s="164"/>
      <c r="I1" s="164"/>
      <c r="J1" s="164"/>
      <c r="K1" s="16"/>
      <c r="L1" s="16"/>
      <c r="M1" s="16"/>
    </row>
    <row r="2" spans="1:10" s="12" customFormat="1" ht="15">
      <c r="A2" s="1"/>
      <c r="B2" s="1"/>
      <c r="C2" s="38"/>
      <c r="D2" s="55"/>
      <c r="E2" s="38"/>
      <c r="F2" s="38"/>
      <c r="G2" s="38"/>
      <c r="H2" s="51"/>
      <c r="I2" s="58"/>
      <c r="J2" s="1"/>
    </row>
    <row r="3" spans="1:13" s="12" customFormat="1" ht="42.75" customHeight="1">
      <c r="A3" s="3" t="s">
        <v>15</v>
      </c>
      <c r="B3" s="3" t="s">
        <v>2</v>
      </c>
      <c r="C3" s="47" t="s">
        <v>3</v>
      </c>
      <c r="D3" s="56" t="s">
        <v>4</v>
      </c>
      <c r="E3" s="47" t="s">
        <v>5</v>
      </c>
      <c r="F3" s="47" t="s">
        <v>6</v>
      </c>
      <c r="G3" s="47" t="s">
        <v>41</v>
      </c>
      <c r="H3" s="52" t="s">
        <v>8</v>
      </c>
      <c r="I3" s="59" t="s">
        <v>9</v>
      </c>
      <c r="J3" s="3" t="s">
        <v>9</v>
      </c>
      <c r="K3" s="17"/>
      <c r="L3" s="17"/>
      <c r="M3" s="17"/>
    </row>
    <row r="4" spans="1:13" s="14" customFormat="1" ht="84" customHeight="1">
      <c r="A4" s="3">
        <v>1</v>
      </c>
      <c r="B4" s="8" t="s">
        <v>74</v>
      </c>
      <c r="C4" s="30">
        <v>430</v>
      </c>
      <c r="D4" s="45" t="s">
        <v>10</v>
      </c>
      <c r="E4" s="48"/>
      <c r="F4" s="31">
        <f>ROUND(E4*C4,2)</f>
        <v>0</v>
      </c>
      <c r="G4" s="32">
        <v>0.08</v>
      </c>
      <c r="H4" s="53">
        <f>ROUND(F4+(F4*G4),2)</f>
        <v>0</v>
      </c>
      <c r="I4" s="60"/>
      <c r="J4" s="3"/>
      <c r="K4" s="15"/>
      <c r="L4" s="15"/>
      <c r="M4" s="15"/>
    </row>
    <row r="5" spans="1:13" s="14" customFormat="1" ht="128.25" customHeight="1">
      <c r="A5" s="3">
        <v>2</v>
      </c>
      <c r="B5" s="18" t="s">
        <v>75</v>
      </c>
      <c r="C5" s="30">
        <v>3000</v>
      </c>
      <c r="D5" s="45" t="s">
        <v>10</v>
      </c>
      <c r="E5" s="48"/>
      <c r="F5" s="31">
        <f>ROUND(E5*C5,2)</f>
        <v>0</v>
      </c>
      <c r="G5" s="32">
        <v>0.08</v>
      </c>
      <c r="H5" s="53">
        <f>ROUND(F5+(F5*G5),2)</f>
        <v>0</v>
      </c>
      <c r="I5" s="63"/>
      <c r="J5" s="3"/>
      <c r="K5" s="15"/>
      <c r="L5" s="15"/>
      <c r="M5" s="15"/>
    </row>
    <row r="6" spans="1:13" s="14" customFormat="1" ht="35.25" customHeight="1">
      <c r="A6" s="3">
        <v>3</v>
      </c>
      <c r="B6" s="18" t="s">
        <v>76</v>
      </c>
      <c r="C6" s="130">
        <v>930</v>
      </c>
      <c r="D6" s="45" t="s">
        <v>10</v>
      </c>
      <c r="E6" s="48"/>
      <c r="F6" s="131">
        <f>ROUND(E6*C6,2)</f>
        <v>0</v>
      </c>
      <c r="G6" s="132">
        <v>0.08</v>
      </c>
      <c r="H6" s="53">
        <f>ROUND(F6+(F6*G6),2)</f>
        <v>0</v>
      </c>
      <c r="I6" s="60"/>
      <c r="J6" s="3"/>
      <c r="K6" s="15"/>
      <c r="L6" s="15"/>
      <c r="M6" s="15"/>
    </row>
    <row r="7" spans="1:13" s="14" customFormat="1" ht="96" customHeight="1">
      <c r="A7" s="3">
        <v>4</v>
      </c>
      <c r="B7" s="8" t="s">
        <v>77</v>
      </c>
      <c r="C7" s="30">
        <v>13</v>
      </c>
      <c r="D7" s="45" t="s">
        <v>10</v>
      </c>
      <c r="E7" s="48"/>
      <c r="F7" s="31">
        <f>ROUND(E7*C7,2)</f>
        <v>0</v>
      </c>
      <c r="G7" s="32">
        <v>0.08</v>
      </c>
      <c r="H7" s="53">
        <f>ROUND(F7+(F7*G7),2)</f>
        <v>0</v>
      </c>
      <c r="I7" s="62"/>
      <c r="J7" s="3"/>
      <c r="K7" s="15"/>
      <c r="L7" s="15"/>
      <c r="M7" s="15"/>
    </row>
    <row r="8" spans="1:10" ht="15">
      <c r="A8" s="1"/>
      <c r="B8" s="1" t="s">
        <v>26</v>
      </c>
      <c r="D8" s="55"/>
      <c r="E8" s="38"/>
      <c r="F8" s="49">
        <f>SUM(F4:F7)</f>
        <v>0</v>
      </c>
      <c r="G8" s="38"/>
      <c r="H8" s="51"/>
      <c r="I8" s="58"/>
      <c r="J8" s="1"/>
    </row>
    <row r="9" spans="1:10" ht="15">
      <c r="A9" s="1"/>
      <c r="B9" s="1"/>
      <c r="D9" s="55"/>
      <c r="E9" s="38"/>
      <c r="F9" s="38"/>
      <c r="G9" s="38"/>
      <c r="H9" s="51"/>
      <c r="I9" s="58"/>
      <c r="J9" s="1"/>
    </row>
    <row r="10" spans="1:10" ht="15">
      <c r="A10" s="1"/>
      <c r="B10" s="1"/>
      <c r="D10" s="55"/>
      <c r="E10" s="38"/>
      <c r="F10" s="38"/>
      <c r="G10" s="38"/>
      <c r="H10" s="51"/>
      <c r="I10" s="58"/>
      <c r="J10" s="1"/>
    </row>
    <row r="11" spans="1:13" ht="163.5" customHeight="1">
      <c r="A11" s="163" t="s">
        <v>14</v>
      </c>
      <c r="B11" s="163"/>
      <c r="C11" s="163"/>
      <c r="D11" s="163"/>
      <c r="E11" s="163"/>
      <c r="F11" s="163"/>
      <c r="G11" s="163"/>
      <c r="H11" s="163"/>
      <c r="I11" s="163"/>
      <c r="J11" s="163"/>
      <c r="K11" s="19"/>
      <c r="L11" s="19"/>
      <c r="M11" s="19"/>
    </row>
  </sheetData>
  <sheetProtection selectLockedCells="1" selectUnlockedCells="1"/>
  <mergeCells count="2">
    <mergeCell ref="A1:J1"/>
    <mergeCell ref="A11:J11"/>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75" zoomScaleNormal="75" zoomScalePageLayoutView="0" workbookViewId="0" topLeftCell="A13">
      <selection activeCell="B1" sqref="B1:H1"/>
    </sheetView>
  </sheetViews>
  <sheetFormatPr defaultColWidth="8.796875" defaultRowHeight="14.25"/>
  <cols>
    <col min="1" max="1" width="3.69921875" style="0" bestFit="1" customWidth="1"/>
    <col min="2" max="2" width="58.59765625" style="0" customWidth="1"/>
    <col min="3" max="3" width="9" style="72" customWidth="1"/>
    <col min="4" max="4" width="9" style="57" customWidth="1"/>
    <col min="5" max="5" width="21" style="50" customWidth="1"/>
    <col min="6" max="6" width="12.5" style="50" customWidth="1"/>
    <col min="7" max="7" width="15" style="50" customWidth="1"/>
    <col min="8" max="8" width="14.59765625" style="69" customWidth="1"/>
    <col min="9" max="9" width="12.19921875" style="76" customWidth="1"/>
    <col min="10" max="10" width="8.69921875" style="0" hidden="1" customWidth="1"/>
    <col min="11" max="11" width="8.69921875" style="0" customWidth="1"/>
  </cols>
  <sheetData>
    <row r="1" spans="2:9" s="1" customFormat="1" ht="27" customHeight="1">
      <c r="B1" s="165" t="s">
        <v>100</v>
      </c>
      <c r="C1" s="165"/>
      <c r="D1" s="165"/>
      <c r="E1" s="165"/>
      <c r="F1" s="165"/>
      <c r="G1" s="165"/>
      <c r="H1" s="165"/>
      <c r="I1" s="73"/>
    </row>
    <row r="3" spans="1:11" s="1" customFormat="1" ht="15">
      <c r="A3" s="3" t="s">
        <v>15</v>
      </c>
      <c r="B3" s="3" t="s">
        <v>2</v>
      </c>
      <c r="C3" s="70" t="s">
        <v>3</v>
      </c>
      <c r="D3" s="35" t="s">
        <v>4</v>
      </c>
      <c r="E3" s="27" t="s">
        <v>5</v>
      </c>
      <c r="F3" s="27" t="s">
        <v>6</v>
      </c>
      <c r="G3" s="27" t="s">
        <v>7</v>
      </c>
      <c r="H3" s="67" t="s">
        <v>8</v>
      </c>
      <c r="I3" s="74" t="s">
        <v>9</v>
      </c>
      <c r="J3" s="3" t="s">
        <v>9</v>
      </c>
      <c r="K3" s="20"/>
    </row>
    <row r="4" spans="1:11" s="1" customFormat="1" ht="50.25" customHeight="1">
      <c r="A4" s="3">
        <v>1</v>
      </c>
      <c r="B4" s="8" t="s">
        <v>80</v>
      </c>
      <c r="C4" s="71">
        <v>40</v>
      </c>
      <c r="D4" s="45" t="s">
        <v>10</v>
      </c>
      <c r="E4" s="48"/>
      <c r="F4" s="31">
        <f aca="true" t="shared" si="0" ref="F4:F24">ROUND(E4*C4,2)</f>
        <v>0</v>
      </c>
      <c r="G4" s="32">
        <v>0.08</v>
      </c>
      <c r="H4" s="53">
        <f aca="true" t="shared" si="1" ref="H4:H24">ROUND(F4+(F4*G4),2)</f>
        <v>0</v>
      </c>
      <c r="I4" s="75"/>
      <c r="J4" s="3"/>
      <c r="K4" s="20"/>
    </row>
    <row r="5" spans="1:11" s="1" customFormat="1" ht="52.5" customHeight="1">
      <c r="A5" s="3">
        <v>2</v>
      </c>
      <c r="B5" s="8" t="s">
        <v>79</v>
      </c>
      <c r="C5" s="71">
        <v>735</v>
      </c>
      <c r="D5" s="45" t="s">
        <v>10</v>
      </c>
      <c r="E5" s="48"/>
      <c r="F5" s="31">
        <f t="shared" si="0"/>
        <v>0</v>
      </c>
      <c r="G5" s="32">
        <v>0.08</v>
      </c>
      <c r="H5" s="53">
        <f t="shared" si="1"/>
        <v>0</v>
      </c>
      <c r="I5" s="75"/>
      <c r="J5" s="3"/>
      <c r="K5" s="20"/>
    </row>
    <row r="6" spans="1:11" s="1" customFormat="1" ht="51" customHeight="1">
      <c r="A6" s="3">
        <v>3</v>
      </c>
      <c r="B6" s="8" t="s">
        <v>78</v>
      </c>
      <c r="C6" s="71">
        <v>423</v>
      </c>
      <c r="D6" s="45" t="s">
        <v>10</v>
      </c>
      <c r="E6" s="48"/>
      <c r="F6" s="31">
        <f t="shared" si="0"/>
        <v>0</v>
      </c>
      <c r="G6" s="32">
        <v>0.08</v>
      </c>
      <c r="H6" s="53">
        <f t="shared" si="1"/>
        <v>0</v>
      </c>
      <c r="I6" s="75"/>
      <c r="J6" s="3"/>
      <c r="K6" s="20"/>
    </row>
    <row r="7" spans="1:11" s="1" customFormat="1" ht="66" customHeight="1">
      <c r="A7" s="3">
        <v>4</v>
      </c>
      <c r="B7" s="9" t="s">
        <v>27</v>
      </c>
      <c r="C7" s="71">
        <v>330</v>
      </c>
      <c r="D7" s="45" t="s">
        <v>10</v>
      </c>
      <c r="E7" s="48"/>
      <c r="F7" s="31">
        <f t="shared" si="0"/>
        <v>0</v>
      </c>
      <c r="G7" s="32">
        <v>0.08</v>
      </c>
      <c r="H7" s="53">
        <f t="shared" si="1"/>
        <v>0</v>
      </c>
      <c r="I7" s="75"/>
      <c r="J7" s="3"/>
      <c r="K7" s="20"/>
    </row>
    <row r="8" spans="1:11" s="1" customFormat="1" ht="66.75" customHeight="1">
      <c r="A8" s="3">
        <v>5</v>
      </c>
      <c r="B8" s="9" t="s">
        <v>81</v>
      </c>
      <c r="C8" s="71">
        <v>110</v>
      </c>
      <c r="D8" s="45" t="s">
        <v>10</v>
      </c>
      <c r="E8" s="48"/>
      <c r="F8" s="31">
        <f t="shared" si="0"/>
        <v>0</v>
      </c>
      <c r="G8" s="32">
        <v>0.08</v>
      </c>
      <c r="H8" s="53">
        <f t="shared" si="1"/>
        <v>0</v>
      </c>
      <c r="I8" s="75"/>
      <c r="J8" s="3"/>
      <c r="K8" s="20"/>
    </row>
    <row r="9" spans="1:11" s="1" customFormat="1" ht="65.25" customHeight="1">
      <c r="A9" s="3">
        <v>6</v>
      </c>
      <c r="B9" s="9" t="s">
        <v>82</v>
      </c>
      <c r="C9" s="71">
        <v>74</v>
      </c>
      <c r="D9" s="45" t="s">
        <v>10</v>
      </c>
      <c r="E9" s="48"/>
      <c r="F9" s="31">
        <f t="shared" si="0"/>
        <v>0</v>
      </c>
      <c r="G9" s="32">
        <v>0.08</v>
      </c>
      <c r="H9" s="53">
        <f t="shared" si="1"/>
        <v>0</v>
      </c>
      <c r="I9" s="75"/>
      <c r="J9" s="3"/>
      <c r="K9" s="20"/>
    </row>
    <row r="10" spans="1:11" s="1" customFormat="1" ht="31.5">
      <c r="A10" s="3">
        <v>7</v>
      </c>
      <c r="B10" s="9" t="s">
        <v>33</v>
      </c>
      <c r="C10" s="71">
        <v>67</v>
      </c>
      <c r="D10" s="45" t="s">
        <v>10</v>
      </c>
      <c r="E10" s="48"/>
      <c r="F10" s="31">
        <f t="shared" si="0"/>
        <v>0</v>
      </c>
      <c r="G10" s="32">
        <v>0.08</v>
      </c>
      <c r="H10" s="53">
        <f t="shared" si="1"/>
        <v>0</v>
      </c>
      <c r="I10" s="75"/>
      <c r="J10" s="3"/>
      <c r="K10" s="20"/>
    </row>
    <row r="11" spans="1:11" s="1" customFormat="1" ht="34.5" customHeight="1">
      <c r="A11" s="3">
        <v>8</v>
      </c>
      <c r="B11" s="8" t="s">
        <v>28</v>
      </c>
      <c r="C11" s="71">
        <v>57</v>
      </c>
      <c r="D11" s="45" t="s">
        <v>10</v>
      </c>
      <c r="E11" s="48"/>
      <c r="F11" s="31">
        <f t="shared" si="0"/>
        <v>0</v>
      </c>
      <c r="G11" s="32">
        <v>0.08</v>
      </c>
      <c r="H11" s="53">
        <f t="shared" si="1"/>
        <v>0</v>
      </c>
      <c r="I11" s="75"/>
      <c r="J11" s="3"/>
      <c r="K11" s="20"/>
    </row>
    <row r="12" spans="1:11" s="1" customFormat="1" ht="31.5">
      <c r="A12" s="3">
        <v>9</v>
      </c>
      <c r="B12" s="8" t="s">
        <v>58</v>
      </c>
      <c r="C12" s="71">
        <v>67</v>
      </c>
      <c r="D12" s="45" t="s">
        <v>10</v>
      </c>
      <c r="E12" s="48"/>
      <c r="F12" s="31">
        <f t="shared" si="0"/>
        <v>0</v>
      </c>
      <c r="G12" s="32">
        <v>0.08</v>
      </c>
      <c r="H12" s="53">
        <f t="shared" si="1"/>
        <v>0</v>
      </c>
      <c r="I12" s="75"/>
      <c r="J12" s="3"/>
      <c r="K12" s="20"/>
    </row>
    <row r="13" spans="1:11" s="1" customFormat="1" ht="31.5">
      <c r="A13" s="3">
        <v>10</v>
      </c>
      <c r="B13" s="8" t="s">
        <v>59</v>
      </c>
      <c r="C13" s="71">
        <v>67</v>
      </c>
      <c r="D13" s="45" t="s">
        <v>10</v>
      </c>
      <c r="E13" s="48"/>
      <c r="F13" s="31">
        <f t="shared" si="0"/>
        <v>0</v>
      </c>
      <c r="G13" s="32">
        <v>0.08</v>
      </c>
      <c r="H13" s="53">
        <f t="shared" si="1"/>
        <v>0</v>
      </c>
      <c r="I13" s="75"/>
      <c r="J13" s="3"/>
      <c r="K13" s="20"/>
    </row>
    <row r="14" spans="1:11" s="1" customFormat="1" ht="18.75" customHeight="1">
      <c r="A14" s="3">
        <v>11</v>
      </c>
      <c r="B14" s="9" t="s">
        <v>34</v>
      </c>
      <c r="C14" s="71">
        <v>11</v>
      </c>
      <c r="D14" s="45" t="s">
        <v>10</v>
      </c>
      <c r="E14" s="48"/>
      <c r="F14" s="31">
        <f t="shared" si="0"/>
        <v>0</v>
      </c>
      <c r="G14" s="32">
        <v>0.08</v>
      </c>
      <c r="H14" s="53">
        <f t="shared" si="1"/>
        <v>0</v>
      </c>
      <c r="I14" s="75"/>
      <c r="J14" s="3"/>
      <c r="K14" s="20"/>
    </row>
    <row r="15" spans="1:11" s="1" customFormat="1" ht="36" customHeight="1">
      <c r="A15" s="3">
        <v>12</v>
      </c>
      <c r="B15" s="8" t="s">
        <v>83</v>
      </c>
      <c r="C15" s="71">
        <v>805</v>
      </c>
      <c r="D15" s="45" t="s">
        <v>10</v>
      </c>
      <c r="E15" s="48"/>
      <c r="F15" s="31">
        <f t="shared" si="0"/>
        <v>0</v>
      </c>
      <c r="G15" s="32">
        <v>0.08</v>
      </c>
      <c r="H15" s="53">
        <f t="shared" si="1"/>
        <v>0</v>
      </c>
      <c r="I15" s="75"/>
      <c r="J15" s="3"/>
      <c r="K15" s="20"/>
    </row>
    <row r="16" spans="1:11" s="1" customFormat="1" ht="33.75" customHeight="1">
      <c r="A16" s="3">
        <v>13</v>
      </c>
      <c r="B16" s="8" t="s">
        <v>84</v>
      </c>
      <c r="C16" s="71">
        <v>167</v>
      </c>
      <c r="D16" s="45" t="s">
        <v>10</v>
      </c>
      <c r="E16" s="48"/>
      <c r="F16" s="31">
        <f t="shared" si="0"/>
        <v>0</v>
      </c>
      <c r="G16" s="32">
        <v>0.08</v>
      </c>
      <c r="H16" s="53">
        <f t="shared" si="1"/>
        <v>0</v>
      </c>
      <c r="I16" s="75"/>
      <c r="J16" s="3"/>
      <c r="K16" s="20"/>
    </row>
    <row r="17" spans="1:11" s="1" customFormat="1" ht="31.5">
      <c r="A17" s="3">
        <v>14</v>
      </c>
      <c r="B17" s="8" t="s">
        <v>35</v>
      </c>
      <c r="C17" s="71">
        <v>215</v>
      </c>
      <c r="D17" s="45" t="s">
        <v>10</v>
      </c>
      <c r="E17" s="48"/>
      <c r="F17" s="31">
        <f t="shared" si="0"/>
        <v>0</v>
      </c>
      <c r="G17" s="32">
        <v>0.08</v>
      </c>
      <c r="H17" s="53">
        <f t="shared" si="1"/>
        <v>0</v>
      </c>
      <c r="I17" s="75"/>
      <c r="J17" s="3"/>
      <c r="K17" s="20"/>
    </row>
    <row r="18" spans="1:11" s="1" customFormat="1" ht="33.75" customHeight="1">
      <c r="A18" s="3">
        <v>15</v>
      </c>
      <c r="B18" s="8" t="s">
        <v>37</v>
      </c>
      <c r="C18" s="71">
        <v>48</v>
      </c>
      <c r="D18" s="45" t="s">
        <v>10</v>
      </c>
      <c r="E18" s="48"/>
      <c r="F18" s="131">
        <f>ROUND(E18*C18,2)</f>
        <v>0</v>
      </c>
      <c r="G18" s="132">
        <v>0.08</v>
      </c>
      <c r="H18" s="53">
        <f>ROUND(F18+(F18*G18),2)</f>
        <v>0</v>
      </c>
      <c r="I18" s="75"/>
      <c r="J18" s="3"/>
      <c r="K18" s="20"/>
    </row>
    <row r="19" spans="1:11" s="1" customFormat="1" ht="36" customHeight="1">
      <c r="A19" s="3">
        <v>16</v>
      </c>
      <c r="B19" s="8" t="s">
        <v>36</v>
      </c>
      <c r="C19" s="71">
        <v>37</v>
      </c>
      <c r="D19" s="45" t="s">
        <v>10</v>
      </c>
      <c r="E19" s="48"/>
      <c r="F19" s="31">
        <f t="shared" si="0"/>
        <v>0</v>
      </c>
      <c r="G19" s="32">
        <v>0.08</v>
      </c>
      <c r="H19" s="53">
        <f t="shared" si="1"/>
        <v>0</v>
      </c>
      <c r="I19" s="75"/>
      <c r="J19" s="3"/>
      <c r="K19" s="20"/>
    </row>
    <row r="20" spans="1:11" s="1" customFormat="1" ht="36" customHeight="1">
      <c r="A20" s="3">
        <v>17</v>
      </c>
      <c r="B20" s="8" t="s">
        <v>38</v>
      </c>
      <c r="C20" s="71">
        <v>89</v>
      </c>
      <c r="D20" s="45" t="s">
        <v>10</v>
      </c>
      <c r="E20" s="48"/>
      <c r="F20" s="31">
        <f t="shared" si="0"/>
        <v>0</v>
      </c>
      <c r="G20" s="32">
        <v>0.08</v>
      </c>
      <c r="H20" s="53">
        <f t="shared" si="1"/>
        <v>0</v>
      </c>
      <c r="I20" s="75"/>
      <c r="J20" s="3"/>
      <c r="K20" s="20"/>
    </row>
    <row r="21" spans="1:11" s="1" customFormat="1" ht="66" customHeight="1">
      <c r="A21" s="3">
        <v>18</v>
      </c>
      <c r="B21" s="9" t="s">
        <v>85</v>
      </c>
      <c r="C21" s="71">
        <v>8</v>
      </c>
      <c r="D21" s="45" t="s">
        <v>10</v>
      </c>
      <c r="E21" s="48"/>
      <c r="F21" s="31">
        <f t="shared" si="0"/>
        <v>0</v>
      </c>
      <c r="G21" s="32">
        <v>0.08</v>
      </c>
      <c r="H21" s="53">
        <f t="shared" si="1"/>
        <v>0</v>
      </c>
      <c r="I21" s="75"/>
      <c r="J21" s="3"/>
      <c r="K21" s="20"/>
    </row>
    <row r="22" spans="1:11" s="1" customFormat="1" ht="51.75" customHeight="1">
      <c r="A22" s="3">
        <v>19</v>
      </c>
      <c r="B22" s="9" t="s">
        <v>39</v>
      </c>
      <c r="C22" s="71">
        <v>284</v>
      </c>
      <c r="D22" s="45" t="s">
        <v>10</v>
      </c>
      <c r="E22" s="48"/>
      <c r="F22" s="31">
        <f t="shared" si="0"/>
        <v>0</v>
      </c>
      <c r="G22" s="32">
        <v>0.08</v>
      </c>
      <c r="H22" s="53">
        <f t="shared" si="1"/>
        <v>0</v>
      </c>
      <c r="I22" s="75"/>
      <c r="J22" s="3"/>
      <c r="K22" s="20"/>
    </row>
    <row r="23" spans="1:11" s="1" customFormat="1" ht="63">
      <c r="A23" s="3">
        <v>20</v>
      </c>
      <c r="B23" s="9" t="s">
        <v>40</v>
      </c>
      <c r="C23" s="71">
        <v>10</v>
      </c>
      <c r="D23" s="45" t="s">
        <v>10</v>
      </c>
      <c r="E23" s="48"/>
      <c r="F23" s="31">
        <f t="shared" si="0"/>
        <v>0</v>
      </c>
      <c r="G23" s="32">
        <v>0.08</v>
      </c>
      <c r="H23" s="53">
        <f t="shared" si="1"/>
        <v>0</v>
      </c>
      <c r="I23" s="75"/>
      <c r="J23" s="3"/>
      <c r="K23" s="20"/>
    </row>
    <row r="24" spans="1:11" s="1" customFormat="1" ht="18" customHeight="1">
      <c r="A24" s="3">
        <v>21</v>
      </c>
      <c r="B24" s="9" t="s">
        <v>86</v>
      </c>
      <c r="C24" s="71">
        <v>67</v>
      </c>
      <c r="D24" s="45" t="s">
        <v>10</v>
      </c>
      <c r="E24" s="48"/>
      <c r="F24" s="31">
        <f t="shared" si="0"/>
        <v>0</v>
      </c>
      <c r="G24" s="32">
        <v>0.08</v>
      </c>
      <c r="H24" s="53">
        <f t="shared" si="1"/>
        <v>0</v>
      </c>
      <c r="I24" s="75"/>
      <c r="J24" s="3"/>
      <c r="K24" s="20"/>
    </row>
    <row r="25" spans="3:9" s="1" customFormat="1" ht="15">
      <c r="C25" s="72"/>
      <c r="D25" s="55"/>
      <c r="E25" s="38"/>
      <c r="F25" s="49">
        <f>SUM(F4:F24)</f>
        <v>0</v>
      </c>
      <c r="G25" s="38"/>
      <c r="H25" s="68"/>
      <c r="I25" s="73"/>
    </row>
    <row r="26" spans="3:9" s="1" customFormat="1" ht="15">
      <c r="C26" s="72"/>
      <c r="D26" s="55"/>
      <c r="E26" s="38"/>
      <c r="F26" s="38"/>
      <c r="G26" s="38"/>
      <c r="H26" s="68"/>
      <c r="I26" s="73"/>
    </row>
    <row r="27" spans="1:11" ht="163.5" customHeight="1">
      <c r="A27" s="166" t="s">
        <v>14</v>
      </c>
      <c r="B27" s="166"/>
      <c r="C27" s="166"/>
      <c r="D27" s="166"/>
      <c r="E27" s="166"/>
      <c r="F27" s="166"/>
      <c r="G27" s="166"/>
      <c r="H27" s="166"/>
      <c r="I27" s="166"/>
      <c r="J27" s="166"/>
      <c r="K27" s="19"/>
    </row>
  </sheetData>
  <sheetProtection selectLockedCells="1" selectUnlockedCells="1"/>
  <mergeCells count="2">
    <mergeCell ref="B1:H1"/>
    <mergeCell ref="A27:J27"/>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CJ6"/>
  <sheetViews>
    <sheetView zoomScalePageLayoutView="0" workbookViewId="0" topLeftCell="A1">
      <selection activeCell="A1" sqref="A1:J1"/>
    </sheetView>
  </sheetViews>
  <sheetFormatPr defaultColWidth="8.796875" defaultRowHeight="14.25"/>
  <cols>
    <col min="1" max="1" width="3.59765625" style="1" customWidth="1"/>
    <col min="2" max="2" width="38.8984375" style="1" customWidth="1"/>
    <col min="3" max="4" width="9" style="38" customWidth="1"/>
    <col min="5" max="5" width="16.5" style="38" customWidth="1"/>
    <col min="6" max="6" width="12.3984375" style="38" customWidth="1"/>
    <col min="7" max="7" width="14.59765625" style="38" customWidth="1"/>
    <col min="8" max="8" width="14.3984375" style="78" customWidth="1"/>
    <col min="9" max="9" width="9.19921875" style="73" customWidth="1"/>
    <col min="10" max="10" width="8.69921875" style="0" hidden="1" customWidth="1"/>
  </cols>
  <sheetData>
    <row r="1" spans="1:10" ht="14.25" customHeight="1">
      <c r="A1" s="164" t="s">
        <v>102</v>
      </c>
      <c r="B1" s="164"/>
      <c r="C1" s="164"/>
      <c r="D1" s="164"/>
      <c r="E1" s="164"/>
      <c r="F1" s="164"/>
      <c r="G1" s="164"/>
      <c r="H1" s="164"/>
      <c r="I1" s="164"/>
      <c r="J1" s="164"/>
    </row>
    <row r="3" spans="1:10" s="14" customFormat="1" ht="33" customHeight="1">
      <c r="A3" s="3"/>
      <c r="B3" s="3" t="s">
        <v>2</v>
      </c>
      <c r="C3" s="47" t="s">
        <v>3</v>
      </c>
      <c r="D3" s="47" t="s">
        <v>4</v>
      </c>
      <c r="E3" s="47" t="s">
        <v>5</v>
      </c>
      <c r="F3" s="47" t="s">
        <v>6</v>
      </c>
      <c r="G3" s="47" t="s">
        <v>7</v>
      </c>
      <c r="H3" s="77" t="s">
        <v>8</v>
      </c>
      <c r="I3" s="79" t="s">
        <v>9</v>
      </c>
      <c r="J3" s="13" t="s">
        <v>9</v>
      </c>
    </row>
    <row r="4" spans="1:10" s="14" customFormat="1" ht="101.25" customHeight="1" thickBot="1">
      <c r="A4" s="3">
        <v>1</v>
      </c>
      <c r="B4" s="21" t="s">
        <v>87</v>
      </c>
      <c r="C4" s="130">
        <v>1310</v>
      </c>
      <c r="D4" s="30" t="s">
        <v>12</v>
      </c>
      <c r="E4" s="48"/>
      <c r="F4" s="31">
        <f>ROUND(E4*C4,2)</f>
        <v>0</v>
      </c>
      <c r="G4" s="32">
        <v>0.08</v>
      </c>
      <c r="H4" s="66">
        <f>ROUND(F4+(F4*G4),2)</f>
        <v>0</v>
      </c>
      <c r="I4" s="80"/>
      <c r="J4" s="13"/>
    </row>
    <row r="5" spans="1:88" s="23" customFormat="1" ht="14.25">
      <c r="A5" s="1"/>
      <c r="B5" s="1"/>
      <c r="C5" s="38"/>
      <c r="D5" s="38"/>
      <c r="E5" s="38"/>
      <c r="F5" s="49">
        <f>SUM(F4:F4)</f>
        <v>0</v>
      </c>
      <c r="G5" s="38"/>
      <c r="H5" s="78"/>
      <c r="I5" s="7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row>
    <row r="6" spans="1:88" s="23" customFormat="1" ht="163.5" customHeight="1">
      <c r="A6" s="166" t="s">
        <v>14</v>
      </c>
      <c r="B6" s="166"/>
      <c r="C6" s="166"/>
      <c r="D6" s="166"/>
      <c r="E6" s="166"/>
      <c r="F6" s="166"/>
      <c r="G6" s="166"/>
      <c r="H6" s="166"/>
      <c r="I6" s="166"/>
      <c r="J6" s="16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row>
  </sheetData>
  <sheetProtection selectLockedCells="1" selectUnlockedCells="1"/>
  <mergeCells count="2">
    <mergeCell ref="A1:J1"/>
    <mergeCell ref="A6:J6"/>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A11" sqref="A11:J11"/>
    </sheetView>
  </sheetViews>
  <sheetFormatPr defaultColWidth="8.796875" defaultRowHeight="14.25"/>
  <cols>
    <col min="1" max="1" width="3.59765625" style="1" customWidth="1"/>
    <col min="2" max="2" width="35.8984375" style="1" customWidth="1"/>
    <col min="3" max="3" width="5.8984375" style="38" customWidth="1"/>
    <col min="4" max="4" width="7" style="90" customWidth="1"/>
    <col min="5" max="5" width="16.5" style="38" customWidth="1"/>
    <col min="6" max="6" width="12.3984375" style="86" customWidth="1"/>
    <col min="7" max="7" width="14.59765625" style="64" customWidth="1"/>
    <col min="8" max="8" width="14.3984375" style="88" customWidth="1"/>
    <col min="9" max="9" width="9.19921875" style="73" customWidth="1"/>
    <col min="10" max="10" width="12.59765625" style="0" hidden="1" customWidth="1"/>
  </cols>
  <sheetData>
    <row r="1" spans="1:10" ht="14.25" customHeight="1">
      <c r="A1" s="167" t="s">
        <v>16</v>
      </c>
      <c r="B1" s="168"/>
      <c r="C1" s="168"/>
      <c r="D1" s="168"/>
      <c r="E1" s="168"/>
      <c r="F1" s="168"/>
      <c r="G1" s="168"/>
      <c r="H1" s="168"/>
      <c r="I1" s="168"/>
      <c r="J1" s="168"/>
    </row>
    <row r="3" spans="1:10" ht="30">
      <c r="A3" s="3" t="s">
        <v>15</v>
      </c>
      <c r="B3" s="3" t="s">
        <v>2</v>
      </c>
      <c r="C3" s="27" t="s">
        <v>3</v>
      </c>
      <c r="D3" s="46" t="s">
        <v>4</v>
      </c>
      <c r="E3" s="47" t="s">
        <v>5</v>
      </c>
      <c r="F3" s="47" t="s">
        <v>6</v>
      </c>
      <c r="G3" s="65" t="s">
        <v>7</v>
      </c>
      <c r="H3" s="52" t="s">
        <v>8</v>
      </c>
      <c r="I3" s="79" t="s">
        <v>9</v>
      </c>
      <c r="J3" s="10" t="s">
        <v>9</v>
      </c>
    </row>
    <row r="4" spans="1:10" s="14" customFormat="1" ht="65.25" customHeight="1">
      <c r="A4" s="3">
        <v>1</v>
      </c>
      <c r="B4" s="5" t="s">
        <v>88</v>
      </c>
      <c r="C4" s="154">
        <v>30000</v>
      </c>
      <c r="D4" s="89" t="s">
        <v>10</v>
      </c>
      <c r="E4" s="81"/>
      <c r="F4" s="83">
        <f>ROUND(E4*C4,2)</f>
        <v>0</v>
      </c>
      <c r="G4" s="84">
        <v>0.08</v>
      </c>
      <c r="H4" s="87">
        <f>ROUND(F4+(F4*G4),2)</f>
        <v>0</v>
      </c>
      <c r="I4" s="82"/>
      <c r="J4" s="13"/>
    </row>
    <row r="5" spans="1:10" s="14" customFormat="1" ht="69" customHeight="1">
      <c r="A5" s="3">
        <v>2</v>
      </c>
      <c r="B5" s="5" t="s">
        <v>89</v>
      </c>
      <c r="C5" s="154">
        <v>55000</v>
      </c>
      <c r="D5" s="89" t="s">
        <v>10</v>
      </c>
      <c r="E5" s="81"/>
      <c r="F5" s="83">
        <f>ROUND(E5*C5,2)</f>
        <v>0</v>
      </c>
      <c r="G5" s="84">
        <v>0.08</v>
      </c>
      <c r="H5" s="87">
        <f>ROUND(F5+(F5*G5),2)</f>
        <v>0</v>
      </c>
      <c r="I5" s="82"/>
      <c r="J5" s="13"/>
    </row>
    <row r="6" spans="1:10" s="14" customFormat="1" ht="47.25">
      <c r="A6" s="3">
        <v>3</v>
      </c>
      <c r="B6" s="8" t="s">
        <v>18</v>
      </c>
      <c r="C6" s="154">
        <v>9100</v>
      </c>
      <c r="D6" s="89" t="s">
        <v>10</v>
      </c>
      <c r="E6" s="81"/>
      <c r="F6" s="83">
        <f>ROUND(E6*C6,2)</f>
        <v>0</v>
      </c>
      <c r="G6" s="84">
        <v>0.08</v>
      </c>
      <c r="H6" s="87">
        <f>ROUND(F6+(F6*G6),2)</f>
        <v>0</v>
      </c>
      <c r="I6" s="82"/>
      <c r="J6" s="13"/>
    </row>
    <row r="7" spans="1:10" s="14" customFormat="1" ht="66" customHeight="1">
      <c r="A7" s="3">
        <v>4</v>
      </c>
      <c r="B7" s="9" t="s">
        <v>90</v>
      </c>
      <c r="C7" s="154">
        <v>5334</v>
      </c>
      <c r="D7" s="89" t="s">
        <v>19</v>
      </c>
      <c r="E7" s="81"/>
      <c r="F7" s="83">
        <v>0</v>
      </c>
      <c r="G7" s="84">
        <v>0.08</v>
      </c>
      <c r="H7" s="87">
        <f>ROUND(F7+(F7*G7),2)</f>
        <v>0</v>
      </c>
      <c r="I7" s="82"/>
      <c r="J7" s="13"/>
    </row>
    <row r="8" spans="1:10" s="14" customFormat="1" ht="97.5" customHeight="1">
      <c r="A8" s="3">
        <v>5</v>
      </c>
      <c r="B8" s="9" t="s">
        <v>110</v>
      </c>
      <c r="C8" s="154">
        <v>116</v>
      </c>
      <c r="D8" s="89" t="s">
        <v>10</v>
      </c>
      <c r="E8" s="81"/>
      <c r="F8" s="83">
        <f>ROUND(E8*C8,2)</f>
        <v>0</v>
      </c>
      <c r="G8" s="84">
        <v>0.08</v>
      </c>
      <c r="H8" s="87">
        <f>ROUND(F8+(F8*G8),2)</f>
        <v>0</v>
      </c>
      <c r="I8" s="82"/>
      <c r="J8" s="13"/>
    </row>
    <row r="9" ht="15">
      <c r="F9" s="85">
        <f>SUM(F4:F8)</f>
        <v>0</v>
      </c>
    </row>
    <row r="11" spans="1:10" ht="163.5" customHeight="1">
      <c r="A11" s="166" t="s">
        <v>14</v>
      </c>
      <c r="B11" s="166"/>
      <c r="C11" s="166"/>
      <c r="D11" s="166"/>
      <c r="E11" s="166"/>
      <c r="F11" s="166"/>
      <c r="G11" s="166"/>
      <c r="H11" s="166"/>
      <c r="I11" s="166"/>
      <c r="J11" s="166"/>
    </row>
  </sheetData>
  <sheetProtection selectLockedCells="1" selectUnlockedCells="1"/>
  <mergeCells count="2">
    <mergeCell ref="A1:J1"/>
    <mergeCell ref="A11:J11"/>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9" sqref="C9"/>
    </sheetView>
  </sheetViews>
  <sheetFormatPr defaultColWidth="8.796875" defaultRowHeight="14.25"/>
  <cols>
    <col min="1" max="1" width="3.69921875" style="1" customWidth="1"/>
    <col min="2" max="2" width="52.09765625" style="1" customWidth="1"/>
    <col min="3" max="3" width="9.3984375" style="38" bestFit="1" customWidth="1"/>
    <col min="4" max="4" width="3.19921875" style="90" customWidth="1"/>
    <col min="5" max="5" width="20.8984375" style="38" customWidth="1"/>
    <col min="6" max="6" width="12.8984375" style="38" customWidth="1"/>
    <col min="7" max="7" width="14.59765625" style="38" customWidth="1"/>
    <col min="8" max="8" width="14.3984375" style="51" customWidth="1"/>
    <col min="9" max="9" width="9.19921875" style="73" customWidth="1"/>
    <col min="10" max="10" width="8.69921875" style="0" hidden="1" customWidth="1"/>
  </cols>
  <sheetData>
    <row r="1" spans="1:10" ht="14.25" customHeight="1">
      <c r="A1" s="169" t="s">
        <v>17</v>
      </c>
      <c r="B1" s="170"/>
      <c r="C1" s="170"/>
      <c r="D1" s="170"/>
      <c r="E1" s="170"/>
      <c r="F1" s="170"/>
      <c r="G1" s="170"/>
      <c r="H1" s="170"/>
      <c r="I1" s="170"/>
      <c r="J1" s="170"/>
    </row>
    <row r="3" spans="1:10" ht="15">
      <c r="A3" s="22" t="s">
        <v>15</v>
      </c>
      <c r="B3" s="22" t="s">
        <v>2</v>
      </c>
      <c r="C3" s="91" t="s">
        <v>3</v>
      </c>
      <c r="D3" s="92" t="s">
        <v>4</v>
      </c>
      <c r="E3" s="91" t="s">
        <v>5</v>
      </c>
      <c r="F3" s="91" t="s">
        <v>6</v>
      </c>
      <c r="G3" s="91" t="s">
        <v>7</v>
      </c>
      <c r="H3" s="99" t="s">
        <v>8</v>
      </c>
      <c r="I3" s="93" t="s">
        <v>9</v>
      </c>
      <c r="J3" s="24" t="s">
        <v>9</v>
      </c>
    </row>
    <row r="4" spans="1:10" s="14" customFormat="1" ht="31.5">
      <c r="A4" s="3">
        <v>1</v>
      </c>
      <c r="B4" s="9" t="s">
        <v>91</v>
      </c>
      <c r="C4" s="159">
        <v>200</v>
      </c>
      <c r="D4" s="98"/>
      <c r="E4" s="94"/>
      <c r="F4" s="95">
        <f aca="true" t="shared" si="0" ref="F4:F9">ROUND(E4*C4,2)</f>
        <v>0</v>
      </c>
      <c r="G4" s="132">
        <v>0.08</v>
      </c>
      <c r="H4" s="100">
        <f aca="true" t="shared" si="1" ref="H4:H9">ROUND(F4+(F4*G4),2)</f>
        <v>0</v>
      </c>
      <c r="I4" s="102"/>
      <c r="J4" s="25"/>
    </row>
    <row r="5" spans="1:10" s="14" customFormat="1" ht="31.5">
      <c r="A5" s="3">
        <v>2</v>
      </c>
      <c r="B5" s="9" t="s">
        <v>92</v>
      </c>
      <c r="C5" s="159">
        <v>200</v>
      </c>
      <c r="D5" s="98" t="s">
        <v>10</v>
      </c>
      <c r="E5" s="94"/>
      <c r="F5" s="95">
        <f t="shared" si="0"/>
        <v>0</v>
      </c>
      <c r="G5" s="132">
        <v>0.08</v>
      </c>
      <c r="H5" s="100">
        <f t="shared" si="1"/>
        <v>0</v>
      </c>
      <c r="I5" s="102"/>
      <c r="J5" s="25"/>
    </row>
    <row r="6" spans="1:10" s="14" customFormat="1" ht="36.75" customHeight="1">
      <c r="A6" s="3">
        <v>3</v>
      </c>
      <c r="B6" s="9" t="s">
        <v>111</v>
      </c>
      <c r="C6" s="159">
        <v>337</v>
      </c>
      <c r="D6" s="98" t="s">
        <v>10</v>
      </c>
      <c r="E6" s="94"/>
      <c r="F6" s="95">
        <f t="shared" si="0"/>
        <v>0</v>
      </c>
      <c r="G6" s="132">
        <v>0.08</v>
      </c>
      <c r="H6" s="100">
        <f t="shared" si="1"/>
        <v>0</v>
      </c>
      <c r="I6" s="102"/>
      <c r="J6" s="25"/>
    </row>
    <row r="7" spans="1:10" s="14" customFormat="1" ht="79.5" customHeight="1">
      <c r="A7" s="3">
        <v>4</v>
      </c>
      <c r="B7" s="161" t="s">
        <v>99</v>
      </c>
      <c r="C7" s="159">
        <v>40</v>
      </c>
      <c r="D7" s="98" t="s">
        <v>10</v>
      </c>
      <c r="E7" s="94"/>
      <c r="F7" s="95">
        <f t="shared" si="0"/>
        <v>0</v>
      </c>
      <c r="G7" s="132">
        <v>0.08</v>
      </c>
      <c r="H7" s="100">
        <f t="shared" si="1"/>
        <v>0</v>
      </c>
      <c r="I7" s="104"/>
      <c r="J7" s="25"/>
    </row>
    <row r="8" spans="1:10" s="14" customFormat="1" ht="33.75" customHeight="1">
      <c r="A8" s="3">
        <v>5</v>
      </c>
      <c r="B8" s="9" t="s">
        <v>103</v>
      </c>
      <c r="C8" s="159">
        <v>60</v>
      </c>
      <c r="D8" s="98" t="s">
        <v>10</v>
      </c>
      <c r="E8" s="94"/>
      <c r="F8" s="95">
        <f t="shared" si="0"/>
        <v>0</v>
      </c>
      <c r="G8" s="132">
        <v>0.08</v>
      </c>
      <c r="H8" s="100">
        <f t="shared" si="1"/>
        <v>0</v>
      </c>
      <c r="I8" s="102"/>
      <c r="J8" s="25"/>
    </row>
    <row r="9" spans="1:10" s="14" customFormat="1" ht="63">
      <c r="A9" s="3">
        <v>6</v>
      </c>
      <c r="B9" s="9" t="s">
        <v>30</v>
      </c>
      <c r="C9" s="159">
        <v>337</v>
      </c>
      <c r="D9" s="98" t="s">
        <v>10</v>
      </c>
      <c r="E9" s="94"/>
      <c r="F9" s="95">
        <f t="shared" si="0"/>
        <v>0</v>
      </c>
      <c r="G9" s="132">
        <v>0.08</v>
      </c>
      <c r="H9" s="100">
        <f t="shared" si="1"/>
        <v>0</v>
      </c>
      <c r="I9" s="102"/>
      <c r="J9" s="25"/>
    </row>
    <row r="10" spans="6:9" ht="15">
      <c r="F10" s="96">
        <f>SUM(F4:F9)</f>
        <v>0</v>
      </c>
      <c r="G10" s="97"/>
      <c r="H10" s="101"/>
      <c r="I10" s="103"/>
    </row>
    <row r="13" spans="1:10" ht="163.5" customHeight="1">
      <c r="A13" s="166" t="s">
        <v>14</v>
      </c>
      <c r="B13" s="166"/>
      <c r="C13" s="166"/>
      <c r="D13" s="166"/>
      <c r="E13" s="166"/>
      <c r="F13" s="166"/>
      <c r="G13" s="166"/>
      <c r="H13" s="166"/>
      <c r="I13" s="166"/>
      <c r="J13" s="166"/>
    </row>
  </sheetData>
  <sheetProtection selectLockedCells="1" selectUnlockedCells="1"/>
  <mergeCells count="2">
    <mergeCell ref="A1:J1"/>
    <mergeCell ref="A13:J13"/>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7">
      <selection activeCell="C5" sqref="C5"/>
    </sheetView>
  </sheetViews>
  <sheetFormatPr defaultColWidth="8.796875" defaultRowHeight="14.25"/>
  <cols>
    <col min="1" max="1" width="4.09765625" style="0" customWidth="1"/>
    <col min="2" max="2" width="46.8984375" style="26" customWidth="1"/>
    <col min="3" max="3" width="6.19921875" style="86" customWidth="1"/>
    <col min="4" max="4" width="4.8984375" style="114" customWidth="1"/>
    <col min="5" max="5" width="11" style="86" customWidth="1"/>
    <col min="6" max="6" width="10.5" style="86" customWidth="1"/>
    <col min="7" max="7" width="11.3984375" style="86" customWidth="1"/>
    <col min="8" max="8" width="10.5" style="114" customWidth="1"/>
    <col min="9" max="9" width="12.8984375" style="118" customWidth="1"/>
  </cols>
  <sheetData>
    <row r="1" spans="1:9" s="1" customFormat="1" ht="14.25" customHeight="1">
      <c r="A1" s="171" t="s">
        <v>104</v>
      </c>
      <c r="B1" s="171"/>
      <c r="C1" s="171"/>
      <c r="D1" s="171"/>
      <c r="E1" s="171"/>
      <c r="F1" s="171"/>
      <c r="G1" s="171"/>
      <c r="H1" s="171"/>
      <c r="I1" s="171"/>
    </row>
    <row r="2" spans="1:9" s="1" customFormat="1" ht="14.25">
      <c r="A2" s="172" t="s">
        <v>20</v>
      </c>
      <c r="B2" s="172"/>
      <c r="C2" s="172"/>
      <c r="D2" s="172"/>
      <c r="E2" s="172"/>
      <c r="F2" s="172"/>
      <c r="G2" s="172"/>
      <c r="H2" s="172"/>
      <c r="I2" s="172"/>
    </row>
    <row r="3" spans="1:9" s="1" customFormat="1" ht="30">
      <c r="A3" s="3" t="s">
        <v>21</v>
      </c>
      <c r="B3" s="11" t="s">
        <v>2</v>
      </c>
      <c r="C3" s="105" t="s">
        <v>22</v>
      </c>
      <c r="D3" s="106" t="s">
        <v>4</v>
      </c>
      <c r="E3" s="47" t="s">
        <v>23</v>
      </c>
      <c r="F3" s="47" t="s">
        <v>6</v>
      </c>
      <c r="G3" s="47" t="s">
        <v>24</v>
      </c>
      <c r="H3" s="56" t="s">
        <v>8</v>
      </c>
      <c r="I3" s="79" t="s">
        <v>9</v>
      </c>
    </row>
    <row r="4" spans="1:9" s="1" customFormat="1" ht="160.5" customHeight="1">
      <c r="A4" s="3">
        <v>1</v>
      </c>
      <c r="B4" s="8" t="s">
        <v>60</v>
      </c>
      <c r="C4" s="116">
        <v>1000</v>
      </c>
      <c r="D4" s="153" t="s">
        <v>10</v>
      </c>
      <c r="E4" s="108"/>
      <c r="F4" s="109">
        <f aca="true" t="shared" si="0" ref="F4:F13">ROUND(E4*C4,2)</f>
        <v>0</v>
      </c>
      <c r="G4" s="84">
        <v>0.08</v>
      </c>
      <c r="H4" s="110">
        <f aca="true" t="shared" si="1" ref="H4:H13">ROUND(F4+(F4*G4),2)</f>
        <v>0</v>
      </c>
      <c r="I4" s="117"/>
    </row>
    <row r="5" spans="1:9" s="1" customFormat="1" ht="176.25" customHeight="1">
      <c r="A5" s="3">
        <v>2</v>
      </c>
      <c r="B5" s="8" t="s">
        <v>61</v>
      </c>
      <c r="C5" s="116">
        <v>1000</v>
      </c>
      <c r="D5" s="107" t="s">
        <v>10</v>
      </c>
      <c r="E5" s="108"/>
      <c r="F5" s="109">
        <f t="shared" si="0"/>
        <v>0</v>
      </c>
      <c r="G5" s="84">
        <v>0.08</v>
      </c>
      <c r="H5" s="110">
        <f t="shared" si="1"/>
        <v>0</v>
      </c>
      <c r="I5" s="117"/>
    </row>
    <row r="6" spans="1:12" s="1" customFormat="1" ht="94.5">
      <c r="A6" s="3">
        <v>3</v>
      </c>
      <c r="B6" s="9" t="s">
        <v>62</v>
      </c>
      <c r="C6" s="113">
        <v>200</v>
      </c>
      <c r="D6" s="111" t="s">
        <v>12</v>
      </c>
      <c r="E6" s="112"/>
      <c r="F6" s="109">
        <f t="shared" si="0"/>
        <v>0</v>
      </c>
      <c r="G6" s="84">
        <v>0.08</v>
      </c>
      <c r="H6" s="110">
        <f t="shared" si="1"/>
        <v>0</v>
      </c>
      <c r="I6" s="117"/>
      <c r="K6" s="20"/>
      <c r="L6" s="20"/>
    </row>
    <row r="7" spans="1:12" s="1" customFormat="1" ht="110.25">
      <c r="A7" s="22">
        <v>4</v>
      </c>
      <c r="B7" s="9" t="s">
        <v>63</v>
      </c>
      <c r="C7" s="113">
        <v>200</v>
      </c>
      <c r="D7" s="111" t="s">
        <v>12</v>
      </c>
      <c r="E7" s="112"/>
      <c r="F7" s="109">
        <f t="shared" si="0"/>
        <v>0</v>
      </c>
      <c r="G7" s="84">
        <v>0.08</v>
      </c>
      <c r="H7" s="110">
        <f t="shared" si="1"/>
        <v>0</v>
      </c>
      <c r="I7" s="117"/>
      <c r="K7" s="20"/>
      <c r="L7" s="20"/>
    </row>
    <row r="8" spans="1:12" s="1" customFormat="1" ht="78.75">
      <c r="A8" s="22">
        <v>5</v>
      </c>
      <c r="B8" s="9" t="s">
        <v>64</v>
      </c>
      <c r="C8" s="113">
        <v>2000</v>
      </c>
      <c r="D8" s="111" t="s">
        <v>10</v>
      </c>
      <c r="E8" s="112"/>
      <c r="F8" s="109">
        <f t="shared" si="0"/>
        <v>0</v>
      </c>
      <c r="G8" s="84">
        <v>0.08</v>
      </c>
      <c r="H8" s="110">
        <f t="shared" si="1"/>
        <v>0</v>
      </c>
      <c r="I8" s="117"/>
      <c r="K8" s="20"/>
      <c r="L8" s="20"/>
    </row>
    <row r="9" spans="1:12" s="1" customFormat="1" ht="47.25">
      <c r="A9" s="22">
        <v>6</v>
      </c>
      <c r="B9" s="9" t="s">
        <v>105</v>
      </c>
      <c r="C9" s="138">
        <v>50</v>
      </c>
      <c r="D9" s="136" t="s">
        <v>12</v>
      </c>
      <c r="E9" s="137"/>
      <c r="F9" s="134">
        <f t="shared" si="0"/>
        <v>0</v>
      </c>
      <c r="G9" s="133"/>
      <c r="H9" s="135"/>
      <c r="I9" s="139"/>
      <c r="K9" s="20"/>
      <c r="L9" s="20"/>
    </row>
    <row r="10" spans="1:12" s="1" customFormat="1" ht="47.25">
      <c r="A10" s="22">
        <v>7</v>
      </c>
      <c r="B10" s="9" t="s">
        <v>66</v>
      </c>
      <c r="C10" s="113">
        <v>50</v>
      </c>
      <c r="D10" s="111" t="s">
        <v>12</v>
      </c>
      <c r="E10" s="112"/>
      <c r="F10" s="109">
        <f t="shared" si="0"/>
        <v>0</v>
      </c>
      <c r="G10" s="84">
        <v>0.08</v>
      </c>
      <c r="H10" s="110">
        <f t="shared" si="1"/>
        <v>0</v>
      </c>
      <c r="I10" s="117"/>
      <c r="K10" s="20"/>
      <c r="L10" s="20"/>
    </row>
    <row r="11" spans="1:12" s="1" customFormat="1" ht="47.25">
      <c r="A11" s="3">
        <v>8</v>
      </c>
      <c r="B11" s="9" t="s">
        <v>65</v>
      </c>
      <c r="C11" s="113">
        <v>50</v>
      </c>
      <c r="D11" s="111" t="s">
        <v>12</v>
      </c>
      <c r="E11" s="112"/>
      <c r="F11" s="109">
        <f t="shared" si="0"/>
        <v>0</v>
      </c>
      <c r="G11" s="84">
        <v>0.08</v>
      </c>
      <c r="H11" s="110">
        <f t="shared" si="1"/>
        <v>0</v>
      </c>
      <c r="I11" s="117"/>
      <c r="K11" s="20"/>
      <c r="L11" s="20"/>
    </row>
    <row r="12" spans="1:12" s="1" customFormat="1" ht="47.25">
      <c r="A12" s="3">
        <v>9</v>
      </c>
      <c r="B12" s="9" t="s">
        <v>31</v>
      </c>
      <c r="C12" s="113">
        <v>667</v>
      </c>
      <c r="D12" s="111" t="s">
        <v>10</v>
      </c>
      <c r="E12" s="112"/>
      <c r="F12" s="109">
        <f t="shared" si="0"/>
        <v>0</v>
      </c>
      <c r="G12" s="84">
        <v>0.08</v>
      </c>
      <c r="H12" s="110">
        <f t="shared" si="1"/>
        <v>0</v>
      </c>
      <c r="I12" s="117"/>
      <c r="K12" s="20"/>
      <c r="L12" s="20"/>
    </row>
    <row r="13" spans="1:12" s="1" customFormat="1" ht="47.25">
      <c r="A13" s="3">
        <v>10</v>
      </c>
      <c r="B13" s="9" t="s">
        <v>25</v>
      </c>
      <c r="C13" s="113">
        <v>667</v>
      </c>
      <c r="D13" s="111" t="s">
        <v>10</v>
      </c>
      <c r="E13" s="112"/>
      <c r="F13" s="109">
        <f t="shared" si="0"/>
        <v>0</v>
      </c>
      <c r="G13" s="84">
        <v>0.08</v>
      </c>
      <c r="H13" s="110">
        <f t="shared" si="1"/>
        <v>0</v>
      </c>
      <c r="I13" s="117"/>
      <c r="K13" s="20"/>
      <c r="L13" s="20"/>
    </row>
    <row r="14" spans="1:12" s="1" customFormat="1" ht="47.25">
      <c r="A14" s="3">
        <v>11</v>
      </c>
      <c r="B14" s="9" t="s">
        <v>32</v>
      </c>
      <c r="C14" s="138">
        <v>980</v>
      </c>
      <c r="D14" s="136" t="s">
        <v>10</v>
      </c>
      <c r="E14" s="137"/>
      <c r="F14" s="134">
        <f>ROUND(E14*C14,2)</f>
        <v>0</v>
      </c>
      <c r="G14" s="133">
        <v>0.08</v>
      </c>
      <c r="H14" s="135">
        <f>ROUND(F14+(F14*G14),2)</f>
        <v>0</v>
      </c>
      <c r="I14" s="139"/>
      <c r="K14" s="20"/>
      <c r="L14" s="20"/>
    </row>
    <row r="15" spans="2:12" s="1" customFormat="1" ht="15.75">
      <c r="B15" s="129"/>
      <c r="C15" s="128"/>
      <c r="D15" s="127"/>
      <c r="E15" s="20"/>
      <c r="F15" s="140">
        <f>SUM(F4:F14)</f>
        <v>0</v>
      </c>
      <c r="G15" s="141"/>
      <c r="H15" s="142"/>
      <c r="K15" s="20"/>
      <c r="L15" s="20"/>
    </row>
    <row r="16" ht="15">
      <c r="F16" s="115"/>
    </row>
    <row r="18" ht="186">
      <c r="B18" s="26" t="s">
        <v>98</v>
      </c>
    </row>
  </sheetData>
  <sheetProtection selectLockedCells="1" selectUnlockedCells="1"/>
  <mergeCells count="2">
    <mergeCell ref="A1:I1"/>
    <mergeCell ref="A2:I2"/>
  </mergeCells>
  <printOptions/>
  <pageMargins left="0.7086614173228347" right="0.7086614173228347" top="0.7480314960629921" bottom="0.7480314960629921" header="0.5118110236220472" footer="0.5118110236220472"/>
  <pageSetup fitToHeight="5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4"/>
  <sheetViews>
    <sheetView zoomScalePageLayoutView="0" workbookViewId="0" topLeftCell="A1">
      <selection activeCell="G19" sqref="G19"/>
    </sheetView>
  </sheetViews>
  <sheetFormatPr defaultColWidth="8.796875" defaultRowHeight="14.25"/>
  <cols>
    <col min="1" max="1" width="3.59765625" style="0" customWidth="1"/>
    <col min="2" max="2" width="37.69921875" style="0" customWidth="1"/>
    <col min="3" max="3" width="6.69921875" style="0" customWidth="1"/>
    <col min="4" max="4" width="4.8984375" style="0" customWidth="1"/>
    <col min="5" max="5" width="11.59765625" style="0" customWidth="1"/>
    <col min="6" max="6" width="12.59765625" style="0" customWidth="1"/>
    <col min="7" max="7" width="14.19921875" style="0" customWidth="1"/>
    <col min="8" max="8" width="13.59765625" style="0" customWidth="1"/>
    <col min="9" max="9" width="9.19921875" style="0" customWidth="1"/>
  </cols>
  <sheetData>
    <row r="1" spans="2:8" ht="14.25" customHeight="1">
      <c r="B1" s="173" t="s">
        <v>106</v>
      </c>
      <c r="C1" s="173"/>
      <c r="D1" s="173"/>
      <c r="E1" s="173"/>
      <c r="F1" s="173"/>
      <c r="G1" s="173"/>
      <c r="H1" s="173"/>
    </row>
    <row r="3" spans="1:9" ht="28.5">
      <c r="A3" s="143" t="s">
        <v>15</v>
      </c>
      <c r="B3" s="143" t="s">
        <v>2</v>
      </c>
      <c r="C3" s="144" t="s">
        <v>3</v>
      </c>
      <c r="D3" s="144" t="s">
        <v>4</v>
      </c>
      <c r="E3" s="145" t="s">
        <v>42</v>
      </c>
      <c r="F3" s="145" t="s">
        <v>6</v>
      </c>
      <c r="G3" s="146" t="s">
        <v>7</v>
      </c>
      <c r="H3" s="145" t="s">
        <v>8</v>
      </c>
      <c r="I3" s="144" t="s">
        <v>9</v>
      </c>
    </row>
    <row r="4" spans="1:9" ht="33.75" customHeight="1">
      <c r="A4" s="147">
        <v>10</v>
      </c>
      <c r="B4" s="150" t="s">
        <v>93</v>
      </c>
      <c r="C4" s="158">
        <v>100</v>
      </c>
      <c r="D4" s="157" t="s">
        <v>10</v>
      </c>
      <c r="E4" s="156"/>
      <c r="F4" s="148">
        <f>ROUND(E4*C4,2)</f>
        <v>0</v>
      </c>
      <c r="G4" s="149">
        <v>0.08</v>
      </c>
      <c r="H4" s="148">
        <f>ROUND(F4+(F4*G4),2)</f>
        <v>0</v>
      </c>
      <c r="I4" s="157"/>
    </row>
    <row r="5" spans="1:9" ht="15.75">
      <c r="A5" s="147"/>
      <c r="B5" s="150"/>
      <c r="C5" s="155"/>
      <c r="D5" s="157"/>
      <c r="E5" s="156"/>
      <c r="F5" s="148">
        <f>SUM(F4:F4)</f>
        <v>0</v>
      </c>
      <c r="G5" s="149"/>
      <c r="H5" s="148"/>
      <c r="I5" s="157"/>
    </row>
    <row r="7" ht="14.25">
      <c r="B7" t="s">
        <v>95</v>
      </c>
    </row>
    <row r="8" ht="14.25">
      <c r="B8" t="s">
        <v>96</v>
      </c>
    </row>
    <row r="14" ht="14.25">
      <c r="B14" t="s">
        <v>97</v>
      </c>
    </row>
  </sheetData>
  <sheetProtection/>
  <mergeCells count="1">
    <mergeCell ref="B1:H1"/>
  </mergeCells>
  <printOptions/>
  <pageMargins left="0.7086614173228347" right="0.7086614173228347" top="0.7480314960629921" bottom="0.7480314960629921" header="0.31496062992125984" footer="0.31496062992125984"/>
  <pageSetup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7"/>
  <sheetViews>
    <sheetView zoomScalePageLayoutView="0" workbookViewId="0" topLeftCell="A1">
      <selection activeCell="A1" sqref="A1:I1"/>
    </sheetView>
  </sheetViews>
  <sheetFormatPr defaultColWidth="8.796875" defaultRowHeight="14.25"/>
  <cols>
    <col min="1" max="1" width="3.8984375" style="1" customWidth="1"/>
    <col min="2" max="2" width="48.59765625" style="2" customWidth="1"/>
    <col min="3" max="3" width="5" style="38" customWidth="1"/>
    <col min="4" max="4" width="4.3984375" style="38" customWidth="1"/>
    <col min="5" max="5" width="13.5" style="126" customWidth="1"/>
    <col min="6" max="6" width="12.3984375" style="39" customWidth="1"/>
    <col min="7" max="7" width="14.59765625" style="38" customWidth="1"/>
    <col min="8" max="8" width="13.09765625" style="40" customWidth="1"/>
    <col min="9" max="9" width="9.19921875" style="73" customWidth="1"/>
    <col min="10" max="16384" width="9" style="1" customWidth="1"/>
  </cols>
  <sheetData>
    <row r="1" spans="1:9" ht="21" customHeight="1">
      <c r="A1" s="162" t="s">
        <v>107</v>
      </c>
      <c r="B1" s="162"/>
      <c r="C1" s="162"/>
      <c r="D1" s="162"/>
      <c r="E1" s="162"/>
      <c r="F1" s="162"/>
      <c r="G1" s="162"/>
      <c r="H1" s="162"/>
      <c r="I1" s="162"/>
    </row>
    <row r="3" spans="1:9" ht="14.25">
      <c r="A3" s="3" t="s">
        <v>1</v>
      </c>
      <c r="B3" s="4" t="s">
        <v>2</v>
      </c>
      <c r="C3" s="27" t="s">
        <v>3</v>
      </c>
      <c r="D3" s="27" t="s">
        <v>4</v>
      </c>
      <c r="E3" s="124" t="s">
        <v>5</v>
      </c>
      <c r="F3" s="28" t="s">
        <v>6</v>
      </c>
      <c r="G3" s="27" t="s">
        <v>7</v>
      </c>
      <c r="H3" s="121" t="s">
        <v>8</v>
      </c>
      <c r="I3" s="27" t="s">
        <v>9</v>
      </c>
    </row>
    <row r="4" spans="1:9" ht="71.25" customHeight="1">
      <c r="A4" s="3">
        <v>4</v>
      </c>
      <c r="B4" s="5" t="s">
        <v>67</v>
      </c>
      <c r="C4" s="130">
        <v>40</v>
      </c>
      <c r="D4" s="130" t="s">
        <v>10</v>
      </c>
      <c r="E4" s="125"/>
      <c r="F4" s="131">
        <f>ROUND(E4*C4,2)</f>
        <v>0</v>
      </c>
      <c r="G4" s="132">
        <v>0.08</v>
      </c>
      <c r="H4" s="122">
        <f>ROUND(F4+(F4*G4),2)</f>
        <v>0</v>
      </c>
      <c r="I4" s="120"/>
    </row>
    <row r="5" spans="2:9" ht="15">
      <c r="B5" s="7"/>
      <c r="C5" s="27"/>
      <c r="D5" s="35"/>
      <c r="E5" s="123"/>
      <c r="F5" s="36">
        <f>SUM(F4:F4)</f>
        <v>0</v>
      </c>
      <c r="G5" s="35"/>
      <c r="H5" s="123"/>
      <c r="I5" s="119"/>
    </row>
    <row r="7" spans="1:9" ht="163.5" customHeight="1">
      <c r="A7" s="163" t="s">
        <v>14</v>
      </c>
      <c r="B7" s="163"/>
      <c r="C7" s="163"/>
      <c r="D7" s="163"/>
      <c r="E7" s="163"/>
      <c r="F7" s="163"/>
      <c r="G7" s="163"/>
      <c r="H7" s="163"/>
      <c r="I7" s="163"/>
    </row>
  </sheetData>
  <sheetProtection selectLockedCells="1" selectUnlockedCells="1"/>
  <mergeCells count="2">
    <mergeCell ref="A1:I1"/>
    <mergeCell ref="A7:I7"/>
  </mergeCells>
  <printOptions/>
  <pageMargins left="0.25" right="0.25" top="0.75" bottom="0.75" header="0.5118055555555555" footer="0.5118055555555555"/>
  <pageSetup fitToHeight="37"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lenovo</cp:lastModifiedBy>
  <cp:lastPrinted>2020-11-18T11:52:43Z</cp:lastPrinted>
  <dcterms:created xsi:type="dcterms:W3CDTF">2020-06-19T09:11:47Z</dcterms:created>
  <dcterms:modified xsi:type="dcterms:W3CDTF">2020-11-18T11:53:34Z</dcterms:modified>
  <cp:category/>
  <cp:version/>
  <cp:contentType/>
  <cp:contentStatus/>
</cp:coreProperties>
</file>