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\Desktop\prywatny Giżycko\Gotowy\"/>
    </mc:Choice>
  </mc:AlternateContent>
  <xr:revisionPtr revIDLastSave="0" documentId="8_{9C086A75-ECDA-4E60-8C63-5AF905341E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 ofert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1" l="1"/>
  <c r="D9" i="1" l="1"/>
  <c r="F66" i="1"/>
  <c r="F65" i="1"/>
  <c r="F123" i="1"/>
  <c r="F156" i="1"/>
  <c r="F155" i="1"/>
  <c r="D101" i="1" l="1"/>
  <c r="F101" i="1" s="1"/>
  <c r="F154" i="1"/>
  <c r="F153" i="1"/>
  <c r="F152" i="1"/>
  <c r="F151" i="1"/>
  <c r="F150" i="1"/>
  <c r="F148" i="1"/>
  <c r="F147" i="1"/>
  <c r="D146" i="1"/>
  <c r="F146" i="1" s="1"/>
  <c r="F145" i="1"/>
  <c r="D144" i="1"/>
  <c r="F144" i="1" s="1"/>
  <c r="F143" i="1"/>
  <c r="D142" i="1"/>
  <c r="F142" i="1" s="1"/>
  <c r="F141" i="1"/>
  <c r="D140" i="1"/>
  <c r="F140" i="1" s="1"/>
  <c r="F139" i="1"/>
  <c r="F138" i="1"/>
  <c r="D137" i="1"/>
  <c r="F137" i="1" s="1"/>
  <c r="F136" i="1"/>
  <c r="D135" i="1"/>
  <c r="F135" i="1" s="1"/>
  <c r="F134" i="1"/>
  <c r="D133" i="1"/>
  <c r="F133" i="1" s="1"/>
  <c r="F132" i="1"/>
  <c r="D131" i="1"/>
  <c r="F131" i="1" s="1"/>
  <c r="F129" i="1"/>
  <c r="D128" i="1"/>
  <c r="F128" i="1" s="1"/>
  <c r="F127" i="1"/>
  <c r="D126" i="1"/>
  <c r="F126" i="1" s="1"/>
  <c r="F125" i="1"/>
  <c r="D124" i="1"/>
  <c r="F124" i="1" s="1"/>
  <c r="D122" i="1"/>
  <c r="F122" i="1" s="1"/>
  <c r="F121" i="1"/>
  <c r="D120" i="1"/>
  <c r="F120" i="1" s="1"/>
  <c r="F119" i="1"/>
  <c r="D118" i="1"/>
  <c r="F118" i="1" s="1"/>
  <c r="F117" i="1"/>
  <c r="D116" i="1"/>
  <c r="F116" i="1" s="1"/>
  <c r="F115" i="1"/>
  <c r="D114" i="1"/>
  <c r="F114" i="1" s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D74" i="1"/>
  <c r="F74" i="1" s="1"/>
  <c r="F73" i="1"/>
  <c r="D72" i="1"/>
  <c r="F72" i="1" s="1"/>
  <c r="F71" i="1"/>
  <c r="D70" i="1"/>
  <c r="F70" i="1" s="1"/>
  <c r="F69" i="1"/>
  <c r="D68" i="1"/>
  <c r="F68" i="1" s="1"/>
  <c r="F67" i="1"/>
  <c r="D64" i="1"/>
  <c r="F64" i="1" s="1"/>
  <c r="F63" i="1"/>
  <c r="F62" i="1"/>
  <c r="F61" i="1"/>
  <c r="F60" i="1"/>
  <c r="F59" i="1"/>
  <c r="F58" i="1"/>
  <c r="F57" i="1"/>
  <c r="F56" i="1"/>
  <c r="F55" i="1"/>
  <c r="F54" i="1"/>
  <c r="F53" i="1"/>
  <c r="D52" i="1"/>
  <c r="F52" i="1" s="1"/>
  <c r="F51" i="1"/>
  <c r="F50" i="1"/>
  <c r="F49" i="1"/>
  <c r="F48" i="1"/>
  <c r="F47" i="1"/>
  <c r="F46" i="1"/>
  <c r="F45" i="1"/>
  <c r="F44" i="1"/>
  <c r="F43" i="1"/>
  <c r="F42" i="1"/>
  <c r="F41" i="1"/>
  <c r="D40" i="1"/>
  <c r="F40" i="1" s="1"/>
  <c r="F38" i="1"/>
  <c r="D37" i="1"/>
  <c r="F37" i="1" s="1"/>
  <c r="F36" i="1"/>
  <c r="D35" i="1"/>
  <c r="F35" i="1" s="1"/>
  <c r="F34" i="1"/>
  <c r="D33" i="1"/>
  <c r="F33" i="1" s="1"/>
  <c r="F32" i="1"/>
  <c r="D31" i="1"/>
  <c r="F31" i="1" s="1"/>
  <c r="F30" i="1"/>
  <c r="D29" i="1"/>
  <c r="F29" i="1" s="1"/>
  <c r="F28" i="1"/>
  <c r="D27" i="1"/>
  <c r="F27" i="1" s="1"/>
  <c r="F26" i="1"/>
  <c r="D25" i="1"/>
  <c r="F25" i="1" s="1"/>
  <c r="F24" i="1"/>
  <c r="D23" i="1"/>
  <c r="F23" i="1" s="1"/>
  <c r="F22" i="1"/>
  <c r="D21" i="1"/>
  <c r="F21" i="1" s="1"/>
  <c r="F20" i="1"/>
  <c r="D19" i="1"/>
  <c r="F19" i="1" s="1"/>
  <c r="F18" i="1"/>
  <c r="D17" i="1"/>
  <c r="F17" i="1" s="1"/>
  <c r="F16" i="1"/>
  <c r="D15" i="1"/>
  <c r="F15" i="1" s="1"/>
  <c r="F14" i="1"/>
  <c r="F13" i="1"/>
  <c r="F12" i="1"/>
  <c r="D11" i="1"/>
  <c r="F11" i="1" s="1"/>
  <c r="D10" i="1"/>
  <c r="F10" i="1" s="1"/>
  <c r="F9" i="1"/>
  <c r="F157" i="1" l="1"/>
  <c r="F164" i="1" s="1"/>
  <c r="F163" i="1" l="1"/>
  <c r="F165" i="1" l="1"/>
</calcChain>
</file>

<file path=xl/sharedStrings.xml><?xml version="1.0" encoding="utf-8"?>
<sst xmlns="http://schemas.openxmlformats.org/spreadsheetml/2006/main" count="207" uniqueCount="64">
  <si>
    <t>Zestawienie przesyłek pocztowych do sporządzenia oferty</t>
  </si>
  <si>
    <t xml:space="preserve">Lp. </t>
  </si>
  <si>
    <t>Rodzaj przesyłki</t>
  </si>
  <si>
    <t>Waga przesyłki                                      [g]</t>
  </si>
  <si>
    <t>Ilość [szt.]</t>
  </si>
  <si>
    <t>Wartość brutto [zł]</t>
  </si>
  <si>
    <t>Przesyłki listowe krajowe</t>
  </si>
  <si>
    <t>1.</t>
  </si>
  <si>
    <t>Zwykłe ekonomiczne nierejestrowane</t>
  </si>
  <si>
    <t>2.</t>
  </si>
  <si>
    <t>Zwykle priorytetowe nierejestrowane</t>
  </si>
  <si>
    <t>3.</t>
  </si>
  <si>
    <t>Polecone ekonomiczne</t>
  </si>
  <si>
    <t>zwrot</t>
  </si>
  <si>
    <t>4.</t>
  </si>
  <si>
    <t>Polecone priorytetowe</t>
  </si>
  <si>
    <t>5.</t>
  </si>
  <si>
    <t>Polecone ekonomiczne za zwrotnym potwierdzeniem odbioru</t>
  </si>
  <si>
    <t>6.</t>
  </si>
  <si>
    <t>Polecone priorytetowe za zwrotnym potwierdzeniem odbioru</t>
  </si>
  <si>
    <t>Przesyłki listowe zagraniczne - strefa A</t>
  </si>
  <si>
    <t>Zwykłe nierejestrowane</t>
  </si>
  <si>
    <t>do 50 g</t>
  </si>
  <si>
    <t>ponad 50 g d 100 g</t>
  </si>
  <si>
    <t>ponad 100 g d 350 g</t>
  </si>
  <si>
    <t>ponad 350 g d 500 g</t>
  </si>
  <si>
    <t>ponad 500 g d 1000 g</t>
  </si>
  <si>
    <t>ponad 1000 g d 2000 g</t>
  </si>
  <si>
    <t xml:space="preserve">2. </t>
  </si>
  <si>
    <t>Zwykłe priorytetowe nierejestrowane</t>
  </si>
  <si>
    <t>Polecone za zwrotnym potwierdzeniem odbioru</t>
  </si>
  <si>
    <t>Przesyłki listowe zagraniczne - strefa B</t>
  </si>
  <si>
    <t>Paczki pocztowe krajowe - gabaryt A</t>
  </si>
  <si>
    <t>Zwykłe</t>
  </si>
  <si>
    <t>do 1 kg</t>
  </si>
  <si>
    <t>ponad 1 kg do 2 kg</t>
  </si>
  <si>
    <t>ponad 2 kg do 5 kg</t>
  </si>
  <si>
    <t>ponad 5 kg do 10 kg</t>
  </si>
  <si>
    <t>Priorytetowe</t>
  </si>
  <si>
    <t>Paczki pocztowe krajowe - gabaryt B</t>
  </si>
  <si>
    <t>potwierdzenie odbioru</t>
  </si>
  <si>
    <t>Przesyłki kurierskie</t>
  </si>
  <si>
    <t>opakowanie firmowe do 1 kg</t>
  </si>
  <si>
    <t>Odbiór przesyłek z siedziby zamawiającego - jako opcja</t>
  </si>
  <si>
    <t>Odbiór przesyłek</t>
  </si>
  <si>
    <t>Odbiór przesyłek - 36 miesięcy</t>
  </si>
  <si>
    <t>Cena jednostkowa brutto [zł]</t>
  </si>
  <si>
    <t xml:space="preserve">cena brutto za 1 miesiąc </t>
  </si>
  <si>
    <t>RAZEM</t>
  </si>
  <si>
    <t>wartość zamówienia podstawowego</t>
  </si>
  <si>
    <t xml:space="preserve">całkowita wartość zamowienia (podstawowe + opcja) </t>
  </si>
  <si>
    <t>Kalkulacja ceny brutto</t>
  </si>
  <si>
    <t>Wartość  zamówienia podstawowego brutto, objetego opcją brutto oraz całkowita wartość zamówienia   należy przenieść do formularza ofertowego</t>
  </si>
  <si>
    <t xml:space="preserve">Załącznik nr 1a do SWZ - kalkulacja ceny 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</si>
  <si>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TEN FORMULARZ CENOWY ZAWIERA AUTOMATYCZNE FUNKCJE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NALEŻY UZUPEŁNIĆ KOLUMNĘ Cena jednostkowa brutto
ZAMAWIAJĄCY ZAZNACZA, ŻE FORMULARZ JEST TYLKO WZOREM I TO 
DO WYKONAWCY NALEŻY PRAWIDŁOWE OBLICZENIE CENY</t>
  </si>
  <si>
    <r>
      <t xml:space="preserve">Format </t>
    </r>
    <r>
      <rPr>
        <b/>
        <sz val="12"/>
        <color theme="1"/>
        <rFont val="Calibri Light"/>
        <family val="2"/>
        <charset val="238"/>
        <scheme val="major"/>
      </rPr>
      <t>S</t>
    </r>
    <r>
      <rPr>
        <sz val="12"/>
        <color theme="1"/>
        <rFont val="Calibri Light"/>
        <family val="2"/>
        <charset val="238"/>
        <scheme val="major"/>
      </rPr>
      <t xml:space="preserve"> do 500 g</t>
    </r>
  </si>
  <si>
    <r>
      <t xml:space="preserve">Format </t>
    </r>
    <r>
      <rPr>
        <b/>
        <sz val="12"/>
        <color theme="1"/>
        <rFont val="Calibri Light"/>
        <family val="2"/>
        <charset val="238"/>
        <scheme val="major"/>
      </rPr>
      <t>M</t>
    </r>
    <r>
      <rPr>
        <sz val="12"/>
        <color theme="1"/>
        <rFont val="Calibri Light"/>
        <family val="2"/>
        <charset val="238"/>
        <scheme val="major"/>
      </rPr>
      <t xml:space="preserve"> do 1000 g</t>
    </r>
  </si>
  <si>
    <r>
      <t xml:space="preserve">Format </t>
    </r>
    <r>
      <rPr>
        <b/>
        <sz val="12"/>
        <color theme="1"/>
        <rFont val="Calibri Light"/>
        <family val="2"/>
        <charset val="238"/>
        <scheme val="major"/>
      </rPr>
      <t>L</t>
    </r>
    <r>
      <rPr>
        <sz val="12"/>
        <color theme="1"/>
        <rFont val="Calibri Light"/>
        <family val="2"/>
        <charset val="238"/>
        <scheme val="major"/>
      </rPr>
      <t xml:space="preserve"> do 2000 g</t>
    </r>
  </si>
  <si>
    <r>
      <rPr>
        <b/>
        <sz val="11"/>
        <color theme="1"/>
        <rFont val="Calibri Light"/>
        <family val="2"/>
        <charset val="238"/>
        <scheme val="major"/>
      </rPr>
      <t xml:space="preserve">Format S </t>
    </r>
    <r>
      <rPr>
        <sz val="11"/>
        <color theme="1"/>
        <rFont val="Calibri Light"/>
        <family val="2"/>
        <charset val="238"/>
        <scheme val="major"/>
      </rPr>
      <t>o wymiarach max.: 9x40x65 o wdze max.: 20 kg</t>
    </r>
  </si>
  <si>
    <r>
      <rPr>
        <b/>
        <sz val="11"/>
        <color theme="1"/>
        <rFont val="Calibri Light"/>
        <family val="2"/>
        <charset val="238"/>
        <scheme val="major"/>
      </rPr>
      <t xml:space="preserve">Format M </t>
    </r>
    <r>
      <rPr>
        <sz val="11"/>
        <color theme="1"/>
        <rFont val="Calibri Light"/>
        <family val="2"/>
        <charset val="238"/>
        <scheme val="major"/>
      </rPr>
      <t>o wymiarach max.: 20x40x65 o wdze max.: 20 kg</t>
    </r>
  </si>
  <si>
    <r>
      <rPr>
        <b/>
        <sz val="11"/>
        <color theme="1"/>
        <rFont val="Calibri Light"/>
        <family val="2"/>
        <charset val="238"/>
        <scheme val="major"/>
      </rPr>
      <t xml:space="preserve">Format L </t>
    </r>
    <r>
      <rPr>
        <sz val="11"/>
        <color theme="1"/>
        <rFont val="Calibri Light"/>
        <family val="2"/>
        <charset val="238"/>
        <scheme val="major"/>
      </rPr>
      <t>o wymiarach max.: 42x40x65 o wdze max.: 20 kg</t>
    </r>
  </si>
  <si>
    <r>
      <rPr>
        <b/>
        <sz val="11"/>
        <color theme="1"/>
        <rFont val="Calibri Light"/>
        <family val="2"/>
        <charset val="238"/>
        <scheme val="major"/>
      </rPr>
      <t xml:space="preserve">Format XL </t>
    </r>
    <r>
      <rPr>
        <sz val="11"/>
        <color theme="1"/>
        <rFont val="Calibri Light"/>
        <family val="2"/>
        <charset val="238"/>
        <scheme val="major"/>
      </rPr>
      <t>o wymiarach max.: 60x60x70 o wdze max.: 20 kg</t>
    </r>
  </si>
  <si>
    <r>
      <rPr>
        <b/>
        <sz val="11"/>
        <color theme="1"/>
        <rFont val="Calibri Light"/>
        <family val="2"/>
        <charset val="238"/>
        <scheme val="major"/>
      </rPr>
      <t xml:space="preserve">Format 2XL </t>
    </r>
    <r>
      <rPr>
        <sz val="11"/>
        <color theme="1"/>
        <rFont val="Calibri Light"/>
        <family val="2"/>
        <charset val="238"/>
        <scheme val="major"/>
      </rPr>
      <t>o wymiarach max.: wys.+szer.+dł. ≤ 250 cm (max.: dł.=120 cm) o wdze max.: 30 kg</t>
    </r>
  </si>
  <si>
    <t xml:space="preserve">maksymalna wartość zamówienia objętego opcją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</si>
</sst>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i/>
      <sz val="10"/>
      <color rgb="FFFF000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44" fontId="9" fillId="0" borderId="2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7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44" fontId="9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3" fontId="9" fillId="0" borderId="0" xfId="0" applyNumberFormat="1" applyFont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2" xfId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topLeftCell="A153" zoomScaleNormal="100" workbookViewId="0">
      <selection activeCell="I162" sqref="I162"/>
    </sheetView>
  </sheetViews>
  <sheetFormatPr defaultRowHeight="15" x14ac:dyDescent="0.25"/>
  <cols>
    <col min="1" max="1" width="9.140625" style="1"/>
    <col min="2" max="2" width="16.7109375" style="1" customWidth="1"/>
    <col min="3" max="3" width="21.85546875" style="1" customWidth="1"/>
    <col min="4" max="4" width="9.140625" style="1" customWidth="1"/>
    <col min="5" max="5" width="14.140625" style="1" customWidth="1"/>
    <col min="6" max="6" width="16.140625" style="1" customWidth="1"/>
    <col min="7" max="16384" width="9.140625" style="1"/>
  </cols>
  <sheetData>
    <row r="1" spans="1:6" x14ac:dyDescent="0.25">
      <c r="A1" s="22" t="s">
        <v>53</v>
      </c>
      <c r="B1" s="22"/>
      <c r="C1" s="22"/>
      <c r="D1" s="22"/>
      <c r="E1" s="22"/>
      <c r="F1" s="22"/>
    </row>
    <row r="2" spans="1:6" x14ac:dyDescent="0.25">
      <c r="A2" s="28" t="s">
        <v>54</v>
      </c>
      <c r="B2" s="29"/>
      <c r="C2" s="29"/>
      <c r="D2" s="29"/>
      <c r="E2" s="29"/>
      <c r="F2" s="29"/>
    </row>
    <row r="3" spans="1:6" ht="73.5" customHeight="1" x14ac:dyDescent="0.25">
      <c r="A3" s="30"/>
      <c r="B3" s="30"/>
      <c r="C3" s="30"/>
      <c r="D3" s="30"/>
      <c r="E3" s="30"/>
      <c r="F3" s="30"/>
    </row>
    <row r="4" spans="1:6" ht="18.75" x14ac:dyDescent="0.25">
      <c r="A4" s="23" t="s">
        <v>0</v>
      </c>
      <c r="B4" s="23"/>
      <c r="C4" s="23"/>
      <c r="D4" s="23"/>
      <c r="E4" s="23"/>
      <c r="F4" s="23"/>
    </row>
    <row r="5" spans="1:6" x14ac:dyDescent="0.25">
      <c r="A5" s="24" t="s">
        <v>1</v>
      </c>
      <c r="B5" s="24" t="s">
        <v>2</v>
      </c>
      <c r="C5" s="24" t="s">
        <v>3</v>
      </c>
      <c r="D5" s="26" t="s">
        <v>4</v>
      </c>
      <c r="E5" s="24" t="s">
        <v>46</v>
      </c>
      <c r="F5" s="24" t="s">
        <v>5</v>
      </c>
    </row>
    <row r="6" spans="1:6" ht="43.5" customHeight="1" x14ac:dyDescent="0.25">
      <c r="A6" s="25"/>
      <c r="B6" s="25"/>
      <c r="C6" s="25"/>
      <c r="D6" s="27"/>
      <c r="E6" s="25"/>
      <c r="F6" s="25"/>
    </row>
    <row r="7" spans="1:6" ht="15.75" x14ac:dyDescent="0.25">
      <c r="A7" s="8"/>
      <c r="B7" s="8">
        <v>0</v>
      </c>
      <c r="C7" s="8">
        <v>1</v>
      </c>
      <c r="D7" s="9">
        <v>2</v>
      </c>
      <c r="E7" s="8">
        <v>4</v>
      </c>
      <c r="F7" s="8">
        <v>8</v>
      </c>
    </row>
    <row r="8" spans="1:6" ht="18.75" x14ac:dyDescent="0.25">
      <c r="A8" s="31" t="s">
        <v>6</v>
      </c>
      <c r="B8" s="31"/>
      <c r="C8" s="31"/>
      <c r="D8" s="31"/>
      <c r="E8" s="31"/>
      <c r="F8" s="31"/>
    </row>
    <row r="9" spans="1:6" ht="15.75" x14ac:dyDescent="0.25">
      <c r="A9" s="20" t="s">
        <v>7</v>
      </c>
      <c r="B9" s="21" t="s">
        <v>8</v>
      </c>
      <c r="C9" s="4" t="s">
        <v>55</v>
      </c>
      <c r="D9" s="5">
        <f>784+662+486+5500</f>
        <v>7432</v>
      </c>
      <c r="E9" s="2"/>
      <c r="F9" s="7">
        <f>D9*E9</f>
        <v>0</v>
      </c>
    </row>
    <row r="10" spans="1:6" ht="15.75" x14ac:dyDescent="0.25">
      <c r="A10" s="20"/>
      <c r="B10" s="21"/>
      <c r="C10" s="4" t="s">
        <v>56</v>
      </c>
      <c r="D10" s="5">
        <f>26+1+77+1+4+300</f>
        <v>409</v>
      </c>
      <c r="E10" s="2"/>
      <c r="F10" s="7">
        <f t="shared" ref="F10:F38" si="0">D10*E10</f>
        <v>0</v>
      </c>
    </row>
    <row r="11" spans="1:6" ht="19.5" customHeight="1" x14ac:dyDescent="0.25">
      <c r="A11" s="20"/>
      <c r="B11" s="21"/>
      <c r="C11" s="4" t="s">
        <v>57</v>
      </c>
      <c r="D11" s="5">
        <f>10+1+4+2+50</f>
        <v>67</v>
      </c>
      <c r="E11" s="2"/>
      <c r="F11" s="7">
        <f t="shared" si="0"/>
        <v>0</v>
      </c>
    </row>
    <row r="12" spans="1:6" ht="15.75" x14ac:dyDescent="0.25">
      <c r="A12" s="20" t="s">
        <v>9</v>
      </c>
      <c r="B12" s="21" t="s">
        <v>10</v>
      </c>
      <c r="C12" s="4" t="s">
        <v>55</v>
      </c>
      <c r="D12" s="5">
        <v>120</v>
      </c>
      <c r="E12" s="2"/>
      <c r="F12" s="7">
        <f t="shared" si="0"/>
        <v>0</v>
      </c>
    </row>
    <row r="13" spans="1:6" ht="15.75" x14ac:dyDescent="0.25">
      <c r="A13" s="20"/>
      <c r="B13" s="21"/>
      <c r="C13" s="4" t="s">
        <v>56</v>
      </c>
      <c r="D13" s="5">
        <v>90</v>
      </c>
      <c r="E13" s="2"/>
      <c r="F13" s="7">
        <f t="shared" si="0"/>
        <v>0</v>
      </c>
    </row>
    <row r="14" spans="1:6" ht="15.75" x14ac:dyDescent="0.25">
      <c r="A14" s="20"/>
      <c r="B14" s="21"/>
      <c r="C14" s="4" t="s">
        <v>57</v>
      </c>
      <c r="D14" s="5">
        <v>60</v>
      </c>
      <c r="E14" s="2"/>
      <c r="F14" s="7">
        <f t="shared" si="0"/>
        <v>0</v>
      </c>
    </row>
    <row r="15" spans="1:6" ht="15.75" x14ac:dyDescent="0.25">
      <c r="A15" s="20" t="s">
        <v>11</v>
      </c>
      <c r="B15" s="21" t="s">
        <v>12</v>
      </c>
      <c r="C15" s="4" t="s">
        <v>55</v>
      </c>
      <c r="D15" s="5">
        <f>1+1+559+1+22+377+1+14+121+2+1+1500</f>
        <v>2600</v>
      </c>
      <c r="E15" s="2"/>
      <c r="F15" s="7">
        <f t="shared" si="0"/>
        <v>0</v>
      </c>
    </row>
    <row r="16" spans="1:6" ht="15.75" x14ac:dyDescent="0.25">
      <c r="A16" s="20"/>
      <c r="B16" s="21"/>
      <c r="C16" s="4" t="s">
        <v>13</v>
      </c>
      <c r="D16" s="5">
        <v>1200</v>
      </c>
      <c r="E16" s="2"/>
      <c r="F16" s="7">
        <f t="shared" si="0"/>
        <v>0</v>
      </c>
    </row>
    <row r="17" spans="1:11" ht="15.75" x14ac:dyDescent="0.25">
      <c r="A17" s="20"/>
      <c r="B17" s="21"/>
      <c r="C17" s="4" t="s">
        <v>56</v>
      </c>
      <c r="D17" s="5">
        <f>105+1+130+2+2+59+1+12+1+4+2+74+1+500</f>
        <v>894</v>
      </c>
      <c r="E17" s="2"/>
      <c r="F17" s="7">
        <f t="shared" si="0"/>
        <v>0</v>
      </c>
    </row>
    <row r="18" spans="1:11" ht="15.75" x14ac:dyDescent="0.25">
      <c r="A18" s="20"/>
      <c r="B18" s="21"/>
      <c r="C18" s="4" t="s">
        <v>13</v>
      </c>
      <c r="D18" s="5">
        <v>300</v>
      </c>
      <c r="E18" s="2"/>
      <c r="F18" s="7">
        <f t="shared" si="0"/>
        <v>0</v>
      </c>
    </row>
    <row r="19" spans="1:11" ht="15.75" x14ac:dyDescent="0.25">
      <c r="A19" s="20"/>
      <c r="B19" s="21"/>
      <c r="C19" s="4" t="s">
        <v>57</v>
      </c>
      <c r="D19" s="5">
        <f>26+5+58+91+19+14+2+4+4+1+11+1+19+30</f>
        <v>285</v>
      </c>
      <c r="E19" s="2"/>
      <c r="F19" s="7">
        <f t="shared" si="0"/>
        <v>0</v>
      </c>
    </row>
    <row r="20" spans="1:11" ht="15.75" x14ac:dyDescent="0.25">
      <c r="A20" s="20"/>
      <c r="B20" s="21"/>
      <c r="C20" s="6" t="s">
        <v>13</v>
      </c>
      <c r="D20" s="5">
        <v>60</v>
      </c>
      <c r="E20" s="2"/>
      <c r="F20" s="7">
        <f t="shared" si="0"/>
        <v>0</v>
      </c>
    </row>
    <row r="21" spans="1:11" ht="15.75" x14ac:dyDescent="0.25">
      <c r="A21" s="20" t="s">
        <v>14</v>
      </c>
      <c r="B21" s="21" t="s">
        <v>15</v>
      </c>
      <c r="C21" s="4" t="s">
        <v>55</v>
      </c>
      <c r="D21" s="5">
        <f>9+5+40</f>
        <v>54</v>
      </c>
      <c r="E21" s="2"/>
      <c r="F21" s="7">
        <f t="shared" si="0"/>
        <v>0</v>
      </c>
    </row>
    <row r="22" spans="1:11" ht="15.75" x14ac:dyDescent="0.25">
      <c r="A22" s="20"/>
      <c r="B22" s="21"/>
      <c r="C22" s="4" t="s">
        <v>13</v>
      </c>
      <c r="D22" s="5">
        <v>10</v>
      </c>
      <c r="E22" s="2"/>
      <c r="F22" s="7">
        <f t="shared" si="0"/>
        <v>0</v>
      </c>
    </row>
    <row r="23" spans="1:11" ht="15.75" x14ac:dyDescent="0.25">
      <c r="A23" s="20"/>
      <c r="B23" s="21"/>
      <c r="C23" s="4" t="s">
        <v>56</v>
      </c>
      <c r="D23" s="5">
        <f>7+6+20</f>
        <v>33</v>
      </c>
      <c r="E23" s="2"/>
      <c r="F23" s="7">
        <f t="shared" si="0"/>
        <v>0</v>
      </c>
    </row>
    <row r="24" spans="1:11" ht="15.75" x14ac:dyDescent="0.25">
      <c r="A24" s="20"/>
      <c r="B24" s="21"/>
      <c r="C24" s="4" t="s">
        <v>13</v>
      </c>
      <c r="D24" s="5">
        <v>5</v>
      </c>
      <c r="E24" s="2"/>
      <c r="F24" s="7">
        <f t="shared" si="0"/>
        <v>0</v>
      </c>
      <c r="K24"/>
    </row>
    <row r="25" spans="1:11" ht="15.75" x14ac:dyDescent="0.25">
      <c r="A25" s="20"/>
      <c r="B25" s="21"/>
      <c r="C25" s="4" t="s">
        <v>57</v>
      </c>
      <c r="D25" s="5">
        <f>25+20</f>
        <v>45</v>
      </c>
      <c r="E25" s="2"/>
      <c r="F25" s="7">
        <f t="shared" si="0"/>
        <v>0</v>
      </c>
    </row>
    <row r="26" spans="1:11" ht="15.75" x14ac:dyDescent="0.25">
      <c r="A26" s="20"/>
      <c r="B26" s="21"/>
      <c r="C26" s="6" t="s">
        <v>13</v>
      </c>
      <c r="D26" s="5">
        <v>8</v>
      </c>
      <c r="E26" s="2"/>
      <c r="F26" s="7">
        <f t="shared" si="0"/>
        <v>0</v>
      </c>
    </row>
    <row r="27" spans="1:11" ht="15.75" x14ac:dyDescent="0.25">
      <c r="A27" s="20" t="s">
        <v>16</v>
      </c>
      <c r="B27" s="21" t="s">
        <v>17</v>
      </c>
      <c r="C27" s="4" t="s">
        <v>55</v>
      </c>
      <c r="D27" s="5">
        <f>2+3576+1+1+662+2854+1+315+736+5+156+1+9+5144+12562+11000</f>
        <v>37025</v>
      </c>
      <c r="E27" s="2"/>
      <c r="F27" s="7">
        <f t="shared" si="0"/>
        <v>0</v>
      </c>
    </row>
    <row r="28" spans="1:11" ht="15.75" x14ac:dyDescent="0.25">
      <c r="A28" s="20"/>
      <c r="B28" s="21"/>
      <c r="C28" s="4" t="s">
        <v>13</v>
      </c>
      <c r="D28" s="5">
        <v>1200</v>
      </c>
      <c r="E28" s="2"/>
      <c r="F28" s="7">
        <f t="shared" si="0"/>
        <v>0</v>
      </c>
    </row>
    <row r="29" spans="1:11" ht="15.75" x14ac:dyDescent="0.25">
      <c r="A29" s="20"/>
      <c r="B29" s="21"/>
      <c r="C29" s="4" t="s">
        <v>56</v>
      </c>
      <c r="D29" s="5">
        <f>1+330+2+302+5+143+4+22+2+5+2+5+5+152+409+263+1000</f>
        <v>2652</v>
      </c>
      <c r="E29" s="2"/>
      <c r="F29" s="7">
        <f t="shared" si="0"/>
        <v>0</v>
      </c>
    </row>
    <row r="30" spans="1:11" ht="15.75" x14ac:dyDescent="0.25">
      <c r="A30" s="20"/>
      <c r="B30" s="21"/>
      <c r="C30" s="4" t="s">
        <v>13</v>
      </c>
      <c r="D30" s="5">
        <v>300</v>
      </c>
      <c r="E30" s="2"/>
      <c r="F30" s="7">
        <f t="shared" si="0"/>
        <v>0</v>
      </c>
    </row>
    <row r="31" spans="1:11" ht="15.75" x14ac:dyDescent="0.25">
      <c r="A31" s="20"/>
      <c r="B31" s="21"/>
      <c r="C31" s="4" t="s">
        <v>57</v>
      </c>
      <c r="D31" s="5">
        <f>1+69+8+64+1+7+21+7+6+3+1+23+2+10+2+1+11+1+1+36+180+68+50</f>
        <v>573</v>
      </c>
      <c r="E31" s="2"/>
      <c r="F31" s="7">
        <f t="shared" si="0"/>
        <v>0</v>
      </c>
    </row>
    <row r="32" spans="1:11" ht="15.75" x14ac:dyDescent="0.25">
      <c r="A32" s="20"/>
      <c r="B32" s="21"/>
      <c r="C32" s="6" t="s">
        <v>13</v>
      </c>
      <c r="D32" s="5">
        <v>60</v>
      </c>
      <c r="E32" s="2"/>
      <c r="F32" s="7">
        <f t="shared" si="0"/>
        <v>0</v>
      </c>
    </row>
    <row r="33" spans="1:6" ht="15.75" x14ac:dyDescent="0.25">
      <c r="A33" s="20" t="s">
        <v>18</v>
      </c>
      <c r="B33" s="21" t="s">
        <v>19</v>
      </c>
      <c r="C33" s="4" t="s">
        <v>55</v>
      </c>
      <c r="D33" s="5">
        <f>4515+11370+7+3+40</f>
        <v>15935</v>
      </c>
      <c r="E33" s="2"/>
      <c r="F33" s="7">
        <f t="shared" si="0"/>
        <v>0</v>
      </c>
    </row>
    <row r="34" spans="1:6" ht="15.75" x14ac:dyDescent="0.25">
      <c r="A34" s="20"/>
      <c r="B34" s="21"/>
      <c r="C34" s="4" t="s">
        <v>13</v>
      </c>
      <c r="D34" s="5">
        <v>600</v>
      </c>
      <c r="E34" s="2"/>
      <c r="F34" s="7">
        <f t="shared" si="0"/>
        <v>0</v>
      </c>
    </row>
    <row r="35" spans="1:6" ht="15.75" x14ac:dyDescent="0.25">
      <c r="A35" s="20"/>
      <c r="B35" s="21"/>
      <c r="C35" s="4" t="s">
        <v>56</v>
      </c>
      <c r="D35" s="5">
        <f>287+197+6+3+30</f>
        <v>523</v>
      </c>
      <c r="E35" s="2"/>
      <c r="F35" s="7">
        <f t="shared" si="0"/>
        <v>0</v>
      </c>
    </row>
    <row r="36" spans="1:6" ht="15.75" x14ac:dyDescent="0.25">
      <c r="A36" s="20"/>
      <c r="B36" s="21"/>
      <c r="C36" s="4" t="s">
        <v>13</v>
      </c>
      <c r="D36" s="5">
        <v>60</v>
      </c>
      <c r="E36" s="2"/>
      <c r="F36" s="7">
        <f t="shared" si="0"/>
        <v>0</v>
      </c>
    </row>
    <row r="37" spans="1:6" ht="15.75" x14ac:dyDescent="0.25">
      <c r="A37" s="20"/>
      <c r="B37" s="21"/>
      <c r="C37" s="4" t="s">
        <v>57</v>
      </c>
      <c r="D37" s="5">
        <f>120+60+7+10</f>
        <v>197</v>
      </c>
      <c r="E37" s="2"/>
      <c r="F37" s="7">
        <f t="shared" si="0"/>
        <v>0</v>
      </c>
    </row>
    <row r="38" spans="1:6" ht="15.75" x14ac:dyDescent="0.25">
      <c r="A38" s="20"/>
      <c r="B38" s="21"/>
      <c r="C38" s="6" t="s">
        <v>13</v>
      </c>
      <c r="D38" s="5">
        <v>20</v>
      </c>
      <c r="E38" s="2"/>
      <c r="F38" s="7">
        <f t="shared" si="0"/>
        <v>0</v>
      </c>
    </row>
    <row r="39" spans="1:6" ht="18.75" x14ac:dyDescent="0.25">
      <c r="A39" s="31" t="s">
        <v>20</v>
      </c>
      <c r="B39" s="31"/>
      <c r="C39" s="31"/>
      <c r="D39" s="31"/>
      <c r="E39" s="31"/>
      <c r="F39" s="31"/>
    </row>
    <row r="40" spans="1:6" x14ac:dyDescent="0.25">
      <c r="A40" s="20" t="s">
        <v>7</v>
      </c>
      <c r="B40" s="21" t="s">
        <v>21</v>
      </c>
      <c r="C40" s="10" t="s">
        <v>22</v>
      </c>
      <c r="D40" s="5">
        <f>1+17+1+5+2+3+3</f>
        <v>32</v>
      </c>
      <c r="E40" s="2"/>
      <c r="F40" s="7">
        <f t="shared" ref="F40:F75" si="1">D40*E40</f>
        <v>0</v>
      </c>
    </row>
    <row r="41" spans="1:6" x14ac:dyDescent="0.25">
      <c r="A41" s="20"/>
      <c r="B41" s="21"/>
      <c r="C41" s="10" t="s">
        <v>23</v>
      </c>
      <c r="D41" s="5">
        <v>5</v>
      </c>
      <c r="E41" s="2"/>
      <c r="F41" s="7">
        <f t="shared" si="1"/>
        <v>0</v>
      </c>
    </row>
    <row r="42" spans="1:6" x14ac:dyDescent="0.25">
      <c r="A42" s="20"/>
      <c r="B42" s="21"/>
      <c r="C42" s="10" t="s">
        <v>24</v>
      </c>
      <c r="D42" s="5">
        <v>5</v>
      </c>
      <c r="E42" s="2"/>
      <c r="F42" s="7">
        <f t="shared" si="1"/>
        <v>0</v>
      </c>
    </row>
    <row r="43" spans="1:6" x14ac:dyDescent="0.25">
      <c r="A43" s="20"/>
      <c r="B43" s="21"/>
      <c r="C43" s="10" t="s">
        <v>25</v>
      </c>
      <c r="D43" s="5">
        <v>5</v>
      </c>
      <c r="E43" s="2"/>
      <c r="F43" s="7">
        <f t="shared" si="1"/>
        <v>0</v>
      </c>
    </row>
    <row r="44" spans="1:6" x14ac:dyDescent="0.25">
      <c r="A44" s="20"/>
      <c r="B44" s="21"/>
      <c r="C44" s="10" t="s">
        <v>26</v>
      </c>
      <c r="D44" s="5">
        <v>5</v>
      </c>
      <c r="E44" s="2"/>
      <c r="F44" s="7">
        <f t="shared" si="1"/>
        <v>0</v>
      </c>
    </row>
    <row r="45" spans="1:6" x14ac:dyDescent="0.25">
      <c r="A45" s="20"/>
      <c r="B45" s="21"/>
      <c r="C45" s="10" t="s">
        <v>27</v>
      </c>
      <c r="D45" s="5">
        <v>5</v>
      </c>
      <c r="E45" s="2"/>
      <c r="F45" s="7">
        <f t="shared" si="1"/>
        <v>0</v>
      </c>
    </row>
    <row r="46" spans="1:6" x14ac:dyDescent="0.25">
      <c r="A46" s="20" t="s">
        <v>28</v>
      </c>
      <c r="B46" s="21" t="s">
        <v>29</v>
      </c>
      <c r="C46" s="10" t="s">
        <v>22</v>
      </c>
      <c r="D46" s="5">
        <v>120</v>
      </c>
      <c r="E46" s="2"/>
      <c r="F46" s="7">
        <f t="shared" si="1"/>
        <v>0</v>
      </c>
    </row>
    <row r="47" spans="1:6" x14ac:dyDescent="0.25">
      <c r="A47" s="20"/>
      <c r="B47" s="21"/>
      <c r="C47" s="10" t="s">
        <v>23</v>
      </c>
      <c r="D47" s="5">
        <v>30</v>
      </c>
      <c r="E47" s="2"/>
      <c r="F47" s="7">
        <f t="shared" si="1"/>
        <v>0</v>
      </c>
    </row>
    <row r="48" spans="1:6" x14ac:dyDescent="0.25">
      <c r="A48" s="20"/>
      <c r="B48" s="21"/>
      <c r="C48" s="10" t="s">
        <v>24</v>
      </c>
      <c r="D48" s="5">
        <v>15</v>
      </c>
      <c r="E48" s="2"/>
      <c r="F48" s="7">
        <f t="shared" si="1"/>
        <v>0</v>
      </c>
    </row>
    <row r="49" spans="1:6" x14ac:dyDescent="0.25">
      <c r="A49" s="20"/>
      <c r="B49" s="21"/>
      <c r="C49" s="10" t="s">
        <v>25</v>
      </c>
      <c r="D49" s="5">
        <v>1</v>
      </c>
      <c r="E49" s="2"/>
      <c r="F49" s="7">
        <f t="shared" si="1"/>
        <v>0</v>
      </c>
    </row>
    <row r="50" spans="1:6" x14ac:dyDescent="0.25">
      <c r="A50" s="20"/>
      <c r="B50" s="21"/>
      <c r="C50" s="10" t="s">
        <v>26</v>
      </c>
      <c r="D50" s="5">
        <v>1</v>
      </c>
      <c r="E50" s="2"/>
      <c r="F50" s="7">
        <f t="shared" si="1"/>
        <v>0</v>
      </c>
    </row>
    <row r="51" spans="1:6" x14ac:dyDescent="0.25">
      <c r="A51" s="20"/>
      <c r="B51" s="21"/>
      <c r="C51" s="10" t="s">
        <v>27</v>
      </c>
      <c r="D51" s="5">
        <v>1</v>
      </c>
      <c r="E51" s="2"/>
      <c r="F51" s="7">
        <f t="shared" si="1"/>
        <v>0</v>
      </c>
    </row>
    <row r="52" spans="1:6" x14ac:dyDescent="0.25">
      <c r="A52" s="20" t="s">
        <v>11</v>
      </c>
      <c r="B52" s="21" t="s">
        <v>15</v>
      </c>
      <c r="C52" s="10" t="s">
        <v>22</v>
      </c>
      <c r="D52" s="5">
        <f>3+70+153+150</f>
        <v>376</v>
      </c>
      <c r="E52" s="2"/>
      <c r="F52" s="7">
        <f t="shared" si="1"/>
        <v>0</v>
      </c>
    </row>
    <row r="53" spans="1:6" x14ac:dyDescent="0.25">
      <c r="A53" s="20"/>
      <c r="B53" s="21"/>
      <c r="C53" s="10" t="s">
        <v>13</v>
      </c>
      <c r="D53" s="5">
        <v>3</v>
      </c>
      <c r="E53" s="2"/>
      <c r="F53" s="7">
        <f t="shared" si="1"/>
        <v>0</v>
      </c>
    </row>
    <row r="54" spans="1:6" x14ac:dyDescent="0.25">
      <c r="A54" s="20"/>
      <c r="B54" s="21"/>
      <c r="C54" s="10" t="s">
        <v>23</v>
      </c>
      <c r="D54" s="5">
        <v>30</v>
      </c>
      <c r="E54" s="2"/>
      <c r="F54" s="7">
        <f t="shared" si="1"/>
        <v>0</v>
      </c>
    </row>
    <row r="55" spans="1:6" x14ac:dyDescent="0.25">
      <c r="A55" s="20"/>
      <c r="B55" s="21"/>
      <c r="C55" s="10" t="s">
        <v>13</v>
      </c>
      <c r="D55" s="5">
        <v>3</v>
      </c>
      <c r="E55" s="2"/>
      <c r="F55" s="7">
        <f t="shared" si="1"/>
        <v>0</v>
      </c>
    </row>
    <row r="56" spans="1:6" x14ac:dyDescent="0.25">
      <c r="A56" s="20"/>
      <c r="B56" s="21"/>
      <c r="C56" s="10" t="s">
        <v>24</v>
      </c>
      <c r="D56" s="5">
        <v>15</v>
      </c>
      <c r="E56" s="2"/>
      <c r="F56" s="7">
        <f t="shared" si="1"/>
        <v>0</v>
      </c>
    </row>
    <row r="57" spans="1:6" x14ac:dyDescent="0.25">
      <c r="A57" s="20"/>
      <c r="B57" s="21"/>
      <c r="C57" s="10" t="s">
        <v>13</v>
      </c>
      <c r="D57" s="5">
        <v>3</v>
      </c>
      <c r="E57" s="2"/>
      <c r="F57" s="7">
        <f t="shared" si="1"/>
        <v>0</v>
      </c>
    </row>
    <row r="58" spans="1:6" x14ac:dyDescent="0.25">
      <c r="A58" s="20"/>
      <c r="B58" s="21"/>
      <c r="C58" s="10" t="s">
        <v>25</v>
      </c>
      <c r="D58" s="5">
        <v>3</v>
      </c>
      <c r="E58" s="2"/>
      <c r="F58" s="7">
        <f t="shared" si="1"/>
        <v>0</v>
      </c>
    </row>
    <row r="59" spans="1:6" x14ac:dyDescent="0.25">
      <c r="A59" s="20"/>
      <c r="B59" s="21"/>
      <c r="C59" s="10" t="s">
        <v>13</v>
      </c>
      <c r="D59" s="5">
        <v>1</v>
      </c>
      <c r="E59" s="2"/>
      <c r="F59" s="7">
        <f t="shared" si="1"/>
        <v>0</v>
      </c>
    </row>
    <row r="60" spans="1:6" x14ac:dyDescent="0.25">
      <c r="A60" s="20"/>
      <c r="B60" s="21"/>
      <c r="C60" s="10" t="s">
        <v>26</v>
      </c>
      <c r="D60" s="5">
        <v>3</v>
      </c>
      <c r="E60" s="2"/>
      <c r="F60" s="7">
        <f t="shared" si="1"/>
        <v>0</v>
      </c>
    </row>
    <row r="61" spans="1:6" x14ac:dyDescent="0.25">
      <c r="A61" s="20"/>
      <c r="B61" s="21"/>
      <c r="C61" s="10" t="s">
        <v>13</v>
      </c>
      <c r="D61" s="5">
        <v>1</v>
      </c>
      <c r="E61" s="2"/>
      <c r="F61" s="7">
        <f t="shared" si="1"/>
        <v>0</v>
      </c>
    </row>
    <row r="62" spans="1:6" x14ac:dyDescent="0.25">
      <c r="A62" s="20"/>
      <c r="B62" s="21"/>
      <c r="C62" s="10" t="s">
        <v>27</v>
      </c>
      <c r="D62" s="5">
        <v>3</v>
      </c>
      <c r="E62" s="2"/>
      <c r="F62" s="7">
        <f t="shared" si="1"/>
        <v>0</v>
      </c>
    </row>
    <row r="63" spans="1:6" x14ac:dyDescent="0.25">
      <c r="A63" s="20"/>
      <c r="B63" s="21"/>
      <c r="C63" s="10" t="s">
        <v>13</v>
      </c>
      <c r="D63" s="5">
        <v>1</v>
      </c>
      <c r="E63" s="2"/>
      <c r="F63" s="7">
        <f t="shared" si="1"/>
        <v>0</v>
      </c>
    </row>
    <row r="64" spans="1:6" x14ac:dyDescent="0.25">
      <c r="A64" s="20" t="s">
        <v>14</v>
      </c>
      <c r="B64" s="21" t="s">
        <v>30</v>
      </c>
      <c r="C64" s="10" t="s">
        <v>22</v>
      </c>
      <c r="D64" s="5">
        <f>1+8+33+25+4+9+3+300</f>
        <v>383</v>
      </c>
      <c r="E64" s="2"/>
      <c r="F64" s="7">
        <f t="shared" si="1"/>
        <v>0</v>
      </c>
    </row>
    <row r="65" spans="1:6" x14ac:dyDescent="0.25">
      <c r="A65" s="20"/>
      <c r="B65" s="21"/>
      <c r="C65" s="10" t="s">
        <v>13</v>
      </c>
      <c r="D65" s="5">
        <v>3</v>
      </c>
      <c r="E65" s="2"/>
      <c r="F65" s="7">
        <f t="shared" si="1"/>
        <v>0</v>
      </c>
    </row>
    <row r="66" spans="1:6" x14ac:dyDescent="0.25">
      <c r="A66" s="20"/>
      <c r="B66" s="21"/>
      <c r="C66" s="10" t="s">
        <v>23</v>
      </c>
      <c r="D66" s="5">
        <v>60</v>
      </c>
      <c r="E66" s="2"/>
      <c r="F66" s="7">
        <f t="shared" si="1"/>
        <v>0</v>
      </c>
    </row>
    <row r="67" spans="1:6" x14ac:dyDescent="0.25">
      <c r="A67" s="20"/>
      <c r="B67" s="21"/>
      <c r="C67" s="10" t="s">
        <v>13</v>
      </c>
      <c r="D67" s="5">
        <v>6</v>
      </c>
      <c r="E67" s="2"/>
      <c r="F67" s="7">
        <f t="shared" si="1"/>
        <v>0</v>
      </c>
    </row>
    <row r="68" spans="1:6" x14ac:dyDescent="0.25">
      <c r="A68" s="20"/>
      <c r="B68" s="21"/>
      <c r="C68" s="10" t="s">
        <v>24</v>
      </c>
      <c r="D68" s="5">
        <f>1+1+1+9</f>
        <v>12</v>
      </c>
      <c r="E68" s="2"/>
      <c r="F68" s="7">
        <f t="shared" si="1"/>
        <v>0</v>
      </c>
    </row>
    <row r="69" spans="1:6" x14ac:dyDescent="0.25">
      <c r="A69" s="20"/>
      <c r="B69" s="21"/>
      <c r="C69" s="10" t="s">
        <v>13</v>
      </c>
      <c r="D69" s="5">
        <v>3</v>
      </c>
      <c r="E69" s="2"/>
      <c r="F69" s="7">
        <f t="shared" si="1"/>
        <v>0</v>
      </c>
    </row>
    <row r="70" spans="1:6" x14ac:dyDescent="0.25">
      <c r="A70" s="20"/>
      <c r="B70" s="21"/>
      <c r="C70" s="10" t="s">
        <v>25</v>
      </c>
      <c r="D70" s="5">
        <f>1+3</f>
        <v>4</v>
      </c>
      <c r="E70" s="2"/>
      <c r="F70" s="7">
        <f t="shared" si="1"/>
        <v>0</v>
      </c>
    </row>
    <row r="71" spans="1:6" x14ac:dyDescent="0.25">
      <c r="A71" s="20"/>
      <c r="B71" s="21"/>
      <c r="C71" s="10" t="s">
        <v>13</v>
      </c>
      <c r="D71" s="5">
        <v>1</v>
      </c>
      <c r="E71" s="2"/>
      <c r="F71" s="7">
        <f t="shared" si="1"/>
        <v>0</v>
      </c>
    </row>
    <row r="72" spans="1:6" x14ac:dyDescent="0.25">
      <c r="A72" s="20"/>
      <c r="B72" s="21"/>
      <c r="C72" s="10" t="s">
        <v>26</v>
      </c>
      <c r="D72" s="5">
        <f>1+1+3</f>
        <v>5</v>
      </c>
      <c r="E72" s="2"/>
      <c r="F72" s="7">
        <f t="shared" si="1"/>
        <v>0</v>
      </c>
    </row>
    <row r="73" spans="1:6" x14ac:dyDescent="0.25">
      <c r="A73" s="20"/>
      <c r="B73" s="21"/>
      <c r="C73" s="10" t="s">
        <v>13</v>
      </c>
      <c r="D73" s="5">
        <v>1</v>
      </c>
      <c r="E73" s="2"/>
      <c r="F73" s="7">
        <f t="shared" si="1"/>
        <v>0</v>
      </c>
    </row>
    <row r="74" spans="1:6" x14ac:dyDescent="0.25">
      <c r="A74" s="20"/>
      <c r="B74" s="21"/>
      <c r="C74" s="10" t="s">
        <v>27</v>
      </c>
      <c r="D74" s="5">
        <f>3</f>
        <v>3</v>
      </c>
      <c r="E74" s="2"/>
      <c r="F74" s="7">
        <f t="shared" si="1"/>
        <v>0</v>
      </c>
    </row>
    <row r="75" spans="1:6" x14ac:dyDescent="0.25">
      <c r="A75" s="20"/>
      <c r="B75" s="21"/>
      <c r="C75" s="10" t="s">
        <v>13</v>
      </c>
      <c r="D75" s="5">
        <v>1</v>
      </c>
      <c r="E75" s="2"/>
      <c r="F75" s="7">
        <f t="shared" si="1"/>
        <v>0</v>
      </c>
    </row>
    <row r="76" spans="1:6" ht="18.75" x14ac:dyDescent="0.25">
      <c r="A76" s="31" t="s">
        <v>31</v>
      </c>
      <c r="B76" s="31"/>
      <c r="C76" s="31"/>
      <c r="D76" s="31"/>
      <c r="E76" s="31"/>
      <c r="F76" s="31"/>
    </row>
    <row r="77" spans="1:6" x14ac:dyDescent="0.25">
      <c r="A77" s="20" t="s">
        <v>7</v>
      </c>
      <c r="B77" s="21" t="s">
        <v>21</v>
      </c>
      <c r="C77" s="10" t="s">
        <v>22</v>
      </c>
      <c r="D77" s="5">
        <v>5</v>
      </c>
      <c r="E77" s="2"/>
      <c r="F77" s="7">
        <f t="shared" ref="F77:F112" si="2">D77*E77</f>
        <v>0</v>
      </c>
    </row>
    <row r="78" spans="1:6" x14ac:dyDescent="0.25">
      <c r="A78" s="20"/>
      <c r="B78" s="21"/>
      <c r="C78" s="10" t="s">
        <v>23</v>
      </c>
      <c r="D78" s="5">
        <v>5</v>
      </c>
      <c r="E78" s="2"/>
      <c r="F78" s="7">
        <f t="shared" si="2"/>
        <v>0</v>
      </c>
    </row>
    <row r="79" spans="1:6" x14ac:dyDescent="0.25">
      <c r="A79" s="20"/>
      <c r="B79" s="21"/>
      <c r="C79" s="10" t="s">
        <v>24</v>
      </c>
      <c r="D79" s="5">
        <v>5</v>
      </c>
      <c r="E79" s="2"/>
      <c r="F79" s="7">
        <f t="shared" si="2"/>
        <v>0</v>
      </c>
    </row>
    <row r="80" spans="1:6" x14ac:dyDescent="0.25">
      <c r="A80" s="20"/>
      <c r="B80" s="21"/>
      <c r="C80" s="10" t="s">
        <v>25</v>
      </c>
      <c r="D80" s="5">
        <v>5</v>
      </c>
      <c r="E80" s="2"/>
      <c r="F80" s="7">
        <f t="shared" si="2"/>
        <v>0</v>
      </c>
    </row>
    <row r="81" spans="1:6" x14ac:dyDescent="0.25">
      <c r="A81" s="20"/>
      <c r="B81" s="21"/>
      <c r="C81" s="10" t="s">
        <v>26</v>
      </c>
      <c r="D81" s="5">
        <v>5</v>
      </c>
      <c r="E81" s="2"/>
      <c r="F81" s="7">
        <f t="shared" si="2"/>
        <v>0</v>
      </c>
    </row>
    <row r="82" spans="1:6" x14ac:dyDescent="0.25">
      <c r="A82" s="20"/>
      <c r="B82" s="21"/>
      <c r="C82" s="10" t="s">
        <v>27</v>
      </c>
      <c r="D82" s="5">
        <v>5</v>
      </c>
      <c r="E82" s="2"/>
      <c r="F82" s="7">
        <f t="shared" si="2"/>
        <v>0</v>
      </c>
    </row>
    <row r="83" spans="1:6" x14ac:dyDescent="0.25">
      <c r="A83" s="20" t="s">
        <v>28</v>
      </c>
      <c r="B83" s="21" t="s">
        <v>29</v>
      </c>
      <c r="C83" s="10" t="s">
        <v>22</v>
      </c>
      <c r="D83" s="5">
        <v>5</v>
      </c>
      <c r="E83" s="2"/>
      <c r="F83" s="7">
        <f t="shared" si="2"/>
        <v>0</v>
      </c>
    </row>
    <row r="84" spans="1:6" x14ac:dyDescent="0.25">
      <c r="A84" s="20"/>
      <c r="B84" s="21"/>
      <c r="C84" s="10" t="s">
        <v>23</v>
      </c>
      <c r="D84" s="5">
        <v>5</v>
      </c>
      <c r="E84" s="2"/>
      <c r="F84" s="7">
        <f t="shared" si="2"/>
        <v>0</v>
      </c>
    </row>
    <row r="85" spans="1:6" x14ac:dyDescent="0.25">
      <c r="A85" s="20"/>
      <c r="B85" s="21"/>
      <c r="C85" s="10" t="s">
        <v>24</v>
      </c>
      <c r="D85" s="5">
        <v>5</v>
      </c>
      <c r="E85" s="2"/>
      <c r="F85" s="7">
        <f t="shared" si="2"/>
        <v>0</v>
      </c>
    </row>
    <row r="86" spans="1:6" x14ac:dyDescent="0.25">
      <c r="A86" s="20"/>
      <c r="B86" s="21"/>
      <c r="C86" s="10" t="s">
        <v>25</v>
      </c>
      <c r="D86" s="5">
        <v>5</v>
      </c>
      <c r="E86" s="2"/>
      <c r="F86" s="7">
        <f t="shared" si="2"/>
        <v>0</v>
      </c>
    </row>
    <row r="87" spans="1:6" x14ac:dyDescent="0.25">
      <c r="A87" s="20"/>
      <c r="B87" s="21"/>
      <c r="C87" s="10" t="s">
        <v>26</v>
      </c>
      <c r="D87" s="5">
        <v>5</v>
      </c>
      <c r="E87" s="2"/>
      <c r="F87" s="7">
        <f t="shared" si="2"/>
        <v>0</v>
      </c>
    </row>
    <row r="88" spans="1:6" x14ac:dyDescent="0.25">
      <c r="A88" s="20"/>
      <c r="B88" s="21"/>
      <c r="C88" s="10" t="s">
        <v>27</v>
      </c>
      <c r="D88" s="5">
        <v>5</v>
      </c>
      <c r="E88" s="2"/>
      <c r="F88" s="7">
        <f t="shared" si="2"/>
        <v>0</v>
      </c>
    </row>
    <row r="89" spans="1:6" x14ac:dyDescent="0.25">
      <c r="A89" s="20" t="s">
        <v>11</v>
      </c>
      <c r="B89" s="21" t="s">
        <v>15</v>
      </c>
      <c r="C89" s="10" t="s">
        <v>22</v>
      </c>
      <c r="D89" s="5">
        <v>5</v>
      </c>
      <c r="E89" s="2"/>
      <c r="F89" s="7">
        <f t="shared" si="2"/>
        <v>0</v>
      </c>
    </row>
    <row r="90" spans="1:6" x14ac:dyDescent="0.25">
      <c r="A90" s="20"/>
      <c r="B90" s="21"/>
      <c r="C90" s="10" t="s">
        <v>13</v>
      </c>
      <c r="D90" s="5">
        <v>1</v>
      </c>
      <c r="E90" s="2"/>
      <c r="F90" s="7">
        <f t="shared" si="2"/>
        <v>0</v>
      </c>
    </row>
    <row r="91" spans="1:6" x14ac:dyDescent="0.25">
      <c r="A91" s="20"/>
      <c r="B91" s="21"/>
      <c r="C91" s="10" t="s">
        <v>23</v>
      </c>
      <c r="D91" s="5">
        <v>5</v>
      </c>
      <c r="E91" s="2"/>
      <c r="F91" s="7">
        <f t="shared" si="2"/>
        <v>0</v>
      </c>
    </row>
    <row r="92" spans="1:6" x14ac:dyDescent="0.25">
      <c r="A92" s="20"/>
      <c r="B92" s="21"/>
      <c r="C92" s="10" t="s">
        <v>13</v>
      </c>
      <c r="D92" s="5">
        <v>1</v>
      </c>
      <c r="E92" s="2"/>
      <c r="F92" s="7">
        <f t="shared" si="2"/>
        <v>0</v>
      </c>
    </row>
    <row r="93" spans="1:6" x14ac:dyDescent="0.25">
      <c r="A93" s="20"/>
      <c r="B93" s="21"/>
      <c r="C93" s="10" t="s">
        <v>24</v>
      </c>
      <c r="D93" s="5">
        <v>5</v>
      </c>
      <c r="E93" s="2"/>
      <c r="F93" s="7">
        <f t="shared" si="2"/>
        <v>0</v>
      </c>
    </row>
    <row r="94" spans="1:6" x14ac:dyDescent="0.25">
      <c r="A94" s="20"/>
      <c r="B94" s="21"/>
      <c r="C94" s="10" t="s">
        <v>13</v>
      </c>
      <c r="D94" s="5">
        <v>1</v>
      </c>
      <c r="E94" s="2"/>
      <c r="F94" s="7">
        <f t="shared" si="2"/>
        <v>0</v>
      </c>
    </row>
    <row r="95" spans="1:6" x14ac:dyDescent="0.25">
      <c r="A95" s="20"/>
      <c r="B95" s="21"/>
      <c r="C95" s="10" t="s">
        <v>25</v>
      </c>
      <c r="D95" s="5">
        <v>5</v>
      </c>
      <c r="E95" s="2"/>
      <c r="F95" s="7">
        <f t="shared" si="2"/>
        <v>0</v>
      </c>
    </row>
    <row r="96" spans="1:6" x14ac:dyDescent="0.25">
      <c r="A96" s="20"/>
      <c r="B96" s="21"/>
      <c r="C96" s="10" t="s">
        <v>13</v>
      </c>
      <c r="D96" s="5">
        <v>1</v>
      </c>
      <c r="E96" s="2"/>
      <c r="F96" s="7">
        <f t="shared" si="2"/>
        <v>0</v>
      </c>
    </row>
    <row r="97" spans="1:6" x14ac:dyDescent="0.25">
      <c r="A97" s="20"/>
      <c r="B97" s="21"/>
      <c r="C97" s="10" t="s">
        <v>26</v>
      </c>
      <c r="D97" s="5">
        <v>5</v>
      </c>
      <c r="E97" s="2"/>
      <c r="F97" s="7">
        <f t="shared" si="2"/>
        <v>0</v>
      </c>
    </row>
    <row r="98" spans="1:6" x14ac:dyDescent="0.25">
      <c r="A98" s="20"/>
      <c r="B98" s="21"/>
      <c r="C98" s="10" t="s">
        <v>13</v>
      </c>
      <c r="D98" s="5">
        <v>1</v>
      </c>
      <c r="E98" s="2"/>
      <c r="F98" s="7">
        <f t="shared" si="2"/>
        <v>0</v>
      </c>
    </row>
    <row r="99" spans="1:6" x14ac:dyDescent="0.25">
      <c r="A99" s="20"/>
      <c r="B99" s="21"/>
      <c r="C99" s="10" t="s">
        <v>27</v>
      </c>
      <c r="D99" s="5">
        <v>5</v>
      </c>
      <c r="E99" s="2"/>
      <c r="F99" s="7">
        <f t="shared" si="2"/>
        <v>0</v>
      </c>
    </row>
    <row r="100" spans="1:6" x14ac:dyDescent="0.25">
      <c r="A100" s="20"/>
      <c r="B100" s="21"/>
      <c r="C100" s="10" t="s">
        <v>13</v>
      </c>
      <c r="D100" s="5">
        <v>1</v>
      </c>
      <c r="E100" s="2"/>
      <c r="F100" s="7">
        <f t="shared" si="2"/>
        <v>0</v>
      </c>
    </row>
    <row r="101" spans="1:6" x14ac:dyDescent="0.25">
      <c r="A101" s="20" t="s">
        <v>14</v>
      </c>
      <c r="B101" s="21" t="s">
        <v>30</v>
      </c>
      <c r="C101" s="10" t="s">
        <v>22</v>
      </c>
      <c r="D101" s="5">
        <f>1+1+1+60</f>
        <v>63</v>
      </c>
      <c r="E101" s="2"/>
      <c r="F101" s="7">
        <f t="shared" si="2"/>
        <v>0</v>
      </c>
    </row>
    <row r="102" spans="1:6" x14ac:dyDescent="0.25">
      <c r="A102" s="20"/>
      <c r="B102" s="21"/>
      <c r="C102" s="10" t="s">
        <v>13</v>
      </c>
      <c r="D102" s="5">
        <v>2</v>
      </c>
      <c r="E102" s="2"/>
      <c r="F102" s="7">
        <f t="shared" si="2"/>
        <v>0</v>
      </c>
    </row>
    <row r="103" spans="1:6" x14ac:dyDescent="0.25">
      <c r="A103" s="20"/>
      <c r="B103" s="21"/>
      <c r="C103" s="10" t="s">
        <v>23</v>
      </c>
      <c r="D103" s="5">
        <v>6</v>
      </c>
      <c r="E103" s="2"/>
      <c r="F103" s="7">
        <f t="shared" si="2"/>
        <v>0</v>
      </c>
    </row>
    <row r="104" spans="1:6" x14ac:dyDescent="0.25">
      <c r="A104" s="20"/>
      <c r="B104" s="21"/>
      <c r="C104" s="10" t="s">
        <v>13</v>
      </c>
      <c r="D104" s="5">
        <v>2</v>
      </c>
      <c r="E104" s="2"/>
      <c r="F104" s="7">
        <f t="shared" si="2"/>
        <v>0</v>
      </c>
    </row>
    <row r="105" spans="1:6" x14ac:dyDescent="0.25">
      <c r="A105" s="20"/>
      <c r="B105" s="21"/>
      <c r="C105" s="10" t="s">
        <v>24</v>
      </c>
      <c r="D105" s="5">
        <v>6</v>
      </c>
      <c r="E105" s="2"/>
      <c r="F105" s="7">
        <f t="shared" si="2"/>
        <v>0</v>
      </c>
    </row>
    <row r="106" spans="1:6" x14ac:dyDescent="0.25">
      <c r="A106" s="20"/>
      <c r="B106" s="21"/>
      <c r="C106" s="10" t="s">
        <v>13</v>
      </c>
      <c r="D106" s="5">
        <v>2</v>
      </c>
      <c r="E106" s="2"/>
      <c r="F106" s="7">
        <f t="shared" si="2"/>
        <v>0</v>
      </c>
    </row>
    <row r="107" spans="1:6" x14ac:dyDescent="0.25">
      <c r="A107" s="20"/>
      <c r="B107" s="21"/>
      <c r="C107" s="10" t="s">
        <v>25</v>
      </c>
      <c r="D107" s="5">
        <v>3</v>
      </c>
      <c r="E107" s="2"/>
      <c r="F107" s="7">
        <f t="shared" si="2"/>
        <v>0</v>
      </c>
    </row>
    <row r="108" spans="1:6" x14ac:dyDescent="0.25">
      <c r="A108" s="20"/>
      <c r="B108" s="21"/>
      <c r="C108" s="10" t="s">
        <v>13</v>
      </c>
      <c r="D108" s="5">
        <v>1</v>
      </c>
      <c r="E108" s="2"/>
      <c r="F108" s="7">
        <f t="shared" si="2"/>
        <v>0</v>
      </c>
    </row>
    <row r="109" spans="1:6" x14ac:dyDescent="0.25">
      <c r="A109" s="20"/>
      <c r="B109" s="21"/>
      <c r="C109" s="10" t="s">
        <v>26</v>
      </c>
      <c r="D109" s="5">
        <v>3</v>
      </c>
      <c r="E109" s="2"/>
      <c r="F109" s="7">
        <f t="shared" si="2"/>
        <v>0</v>
      </c>
    </row>
    <row r="110" spans="1:6" x14ac:dyDescent="0.25">
      <c r="A110" s="20"/>
      <c r="B110" s="21"/>
      <c r="C110" s="10" t="s">
        <v>13</v>
      </c>
      <c r="D110" s="5">
        <v>1</v>
      </c>
      <c r="E110" s="2"/>
      <c r="F110" s="7">
        <f t="shared" si="2"/>
        <v>0</v>
      </c>
    </row>
    <row r="111" spans="1:6" x14ac:dyDescent="0.25">
      <c r="A111" s="20"/>
      <c r="B111" s="21"/>
      <c r="C111" s="10" t="s">
        <v>27</v>
      </c>
      <c r="D111" s="5">
        <v>3</v>
      </c>
      <c r="E111" s="2"/>
      <c r="F111" s="7">
        <f t="shared" si="2"/>
        <v>0</v>
      </c>
    </row>
    <row r="112" spans="1:6" x14ac:dyDescent="0.25">
      <c r="A112" s="20"/>
      <c r="B112" s="21"/>
      <c r="C112" s="10" t="s">
        <v>13</v>
      </c>
      <c r="D112" s="5">
        <v>1</v>
      </c>
      <c r="E112" s="2"/>
      <c r="F112" s="7">
        <f t="shared" si="2"/>
        <v>0</v>
      </c>
    </row>
    <row r="113" spans="1:6" ht="18.75" x14ac:dyDescent="0.25">
      <c r="A113" s="31" t="s">
        <v>32</v>
      </c>
      <c r="B113" s="31"/>
      <c r="C113" s="31"/>
      <c r="D113" s="31"/>
      <c r="E113" s="31"/>
      <c r="F113" s="31"/>
    </row>
    <row r="114" spans="1:6" x14ac:dyDescent="0.25">
      <c r="A114" s="20" t="s">
        <v>7</v>
      </c>
      <c r="B114" s="21" t="s">
        <v>33</v>
      </c>
      <c r="C114" s="10" t="s">
        <v>34</v>
      </c>
      <c r="D114" s="5">
        <f>1+1+1+1+1+1+1+1+1+8+14+20</f>
        <v>51</v>
      </c>
      <c r="E114" s="2"/>
      <c r="F114" s="7">
        <f t="shared" ref="F114:F129" si="3">D114*E114</f>
        <v>0</v>
      </c>
    </row>
    <row r="115" spans="1:6" x14ac:dyDescent="0.25">
      <c r="A115" s="20"/>
      <c r="B115" s="21"/>
      <c r="C115" s="10" t="s">
        <v>13</v>
      </c>
      <c r="D115" s="5">
        <v>15</v>
      </c>
      <c r="E115" s="2"/>
      <c r="F115" s="7">
        <f t="shared" si="3"/>
        <v>0</v>
      </c>
    </row>
    <row r="116" spans="1:6" x14ac:dyDescent="0.25">
      <c r="A116" s="20"/>
      <c r="B116" s="21"/>
      <c r="C116" s="10" t="s">
        <v>35</v>
      </c>
      <c r="D116" s="5">
        <f>1+1+1+1+10</f>
        <v>14</v>
      </c>
      <c r="E116" s="2"/>
      <c r="F116" s="7">
        <f t="shared" si="3"/>
        <v>0</v>
      </c>
    </row>
    <row r="117" spans="1:6" x14ac:dyDescent="0.25">
      <c r="A117" s="20"/>
      <c r="B117" s="21"/>
      <c r="C117" s="10" t="s">
        <v>13</v>
      </c>
      <c r="D117" s="5">
        <v>6</v>
      </c>
      <c r="E117" s="2"/>
      <c r="F117" s="7">
        <f t="shared" si="3"/>
        <v>0</v>
      </c>
    </row>
    <row r="118" spans="1:6" x14ac:dyDescent="0.25">
      <c r="A118" s="20"/>
      <c r="B118" s="21"/>
      <c r="C118" s="10" t="s">
        <v>36</v>
      </c>
      <c r="D118" s="5">
        <f>1+1+1+1+10</f>
        <v>14</v>
      </c>
      <c r="E118" s="2"/>
      <c r="F118" s="7">
        <f t="shared" si="3"/>
        <v>0</v>
      </c>
    </row>
    <row r="119" spans="1:6" x14ac:dyDescent="0.25">
      <c r="A119" s="20"/>
      <c r="B119" s="21"/>
      <c r="C119" s="10" t="s">
        <v>13</v>
      </c>
      <c r="D119" s="5">
        <v>6</v>
      </c>
      <c r="E119" s="2"/>
      <c r="F119" s="7">
        <f t="shared" si="3"/>
        <v>0</v>
      </c>
    </row>
    <row r="120" spans="1:6" x14ac:dyDescent="0.25">
      <c r="A120" s="20"/>
      <c r="B120" s="21"/>
      <c r="C120" s="10" t="s">
        <v>37</v>
      </c>
      <c r="D120" s="5">
        <f>1+5</f>
        <v>6</v>
      </c>
      <c r="E120" s="2"/>
      <c r="F120" s="7">
        <f t="shared" si="3"/>
        <v>0</v>
      </c>
    </row>
    <row r="121" spans="1:6" x14ac:dyDescent="0.25">
      <c r="A121" s="20"/>
      <c r="B121" s="21"/>
      <c r="C121" s="10" t="s">
        <v>13</v>
      </c>
      <c r="D121" s="5">
        <v>3</v>
      </c>
      <c r="E121" s="2"/>
      <c r="F121" s="7">
        <f t="shared" si="3"/>
        <v>0</v>
      </c>
    </row>
    <row r="122" spans="1:6" x14ac:dyDescent="0.25">
      <c r="A122" s="20" t="s">
        <v>9</v>
      </c>
      <c r="B122" s="21" t="s">
        <v>38</v>
      </c>
      <c r="C122" s="10" t="s">
        <v>34</v>
      </c>
      <c r="D122" s="5">
        <f>10</f>
        <v>10</v>
      </c>
      <c r="E122" s="2"/>
      <c r="F122" s="7">
        <f t="shared" si="3"/>
        <v>0</v>
      </c>
    </row>
    <row r="123" spans="1:6" x14ac:dyDescent="0.25">
      <c r="A123" s="20"/>
      <c r="B123" s="21"/>
      <c r="C123" s="10" t="s">
        <v>13</v>
      </c>
      <c r="D123" s="5">
        <v>3</v>
      </c>
      <c r="E123" s="2"/>
      <c r="F123" s="7">
        <f t="shared" si="3"/>
        <v>0</v>
      </c>
    </row>
    <row r="124" spans="1:6" x14ac:dyDescent="0.25">
      <c r="A124" s="20"/>
      <c r="B124" s="21"/>
      <c r="C124" s="10" t="s">
        <v>35</v>
      </c>
      <c r="D124" s="5">
        <f>10</f>
        <v>10</v>
      </c>
      <c r="E124" s="2"/>
      <c r="F124" s="7">
        <f t="shared" si="3"/>
        <v>0</v>
      </c>
    </row>
    <row r="125" spans="1:6" x14ac:dyDescent="0.25">
      <c r="A125" s="20"/>
      <c r="B125" s="21"/>
      <c r="C125" s="10" t="s">
        <v>13</v>
      </c>
      <c r="D125" s="5">
        <v>3</v>
      </c>
      <c r="E125" s="2"/>
      <c r="F125" s="7">
        <f t="shared" si="3"/>
        <v>0</v>
      </c>
    </row>
    <row r="126" spans="1:6" x14ac:dyDescent="0.25">
      <c r="A126" s="20"/>
      <c r="B126" s="21"/>
      <c r="C126" s="10" t="s">
        <v>36</v>
      </c>
      <c r="D126" s="5">
        <f>10</f>
        <v>10</v>
      </c>
      <c r="E126" s="2"/>
      <c r="F126" s="7">
        <f t="shared" si="3"/>
        <v>0</v>
      </c>
    </row>
    <row r="127" spans="1:6" x14ac:dyDescent="0.25">
      <c r="A127" s="20"/>
      <c r="B127" s="21"/>
      <c r="C127" s="10" t="s">
        <v>13</v>
      </c>
      <c r="D127" s="5">
        <v>3</v>
      </c>
      <c r="E127" s="2"/>
      <c r="F127" s="7">
        <f t="shared" si="3"/>
        <v>0</v>
      </c>
    </row>
    <row r="128" spans="1:6" x14ac:dyDescent="0.25">
      <c r="A128" s="20"/>
      <c r="B128" s="21"/>
      <c r="C128" s="10" t="s">
        <v>37</v>
      </c>
      <c r="D128" s="5">
        <f>5</f>
        <v>5</v>
      </c>
      <c r="E128" s="2"/>
      <c r="F128" s="7">
        <f t="shared" si="3"/>
        <v>0</v>
      </c>
    </row>
    <row r="129" spans="1:6" x14ac:dyDescent="0.25">
      <c r="A129" s="20"/>
      <c r="B129" s="21"/>
      <c r="C129" s="10" t="s">
        <v>13</v>
      </c>
      <c r="D129" s="5">
        <v>3</v>
      </c>
      <c r="E129" s="2"/>
      <c r="F129" s="7">
        <f t="shared" si="3"/>
        <v>0</v>
      </c>
    </row>
    <row r="130" spans="1:6" ht="18.75" x14ac:dyDescent="0.25">
      <c r="A130" s="31" t="s">
        <v>39</v>
      </c>
      <c r="B130" s="31"/>
      <c r="C130" s="31"/>
      <c r="D130" s="31"/>
      <c r="E130" s="31"/>
      <c r="F130" s="31"/>
    </row>
    <row r="131" spans="1:6" x14ac:dyDescent="0.25">
      <c r="A131" s="20" t="s">
        <v>7</v>
      </c>
      <c r="B131" s="21" t="s">
        <v>33</v>
      </c>
      <c r="C131" s="10" t="s">
        <v>34</v>
      </c>
      <c r="D131" s="5">
        <f>1+1+10</f>
        <v>12</v>
      </c>
      <c r="E131" s="2"/>
      <c r="F131" s="7">
        <f t="shared" ref="F131:F148" si="4">D131*E131</f>
        <v>0</v>
      </c>
    </row>
    <row r="132" spans="1:6" x14ac:dyDescent="0.25">
      <c r="A132" s="20"/>
      <c r="B132" s="21"/>
      <c r="C132" s="10" t="s">
        <v>13</v>
      </c>
      <c r="D132" s="5">
        <v>3</v>
      </c>
      <c r="E132" s="2"/>
      <c r="F132" s="7">
        <f t="shared" si="4"/>
        <v>0</v>
      </c>
    </row>
    <row r="133" spans="1:6" x14ac:dyDescent="0.25">
      <c r="A133" s="20"/>
      <c r="B133" s="21"/>
      <c r="C133" s="10" t="s">
        <v>35</v>
      </c>
      <c r="D133" s="5">
        <f>10</f>
        <v>10</v>
      </c>
      <c r="E133" s="2"/>
      <c r="F133" s="7">
        <f t="shared" si="4"/>
        <v>0</v>
      </c>
    </row>
    <row r="134" spans="1:6" x14ac:dyDescent="0.25">
      <c r="A134" s="20"/>
      <c r="B134" s="21"/>
      <c r="C134" s="10" t="s">
        <v>13</v>
      </c>
      <c r="D134" s="5">
        <v>3</v>
      </c>
      <c r="E134" s="2"/>
      <c r="F134" s="7">
        <f t="shared" si="4"/>
        <v>0</v>
      </c>
    </row>
    <row r="135" spans="1:6" x14ac:dyDescent="0.25">
      <c r="A135" s="20"/>
      <c r="B135" s="21"/>
      <c r="C135" s="10" t="s">
        <v>36</v>
      </c>
      <c r="D135" s="5">
        <f>5</f>
        <v>5</v>
      </c>
      <c r="E135" s="2"/>
      <c r="F135" s="7">
        <f t="shared" si="4"/>
        <v>0</v>
      </c>
    </row>
    <row r="136" spans="1:6" x14ac:dyDescent="0.25">
      <c r="A136" s="20"/>
      <c r="B136" s="21"/>
      <c r="C136" s="10" t="s">
        <v>13</v>
      </c>
      <c r="D136" s="5">
        <v>3</v>
      </c>
      <c r="E136" s="2"/>
      <c r="F136" s="7">
        <f t="shared" si="4"/>
        <v>0</v>
      </c>
    </row>
    <row r="137" spans="1:6" x14ac:dyDescent="0.25">
      <c r="A137" s="20"/>
      <c r="B137" s="21"/>
      <c r="C137" s="10" t="s">
        <v>37</v>
      </c>
      <c r="D137" s="5">
        <f>5</f>
        <v>5</v>
      </c>
      <c r="E137" s="2"/>
      <c r="F137" s="7">
        <f t="shared" si="4"/>
        <v>0</v>
      </c>
    </row>
    <row r="138" spans="1:6" x14ac:dyDescent="0.25">
      <c r="A138" s="20"/>
      <c r="B138" s="21"/>
      <c r="C138" s="10" t="s">
        <v>13</v>
      </c>
      <c r="D138" s="5">
        <v>3</v>
      </c>
      <c r="E138" s="2"/>
      <c r="F138" s="7">
        <f t="shared" si="4"/>
        <v>0</v>
      </c>
    </row>
    <row r="139" spans="1:6" x14ac:dyDescent="0.25">
      <c r="A139" s="20"/>
      <c r="B139" s="21"/>
      <c r="C139" s="10" t="s">
        <v>40</v>
      </c>
      <c r="D139" s="5">
        <v>1</v>
      </c>
      <c r="E139" s="2"/>
      <c r="F139" s="7">
        <f t="shared" si="4"/>
        <v>0</v>
      </c>
    </row>
    <row r="140" spans="1:6" x14ac:dyDescent="0.25">
      <c r="A140" s="20" t="s">
        <v>9</v>
      </c>
      <c r="B140" s="21" t="s">
        <v>38</v>
      </c>
      <c r="C140" s="10" t="s">
        <v>34</v>
      </c>
      <c r="D140" s="5">
        <f>10</f>
        <v>10</v>
      </c>
      <c r="E140" s="2"/>
      <c r="F140" s="7">
        <f t="shared" si="4"/>
        <v>0</v>
      </c>
    </row>
    <row r="141" spans="1:6" x14ac:dyDescent="0.25">
      <c r="A141" s="20"/>
      <c r="B141" s="21"/>
      <c r="C141" s="10" t="s">
        <v>13</v>
      </c>
      <c r="D141" s="5">
        <v>1</v>
      </c>
      <c r="E141" s="2"/>
      <c r="F141" s="7">
        <f t="shared" si="4"/>
        <v>0</v>
      </c>
    </row>
    <row r="142" spans="1:6" x14ac:dyDescent="0.25">
      <c r="A142" s="20"/>
      <c r="B142" s="21"/>
      <c r="C142" s="10" t="s">
        <v>35</v>
      </c>
      <c r="D142" s="5">
        <f>10</f>
        <v>10</v>
      </c>
      <c r="E142" s="2"/>
      <c r="F142" s="7">
        <f t="shared" si="4"/>
        <v>0</v>
      </c>
    </row>
    <row r="143" spans="1:6" x14ac:dyDescent="0.25">
      <c r="A143" s="20"/>
      <c r="B143" s="21"/>
      <c r="C143" s="10" t="s">
        <v>13</v>
      </c>
      <c r="D143" s="5">
        <v>1</v>
      </c>
      <c r="E143" s="2"/>
      <c r="F143" s="7">
        <f t="shared" si="4"/>
        <v>0</v>
      </c>
    </row>
    <row r="144" spans="1:6" x14ac:dyDescent="0.25">
      <c r="A144" s="20"/>
      <c r="B144" s="21"/>
      <c r="C144" s="10" t="s">
        <v>36</v>
      </c>
      <c r="D144" s="5">
        <f>10</f>
        <v>10</v>
      </c>
      <c r="E144" s="2"/>
      <c r="F144" s="7">
        <f t="shared" si="4"/>
        <v>0</v>
      </c>
    </row>
    <row r="145" spans="1:6" x14ac:dyDescent="0.25">
      <c r="A145" s="20"/>
      <c r="B145" s="21"/>
      <c r="C145" s="10" t="s">
        <v>13</v>
      </c>
      <c r="D145" s="5">
        <v>1</v>
      </c>
      <c r="E145" s="2"/>
      <c r="F145" s="7">
        <f t="shared" si="4"/>
        <v>0</v>
      </c>
    </row>
    <row r="146" spans="1:6" x14ac:dyDescent="0.25">
      <c r="A146" s="20"/>
      <c r="B146" s="21"/>
      <c r="C146" s="10" t="s">
        <v>37</v>
      </c>
      <c r="D146" s="5">
        <f>5</f>
        <v>5</v>
      </c>
      <c r="E146" s="2"/>
      <c r="F146" s="7">
        <f t="shared" si="4"/>
        <v>0</v>
      </c>
    </row>
    <row r="147" spans="1:6" x14ac:dyDescent="0.25">
      <c r="A147" s="20"/>
      <c r="B147" s="21"/>
      <c r="C147" s="10" t="s">
        <v>13</v>
      </c>
      <c r="D147" s="5">
        <v>1</v>
      </c>
      <c r="E147" s="2"/>
      <c r="F147" s="7">
        <f t="shared" si="4"/>
        <v>0</v>
      </c>
    </row>
    <row r="148" spans="1:6" x14ac:dyDescent="0.25">
      <c r="A148" s="20"/>
      <c r="B148" s="21"/>
      <c r="C148" s="10" t="s">
        <v>40</v>
      </c>
      <c r="D148" s="5">
        <v>1</v>
      </c>
      <c r="E148" s="2"/>
      <c r="F148" s="7">
        <f t="shared" si="4"/>
        <v>0</v>
      </c>
    </row>
    <row r="149" spans="1:6" ht="18.75" x14ac:dyDescent="0.25">
      <c r="A149" s="31" t="s">
        <v>41</v>
      </c>
      <c r="B149" s="31"/>
      <c r="C149" s="31"/>
      <c r="D149" s="31"/>
      <c r="E149" s="31"/>
      <c r="F149" s="31"/>
    </row>
    <row r="150" spans="1:6" ht="28.5" customHeight="1" x14ac:dyDescent="0.25">
      <c r="A150" s="20" t="s">
        <v>7</v>
      </c>
      <c r="B150" s="21" t="s">
        <v>41</v>
      </c>
      <c r="C150" s="11" t="s">
        <v>42</v>
      </c>
      <c r="D150" s="5">
        <v>5</v>
      </c>
      <c r="E150" s="2"/>
      <c r="F150" s="7">
        <f t="shared" ref="F150:F156" si="5">D150*E150</f>
        <v>0</v>
      </c>
    </row>
    <row r="151" spans="1:6" ht="43.5" customHeight="1" x14ac:dyDescent="0.25">
      <c r="A151" s="20"/>
      <c r="B151" s="21"/>
      <c r="C151" s="11" t="s">
        <v>58</v>
      </c>
      <c r="D151" s="5">
        <v>5</v>
      </c>
      <c r="E151" s="2"/>
      <c r="F151" s="7">
        <f t="shared" si="5"/>
        <v>0</v>
      </c>
    </row>
    <row r="152" spans="1:6" ht="46.5" customHeight="1" x14ac:dyDescent="0.25">
      <c r="A152" s="20"/>
      <c r="B152" s="21"/>
      <c r="C152" s="11" t="s">
        <v>59</v>
      </c>
      <c r="D152" s="5">
        <v>5</v>
      </c>
      <c r="E152" s="2"/>
      <c r="F152" s="7">
        <f t="shared" si="5"/>
        <v>0</v>
      </c>
    </row>
    <row r="153" spans="1:6" ht="45" customHeight="1" x14ac:dyDescent="0.25">
      <c r="A153" s="20"/>
      <c r="B153" s="21"/>
      <c r="C153" s="11" t="s">
        <v>60</v>
      </c>
      <c r="D153" s="5">
        <v>5</v>
      </c>
      <c r="E153" s="2"/>
      <c r="F153" s="7">
        <f t="shared" si="5"/>
        <v>0</v>
      </c>
    </row>
    <row r="154" spans="1:6" ht="60" customHeight="1" x14ac:dyDescent="0.25">
      <c r="A154" s="20"/>
      <c r="B154" s="21"/>
      <c r="C154" s="11" t="s">
        <v>61</v>
      </c>
      <c r="D154" s="5">
        <v>5</v>
      </c>
      <c r="E154" s="2"/>
      <c r="F154" s="7">
        <f t="shared" si="5"/>
        <v>0</v>
      </c>
    </row>
    <row r="155" spans="1:6" ht="76.5" customHeight="1" x14ac:dyDescent="0.25">
      <c r="A155" s="20"/>
      <c r="B155" s="21"/>
      <c r="C155" s="11" t="s">
        <v>62</v>
      </c>
      <c r="D155" s="5">
        <v>5</v>
      </c>
      <c r="E155" s="2"/>
      <c r="F155" s="7">
        <f t="shared" si="5"/>
        <v>0</v>
      </c>
    </row>
    <row r="156" spans="1:6" x14ac:dyDescent="0.25">
      <c r="A156" s="20"/>
      <c r="B156" s="21"/>
      <c r="C156" s="11" t="s">
        <v>40</v>
      </c>
      <c r="D156" s="5">
        <v>5</v>
      </c>
      <c r="E156" s="2"/>
      <c r="F156" s="7">
        <f t="shared" si="5"/>
        <v>0</v>
      </c>
    </row>
    <row r="157" spans="1:6" x14ac:dyDescent="0.25">
      <c r="A157" s="33" t="s">
        <v>48</v>
      </c>
      <c r="B157" s="34"/>
      <c r="C157" s="34"/>
      <c r="D157" s="34"/>
      <c r="E157" s="35"/>
      <c r="F157" s="7">
        <f>SUM(F9:F156)</f>
        <v>0</v>
      </c>
    </row>
    <row r="158" spans="1:6" x14ac:dyDescent="0.25">
      <c r="A158" s="12"/>
      <c r="B158" s="13"/>
      <c r="C158" s="14"/>
      <c r="D158" s="15"/>
      <c r="E158" s="16"/>
      <c r="F158" s="16"/>
    </row>
    <row r="159" spans="1:6" ht="18.75" x14ac:dyDescent="0.25">
      <c r="A159" s="31" t="s">
        <v>43</v>
      </c>
      <c r="B159" s="31"/>
      <c r="C159" s="31"/>
      <c r="D159" s="31"/>
      <c r="E159" s="31"/>
      <c r="F159" s="31"/>
    </row>
    <row r="160" spans="1:6" ht="30" x14ac:dyDescent="0.25">
      <c r="A160" s="17" t="s">
        <v>7</v>
      </c>
      <c r="B160" s="18" t="s">
        <v>44</v>
      </c>
      <c r="C160" s="11" t="s">
        <v>45</v>
      </c>
      <c r="D160" s="19" t="s">
        <v>47</v>
      </c>
      <c r="E160" s="2"/>
      <c r="F160" s="7">
        <f>(E160*36)</f>
        <v>0</v>
      </c>
    </row>
    <row r="161" spans="1:6" x14ac:dyDescent="0.25">
      <c r="A161" s="16"/>
      <c r="B161" s="16"/>
      <c r="C161" s="16"/>
      <c r="D161" s="16"/>
      <c r="E161" s="16"/>
      <c r="F161" s="16"/>
    </row>
    <row r="162" spans="1:6" ht="18.75" x14ac:dyDescent="0.25">
      <c r="A162" s="31" t="s">
        <v>51</v>
      </c>
      <c r="B162" s="31"/>
      <c r="C162" s="31"/>
      <c r="D162" s="31"/>
      <c r="E162" s="31"/>
      <c r="F162" s="31"/>
    </row>
    <row r="163" spans="1:6" ht="24.75" customHeight="1" x14ac:dyDescent="0.25">
      <c r="A163" s="33" t="s">
        <v>49</v>
      </c>
      <c r="B163" s="34"/>
      <c r="C163" s="34"/>
      <c r="D163" s="34"/>
      <c r="E163" s="35"/>
      <c r="F163" s="7">
        <f>F157</f>
        <v>0</v>
      </c>
    </row>
    <row r="164" spans="1:6" ht="24.75" customHeight="1" x14ac:dyDescent="0.25">
      <c r="A164" s="33" t="s">
        <v>63</v>
      </c>
      <c r="B164" s="34"/>
      <c r="C164" s="34"/>
      <c r="D164" s="34"/>
      <c r="E164" s="35"/>
      <c r="F164" s="7">
        <f>F157*5%</f>
        <v>0</v>
      </c>
    </row>
    <row r="165" spans="1:6" ht="24.75" customHeight="1" x14ac:dyDescent="0.25">
      <c r="A165" s="33" t="s">
        <v>50</v>
      </c>
      <c r="B165" s="34"/>
      <c r="C165" s="34"/>
      <c r="D165" s="34"/>
      <c r="E165" s="35"/>
      <c r="F165" s="7">
        <f>F163+F164</f>
        <v>0</v>
      </c>
    </row>
    <row r="166" spans="1:6" x14ac:dyDescent="0.25">
      <c r="A166" s="3"/>
      <c r="B166" s="3"/>
      <c r="C166" s="3"/>
      <c r="D166" s="3"/>
      <c r="E166" s="3"/>
      <c r="F166" s="3"/>
    </row>
    <row r="167" spans="1:6" ht="48.75" customHeight="1" x14ac:dyDescent="0.25">
      <c r="A167" s="36" t="s">
        <v>52</v>
      </c>
      <c r="B167" s="36"/>
      <c r="C167" s="36"/>
      <c r="D167" s="3"/>
      <c r="E167" s="3"/>
      <c r="F167" s="3"/>
    </row>
    <row r="168" spans="1:6" ht="23.25" customHeight="1" x14ac:dyDescent="0.25">
      <c r="B168" s="32"/>
      <c r="C168" s="32"/>
      <c r="D168" s="32"/>
    </row>
  </sheetData>
  <sheetProtection sheet="1" objects="1" scenarios="1"/>
  <mergeCells count="61">
    <mergeCell ref="B168:D168"/>
    <mergeCell ref="A149:F149"/>
    <mergeCell ref="A150:A156"/>
    <mergeCell ref="B150:B156"/>
    <mergeCell ref="A159:F159"/>
    <mergeCell ref="A162:F162"/>
    <mergeCell ref="A163:E163"/>
    <mergeCell ref="A164:E164"/>
    <mergeCell ref="A165:E165"/>
    <mergeCell ref="A157:E157"/>
    <mergeCell ref="A167:C167"/>
    <mergeCell ref="A140:A148"/>
    <mergeCell ref="B140:B148"/>
    <mergeCell ref="A89:A100"/>
    <mergeCell ref="B89:B100"/>
    <mergeCell ref="A101:A112"/>
    <mergeCell ref="B101:B112"/>
    <mergeCell ref="A113:F113"/>
    <mergeCell ref="A114:A121"/>
    <mergeCell ref="B114:B121"/>
    <mergeCell ref="A122:A129"/>
    <mergeCell ref="B122:B129"/>
    <mergeCell ref="A130:F130"/>
    <mergeCell ref="A131:A139"/>
    <mergeCell ref="B131:B139"/>
    <mergeCell ref="A83:A88"/>
    <mergeCell ref="B83:B88"/>
    <mergeCell ref="A39:F39"/>
    <mergeCell ref="A40:A45"/>
    <mergeCell ref="B40:B45"/>
    <mergeCell ref="A46:A51"/>
    <mergeCell ref="B46:B51"/>
    <mergeCell ref="A52:A63"/>
    <mergeCell ref="B52:B63"/>
    <mergeCell ref="A64:A75"/>
    <mergeCell ref="B64:B75"/>
    <mergeCell ref="A76:F76"/>
    <mergeCell ref="A77:A82"/>
    <mergeCell ref="B77:B82"/>
    <mergeCell ref="A21:A26"/>
    <mergeCell ref="B21:B26"/>
    <mergeCell ref="A27:A32"/>
    <mergeCell ref="B27:B32"/>
    <mergeCell ref="A33:A38"/>
    <mergeCell ref="B33:B38"/>
    <mergeCell ref="A15:A20"/>
    <mergeCell ref="B15:B20"/>
    <mergeCell ref="A1:F1"/>
    <mergeCell ref="A4:F4"/>
    <mergeCell ref="A5:A6"/>
    <mergeCell ref="B5:B6"/>
    <mergeCell ref="C5:C6"/>
    <mergeCell ref="D5:D6"/>
    <mergeCell ref="E5:E6"/>
    <mergeCell ref="F5:F6"/>
    <mergeCell ref="A2:F3"/>
    <mergeCell ref="A8:F8"/>
    <mergeCell ref="A9:A11"/>
    <mergeCell ref="B9:B11"/>
    <mergeCell ref="A12:A14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MZMGO</dc:creator>
  <cp:lastModifiedBy>Grzegorz Pierz</cp:lastModifiedBy>
  <cp:lastPrinted>2023-10-04T10:57:39Z</cp:lastPrinted>
  <dcterms:created xsi:type="dcterms:W3CDTF">2023-09-01T11:33:51Z</dcterms:created>
  <dcterms:modified xsi:type="dcterms:W3CDTF">2023-10-05T15:36:07Z</dcterms:modified>
</cp:coreProperties>
</file>