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ZAMÓWIENIA DO 130 000 ZŁ_2022\Odpady komunalne_831\2. Do publikacji\Raków\"/>
    </mc:Choice>
  </mc:AlternateContent>
  <bookViews>
    <workbookView xWindow="0" yWindow="0" windowWidth="19905" windowHeight="7260"/>
  </bookViews>
  <sheets>
    <sheet name="arkusz do wypełnien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J6" i="1" s="1"/>
  <c r="F6" i="1"/>
  <c r="L6" i="1" l="1"/>
  <c r="D24" i="1" l="1"/>
  <c r="D23" i="1"/>
  <c r="D22" i="1"/>
  <c r="D21" i="1"/>
  <c r="H9" i="1" l="1"/>
  <c r="F9" i="1"/>
  <c r="H8" i="1"/>
  <c r="F8" i="1"/>
  <c r="J7" i="1"/>
  <c r="L7" i="1" s="1"/>
  <c r="F7" i="1"/>
  <c r="H5" i="1"/>
  <c r="J5" i="1" s="1"/>
  <c r="F5" i="1"/>
  <c r="J9" i="1" l="1"/>
  <c r="L9" i="1" s="1"/>
  <c r="J8" i="1"/>
  <c r="H10" i="1"/>
  <c r="L5" i="1"/>
  <c r="J10" i="1" l="1"/>
  <c r="L8" i="1"/>
  <c r="L10" i="1" s="1"/>
</calcChain>
</file>

<file path=xl/sharedStrings.xml><?xml version="1.0" encoding="utf-8"?>
<sst xmlns="http://schemas.openxmlformats.org/spreadsheetml/2006/main" count="36" uniqueCount="36">
  <si>
    <t>ZESTAWIENIE ASORTYMENTOWO-WARTOŚCIOWE</t>
  </si>
  <si>
    <t xml:space="preserve">Lp. </t>
  </si>
  <si>
    <t xml:space="preserve">Rodzaj odpadu </t>
  </si>
  <si>
    <t>Pojemnik  [m³]</t>
  </si>
  <si>
    <t>Ilość [szt.]</t>
  </si>
  <si>
    <t>m³/m-cu</t>
  </si>
  <si>
    <t>Cena jedn. zł/pojemnik.  (netto)*</t>
  </si>
  <si>
    <t>Odpłatność zł/m-c (netto)</t>
  </si>
  <si>
    <t>Wartość netto (zł)</t>
  </si>
  <si>
    <t>Stawka VAT (%)</t>
  </si>
  <si>
    <t>Wartość brutto (zł)</t>
  </si>
  <si>
    <t>Niesegregowane - wywóz dodatkowy</t>
  </si>
  <si>
    <t xml:space="preserve">Segregowane - Metale i tworzywa sztuczne </t>
  </si>
  <si>
    <t>Segregowane - Papier</t>
  </si>
  <si>
    <t xml:space="preserve">RAZEM </t>
  </si>
  <si>
    <r>
      <rPr>
        <sz val="10"/>
        <color rgb="FFFF0000"/>
        <rFont val="Times New Roman"/>
        <family val="1"/>
        <charset val="238"/>
      </rPr>
      <t xml:space="preserve">* UWAGA: </t>
    </r>
    <r>
      <rPr>
        <sz val="10"/>
        <color theme="1"/>
        <rFont val="Times New Roman"/>
        <family val="1"/>
        <charset val="238"/>
      </rPr>
      <t>proszę wypełnić tylko kolumnę "G" - wpisując cenę netto za 1 pojemnik zgodnie z pojemnością podaną w kol. "C"</t>
    </r>
  </si>
  <si>
    <t>Wywóz odpadów komunalnych niesegregowanych oraz odpadów komunalnych segregowanych z obiektu Akademii Wojsk Lądowych imienia generała Tadeusza Kościuszki – Ośrodek Szkolenia Jeździeckiego Raków</t>
  </si>
  <si>
    <t>1 x m-c</t>
  </si>
  <si>
    <t>co 2 tygodnie</t>
  </si>
  <si>
    <t>1 x w tygodniu</t>
  </si>
  <si>
    <t>2 x w tygodniu</t>
  </si>
  <si>
    <t>3 x w tygodniu</t>
  </si>
  <si>
    <t>4 x w tygodniu</t>
  </si>
  <si>
    <t>5 x w tygodniu</t>
  </si>
  <si>
    <t>6 x w tygodniu</t>
  </si>
  <si>
    <t>7 x tygodniu</t>
  </si>
  <si>
    <t>** Częstotliwości odbioru</t>
  </si>
  <si>
    <t>Ilość miesięcy</t>
  </si>
  <si>
    <t>Niesegregowane: (Maj, Czerwiec Lipiec, Sierpień , Wrzesień)</t>
  </si>
  <si>
    <t>Częstotliwość odbioru
 w m-cu**</t>
  </si>
  <si>
    <t>1.</t>
  </si>
  <si>
    <t>2.</t>
  </si>
  <si>
    <t>3.</t>
  </si>
  <si>
    <t>4.</t>
  </si>
  <si>
    <t>5.</t>
  </si>
  <si>
    <t>Niesegregowane: (Styczeń, Luty, Marzec, Kwiecień,Październik,Listopad,Grudzień)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</si>
</sst>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5" formatCode="#,##0.00_ ;\-#,##0.00\ 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/>
    </xf>
    <xf numFmtId="2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vertical="center"/>
    </xf>
    <xf numFmtId="9" fontId="5" fillId="0" borderId="4" xfId="0" applyNumberFormat="1" applyFont="1" applyFill="1" applyBorder="1" applyAlignment="1" applyProtection="1">
      <alignment horizontal="center" vertical="center" wrapText="1"/>
    </xf>
    <xf numFmtId="165" fontId="6" fillId="0" borderId="4" xfId="0" applyNumberFormat="1" applyFont="1" applyFill="1" applyBorder="1" applyProtection="1"/>
    <xf numFmtId="0" fontId="6" fillId="0" borderId="5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43" fontId="8" fillId="0" borderId="5" xfId="0" applyNumberFormat="1" applyFont="1" applyFill="1" applyBorder="1" applyAlignment="1" applyProtection="1">
      <alignment horizontal="center" vertical="center" wrapText="1"/>
    </xf>
    <xf numFmtId="9" fontId="9" fillId="0" borderId="4" xfId="0" applyNumberFormat="1" applyFont="1" applyFill="1" applyBorder="1" applyAlignment="1" applyProtection="1">
      <alignment horizontal="center" vertical="center" wrapText="1"/>
    </xf>
    <xf numFmtId="165" fontId="8" fillId="3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5" xfId="0" applyFont="1" applyBorder="1" applyAlignment="1"/>
    <xf numFmtId="0" fontId="2" fillId="0" borderId="5" xfId="0" applyFont="1" applyBorder="1" applyAlignment="1">
      <alignment wrapText="1"/>
    </xf>
    <xf numFmtId="44" fontId="2" fillId="0" borderId="5" xfId="0" applyNumberFormat="1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/>
    </xf>
    <xf numFmtId="44" fontId="2" fillId="4" borderId="5" xfId="0" applyNumberFormat="1" applyFont="1" applyFill="1" applyBorder="1" applyAlignment="1">
      <alignment horizontal="left"/>
    </xf>
    <xf numFmtId="0" fontId="2" fillId="0" borderId="2" xfId="0" applyFont="1" applyFill="1" applyBorder="1" applyAlignment="1" applyProtection="1">
      <alignment vertical="center" wrapText="1"/>
    </xf>
    <xf numFmtId="0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wrapText="1"/>
    </xf>
    <xf numFmtId="0" fontId="2" fillId="4" borderId="6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</cellXfs>
  <cellStyles count="3">
    <cellStyle name="Dziesiętny" xfId="1" builtinId="3"/>
    <cellStyle name="Normalny" xfId="0" builtinId="0"/>
    <cellStyle name="Normalny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130" zoomScaleNormal="130" workbookViewId="0">
      <selection activeCell="J12" sqref="J12"/>
    </sheetView>
  </sheetViews>
  <sheetFormatPr defaultRowHeight="12.75" x14ac:dyDescent="0.2"/>
  <cols>
    <col min="1" max="1" width="3.5703125" style="1" bestFit="1" customWidth="1"/>
    <col min="2" max="2" width="35.42578125" style="1" customWidth="1"/>
    <col min="3" max="3" width="8.140625" style="1" customWidth="1"/>
    <col min="4" max="4" width="11.7109375" style="1" customWidth="1"/>
    <col min="5" max="5" width="5.7109375" style="1" customWidth="1"/>
    <col min="6" max="6" width="7.85546875" style="1" customWidth="1"/>
    <col min="7" max="7" width="10.7109375" style="1" customWidth="1"/>
    <col min="8" max="8" width="11.7109375" style="1" customWidth="1"/>
    <col min="9" max="9" width="8" style="1" customWidth="1"/>
    <col min="10" max="10" width="10.7109375" style="1" customWidth="1"/>
    <col min="11" max="11" width="6.85546875" style="1" customWidth="1"/>
    <col min="12" max="12" width="13" style="1" customWidth="1"/>
    <col min="13" max="16384" width="9.140625" style="1"/>
  </cols>
  <sheetData>
    <row r="1" spans="1:12" x14ac:dyDescent="0.2">
      <c r="B1" s="2"/>
      <c r="C1" s="2"/>
      <c r="D1" s="2"/>
      <c r="E1" s="2"/>
      <c r="F1" s="2"/>
      <c r="G1" s="2"/>
      <c r="H1" s="2"/>
      <c r="I1" s="2"/>
      <c r="J1" s="2"/>
      <c r="K1" s="3"/>
      <c r="L1" s="2"/>
    </row>
    <row r="2" spans="1:12" ht="24" customHeight="1" x14ac:dyDescent="0.2">
      <c r="A2" s="4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2"/>
      <c r="L2" s="2"/>
    </row>
    <row r="3" spans="1:12" ht="24" customHeight="1" thickBot="1" x14ac:dyDescent="0.25">
      <c r="A3" s="4"/>
      <c r="B3" s="36" t="s">
        <v>16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5" customFormat="1" ht="38.25" x14ac:dyDescent="0.2">
      <c r="A4" s="29" t="s">
        <v>1</v>
      </c>
      <c r="B4" s="32" t="s">
        <v>2</v>
      </c>
      <c r="C4" s="32" t="s">
        <v>3</v>
      </c>
      <c r="D4" s="32" t="s">
        <v>29</v>
      </c>
      <c r="E4" s="32" t="s">
        <v>4</v>
      </c>
      <c r="F4" s="32" t="s">
        <v>5</v>
      </c>
      <c r="G4" s="32" t="s">
        <v>6</v>
      </c>
      <c r="H4" s="32" t="s">
        <v>7</v>
      </c>
      <c r="I4" s="33" t="s">
        <v>27</v>
      </c>
      <c r="J4" s="34" t="s">
        <v>8</v>
      </c>
      <c r="K4" s="34" t="s">
        <v>9</v>
      </c>
      <c r="L4" s="34" t="s">
        <v>10</v>
      </c>
    </row>
    <row r="5" spans="1:12" s="5" customFormat="1" ht="26.1" customHeight="1" x14ac:dyDescent="0.2">
      <c r="A5" s="6" t="s">
        <v>30</v>
      </c>
      <c r="B5" s="7" t="s">
        <v>28</v>
      </c>
      <c r="C5" s="6">
        <v>1.1000000000000001</v>
      </c>
      <c r="D5" s="8">
        <v>2.17</v>
      </c>
      <c r="E5" s="6">
        <v>7</v>
      </c>
      <c r="F5" s="6">
        <f>C5*D5*E5</f>
        <v>16.709</v>
      </c>
      <c r="G5" s="9"/>
      <c r="H5" s="10">
        <f>D5*E5*G5</f>
        <v>0</v>
      </c>
      <c r="I5" s="30">
        <v>5</v>
      </c>
      <c r="J5" s="11">
        <f>H5*I5</f>
        <v>0</v>
      </c>
      <c r="K5" s="12">
        <v>0.08</v>
      </c>
      <c r="L5" s="13">
        <f>ROUND((J5*K5)+J5,2)</f>
        <v>0</v>
      </c>
    </row>
    <row r="6" spans="1:12" s="5" customFormat="1" ht="26.1" customHeight="1" x14ac:dyDescent="0.2">
      <c r="A6" s="6" t="s">
        <v>31</v>
      </c>
      <c r="B6" s="7" t="s">
        <v>35</v>
      </c>
      <c r="C6" s="6">
        <v>1.1000000000000001</v>
      </c>
      <c r="D6" s="8">
        <v>2.17</v>
      </c>
      <c r="E6" s="6">
        <v>5</v>
      </c>
      <c r="F6" s="6">
        <f>C6*D6*E6</f>
        <v>11.935</v>
      </c>
      <c r="G6" s="9"/>
      <c r="H6" s="10">
        <f>D6*E6*G6</f>
        <v>0</v>
      </c>
      <c r="I6" s="30">
        <v>7</v>
      </c>
      <c r="J6" s="11">
        <f>H6*I6</f>
        <v>0</v>
      </c>
      <c r="K6" s="12">
        <v>0.08</v>
      </c>
      <c r="L6" s="13">
        <f>ROUND((J6*K6)+J6,2)</f>
        <v>0</v>
      </c>
    </row>
    <row r="7" spans="1:12" s="5" customFormat="1" ht="26.1" customHeight="1" x14ac:dyDescent="0.2">
      <c r="A7" s="6" t="s">
        <v>32</v>
      </c>
      <c r="B7" s="7" t="s">
        <v>11</v>
      </c>
      <c r="C7" s="6">
        <v>1.1000000000000001</v>
      </c>
      <c r="D7" s="8"/>
      <c r="E7" s="6">
        <v>40</v>
      </c>
      <c r="F7" s="6">
        <f t="shared" ref="F7" si="0">C7*D7*E7</f>
        <v>0</v>
      </c>
      <c r="G7" s="9"/>
      <c r="H7" s="10">
        <v>0</v>
      </c>
      <c r="I7" s="30">
        <v>12</v>
      </c>
      <c r="J7" s="11">
        <f>E7*G7</f>
        <v>0</v>
      </c>
      <c r="K7" s="12">
        <v>0.08</v>
      </c>
      <c r="L7" s="13">
        <f t="shared" ref="L7:L9" si="1">ROUND((J7*K7)+J7,2)</f>
        <v>0</v>
      </c>
    </row>
    <row r="8" spans="1:12" s="5" customFormat="1" ht="26.1" customHeight="1" x14ac:dyDescent="0.2">
      <c r="A8" s="6" t="s">
        <v>33</v>
      </c>
      <c r="B8" s="7" t="s">
        <v>12</v>
      </c>
      <c r="C8" s="6">
        <v>1.1000000000000001</v>
      </c>
      <c r="D8" s="8">
        <v>2.17</v>
      </c>
      <c r="E8" s="6">
        <v>2</v>
      </c>
      <c r="F8" s="6">
        <f>C8*D8*E8</f>
        <v>4.774</v>
      </c>
      <c r="G8" s="9"/>
      <c r="H8" s="10">
        <f>D8*E8*G8</f>
        <v>0</v>
      </c>
      <c r="I8" s="31">
        <v>12</v>
      </c>
      <c r="J8" s="11">
        <f>H8*I8</f>
        <v>0</v>
      </c>
      <c r="K8" s="12">
        <v>0.08</v>
      </c>
      <c r="L8" s="13">
        <f t="shared" si="1"/>
        <v>0</v>
      </c>
    </row>
    <row r="9" spans="1:12" s="5" customFormat="1" ht="26.1" customHeight="1" x14ac:dyDescent="0.2">
      <c r="A9" s="6" t="s">
        <v>34</v>
      </c>
      <c r="B9" s="7" t="s">
        <v>13</v>
      </c>
      <c r="C9" s="6">
        <v>1.1000000000000001</v>
      </c>
      <c r="D9" s="8">
        <v>2.17</v>
      </c>
      <c r="E9" s="6">
        <v>2</v>
      </c>
      <c r="F9" s="6">
        <f>C9*D9*E9</f>
        <v>4.774</v>
      </c>
      <c r="G9" s="9"/>
      <c r="H9" s="10">
        <f>D9*E9*G9</f>
        <v>0</v>
      </c>
      <c r="I9" s="31">
        <v>12</v>
      </c>
      <c r="J9" s="11">
        <f>H9*I9</f>
        <v>0</v>
      </c>
      <c r="K9" s="12">
        <v>0.08</v>
      </c>
      <c r="L9" s="13">
        <f t="shared" si="1"/>
        <v>0</v>
      </c>
    </row>
    <row r="10" spans="1:12" s="19" customFormat="1" ht="26.25" customHeight="1" x14ac:dyDescent="0.25">
      <c r="A10" s="38" t="s">
        <v>14</v>
      </c>
      <c r="B10" s="39"/>
      <c r="C10" s="40"/>
      <c r="D10" s="14"/>
      <c r="E10" s="15"/>
      <c r="F10" s="14"/>
      <c r="G10" s="14"/>
      <c r="H10" s="16">
        <f>SUM(H5:H9)</f>
        <v>0</v>
      </c>
      <c r="I10" s="16"/>
      <c r="J10" s="16">
        <f>SUM(J5:J9)</f>
        <v>0</v>
      </c>
      <c r="K10" s="17">
        <v>0.08</v>
      </c>
      <c r="L10" s="18">
        <f>SUM(L5:L9)</f>
        <v>0</v>
      </c>
    </row>
    <row r="11" spans="1:12" x14ac:dyDescent="0.2">
      <c r="A11" s="20"/>
      <c r="B11" s="21"/>
      <c r="C11" s="21"/>
      <c r="D11" s="21"/>
      <c r="E11" s="21"/>
      <c r="F11" s="21"/>
      <c r="G11" s="21"/>
      <c r="H11" s="20"/>
      <c r="I11" s="20"/>
      <c r="J11" s="20"/>
    </row>
    <row r="13" spans="1:12" ht="12.75" customHeight="1" x14ac:dyDescent="0.2">
      <c r="B13" s="41" t="s">
        <v>15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2" x14ac:dyDescent="0.2">
      <c r="D15" s="23" t="s">
        <v>26</v>
      </c>
      <c r="E15" s="24"/>
      <c r="F15" s="25"/>
    </row>
    <row r="16" spans="1:12" x14ac:dyDescent="0.2">
      <c r="D16" s="26">
        <v>1</v>
      </c>
      <c r="E16" s="42" t="s">
        <v>17</v>
      </c>
      <c r="F16" s="43"/>
    </row>
    <row r="17" spans="4:6" x14ac:dyDescent="0.2">
      <c r="D17" s="26">
        <v>2.17</v>
      </c>
      <c r="E17" s="26" t="s">
        <v>18</v>
      </c>
      <c r="F17" s="28"/>
    </row>
    <row r="18" spans="4:6" x14ac:dyDescent="0.2">
      <c r="D18" s="26">
        <v>4.33</v>
      </c>
      <c r="E18" s="26" t="s">
        <v>19</v>
      </c>
      <c r="F18" s="28"/>
    </row>
    <row r="19" spans="4:6" ht="18.75" x14ac:dyDescent="0.3">
      <c r="D19" s="26">
        <v>8.66</v>
      </c>
      <c r="E19" s="26" t="s">
        <v>20</v>
      </c>
      <c r="F19" s="27"/>
    </row>
    <row r="20" spans="4:6" ht="18.75" x14ac:dyDescent="0.3">
      <c r="D20" s="26">
        <v>12.99</v>
      </c>
      <c r="E20" s="26" t="s">
        <v>21</v>
      </c>
      <c r="F20" s="27"/>
    </row>
    <row r="21" spans="4:6" ht="18.75" x14ac:dyDescent="0.3">
      <c r="D21" s="26">
        <f>D18*4</f>
        <v>17.32</v>
      </c>
      <c r="E21" s="26" t="s">
        <v>22</v>
      </c>
      <c r="F21" s="27"/>
    </row>
    <row r="22" spans="4:6" x14ac:dyDescent="0.2">
      <c r="D22" s="26">
        <f>D18*5</f>
        <v>21.65</v>
      </c>
      <c r="E22" s="26" t="s">
        <v>23</v>
      </c>
      <c r="F22" s="26"/>
    </row>
    <row r="23" spans="4:6" x14ac:dyDescent="0.2">
      <c r="D23" s="26">
        <f>D18*6</f>
        <v>25.98</v>
      </c>
      <c r="E23" s="26" t="s">
        <v>24</v>
      </c>
      <c r="F23" s="26"/>
    </row>
    <row r="24" spans="4:6" x14ac:dyDescent="0.2">
      <c r="D24" s="26">
        <f>D18*7</f>
        <v>30.310000000000002</v>
      </c>
      <c r="E24" s="26" t="s">
        <v>25</v>
      </c>
      <c r="F24" s="26"/>
    </row>
  </sheetData>
  <sheetProtection algorithmName="SHA-512" hashValue="k/dAV9GHLYMow+hzrq3FTQmcjvL220Ss0W9VLUUgzHNu42SabFF7eFW/vYUOIyVaE+fcEM40HiZZ6A3j9aF5nQ==" saltValue="x78kh0vwSTdNOUsasZDWcg==" spinCount="100000" sheet="1" objects="1" scenarios="1"/>
  <mergeCells count="5">
    <mergeCell ref="E16:F16"/>
    <mergeCell ref="A10:C10"/>
    <mergeCell ref="B13:L13"/>
    <mergeCell ref="B2:J2"/>
    <mergeCell ref="B3:L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do wypełnienia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Borsuk Wiesław</dc:creator>
  <cp:lastModifiedBy>Nazimek Renata</cp:lastModifiedBy>
  <cp:lastPrinted>2022-04-20T20:25:53Z</cp:lastPrinted>
  <dcterms:created xsi:type="dcterms:W3CDTF">2021-10-05T11:56:48Z</dcterms:created>
  <dcterms:modified xsi:type="dcterms:W3CDTF">2022-11-30T12:06:49Z</dcterms:modified>
</cp:coreProperties>
</file>