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POJEDYŃCZE\ZGM Otwock\Dokumentacja\"/>
    </mc:Choice>
  </mc:AlternateContent>
  <xr:revisionPtr revIDLastSave="0" documentId="13_ncr:1_{F19B6D51-E174-482C-842F-1F15654A66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Arkusz1!$A$6:$K$18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F35" i="1" s="1"/>
  <c r="D36" i="1"/>
  <c r="F36" i="1" s="1"/>
  <c r="F30" i="1"/>
  <c r="F37" i="1" l="1"/>
  <c r="H35" i="1"/>
  <c r="H36" i="1"/>
  <c r="I36" i="1" s="1"/>
  <c r="H23" i="1"/>
  <c r="I23" i="1" s="1"/>
  <c r="I30" i="1" s="1"/>
  <c r="F17" i="1"/>
  <c r="F16" i="1"/>
  <c r="F8" i="1"/>
  <c r="F9" i="1"/>
  <c r="H9" i="1" s="1"/>
  <c r="F18" i="1" l="1"/>
  <c r="H37" i="1"/>
  <c r="I35" i="1"/>
  <c r="I37" i="1" s="1"/>
  <c r="F29" i="1"/>
  <c r="H18" i="1"/>
  <c r="I18" i="1" s="1"/>
  <c r="I29" i="1" s="1"/>
  <c r="H16" i="1"/>
  <c r="I16" i="1" s="1"/>
  <c r="I9" i="1"/>
  <c r="H8" i="1"/>
  <c r="I8" i="1" s="1"/>
  <c r="F10" i="1"/>
  <c r="H10" i="1" l="1"/>
  <c r="I10" i="1"/>
  <c r="I11" i="1" s="1"/>
  <c r="I28" i="1" s="1"/>
  <c r="I31" i="1" s="1"/>
  <c r="I41" i="1" s="1"/>
  <c r="F11" i="1"/>
  <c r="F28" i="1" s="1"/>
  <c r="F31" i="1" s="1"/>
  <c r="F41" i="1" s="1"/>
  <c r="H11" i="1"/>
  <c r="H28" i="1"/>
  <c r="H30" i="1" l="1"/>
  <c r="H17" i="1" l="1"/>
  <c r="I17" i="1" s="1"/>
  <c r="H29" i="1" l="1"/>
  <c r="H31" i="1" l="1"/>
  <c r="H41" i="1" s="1"/>
</calcChain>
</file>

<file path=xl/sharedStrings.xml><?xml version="1.0" encoding="utf-8"?>
<sst xmlns="http://schemas.openxmlformats.org/spreadsheetml/2006/main" count="69" uniqueCount="53">
  <si>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</si>
  <si>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</si>
  <si>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</si>
  <si>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</si>
  <si>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</si>
  <si>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</si>
  <si>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 - 5.1. szt</t>
  </si>
  <si>
    <t>Ilość paliwa gazowego (płatnik podatku akcyzowego) kWh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</si>
  <si>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</si>
  <si>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</si>
  <si>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</si>
  <si>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</si>
  <si>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</si>
  <si>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</si>
  <si>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</si>
  <si>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</si>
  <si>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</si>
  <si>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</si>
  <si>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</si>
  <si>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</si>
  <si>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</si>
  <si>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</si>
  <si>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</si>
  <si>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</si>
  <si>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</si>
  <si>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</si>
  <si>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</si>
  <si>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</si>
  <si>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</si>
  <si>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1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</si>
  <si>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</si>
  <si>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</si>
  <si>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</si>
  <si>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</si>
  <si>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</si>
  <si>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</si>
  <si>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</si>
  <si>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</si>
  <si>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</si>
  <si>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</si>
  <si>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</si>
  <si>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</si>
  <si>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</si>
  <si>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</si>
  <si>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</si>
  <si>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</si>
  <si>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</si>
  <si>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konk.</t>
  </si>
  <si>
    <t>taryfa</t>
  </si>
  <si>
    <t>W-3.6 szt</t>
  </si>
  <si>
    <t>W-4 szt</t>
  </si>
  <si>
    <t>2. zakup paliwa gazowego 10% od ilości (kWh) paliwa dla zamówienia podstawowego (tabela w pkt 2 powyżej):</t>
  </si>
  <si>
    <t xml:space="preserve">„Kompleksowa dostawa gazu ziemnego wysokometanowego (grupa E) dla Zarządu Gospodarki Mieszkaniowej w Otwocku na okres od 01.10.2023 r. do 30.09.2024 r."							
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</si>
</sst>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4" workbookViewId="0">
      <selection activeCell="I31" sqref="I31"/>
    </sheetView>
  </sheetViews>
  <sheetFormatPr defaultRowHeight="10.199999999999999" x14ac:dyDescent="0.3"/>
  <cols>
    <col min="1" max="1" width="33.33203125" style="1" customWidth="1"/>
    <col min="2" max="2" width="11.21875" style="2" customWidth="1"/>
    <col min="3" max="3" width="13.88671875" style="3" customWidth="1"/>
    <col min="4" max="4" width="16" style="3" customWidth="1"/>
    <col min="5" max="5" width="9.6640625" style="4" customWidth="1"/>
    <col min="6" max="6" width="12.88671875" style="4" customWidth="1"/>
    <col min="7" max="7" width="11.21875" style="5" customWidth="1"/>
    <col min="8" max="8" width="10.77734375" style="3" customWidth="1"/>
    <col min="9" max="9" width="10.44140625" style="3" customWidth="1"/>
    <col min="10" max="10" width="9.44140625" style="3" customWidth="1"/>
    <col min="11" max="11" width="10.33203125" style="3" customWidth="1"/>
    <col min="12" max="16384" width="8.88671875" style="3"/>
  </cols>
  <sheetData>
    <row r="1" spans="1:11" ht="10.199999999999999" customHeight="1" x14ac:dyDescent="0.3">
      <c r="A1" s="46" t="s">
        <v>52</v>
      </c>
      <c r="B1" s="46"/>
      <c r="C1" s="46"/>
      <c r="D1" s="46"/>
      <c r="E1" s="46"/>
      <c r="F1" s="46"/>
      <c r="G1" s="46"/>
      <c r="H1" s="46"/>
      <c r="I1" s="46"/>
    </row>
    <row r="2" spans="1:11" ht="10.199999999999999" customHeight="1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</row>
    <row r="5" spans="1:11" ht="13.8" customHeight="1" x14ac:dyDescent="0.3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6"/>
      <c r="K5" s="6"/>
    </row>
    <row r="6" spans="1:11" ht="40.799999999999997" x14ac:dyDescent="0.3">
      <c r="A6" s="7" t="s">
        <v>12</v>
      </c>
      <c r="B6" s="7" t="s">
        <v>3</v>
      </c>
      <c r="C6" s="7" t="s">
        <v>11</v>
      </c>
      <c r="D6" s="7" t="s">
        <v>13</v>
      </c>
      <c r="E6" s="7" t="s">
        <v>5</v>
      </c>
      <c r="F6" s="8" t="s">
        <v>8</v>
      </c>
      <c r="G6" s="7" t="s">
        <v>1</v>
      </c>
      <c r="H6" s="7" t="s">
        <v>9</v>
      </c>
      <c r="I6" s="7" t="s">
        <v>10</v>
      </c>
    </row>
    <row r="7" spans="1:11" s="10" customFormat="1" x14ac:dyDescent="0.3">
      <c r="A7" s="9">
        <v>1</v>
      </c>
      <c r="B7" s="9">
        <v>2</v>
      </c>
      <c r="C7" s="9">
        <v>3</v>
      </c>
      <c r="D7" s="9"/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1" s="10" customFormat="1" x14ac:dyDescent="0.3">
      <c r="A8" s="38" t="s">
        <v>49</v>
      </c>
      <c r="B8" s="38" t="s">
        <v>48</v>
      </c>
      <c r="C8" s="37">
        <v>3</v>
      </c>
      <c r="D8" s="37">
        <v>12</v>
      </c>
      <c r="E8" s="37"/>
      <c r="F8" s="37">
        <f>ROUND(C8*D8*E8,2)</f>
        <v>0</v>
      </c>
      <c r="G8" s="39">
        <v>23</v>
      </c>
      <c r="H8" s="37">
        <f>ROUND(F8*0.23,2)</f>
        <v>0</v>
      </c>
      <c r="I8" s="37">
        <f>F8+H8</f>
        <v>0</v>
      </c>
    </row>
    <row r="9" spans="1:11" s="10" customFormat="1" x14ac:dyDescent="0.3">
      <c r="A9" s="38" t="s">
        <v>50</v>
      </c>
      <c r="B9" s="41" t="s">
        <v>48</v>
      </c>
      <c r="C9" s="37">
        <v>4</v>
      </c>
      <c r="D9" s="37">
        <v>12</v>
      </c>
      <c r="E9" s="37"/>
      <c r="F9" s="37">
        <f>ROUND(C9*D9*E9,2)</f>
        <v>0</v>
      </c>
      <c r="G9" s="39">
        <v>23</v>
      </c>
      <c r="H9" s="37">
        <f>ROUND(F9*0.23,2)</f>
        <v>0</v>
      </c>
      <c r="I9" s="37">
        <f>F9+H9</f>
        <v>0</v>
      </c>
    </row>
    <row r="10" spans="1:11" x14ac:dyDescent="0.3">
      <c r="A10" s="11" t="s">
        <v>6</v>
      </c>
      <c r="B10" s="12" t="s">
        <v>47</v>
      </c>
      <c r="C10" s="13">
        <v>1</v>
      </c>
      <c r="D10" s="13">
        <v>12</v>
      </c>
      <c r="E10" s="14"/>
      <c r="F10" s="15">
        <f>ROUND(C10*D10*E10,2)</f>
        <v>0</v>
      </c>
      <c r="G10" s="15">
        <v>23</v>
      </c>
      <c r="H10" s="15">
        <f>ROUND(F10*0.23,2)</f>
        <v>0</v>
      </c>
      <c r="I10" s="15">
        <f>F10+H10</f>
        <v>0</v>
      </c>
    </row>
    <row r="11" spans="1:11" s="17" customFormat="1" x14ac:dyDescent="0.3">
      <c r="A11" s="54" t="s">
        <v>29</v>
      </c>
      <c r="B11" s="54"/>
      <c r="C11" s="54"/>
      <c r="D11" s="54"/>
      <c r="E11" s="54"/>
      <c r="F11" s="16">
        <f>SUM(F8:F10)</f>
        <v>0</v>
      </c>
      <c r="G11" s="16">
        <v>23</v>
      </c>
      <c r="H11" s="16">
        <f>SUM(H8:H10)</f>
        <v>0</v>
      </c>
      <c r="I11" s="16">
        <f>SUM(I8:I10)</f>
        <v>0</v>
      </c>
    </row>
    <row r="12" spans="1:11" x14ac:dyDescent="0.3">
      <c r="A12" s="18"/>
      <c r="B12" s="18"/>
      <c r="C12" s="18"/>
      <c r="D12" s="18"/>
      <c r="E12" s="18"/>
      <c r="F12" s="19"/>
      <c r="G12" s="19"/>
      <c r="H12" s="19"/>
      <c r="I12" s="19"/>
    </row>
    <row r="13" spans="1:11" s="17" customFormat="1" ht="9.6" customHeight="1" x14ac:dyDescent="0.3">
      <c r="A13" s="18" t="s">
        <v>16</v>
      </c>
      <c r="B13" s="20"/>
      <c r="C13" s="21"/>
      <c r="D13" s="21"/>
      <c r="E13" s="1"/>
      <c r="F13" s="6"/>
      <c r="G13" s="6"/>
      <c r="H13" s="6"/>
      <c r="I13" s="6"/>
    </row>
    <row r="14" spans="1:11" ht="40.799999999999997" x14ac:dyDescent="0.3">
      <c r="A14" s="7" t="s">
        <v>14</v>
      </c>
      <c r="B14" s="7" t="s">
        <v>3</v>
      </c>
      <c r="C14" s="57" t="s">
        <v>11</v>
      </c>
      <c r="D14" s="58"/>
      <c r="E14" s="7" t="s">
        <v>5</v>
      </c>
      <c r="F14" s="8" t="s">
        <v>15</v>
      </c>
      <c r="G14" s="7" t="s">
        <v>1</v>
      </c>
      <c r="H14" s="7" t="s">
        <v>9</v>
      </c>
      <c r="I14" s="7" t="s">
        <v>10</v>
      </c>
    </row>
    <row r="15" spans="1:11" x14ac:dyDescent="0.3">
      <c r="A15" s="9">
        <v>1</v>
      </c>
      <c r="B15" s="9">
        <v>2</v>
      </c>
      <c r="C15" s="55">
        <v>3</v>
      </c>
      <c r="D15" s="56"/>
      <c r="E15" s="9">
        <v>4</v>
      </c>
      <c r="F15" s="9">
        <v>5</v>
      </c>
      <c r="G15" s="9">
        <v>6</v>
      </c>
      <c r="H15" s="9">
        <v>7</v>
      </c>
      <c r="I15" s="9">
        <v>8</v>
      </c>
    </row>
    <row r="16" spans="1:11" x14ac:dyDescent="0.3">
      <c r="A16" s="11" t="s">
        <v>7</v>
      </c>
      <c r="B16" s="38" t="s">
        <v>48</v>
      </c>
      <c r="C16" s="60">
        <v>555972</v>
      </c>
      <c r="D16" s="61"/>
      <c r="E16" s="44"/>
      <c r="F16" s="15">
        <f>ROUND(C16*E16,2)</f>
        <v>0</v>
      </c>
      <c r="G16" s="39">
        <v>23</v>
      </c>
      <c r="H16" s="15">
        <f t="shared" ref="H16:H17" si="0">ROUND(F16*0.23,2)</f>
        <v>0</v>
      </c>
      <c r="I16" s="15">
        <f t="shared" ref="I16:I17" si="1">F16+H16</f>
        <v>0</v>
      </c>
    </row>
    <row r="17" spans="1:9" x14ac:dyDescent="0.3">
      <c r="A17" s="11" t="s">
        <v>7</v>
      </c>
      <c r="B17" s="22" t="s">
        <v>47</v>
      </c>
      <c r="C17" s="52">
        <v>171869</v>
      </c>
      <c r="D17" s="53"/>
      <c r="E17" s="44"/>
      <c r="F17" s="15">
        <f>ROUND(C17*E17,2)</f>
        <v>0</v>
      </c>
      <c r="G17" s="15">
        <v>23</v>
      </c>
      <c r="H17" s="15">
        <f t="shared" si="0"/>
        <v>0</v>
      </c>
      <c r="I17" s="15">
        <f t="shared" si="1"/>
        <v>0</v>
      </c>
    </row>
    <row r="18" spans="1:9" x14ac:dyDescent="0.3">
      <c r="A18" s="59" t="s">
        <v>30</v>
      </c>
      <c r="B18" s="59"/>
      <c r="C18" s="59"/>
      <c r="D18" s="59"/>
      <c r="E18" s="59"/>
      <c r="F18" s="16">
        <f>SUM(F16:F17)</f>
        <v>0</v>
      </c>
      <c r="G18" s="16">
        <v>23</v>
      </c>
      <c r="H18" s="16">
        <f>ROUND(F18*0.23,2)</f>
        <v>0</v>
      </c>
      <c r="I18" s="16">
        <f>F18+H18</f>
        <v>0</v>
      </c>
    </row>
    <row r="19" spans="1:9" s="17" customFormat="1" ht="10.199999999999999" customHeight="1" x14ac:dyDescent="0.3">
      <c r="F19" s="19"/>
      <c r="G19" s="19"/>
      <c r="H19" s="19"/>
      <c r="I19" s="19"/>
    </row>
    <row r="20" spans="1:9" ht="16.8" customHeight="1" x14ac:dyDescent="0.3">
      <c r="A20" s="49" t="s">
        <v>31</v>
      </c>
      <c r="B20" s="49"/>
      <c r="C20" s="49"/>
      <c r="D20" s="49"/>
      <c r="E20" s="49"/>
      <c r="F20" s="49"/>
      <c r="G20" s="49"/>
      <c r="H20" s="49"/>
      <c r="I20" s="49"/>
    </row>
    <row r="21" spans="1:9" s="17" customFormat="1" ht="40.799999999999997" x14ac:dyDescent="0.3">
      <c r="A21" s="47" t="s">
        <v>45</v>
      </c>
      <c r="B21" s="47"/>
      <c r="C21" s="47"/>
      <c r="D21" s="47"/>
      <c r="E21" s="47"/>
      <c r="F21" s="8" t="s">
        <v>36</v>
      </c>
      <c r="G21" s="7" t="s">
        <v>1</v>
      </c>
      <c r="H21" s="7" t="s">
        <v>17</v>
      </c>
      <c r="I21" s="7" t="s">
        <v>18</v>
      </c>
    </row>
    <row r="22" spans="1:9" x14ac:dyDescent="0.3">
      <c r="A22" s="47"/>
      <c r="B22" s="47"/>
      <c r="C22" s="47"/>
      <c r="D22" s="47"/>
      <c r="E22" s="47"/>
      <c r="F22" s="9">
        <v>1</v>
      </c>
      <c r="G22" s="9">
        <v>2</v>
      </c>
      <c r="H22" s="9">
        <v>3</v>
      </c>
      <c r="I22" s="9">
        <v>4</v>
      </c>
    </row>
    <row r="23" spans="1:9" x14ac:dyDescent="0.3">
      <c r="A23" s="48" t="s">
        <v>35</v>
      </c>
      <c r="B23" s="49"/>
      <c r="C23" s="49"/>
      <c r="D23" s="49"/>
      <c r="E23" s="50"/>
      <c r="F23" s="16">
        <v>42378.48</v>
      </c>
      <c r="G23" s="16">
        <v>23</v>
      </c>
      <c r="H23" s="16">
        <f>ROUND(F23*0.23,2)</f>
        <v>9747.0499999999993</v>
      </c>
      <c r="I23" s="16">
        <f>F23+H23</f>
        <v>52125.53</v>
      </c>
    </row>
    <row r="24" spans="1:9" ht="10.199999999999999" customHeight="1" x14ac:dyDescent="0.3">
      <c r="A24" s="51" t="s">
        <v>46</v>
      </c>
      <c r="B24" s="51"/>
      <c r="C24" s="51"/>
      <c r="D24" s="51"/>
      <c r="E24" s="51"/>
      <c r="F24" s="51"/>
      <c r="G24" s="51"/>
      <c r="H24" s="51"/>
      <c r="I24" s="51"/>
    </row>
    <row r="25" spans="1:9" x14ac:dyDescent="0.3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0.399999999999999" customHeight="1" x14ac:dyDescent="0.3">
      <c r="A26" s="49" t="s">
        <v>32</v>
      </c>
      <c r="B26" s="49"/>
      <c r="C26" s="49"/>
      <c r="D26" s="49"/>
      <c r="E26" s="17"/>
      <c r="F26" s="17"/>
      <c r="G26" s="17"/>
      <c r="H26" s="17"/>
      <c r="I26" s="17"/>
    </row>
    <row r="27" spans="1:9" ht="30.6" x14ac:dyDescent="0.3">
      <c r="A27" s="47" t="s">
        <v>0</v>
      </c>
      <c r="B27" s="47"/>
      <c r="C27" s="47"/>
      <c r="D27" s="47"/>
      <c r="E27" s="47"/>
      <c r="F27" s="8" t="s">
        <v>19</v>
      </c>
      <c r="G27" s="7" t="s">
        <v>1</v>
      </c>
      <c r="H27" s="7" t="s">
        <v>20</v>
      </c>
      <c r="I27" s="7" t="s">
        <v>2</v>
      </c>
    </row>
    <row r="28" spans="1:9" x14ac:dyDescent="0.3">
      <c r="A28" s="72" t="s">
        <v>40</v>
      </c>
      <c r="B28" s="72"/>
      <c r="C28" s="72"/>
      <c r="D28" s="72"/>
      <c r="E28" s="72"/>
      <c r="F28" s="15">
        <f>F11</f>
        <v>0</v>
      </c>
      <c r="G28" s="15">
        <v>23</v>
      </c>
      <c r="H28" s="15">
        <f>H11</f>
        <v>0</v>
      </c>
      <c r="I28" s="15">
        <f>I11</f>
        <v>0</v>
      </c>
    </row>
    <row r="29" spans="1:9" x14ac:dyDescent="0.3">
      <c r="A29" s="72" t="s">
        <v>41</v>
      </c>
      <c r="B29" s="72"/>
      <c r="C29" s="72"/>
      <c r="D29" s="72"/>
      <c r="E29" s="72"/>
      <c r="F29" s="15">
        <f>F18</f>
        <v>0</v>
      </c>
      <c r="G29" s="15">
        <v>23</v>
      </c>
      <c r="H29" s="15">
        <f>H18</f>
        <v>0</v>
      </c>
      <c r="I29" s="15">
        <f>I18</f>
        <v>0</v>
      </c>
    </row>
    <row r="30" spans="1:9" x14ac:dyDescent="0.3">
      <c r="A30" s="72" t="s">
        <v>42</v>
      </c>
      <c r="B30" s="72"/>
      <c r="C30" s="72"/>
      <c r="D30" s="72"/>
      <c r="E30" s="72"/>
      <c r="F30" s="15">
        <f>F23</f>
        <v>42378.48</v>
      </c>
      <c r="G30" s="15">
        <v>23</v>
      </c>
      <c r="H30" s="15">
        <f>H23</f>
        <v>9747.0499999999993</v>
      </c>
      <c r="I30" s="15">
        <f>I23</f>
        <v>52125.53</v>
      </c>
    </row>
    <row r="31" spans="1:9" x14ac:dyDescent="0.3">
      <c r="A31" s="77" t="s">
        <v>33</v>
      </c>
      <c r="B31" s="78"/>
      <c r="C31" s="78"/>
      <c r="D31" s="78"/>
      <c r="E31" s="79"/>
      <c r="F31" s="16">
        <f>SUM(F28:F30)</f>
        <v>42378.48</v>
      </c>
      <c r="G31" s="16">
        <v>23</v>
      </c>
      <c r="H31" s="16">
        <f>SUM(H28:H30)</f>
        <v>9747.0499999999993</v>
      </c>
      <c r="I31" s="16">
        <f>SUM(I28:I30)</f>
        <v>52125.53</v>
      </c>
    </row>
    <row r="32" spans="1:9" x14ac:dyDescent="0.3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0.199999999999999" customHeight="1" x14ac:dyDescent="0.3">
      <c r="A33" s="73" t="s">
        <v>34</v>
      </c>
      <c r="B33" s="73"/>
      <c r="C33" s="73"/>
      <c r="D33" s="73"/>
      <c r="E33" s="73"/>
      <c r="F33" s="73"/>
      <c r="G33" s="73"/>
      <c r="H33" s="73"/>
      <c r="I33" s="73"/>
    </row>
    <row r="34" spans="1:9" ht="51" x14ac:dyDescent="0.3">
      <c r="A34" s="74" t="s">
        <v>21</v>
      </c>
      <c r="B34" s="75"/>
      <c r="C34" s="76"/>
      <c r="D34" s="23" t="s">
        <v>22</v>
      </c>
      <c r="E34" s="24" t="s">
        <v>23</v>
      </c>
      <c r="F34" s="8" t="s">
        <v>24</v>
      </c>
      <c r="G34" s="7" t="s">
        <v>1</v>
      </c>
      <c r="H34" s="7" t="s">
        <v>4</v>
      </c>
      <c r="I34" s="7" t="s">
        <v>2</v>
      </c>
    </row>
    <row r="35" spans="1:9" x14ac:dyDescent="0.3">
      <c r="A35" s="25" t="s">
        <v>27</v>
      </c>
      <c r="B35" s="42"/>
      <c r="C35" s="43"/>
      <c r="D35" s="28">
        <f>ROUND(C16*0.1,0)</f>
        <v>55597</v>
      </c>
      <c r="E35" s="45"/>
      <c r="F35" s="29">
        <f>ROUND(D35*E35,2)</f>
        <v>0</v>
      </c>
      <c r="G35" s="15">
        <v>23</v>
      </c>
      <c r="H35" s="15">
        <f>ROUND(F35*0.23,2)</f>
        <v>0</v>
      </c>
      <c r="I35" s="15">
        <f>F35+H35</f>
        <v>0</v>
      </c>
    </row>
    <row r="36" spans="1:9" x14ac:dyDescent="0.3">
      <c r="A36" s="25" t="s">
        <v>51</v>
      </c>
      <c r="B36" s="26"/>
      <c r="C36" s="27"/>
      <c r="D36" s="28">
        <f>ROUND(C17*0.1,0)</f>
        <v>17187</v>
      </c>
      <c r="E36" s="40"/>
      <c r="F36" s="29">
        <f>ROUND(D36*E36,2)</f>
        <v>0</v>
      </c>
      <c r="G36" s="15">
        <v>23</v>
      </c>
      <c r="H36" s="15">
        <f>ROUND(F36*0.23,2)</f>
        <v>0</v>
      </c>
      <c r="I36" s="15">
        <f>F36+H36</f>
        <v>0</v>
      </c>
    </row>
    <row r="37" spans="1:9" x14ac:dyDescent="0.3">
      <c r="A37" s="63" t="s">
        <v>25</v>
      </c>
      <c r="B37" s="64"/>
      <c r="C37" s="64"/>
      <c r="D37" s="65"/>
      <c r="E37" s="30" t="s">
        <v>26</v>
      </c>
      <c r="F37" s="31">
        <f>SUM(F35:F36)</f>
        <v>0</v>
      </c>
      <c r="G37" s="31">
        <v>23</v>
      </c>
      <c r="H37" s="31">
        <f>SUM(H35:H36)</f>
        <v>0</v>
      </c>
      <c r="I37" s="31">
        <f>SUM(I35:I36)</f>
        <v>0</v>
      </c>
    </row>
    <row r="38" spans="1:9" x14ac:dyDescent="0.3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3">
      <c r="A39" s="32" t="s">
        <v>43</v>
      </c>
      <c r="B39" s="32"/>
      <c r="C39" s="32"/>
      <c r="D39" s="32"/>
      <c r="E39" s="32"/>
      <c r="F39" s="33"/>
      <c r="G39" s="32"/>
      <c r="H39" s="32"/>
      <c r="I39" s="32"/>
    </row>
    <row r="40" spans="1:9" ht="30.6" x14ac:dyDescent="0.3">
      <c r="A40" s="66" t="s">
        <v>37</v>
      </c>
      <c r="B40" s="67"/>
      <c r="C40" s="67"/>
      <c r="D40" s="67"/>
      <c r="E40" s="68"/>
      <c r="F40" s="34" t="s">
        <v>38</v>
      </c>
      <c r="G40" s="35" t="s">
        <v>1</v>
      </c>
      <c r="H40" s="35" t="s">
        <v>4</v>
      </c>
      <c r="I40" s="35" t="s">
        <v>39</v>
      </c>
    </row>
    <row r="41" spans="1:9" x14ac:dyDescent="0.3">
      <c r="A41" s="69"/>
      <c r="B41" s="70"/>
      <c r="C41" s="70"/>
      <c r="D41" s="70"/>
      <c r="E41" s="71"/>
      <c r="F41" s="31">
        <f>F31+F37</f>
        <v>42378.48</v>
      </c>
      <c r="G41" s="36">
        <v>23</v>
      </c>
      <c r="H41" s="31">
        <f>H31+H37</f>
        <v>9747.0499999999993</v>
      </c>
      <c r="I41" s="31">
        <f>I31+I37</f>
        <v>52125.53</v>
      </c>
    </row>
    <row r="43" spans="1:9" ht="40.799999999999997" customHeight="1" x14ac:dyDescent="0.3">
      <c r="A43" s="62" t="s">
        <v>44</v>
      </c>
      <c r="B43" s="62"/>
      <c r="C43" s="62"/>
      <c r="D43" s="62"/>
      <c r="E43" s="62"/>
      <c r="F43" s="62"/>
      <c r="G43" s="62"/>
      <c r="H43" s="62"/>
      <c r="I43" s="62"/>
    </row>
  </sheetData>
  <mergeCells count="23">
    <mergeCell ref="A43:I43"/>
    <mergeCell ref="A37:D37"/>
    <mergeCell ref="A40:E41"/>
    <mergeCell ref="A26:D26"/>
    <mergeCell ref="A28:E28"/>
    <mergeCell ref="A29:E29"/>
    <mergeCell ref="A33:I33"/>
    <mergeCell ref="A34:C34"/>
    <mergeCell ref="A30:E30"/>
    <mergeCell ref="A31:E31"/>
    <mergeCell ref="A27:E27"/>
    <mergeCell ref="A1:I3"/>
    <mergeCell ref="A21:E22"/>
    <mergeCell ref="A23:E23"/>
    <mergeCell ref="A24:I24"/>
    <mergeCell ref="C17:D17"/>
    <mergeCell ref="A20:I20"/>
    <mergeCell ref="A11:E11"/>
    <mergeCell ref="C15:D15"/>
    <mergeCell ref="C14:D14"/>
    <mergeCell ref="A5:I5"/>
    <mergeCell ref="A18:E18"/>
    <mergeCell ref="C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 Alex</cp:lastModifiedBy>
  <dcterms:created xsi:type="dcterms:W3CDTF">2015-06-05T18:19:34Z</dcterms:created>
  <dcterms:modified xsi:type="dcterms:W3CDTF">2023-08-01T08:21:13Z</dcterms:modified>
</cp:coreProperties>
</file>