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6980" windowHeight="7872" activeTab="0"/>
  </bookViews>
  <sheets>
    <sheet name="Harmonogram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<sst xmlns="http://schemas.openxmlformats.org/spreadsheetml/2006/main" count="22" uniqueCount="22">
  <si>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L.p.</t>
  </si>
  <si>
    <t>Stan zadłużenia</t>
  </si>
  <si>
    <t>Rata kapitału</t>
  </si>
  <si>
    <t>Razem do spłaty</t>
  </si>
  <si>
    <t>Transza</t>
  </si>
  <si>
    <t>Koszt roczny</t>
  </si>
  <si>
    <t>Data uruchomienia</t>
  </si>
  <si>
    <t>Data spłaty</t>
  </si>
  <si>
    <t>Ilość dni</t>
  </si>
  <si>
    <t>Odsetki
do spłaty</t>
  </si>
  <si>
    <t>ROK 2022</t>
  </si>
  <si>
    <t>ROK 2023</t>
  </si>
  <si>
    <t>ROK 2024</t>
  </si>
  <si>
    <t>ROK 2025</t>
  </si>
  <si>
    <t>ROK 2026</t>
  </si>
  <si>
    <t>ROK 2027</t>
  </si>
  <si>
    <t>ROK 2028</t>
  </si>
  <si>
    <t>ROK 2029</t>
  </si>
  <si>
    <t>ROK 2030</t>
  </si>
  <si>
    <t>ROK 2031</t>
  </si>
  <si>
    <t>HARMONOGRAM SPŁATY KREDYTU</t>
  </si>
  <si>
    <t>Załącznik nr 4 do SWZ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</si>
</sst>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mmm\ yy;@"/>
    <numFmt numFmtId="167" formatCode="#,##0.00_ ;\-#,##0.00\ "/>
    <numFmt numFmtId="168" formatCode="#,##0.000_ ;\-#,##0.000\ "/>
    <numFmt numFmtId="169" formatCode="_-* #,##0.0\ _z_ł_-;\-* #,##0.0\ _z_ł_-;_-* &quot;-&quot;??\ _z_ł_-;_-@_-"/>
    <numFmt numFmtId="170" formatCode="mmm/yyyy"/>
    <numFmt numFmtId="171" formatCode="[$-415]d\ mmmm\ yyyy"/>
    <numFmt numFmtId="172" formatCode="#,##0.00\ &quot;zł&quot;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 CE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10"/>
      <name val="Arial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3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3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>
        <color indexed="63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dashed"/>
      <right>
        <color indexed="63"/>
      </right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hair"/>
      <top style="hair"/>
      <bottom style="hair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ashed"/>
      <top style="dashed"/>
      <bottom style="dashed"/>
    </border>
    <border>
      <left style="dotted"/>
      <right style="dashed"/>
      <top style="dash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ashed"/>
      <right style="dotted"/>
      <top style="dashed"/>
      <bottom style="dashed"/>
    </border>
    <border>
      <left style="dashed"/>
      <right style="dotted"/>
      <top style="dashed"/>
      <bottom>
        <color indexed="63"/>
      </bottom>
    </border>
    <border>
      <left style="dotted"/>
      <right style="dashed"/>
      <top style="dotted"/>
      <bottom style="dotted"/>
    </border>
    <border>
      <left style="dashed"/>
      <right>
        <color indexed="63"/>
      </right>
      <top style="dotted"/>
      <bottom style="dotted"/>
    </border>
    <border>
      <left style="dashed"/>
      <right style="dashed"/>
      <top style="dotted"/>
      <bottom style="dotted"/>
    </border>
    <border>
      <left>
        <color indexed="63"/>
      </left>
      <right style="dashed"/>
      <top style="dotted"/>
      <bottom style="dotted"/>
    </border>
    <border>
      <left style="dashed"/>
      <right style="dotted"/>
      <top style="dotted"/>
      <bottom style="dotted"/>
    </border>
    <border>
      <left style="dotted"/>
      <right style="dashed"/>
      <top style="dashed"/>
      <bottom style="thin"/>
    </border>
    <border>
      <left style="dashed"/>
      <right>
        <color indexed="63"/>
      </right>
      <top style="dashed"/>
      <bottom style="thin"/>
    </border>
    <border>
      <left style="dashed"/>
      <right style="dashed"/>
      <top style="dashed"/>
      <bottom style="thin"/>
    </border>
    <border>
      <left>
        <color indexed="63"/>
      </left>
      <right style="dashed"/>
      <top style="dashed"/>
      <bottom style="thin"/>
    </border>
    <border>
      <left style="dashed"/>
      <right style="dotted"/>
      <top style="dashed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4" fillId="0" borderId="0" xfId="0" applyFont="1" applyAlignment="1">
      <alignment/>
    </xf>
    <xf numFmtId="0" fontId="0" fillId="0" borderId="0" xfId="0" applyFont="1" applyAlignment="1">
      <alignment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2" fontId="0" fillId="0" borderId="11" xfId="0" applyNumberFormat="1" applyFont="1" applyBorder="1" applyAlignment="1">
      <alignment/>
    </xf>
    <xf numFmtId="172" fontId="0" fillId="0" borderId="12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" fontId="0" fillId="0" borderId="13" xfId="0" applyNumberFormat="1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172" fontId="34" fillId="0" borderId="10" xfId="0" applyNumberFormat="1" applyFont="1" applyBorder="1" applyAlignment="1">
      <alignment/>
    </xf>
    <xf numFmtId="1" fontId="34" fillId="33" borderId="13" xfId="0" applyNumberFormat="1" applyFont="1" applyFill="1" applyBorder="1" applyAlignment="1">
      <alignment horizontal="center"/>
    </xf>
    <xf numFmtId="14" fontId="34" fillId="33" borderId="12" xfId="0" applyNumberFormat="1" applyFont="1" applyFill="1" applyBorder="1" applyAlignment="1">
      <alignment horizontal="center"/>
    </xf>
    <xf numFmtId="172" fontId="34" fillId="33" borderId="11" xfId="0" applyNumberFormat="1" applyFont="1" applyFill="1" applyBorder="1" applyAlignment="1">
      <alignment/>
    </xf>
    <xf numFmtId="172" fontId="34" fillId="33" borderId="12" xfId="0" applyNumberFormat="1" applyFont="1" applyFill="1" applyBorder="1" applyAlignment="1">
      <alignment/>
    </xf>
    <xf numFmtId="1" fontId="34" fillId="33" borderId="14" xfId="0" applyNumberFormat="1" applyFont="1" applyFill="1" applyBorder="1" applyAlignment="1">
      <alignment horizontal="center"/>
    </xf>
    <xf numFmtId="14" fontId="34" fillId="33" borderId="15" xfId="0" applyNumberFormat="1" applyFont="1" applyFill="1" applyBorder="1" applyAlignment="1">
      <alignment horizontal="center"/>
    </xf>
    <xf numFmtId="172" fontId="34" fillId="33" borderId="16" xfId="0" applyNumberFormat="1" applyFont="1" applyFill="1" applyBorder="1" applyAlignment="1">
      <alignment/>
    </xf>
    <xf numFmtId="172" fontId="34" fillId="33" borderId="15" xfId="0" applyNumberFormat="1" applyFont="1" applyFill="1" applyBorder="1" applyAlignment="1">
      <alignment/>
    </xf>
    <xf numFmtId="0" fontId="34" fillId="0" borderId="0" xfId="0" applyFont="1" applyAlignment="1">
      <alignment vertical="center"/>
    </xf>
    <xf numFmtId="1" fontId="34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1" fontId="0" fillId="0" borderId="19" xfId="0" applyNumberFormat="1" applyFont="1" applyBorder="1" applyAlignment="1">
      <alignment horizontal="center"/>
    </xf>
    <xf numFmtId="1" fontId="34" fillId="33" borderId="19" xfId="0" applyNumberFormat="1" applyFont="1" applyFill="1" applyBorder="1" applyAlignment="1">
      <alignment horizontal="center"/>
    </xf>
    <xf numFmtId="1" fontId="34" fillId="33" borderId="20" xfId="0" applyNumberFormat="1" applyFont="1" applyFill="1" applyBorder="1" applyAlignment="1">
      <alignment horizontal="center"/>
    </xf>
    <xf numFmtId="1" fontId="6" fillId="0" borderId="17" xfId="0" applyNumberFormat="1" applyFont="1" applyBorder="1" applyAlignment="1">
      <alignment horizontal="center" vertical="center" wrapText="1"/>
    </xf>
    <xf numFmtId="1" fontId="0" fillId="0" borderId="17" xfId="0" applyNumberFormat="1" applyFont="1" applyBorder="1" applyAlignment="1">
      <alignment/>
    </xf>
    <xf numFmtId="0" fontId="0" fillId="0" borderId="21" xfId="0" applyFont="1" applyBorder="1" applyAlignment="1">
      <alignment/>
    </xf>
    <xf numFmtId="172" fontId="0" fillId="0" borderId="22" xfId="0" applyNumberFormat="1" applyFont="1" applyBorder="1" applyAlignment="1">
      <alignment/>
    </xf>
    <xf numFmtId="172" fontId="34" fillId="33" borderId="22" xfId="0" applyNumberFormat="1" applyFont="1" applyFill="1" applyBorder="1" applyAlignment="1">
      <alignment/>
    </xf>
    <xf numFmtId="172" fontId="34" fillId="33" borderId="23" xfId="0" applyNumberFormat="1" applyFont="1" applyFill="1" applyBorder="1" applyAlignment="1">
      <alignment/>
    </xf>
    <xf numFmtId="1" fontId="5" fillId="33" borderId="24" xfId="52" applyNumberFormat="1" applyFont="1" applyFill="1" applyBorder="1" applyAlignment="1">
      <alignment horizontal="center" vertical="center" wrapText="1"/>
      <protection/>
    </xf>
    <xf numFmtId="14" fontId="6" fillId="33" borderId="25" xfId="0" applyNumberFormat="1" applyFont="1" applyFill="1" applyBorder="1" applyAlignment="1">
      <alignment horizontal="center" vertical="center" wrapText="1"/>
    </xf>
    <xf numFmtId="14" fontId="6" fillId="33" borderId="26" xfId="0" applyNumberFormat="1" applyFont="1" applyFill="1" applyBorder="1" applyAlignment="1">
      <alignment horizontal="center" vertical="center" wrapText="1"/>
    </xf>
    <xf numFmtId="172" fontId="6" fillId="33" borderId="27" xfId="0" applyNumberFormat="1" applyFont="1" applyFill="1" applyBorder="1" applyAlignment="1">
      <alignment horizontal="center" vertical="center" wrapText="1"/>
    </xf>
    <xf numFmtId="172" fontId="6" fillId="33" borderId="26" xfId="0" applyNumberFormat="1" applyFont="1" applyFill="1" applyBorder="1" applyAlignment="1">
      <alignment horizontal="center" vertical="center" wrapText="1"/>
    </xf>
    <xf numFmtId="172" fontId="6" fillId="33" borderId="28" xfId="0" applyNumberFormat="1" applyFont="1" applyFill="1" applyBorder="1" applyAlignment="1">
      <alignment horizontal="center" vertical="center" wrapText="1"/>
    </xf>
    <xf numFmtId="1" fontId="34" fillId="33" borderId="29" xfId="0" applyNumberFormat="1" applyFont="1" applyFill="1" applyBorder="1" applyAlignment="1">
      <alignment horizontal="center"/>
    </xf>
    <xf numFmtId="1" fontId="34" fillId="33" borderId="30" xfId="0" applyNumberFormat="1" applyFont="1" applyFill="1" applyBorder="1" applyAlignment="1">
      <alignment horizontal="center"/>
    </xf>
    <xf numFmtId="14" fontId="34" fillId="33" borderId="31" xfId="0" applyNumberFormat="1" applyFont="1" applyFill="1" applyBorder="1" applyAlignment="1">
      <alignment horizontal="center"/>
    </xf>
    <xf numFmtId="172" fontId="34" fillId="33" borderId="32" xfId="0" applyNumberFormat="1" applyFont="1" applyFill="1" applyBorder="1" applyAlignment="1">
      <alignment/>
    </xf>
    <xf numFmtId="172" fontId="34" fillId="33" borderId="31" xfId="0" applyNumberFormat="1" applyFont="1" applyFill="1" applyBorder="1" applyAlignment="1">
      <alignment/>
    </xf>
    <xf numFmtId="172" fontId="34" fillId="33" borderId="33" xfId="0" applyNumberFormat="1" applyFont="1" applyFill="1" applyBorder="1" applyAlignment="1">
      <alignment/>
    </xf>
    <xf numFmtId="0" fontId="34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Obliczenia" xfId="55"/>
    <cellStyle name="Followed Hyperlink" xfId="56"/>
    <cellStyle name="Percent" xfId="57"/>
    <cellStyle name="Procentowy 2" xfId="58"/>
    <cellStyle name="Procentowy 3" xfId="59"/>
    <cellStyle name="Procentowy 4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tabSelected="1" zoomScalePageLayoutView="0" workbookViewId="0" topLeftCell="A1">
      <selection activeCell="A3" sqref="A3:F3"/>
    </sheetView>
  </sheetViews>
  <sheetFormatPr defaultColWidth="8.69921875" defaultRowHeight="14.25"/>
  <cols>
    <col min="1" max="1" width="7.69921875" style="2" customWidth="1"/>
    <col min="2" max="2" width="0.1015625" style="2" customWidth="1"/>
    <col min="3" max="3" width="22.09765625" style="2" customWidth="1"/>
    <col min="4" max="4" width="24.69921875" style="2" customWidth="1"/>
    <col min="5" max="5" width="0.203125" style="2" hidden="1" customWidth="1"/>
    <col min="6" max="6" width="26" style="2" customWidth="1"/>
    <col min="7" max="8" width="9" style="2" hidden="1" customWidth="1"/>
    <col min="9" max="9" width="15" style="2" hidden="1" customWidth="1"/>
    <col min="10" max="10" width="9" style="2" hidden="1" customWidth="1"/>
    <col min="11" max="16384" width="8.69921875" style="2" customWidth="1"/>
  </cols>
  <sheetData>
    <row r="1" spans="4:6" ht="13.5">
      <c r="D1" s="44" t="s">
        <v>21</v>
      </c>
      <c r="E1" s="44"/>
      <c r="F1" s="44"/>
    </row>
    <row r="2" ht="12" customHeight="1"/>
    <row r="3" spans="1:6" ht="16.5">
      <c r="A3" s="45" t="s">
        <v>20</v>
      </c>
      <c r="B3" s="45"/>
      <c r="C3" s="45"/>
      <c r="D3" s="45"/>
      <c r="E3" s="45"/>
      <c r="F3" s="45"/>
    </row>
    <row r="4" s="20" customFormat="1" ht="13.5" customHeight="1"/>
    <row r="5" spans="1:10" s="5" customFormat="1" ht="21.75" customHeight="1">
      <c r="A5" s="32" t="s">
        <v>0</v>
      </c>
      <c r="B5" s="33" t="s">
        <v>6</v>
      </c>
      <c r="C5" s="34" t="s">
        <v>7</v>
      </c>
      <c r="D5" s="35" t="s">
        <v>1</v>
      </c>
      <c r="E5" s="36" t="s">
        <v>4</v>
      </c>
      <c r="F5" s="37" t="s">
        <v>2</v>
      </c>
      <c r="G5" s="26" t="s">
        <v>8</v>
      </c>
      <c r="H5" s="3" t="s">
        <v>9</v>
      </c>
      <c r="I5" s="3" t="s">
        <v>3</v>
      </c>
      <c r="J5" s="4" t="s">
        <v>5</v>
      </c>
    </row>
    <row r="6" spans="1:6" ht="0.75" customHeight="1">
      <c r="A6" s="22"/>
      <c r="F6" s="28"/>
    </row>
    <row r="7" spans="1:9" s="1" customFormat="1" ht="14.25" customHeight="1">
      <c r="A7" s="24"/>
      <c r="B7" s="12"/>
      <c r="C7" s="13" t="s">
        <v>10</v>
      </c>
      <c r="D7" s="14"/>
      <c r="E7" s="15"/>
      <c r="F7" s="30"/>
      <c r="G7" s="21"/>
      <c r="H7" s="11"/>
      <c r="I7" s="11"/>
    </row>
    <row r="8" spans="1:9" ht="14.25" customHeight="1">
      <c r="A8" s="23">
        <v>1</v>
      </c>
      <c r="B8" s="9"/>
      <c r="C8" s="10">
        <v>44592</v>
      </c>
      <c r="D8" s="6">
        <v>14000000</v>
      </c>
      <c r="E8" s="7"/>
      <c r="F8" s="29">
        <v>118650</v>
      </c>
      <c r="G8" s="27" t="e">
        <f>C8-#REF!</f>
        <v>#REF!</v>
      </c>
      <c r="H8" s="8" t="e">
        <f aca="true" t="shared" si="0" ref="H8:H19">ROUND(D8*G8*$I$6/365,2)</f>
        <v>#REF!</v>
      </c>
      <c r="I8" s="8" t="e">
        <f aca="true" t="shared" si="1" ref="I8:I19">F8+H8</f>
        <v>#REF!</v>
      </c>
    </row>
    <row r="9" spans="1:9" ht="14.25" customHeight="1">
      <c r="A9" s="23">
        <v>2</v>
      </c>
      <c r="B9" s="9"/>
      <c r="C9" s="10">
        <v>44620</v>
      </c>
      <c r="D9" s="6">
        <f aca="true" t="shared" si="2" ref="D9:D19">D8+E8-F8</f>
        <v>13881350</v>
      </c>
      <c r="E9" s="7"/>
      <c r="F9" s="29">
        <v>116650</v>
      </c>
      <c r="G9" s="27">
        <f aca="true" t="shared" si="3" ref="G9:G19">C9-C8</f>
        <v>28</v>
      </c>
      <c r="H9" s="8">
        <f t="shared" si="0"/>
        <v>0</v>
      </c>
      <c r="I9" s="8">
        <f t="shared" si="1"/>
        <v>116650</v>
      </c>
    </row>
    <row r="10" spans="1:9" ht="14.25" customHeight="1">
      <c r="A10" s="23">
        <v>3</v>
      </c>
      <c r="B10" s="9"/>
      <c r="C10" s="10">
        <v>44651</v>
      </c>
      <c r="D10" s="6">
        <f t="shared" si="2"/>
        <v>13764700</v>
      </c>
      <c r="E10" s="7"/>
      <c r="F10" s="29">
        <v>116650</v>
      </c>
      <c r="G10" s="27">
        <f t="shared" si="3"/>
        <v>31</v>
      </c>
      <c r="H10" s="8">
        <f t="shared" si="0"/>
        <v>0</v>
      </c>
      <c r="I10" s="8">
        <f t="shared" si="1"/>
        <v>116650</v>
      </c>
    </row>
    <row r="11" spans="1:9" ht="14.25" customHeight="1">
      <c r="A11" s="23">
        <v>4</v>
      </c>
      <c r="B11" s="9"/>
      <c r="C11" s="10">
        <v>44680</v>
      </c>
      <c r="D11" s="6">
        <f t="shared" si="2"/>
        <v>13648050</v>
      </c>
      <c r="E11" s="7"/>
      <c r="F11" s="29">
        <v>116650</v>
      </c>
      <c r="G11" s="27">
        <f t="shared" si="3"/>
        <v>29</v>
      </c>
      <c r="H11" s="8">
        <f t="shared" si="0"/>
        <v>0</v>
      </c>
      <c r="I11" s="8">
        <f t="shared" si="1"/>
        <v>116650</v>
      </c>
    </row>
    <row r="12" spans="1:9" ht="14.25" customHeight="1">
      <c r="A12" s="23">
        <v>5</v>
      </c>
      <c r="B12" s="9"/>
      <c r="C12" s="10">
        <v>44712</v>
      </c>
      <c r="D12" s="6">
        <f t="shared" si="2"/>
        <v>13531400</v>
      </c>
      <c r="E12" s="7"/>
      <c r="F12" s="29">
        <v>116650</v>
      </c>
      <c r="G12" s="27">
        <f t="shared" si="3"/>
        <v>32</v>
      </c>
      <c r="H12" s="8">
        <f t="shared" si="0"/>
        <v>0</v>
      </c>
      <c r="I12" s="8">
        <f t="shared" si="1"/>
        <v>116650</v>
      </c>
    </row>
    <row r="13" spans="1:9" ht="14.25" customHeight="1">
      <c r="A13" s="23">
        <v>6</v>
      </c>
      <c r="B13" s="9"/>
      <c r="C13" s="10">
        <v>44742</v>
      </c>
      <c r="D13" s="6">
        <f t="shared" si="2"/>
        <v>13414750</v>
      </c>
      <c r="E13" s="7"/>
      <c r="F13" s="29">
        <v>116650</v>
      </c>
      <c r="G13" s="27">
        <f t="shared" si="3"/>
        <v>30</v>
      </c>
      <c r="H13" s="8">
        <f t="shared" si="0"/>
        <v>0</v>
      </c>
      <c r="I13" s="8">
        <f t="shared" si="1"/>
        <v>116650</v>
      </c>
    </row>
    <row r="14" spans="1:9" ht="14.25" customHeight="1">
      <c r="A14" s="23">
        <v>7</v>
      </c>
      <c r="B14" s="9"/>
      <c r="C14" s="10">
        <v>44771</v>
      </c>
      <c r="D14" s="6">
        <f t="shared" si="2"/>
        <v>13298100</v>
      </c>
      <c r="E14" s="7"/>
      <c r="F14" s="29">
        <v>116650</v>
      </c>
      <c r="G14" s="27">
        <f t="shared" si="3"/>
        <v>29</v>
      </c>
      <c r="H14" s="8">
        <f t="shared" si="0"/>
        <v>0</v>
      </c>
      <c r="I14" s="8">
        <f t="shared" si="1"/>
        <v>116650</v>
      </c>
    </row>
    <row r="15" spans="1:9" ht="14.25" customHeight="1">
      <c r="A15" s="23">
        <v>8</v>
      </c>
      <c r="B15" s="9"/>
      <c r="C15" s="10">
        <v>44804</v>
      </c>
      <c r="D15" s="6">
        <f t="shared" si="2"/>
        <v>13181450</v>
      </c>
      <c r="E15" s="7"/>
      <c r="F15" s="29">
        <v>116650</v>
      </c>
      <c r="G15" s="27">
        <f t="shared" si="3"/>
        <v>33</v>
      </c>
      <c r="H15" s="8">
        <f t="shared" si="0"/>
        <v>0</v>
      </c>
      <c r="I15" s="8">
        <f t="shared" si="1"/>
        <v>116650</v>
      </c>
    </row>
    <row r="16" spans="1:9" ht="14.25" customHeight="1">
      <c r="A16" s="23">
        <v>9</v>
      </c>
      <c r="B16" s="9"/>
      <c r="C16" s="10">
        <v>44834</v>
      </c>
      <c r="D16" s="6">
        <f t="shared" si="2"/>
        <v>13064800</v>
      </c>
      <c r="E16" s="7"/>
      <c r="F16" s="29">
        <v>116650</v>
      </c>
      <c r="G16" s="27">
        <f t="shared" si="3"/>
        <v>30</v>
      </c>
      <c r="H16" s="8">
        <f t="shared" si="0"/>
        <v>0</v>
      </c>
      <c r="I16" s="8">
        <f t="shared" si="1"/>
        <v>116650</v>
      </c>
    </row>
    <row r="17" spans="1:9" ht="14.25" customHeight="1">
      <c r="A17" s="23">
        <v>10</v>
      </c>
      <c r="B17" s="9"/>
      <c r="C17" s="10">
        <v>44865</v>
      </c>
      <c r="D17" s="6">
        <f t="shared" si="2"/>
        <v>12948150</v>
      </c>
      <c r="E17" s="7"/>
      <c r="F17" s="29">
        <v>116650</v>
      </c>
      <c r="G17" s="27">
        <f t="shared" si="3"/>
        <v>31</v>
      </c>
      <c r="H17" s="8">
        <f t="shared" si="0"/>
        <v>0</v>
      </c>
      <c r="I17" s="8">
        <f t="shared" si="1"/>
        <v>116650</v>
      </c>
    </row>
    <row r="18" spans="1:10" ht="14.25" customHeight="1">
      <c r="A18" s="23">
        <v>11</v>
      </c>
      <c r="B18" s="9"/>
      <c r="C18" s="10">
        <v>44895</v>
      </c>
      <c r="D18" s="6">
        <f t="shared" si="2"/>
        <v>12831500</v>
      </c>
      <c r="E18" s="7"/>
      <c r="F18" s="29">
        <v>116650</v>
      </c>
      <c r="G18" s="27">
        <f t="shared" si="3"/>
        <v>30</v>
      </c>
      <c r="H18" s="8">
        <f t="shared" si="0"/>
        <v>0</v>
      </c>
      <c r="I18" s="8">
        <f t="shared" si="1"/>
        <v>116650</v>
      </c>
      <c r="J18" s="8" t="e">
        <f>SUM(H7:H18)</f>
        <v>#REF!</v>
      </c>
    </row>
    <row r="19" spans="1:9" ht="14.25" customHeight="1">
      <c r="A19" s="23">
        <v>12</v>
      </c>
      <c r="B19" s="9"/>
      <c r="C19" s="10">
        <v>44925</v>
      </c>
      <c r="D19" s="6">
        <f t="shared" si="2"/>
        <v>12714850</v>
      </c>
      <c r="E19" s="7"/>
      <c r="F19" s="29">
        <v>116650</v>
      </c>
      <c r="G19" s="27">
        <f t="shared" si="3"/>
        <v>30</v>
      </c>
      <c r="H19" s="8">
        <f t="shared" si="0"/>
        <v>0</v>
      </c>
      <c r="I19" s="8">
        <f t="shared" si="1"/>
        <v>116650</v>
      </c>
    </row>
    <row r="20" spans="1:9" s="1" customFormat="1" ht="14.25" customHeight="1">
      <c r="A20" s="24"/>
      <c r="B20" s="12"/>
      <c r="C20" s="13" t="s">
        <v>11</v>
      </c>
      <c r="D20" s="14"/>
      <c r="E20" s="15"/>
      <c r="F20" s="30">
        <f>SUM(F8:F19)</f>
        <v>1401800</v>
      </c>
      <c r="G20" s="21"/>
      <c r="H20" s="11"/>
      <c r="I20" s="11"/>
    </row>
    <row r="21" spans="1:9" ht="14.25" customHeight="1">
      <c r="A21" s="23">
        <v>13</v>
      </c>
      <c r="B21" s="9"/>
      <c r="C21" s="10">
        <v>44957</v>
      </c>
      <c r="D21" s="6">
        <f>D19+E19-F19</f>
        <v>12598200</v>
      </c>
      <c r="E21" s="7"/>
      <c r="F21" s="29">
        <v>116650</v>
      </c>
      <c r="G21" s="27">
        <f>C21-C19</f>
        <v>32</v>
      </c>
      <c r="H21" s="8">
        <f aca="true" t="shared" si="4" ref="H21:H32">ROUND(D21*G21*$I$6/365,2)</f>
        <v>0</v>
      </c>
      <c r="I21" s="8">
        <f aca="true" t="shared" si="5" ref="I21:I32">F21+H21</f>
        <v>116650</v>
      </c>
    </row>
    <row r="22" spans="1:9" ht="14.25" customHeight="1">
      <c r="A22" s="23">
        <v>14</v>
      </c>
      <c r="B22" s="9"/>
      <c r="C22" s="10">
        <v>44985</v>
      </c>
      <c r="D22" s="6">
        <f aca="true" t="shared" si="6" ref="D22:D32">D21+E21-F21</f>
        <v>12481550</v>
      </c>
      <c r="E22" s="7"/>
      <c r="F22" s="29">
        <v>116650</v>
      </c>
      <c r="G22" s="27">
        <f aca="true" t="shared" si="7" ref="G22:G32">C22-C21</f>
        <v>28</v>
      </c>
      <c r="H22" s="8">
        <f t="shared" si="4"/>
        <v>0</v>
      </c>
      <c r="I22" s="8">
        <f t="shared" si="5"/>
        <v>116650</v>
      </c>
    </row>
    <row r="23" spans="1:9" ht="14.25" customHeight="1">
      <c r="A23" s="23">
        <v>15</v>
      </c>
      <c r="B23" s="9"/>
      <c r="C23" s="10">
        <v>45016</v>
      </c>
      <c r="D23" s="6">
        <f t="shared" si="6"/>
        <v>12364900</v>
      </c>
      <c r="E23" s="7"/>
      <c r="F23" s="29">
        <v>116650</v>
      </c>
      <c r="G23" s="27">
        <f t="shared" si="7"/>
        <v>31</v>
      </c>
      <c r="H23" s="8">
        <f t="shared" si="4"/>
        <v>0</v>
      </c>
      <c r="I23" s="8">
        <f t="shared" si="5"/>
        <v>116650</v>
      </c>
    </row>
    <row r="24" spans="1:9" ht="14.25" customHeight="1">
      <c r="A24" s="23">
        <v>16</v>
      </c>
      <c r="B24" s="9"/>
      <c r="C24" s="10">
        <v>45044</v>
      </c>
      <c r="D24" s="6">
        <f t="shared" si="6"/>
        <v>12248250</v>
      </c>
      <c r="E24" s="7"/>
      <c r="F24" s="29">
        <v>116650</v>
      </c>
      <c r="G24" s="27">
        <f t="shared" si="7"/>
        <v>28</v>
      </c>
      <c r="H24" s="8">
        <f t="shared" si="4"/>
        <v>0</v>
      </c>
      <c r="I24" s="8">
        <f t="shared" si="5"/>
        <v>116650</v>
      </c>
    </row>
    <row r="25" spans="1:9" ht="14.25" customHeight="1">
      <c r="A25" s="23">
        <v>17</v>
      </c>
      <c r="B25" s="9"/>
      <c r="C25" s="10">
        <v>45077</v>
      </c>
      <c r="D25" s="6">
        <f t="shared" si="6"/>
        <v>12131600</v>
      </c>
      <c r="E25" s="7"/>
      <c r="F25" s="29">
        <v>116650</v>
      </c>
      <c r="G25" s="27">
        <f t="shared" si="7"/>
        <v>33</v>
      </c>
      <c r="H25" s="8">
        <f t="shared" si="4"/>
        <v>0</v>
      </c>
      <c r="I25" s="8">
        <f t="shared" si="5"/>
        <v>116650</v>
      </c>
    </row>
    <row r="26" spans="1:9" ht="14.25" customHeight="1">
      <c r="A26" s="23">
        <v>18</v>
      </c>
      <c r="B26" s="9"/>
      <c r="C26" s="10">
        <v>45107</v>
      </c>
      <c r="D26" s="6">
        <f t="shared" si="6"/>
        <v>12014950</v>
      </c>
      <c r="E26" s="7"/>
      <c r="F26" s="29">
        <v>116650</v>
      </c>
      <c r="G26" s="27">
        <f t="shared" si="7"/>
        <v>30</v>
      </c>
      <c r="H26" s="8">
        <f t="shared" si="4"/>
        <v>0</v>
      </c>
      <c r="I26" s="8">
        <f t="shared" si="5"/>
        <v>116650</v>
      </c>
    </row>
    <row r="27" spans="1:9" ht="14.25" customHeight="1">
      <c r="A27" s="23">
        <v>19</v>
      </c>
      <c r="B27" s="9"/>
      <c r="C27" s="10">
        <v>45138</v>
      </c>
      <c r="D27" s="6">
        <f t="shared" si="6"/>
        <v>11898300</v>
      </c>
      <c r="E27" s="7"/>
      <c r="F27" s="29">
        <v>116650</v>
      </c>
      <c r="G27" s="27">
        <f t="shared" si="7"/>
        <v>31</v>
      </c>
      <c r="H27" s="8">
        <f t="shared" si="4"/>
        <v>0</v>
      </c>
      <c r="I27" s="8">
        <f t="shared" si="5"/>
        <v>116650</v>
      </c>
    </row>
    <row r="28" spans="1:9" ht="14.25" customHeight="1">
      <c r="A28" s="23">
        <v>20</v>
      </c>
      <c r="B28" s="9"/>
      <c r="C28" s="10">
        <v>45169</v>
      </c>
      <c r="D28" s="6">
        <f t="shared" si="6"/>
        <v>11781650</v>
      </c>
      <c r="E28" s="7"/>
      <c r="F28" s="29">
        <v>116650</v>
      </c>
      <c r="G28" s="27">
        <f t="shared" si="7"/>
        <v>31</v>
      </c>
      <c r="H28" s="8">
        <f t="shared" si="4"/>
        <v>0</v>
      </c>
      <c r="I28" s="8">
        <f t="shared" si="5"/>
        <v>116650</v>
      </c>
    </row>
    <row r="29" spans="1:9" ht="14.25" customHeight="1">
      <c r="A29" s="23">
        <v>21</v>
      </c>
      <c r="B29" s="9"/>
      <c r="C29" s="10">
        <v>45198</v>
      </c>
      <c r="D29" s="6">
        <f t="shared" si="6"/>
        <v>11665000</v>
      </c>
      <c r="E29" s="7"/>
      <c r="F29" s="29">
        <v>116650</v>
      </c>
      <c r="G29" s="27">
        <f t="shared" si="7"/>
        <v>29</v>
      </c>
      <c r="H29" s="8">
        <f t="shared" si="4"/>
        <v>0</v>
      </c>
      <c r="I29" s="8">
        <f t="shared" si="5"/>
        <v>116650</v>
      </c>
    </row>
    <row r="30" spans="1:9" ht="14.25" customHeight="1">
      <c r="A30" s="23">
        <v>22</v>
      </c>
      <c r="B30" s="9"/>
      <c r="C30" s="10">
        <v>45230</v>
      </c>
      <c r="D30" s="6">
        <f t="shared" si="6"/>
        <v>11548350</v>
      </c>
      <c r="E30" s="7"/>
      <c r="F30" s="29">
        <v>116650</v>
      </c>
      <c r="G30" s="27">
        <f t="shared" si="7"/>
        <v>32</v>
      </c>
      <c r="H30" s="8">
        <f t="shared" si="4"/>
        <v>0</v>
      </c>
      <c r="I30" s="8">
        <f t="shared" si="5"/>
        <v>116650</v>
      </c>
    </row>
    <row r="31" spans="1:10" ht="14.25" customHeight="1">
      <c r="A31" s="23">
        <v>23</v>
      </c>
      <c r="B31" s="9"/>
      <c r="C31" s="10">
        <v>45260</v>
      </c>
      <c r="D31" s="6">
        <f t="shared" si="6"/>
        <v>11431700</v>
      </c>
      <c r="E31" s="7"/>
      <c r="F31" s="29">
        <v>116650</v>
      </c>
      <c r="G31" s="27">
        <f t="shared" si="7"/>
        <v>30</v>
      </c>
      <c r="H31" s="8">
        <f t="shared" si="4"/>
        <v>0</v>
      </c>
      <c r="I31" s="8">
        <f t="shared" si="5"/>
        <v>116650</v>
      </c>
      <c r="J31" s="8">
        <f>SUM(H19:H31)</f>
        <v>0</v>
      </c>
    </row>
    <row r="32" spans="1:9" ht="14.25" customHeight="1">
      <c r="A32" s="23">
        <v>24</v>
      </c>
      <c r="B32" s="9"/>
      <c r="C32" s="10">
        <v>45289</v>
      </c>
      <c r="D32" s="6">
        <f t="shared" si="6"/>
        <v>11315050</v>
      </c>
      <c r="E32" s="7"/>
      <c r="F32" s="29">
        <v>116650</v>
      </c>
      <c r="G32" s="27">
        <f t="shared" si="7"/>
        <v>29</v>
      </c>
      <c r="H32" s="8">
        <f t="shared" si="4"/>
        <v>0</v>
      </c>
      <c r="I32" s="8">
        <f t="shared" si="5"/>
        <v>116650</v>
      </c>
    </row>
    <row r="33" spans="1:9" s="1" customFormat="1" ht="14.25" customHeight="1">
      <c r="A33" s="24"/>
      <c r="B33" s="12"/>
      <c r="C33" s="13" t="s">
        <v>12</v>
      </c>
      <c r="D33" s="14"/>
      <c r="E33" s="15"/>
      <c r="F33" s="30">
        <f>SUM(F21:F32)</f>
        <v>1399800</v>
      </c>
      <c r="G33" s="21"/>
      <c r="H33" s="11"/>
      <c r="I33" s="11"/>
    </row>
    <row r="34" spans="1:9" ht="14.25" customHeight="1">
      <c r="A34" s="23">
        <v>25</v>
      </c>
      <c r="B34" s="9"/>
      <c r="C34" s="10">
        <v>45322</v>
      </c>
      <c r="D34" s="6">
        <f>D32+E32-F32</f>
        <v>11198400</v>
      </c>
      <c r="E34" s="7"/>
      <c r="F34" s="29">
        <v>116650</v>
      </c>
      <c r="G34" s="27">
        <f>C34-C32</f>
        <v>33</v>
      </c>
      <c r="H34" s="8">
        <f aca="true" t="shared" si="8" ref="H34:H45">ROUND(D34*G34*$I$6/365,2)</f>
        <v>0</v>
      </c>
      <c r="I34" s="8">
        <f aca="true" t="shared" si="9" ref="I34:I45">F34+H34</f>
        <v>116650</v>
      </c>
    </row>
    <row r="35" spans="1:9" ht="14.25" customHeight="1">
      <c r="A35" s="23">
        <v>26</v>
      </c>
      <c r="B35" s="9"/>
      <c r="C35" s="10">
        <v>45351</v>
      </c>
      <c r="D35" s="6">
        <f aca="true" t="shared" si="10" ref="D35:D45">D34+E34-F34</f>
        <v>11081750</v>
      </c>
      <c r="E35" s="7"/>
      <c r="F35" s="29">
        <v>116650</v>
      </c>
      <c r="G35" s="27">
        <f aca="true" t="shared" si="11" ref="G35:G45">C35-C34</f>
        <v>29</v>
      </c>
      <c r="H35" s="8">
        <f t="shared" si="8"/>
        <v>0</v>
      </c>
      <c r="I35" s="8">
        <f t="shared" si="9"/>
        <v>116650</v>
      </c>
    </row>
    <row r="36" spans="1:9" ht="14.25" customHeight="1">
      <c r="A36" s="23">
        <v>27</v>
      </c>
      <c r="B36" s="9"/>
      <c r="C36" s="10">
        <v>45380</v>
      </c>
      <c r="D36" s="6">
        <f t="shared" si="10"/>
        <v>10965100</v>
      </c>
      <c r="E36" s="7"/>
      <c r="F36" s="29">
        <v>116650</v>
      </c>
      <c r="G36" s="27">
        <f t="shared" si="11"/>
        <v>29</v>
      </c>
      <c r="H36" s="8">
        <f t="shared" si="8"/>
        <v>0</v>
      </c>
      <c r="I36" s="8">
        <f t="shared" si="9"/>
        <v>116650</v>
      </c>
    </row>
    <row r="37" spans="1:9" ht="14.25" customHeight="1">
      <c r="A37" s="23">
        <v>28</v>
      </c>
      <c r="B37" s="9"/>
      <c r="C37" s="10">
        <v>45412</v>
      </c>
      <c r="D37" s="6">
        <f t="shared" si="10"/>
        <v>10848450</v>
      </c>
      <c r="E37" s="7"/>
      <c r="F37" s="29">
        <v>116650</v>
      </c>
      <c r="G37" s="27">
        <f t="shared" si="11"/>
        <v>32</v>
      </c>
      <c r="H37" s="8">
        <f t="shared" si="8"/>
        <v>0</v>
      </c>
      <c r="I37" s="8">
        <f t="shared" si="9"/>
        <v>116650</v>
      </c>
    </row>
    <row r="38" spans="1:9" ht="14.25" customHeight="1">
      <c r="A38" s="23">
        <v>29</v>
      </c>
      <c r="B38" s="9"/>
      <c r="C38" s="10">
        <v>45443</v>
      </c>
      <c r="D38" s="6">
        <f t="shared" si="10"/>
        <v>10731800</v>
      </c>
      <c r="E38" s="7"/>
      <c r="F38" s="29">
        <v>116650</v>
      </c>
      <c r="G38" s="27">
        <f t="shared" si="11"/>
        <v>31</v>
      </c>
      <c r="H38" s="8">
        <f t="shared" si="8"/>
        <v>0</v>
      </c>
      <c r="I38" s="8">
        <f t="shared" si="9"/>
        <v>116650</v>
      </c>
    </row>
    <row r="39" spans="1:9" ht="14.25" customHeight="1">
      <c r="A39" s="23">
        <v>30</v>
      </c>
      <c r="B39" s="9"/>
      <c r="C39" s="10">
        <v>45471</v>
      </c>
      <c r="D39" s="6">
        <f t="shared" si="10"/>
        <v>10615150</v>
      </c>
      <c r="E39" s="7"/>
      <c r="F39" s="29">
        <v>116650</v>
      </c>
      <c r="G39" s="27">
        <f t="shared" si="11"/>
        <v>28</v>
      </c>
      <c r="H39" s="8">
        <f t="shared" si="8"/>
        <v>0</v>
      </c>
      <c r="I39" s="8">
        <f t="shared" si="9"/>
        <v>116650</v>
      </c>
    </row>
    <row r="40" spans="1:9" ht="14.25" customHeight="1">
      <c r="A40" s="23">
        <v>31</v>
      </c>
      <c r="B40" s="9"/>
      <c r="C40" s="10">
        <v>45504</v>
      </c>
      <c r="D40" s="6">
        <f t="shared" si="10"/>
        <v>10498500</v>
      </c>
      <c r="E40" s="7"/>
      <c r="F40" s="29">
        <v>116650</v>
      </c>
      <c r="G40" s="27">
        <f t="shared" si="11"/>
        <v>33</v>
      </c>
      <c r="H40" s="8">
        <f t="shared" si="8"/>
        <v>0</v>
      </c>
      <c r="I40" s="8">
        <f t="shared" si="9"/>
        <v>116650</v>
      </c>
    </row>
    <row r="41" spans="1:9" ht="14.25" customHeight="1">
      <c r="A41" s="23">
        <v>32</v>
      </c>
      <c r="B41" s="9"/>
      <c r="C41" s="10">
        <v>45534</v>
      </c>
      <c r="D41" s="6">
        <f t="shared" si="10"/>
        <v>10381850</v>
      </c>
      <c r="E41" s="7"/>
      <c r="F41" s="29">
        <v>116650</v>
      </c>
      <c r="G41" s="27">
        <f t="shared" si="11"/>
        <v>30</v>
      </c>
      <c r="H41" s="8">
        <f t="shared" si="8"/>
        <v>0</v>
      </c>
      <c r="I41" s="8">
        <f t="shared" si="9"/>
        <v>116650</v>
      </c>
    </row>
    <row r="42" spans="1:9" ht="14.25" customHeight="1">
      <c r="A42" s="23">
        <v>33</v>
      </c>
      <c r="B42" s="9"/>
      <c r="C42" s="10">
        <v>45565</v>
      </c>
      <c r="D42" s="6">
        <f t="shared" si="10"/>
        <v>10265200</v>
      </c>
      <c r="E42" s="7"/>
      <c r="F42" s="29">
        <v>116650</v>
      </c>
      <c r="G42" s="27">
        <f t="shared" si="11"/>
        <v>31</v>
      </c>
      <c r="H42" s="8">
        <f t="shared" si="8"/>
        <v>0</v>
      </c>
      <c r="I42" s="8">
        <f t="shared" si="9"/>
        <v>116650</v>
      </c>
    </row>
    <row r="43" spans="1:9" ht="14.25" customHeight="1">
      <c r="A43" s="23">
        <v>34</v>
      </c>
      <c r="B43" s="9"/>
      <c r="C43" s="10">
        <v>45596</v>
      </c>
      <c r="D43" s="6">
        <f t="shared" si="10"/>
        <v>10148550</v>
      </c>
      <c r="E43" s="7"/>
      <c r="F43" s="29">
        <v>116650</v>
      </c>
      <c r="G43" s="27">
        <f t="shared" si="11"/>
        <v>31</v>
      </c>
      <c r="H43" s="8">
        <f t="shared" si="8"/>
        <v>0</v>
      </c>
      <c r="I43" s="8">
        <f t="shared" si="9"/>
        <v>116650</v>
      </c>
    </row>
    <row r="44" spans="1:10" ht="14.25" customHeight="1">
      <c r="A44" s="23">
        <v>35</v>
      </c>
      <c r="B44" s="9"/>
      <c r="C44" s="10">
        <v>45625</v>
      </c>
      <c r="D44" s="6">
        <f t="shared" si="10"/>
        <v>10031900</v>
      </c>
      <c r="E44" s="7"/>
      <c r="F44" s="29">
        <v>116650</v>
      </c>
      <c r="G44" s="27">
        <f t="shared" si="11"/>
        <v>29</v>
      </c>
      <c r="H44" s="8">
        <f t="shared" si="8"/>
        <v>0</v>
      </c>
      <c r="I44" s="8">
        <f t="shared" si="9"/>
        <v>116650</v>
      </c>
      <c r="J44" s="8">
        <f>SUM(H32:H44)</f>
        <v>0</v>
      </c>
    </row>
    <row r="45" spans="1:9" ht="14.25" customHeight="1">
      <c r="A45" s="23">
        <v>36</v>
      </c>
      <c r="B45" s="9"/>
      <c r="C45" s="10">
        <v>45657</v>
      </c>
      <c r="D45" s="6">
        <f t="shared" si="10"/>
        <v>9915250</v>
      </c>
      <c r="E45" s="7"/>
      <c r="F45" s="29">
        <v>116650</v>
      </c>
      <c r="G45" s="27">
        <f t="shared" si="11"/>
        <v>32</v>
      </c>
      <c r="H45" s="8">
        <f t="shared" si="8"/>
        <v>0</v>
      </c>
      <c r="I45" s="8">
        <f t="shared" si="9"/>
        <v>116650</v>
      </c>
    </row>
    <row r="46" spans="1:9" s="1" customFormat="1" ht="14.25" customHeight="1">
      <c r="A46" s="24"/>
      <c r="B46" s="12"/>
      <c r="C46" s="13" t="s">
        <v>13</v>
      </c>
      <c r="D46" s="14"/>
      <c r="E46" s="15"/>
      <c r="F46" s="30">
        <f>SUM(F34:F45)</f>
        <v>1399800</v>
      </c>
      <c r="G46" s="21"/>
      <c r="H46" s="11"/>
      <c r="I46" s="11"/>
    </row>
    <row r="47" spans="1:9" ht="14.25" customHeight="1">
      <c r="A47" s="23">
        <v>37</v>
      </c>
      <c r="B47" s="9"/>
      <c r="C47" s="10">
        <v>45688</v>
      </c>
      <c r="D47" s="6">
        <f>D45+E45-F45</f>
        <v>9798600</v>
      </c>
      <c r="E47" s="7"/>
      <c r="F47" s="29">
        <v>116650</v>
      </c>
      <c r="G47" s="27">
        <f>C47-C45</f>
        <v>31</v>
      </c>
      <c r="H47" s="8">
        <f aca="true" t="shared" si="12" ref="H47:H58">ROUND(D47*G47*$I$6/365,2)</f>
        <v>0</v>
      </c>
      <c r="I47" s="8">
        <f aca="true" t="shared" si="13" ref="I47:I58">F47+H47</f>
        <v>116650</v>
      </c>
    </row>
    <row r="48" spans="1:9" ht="14.25" customHeight="1">
      <c r="A48" s="23">
        <v>38</v>
      </c>
      <c r="B48" s="9"/>
      <c r="C48" s="10">
        <v>45716</v>
      </c>
      <c r="D48" s="6">
        <f aca="true" t="shared" si="14" ref="D48:D58">D47+E47-F47</f>
        <v>9681950</v>
      </c>
      <c r="E48" s="7"/>
      <c r="F48" s="29">
        <v>116650</v>
      </c>
      <c r="G48" s="27">
        <f aca="true" t="shared" si="15" ref="G48:G58">C48-C47</f>
        <v>28</v>
      </c>
      <c r="H48" s="8">
        <f t="shared" si="12"/>
        <v>0</v>
      </c>
      <c r="I48" s="8">
        <f t="shared" si="13"/>
        <v>116650</v>
      </c>
    </row>
    <row r="49" spans="1:9" ht="14.25" customHeight="1">
      <c r="A49" s="23">
        <v>39</v>
      </c>
      <c r="B49" s="9"/>
      <c r="C49" s="10">
        <v>45747</v>
      </c>
      <c r="D49" s="6">
        <f t="shared" si="14"/>
        <v>9565300</v>
      </c>
      <c r="E49" s="7"/>
      <c r="F49" s="29">
        <v>116650</v>
      </c>
      <c r="G49" s="27">
        <f t="shared" si="15"/>
        <v>31</v>
      </c>
      <c r="H49" s="8">
        <f t="shared" si="12"/>
        <v>0</v>
      </c>
      <c r="I49" s="8">
        <f t="shared" si="13"/>
        <v>116650</v>
      </c>
    </row>
    <row r="50" spans="1:9" ht="14.25" customHeight="1">
      <c r="A50" s="23">
        <v>40</v>
      </c>
      <c r="B50" s="9"/>
      <c r="C50" s="10">
        <v>45777</v>
      </c>
      <c r="D50" s="6">
        <f t="shared" si="14"/>
        <v>9448650</v>
      </c>
      <c r="E50" s="7"/>
      <c r="F50" s="29">
        <v>116650</v>
      </c>
      <c r="G50" s="27">
        <f t="shared" si="15"/>
        <v>30</v>
      </c>
      <c r="H50" s="8">
        <f t="shared" si="12"/>
        <v>0</v>
      </c>
      <c r="I50" s="8">
        <f t="shared" si="13"/>
        <v>116650</v>
      </c>
    </row>
    <row r="51" spans="1:9" ht="14.25" customHeight="1">
      <c r="A51" s="23">
        <v>41</v>
      </c>
      <c r="B51" s="9"/>
      <c r="C51" s="10">
        <v>45807</v>
      </c>
      <c r="D51" s="6">
        <f t="shared" si="14"/>
        <v>9332000</v>
      </c>
      <c r="E51" s="7"/>
      <c r="F51" s="29">
        <v>116650</v>
      </c>
      <c r="G51" s="27">
        <f t="shared" si="15"/>
        <v>30</v>
      </c>
      <c r="H51" s="8">
        <f t="shared" si="12"/>
        <v>0</v>
      </c>
      <c r="I51" s="8">
        <f t="shared" si="13"/>
        <v>116650</v>
      </c>
    </row>
    <row r="52" spans="1:9" ht="14.25" customHeight="1">
      <c r="A52" s="23">
        <v>42</v>
      </c>
      <c r="B52" s="9"/>
      <c r="C52" s="10">
        <v>45838</v>
      </c>
      <c r="D52" s="6">
        <f t="shared" si="14"/>
        <v>9215350</v>
      </c>
      <c r="E52" s="7"/>
      <c r="F52" s="29">
        <v>116650</v>
      </c>
      <c r="G52" s="27">
        <f t="shared" si="15"/>
        <v>31</v>
      </c>
      <c r="H52" s="8">
        <f t="shared" si="12"/>
        <v>0</v>
      </c>
      <c r="I52" s="8">
        <f t="shared" si="13"/>
        <v>116650</v>
      </c>
    </row>
    <row r="53" spans="1:9" ht="14.25" customHeight="1">
      <c r="A53" s="23">
        <v>43</v>
      </c>
      <c r="B53" s="9"/>
      <c r="C53" s="10">
        <v>45869</v>
      </c>
      <c r="D53" s="6">
        <f t="shared" si="14"/>
        <v>9098700</v>
      </c>
      <c r="E53" s="7"/>
      <c r="F53" s="29">
        <v>116650</v>
      </c>
      <c r="G53" s="27">
        <f t="shared" si="15"/>
        <v>31</v>
      </c>
      <c r="H53" s="8">
        <f t="shared" si="12"/>
        <v>0</v>
      </c>
      <c r="I53" s="8">
        <f t="shared" si="13"/>
        <v>116650</v>
      </c>
    </row>
    <row r="54" spans="1:9" ht="14.25" customHeight="1">
      <c r="A54" s="23">
        <v>44</v>
      </c>
      <c r="B54" s="9"/>
      <c r="C54" s="10">
        <v>45898</v>
      </c>
      <c r="D54" s="6">
        <f t="shared" si="14"/>
        <v>8982050</v>
      </c>
      <c r="E54" s="7"/>
      <c r="F54" s="29">
        <v>116650</v>
      </c>
      <c r="G54" s="27">
        <f t="shared" si="15"/>
        <v>29</v>
      </c>
      <c r="H54" s="8">
        <f t="shared" si="12"/>
        <v>0</v>
      </c>
      <c r="I54" s="8">
        <f t="shared" si="13"/>
        <v>116650</v>
      </c>
    </row>
    <row r="55" spans="1:9" ht="14.25" customHeight="1">
      <c r="A55" s="23">
        <v>45</v>
      </c>
      <c r="B55" s="9"/>
      <c r="C55" s="10">
        <v>45930</v>
      </c>
      <c r="D55" s="6">
        <f t="shared" si="14"/>
        <v>8865400</v>
      </c>
      <c r="E55" s="7"/>
      <c r="F55" s="29">
        <v>116650</v>
      </c>
      <c r="G55" s="27">
        <f t="shared" si="15"/>
        <v>32</v>
      </c>
      <c r="H55" s="8">
        <f t="shared" si="12"/>
        <v>0</v>
      </c>
      <c r="I55" s="8">
        <f t="shared" si="13"/>
        <v>116650</v>
      </c>
    </row>
    <row r="56" spans="1:9" ht="14.25" customHeight="1">
      <c r="A56" s="23">
        <v>46</v>
      </c>
      <c r="B56" s="9"/>
      <c r="C56" s="10">
        <v>45961</v>
      </c>
      <c r="D56" s="6">
        <f t="shared" si="14"/>
        <v>8748750</v>
      </c>
      <c r="E56" s="7"/>
      <c r="F56" s="29">
        <v>116650</v>
      </c>
      <c r="G56" s="27">
        <f t="shared" si="15"/>
        <v>31</v>
      </c>
      <c r="H56" s="8">
        <f t="shared" si="12"/>
        <v>0</v>
      </c>
      <c r="I56" s="8">
        <f t="shared" si="13"/>
        <v>116650</v>
      </c>
    </row>
    <row r="57" spans="1:10" ht="14.25" customHeight="1">
      <c r="A57" s="23">
        <v>47</v>
      </c>
      <c r="B57" s="9"/>
      <c r="C57" s="10">
        <v>45989</v>
      </c>
      <c r="D57" s="6">
        <f t="shared" si="14"/>
        <v>8632100</v>
      </c>
      <c r="E57" s="7"/>
      <c r="F57" s="29">
        <v>116650</v>
      </c>
      <c r="G57" s="27">
        <f t="shared" si="15"/>
        <v>28</v>
      </c>
      <c r="H57" s="8">
        <f t="shared" si="12"/>
        <v>0</v>
      </c>
      <c r="I57" s="8">
        <f t="shared" si="13"/>
        <v>116650</v>
      </c>
      <c r="J57" s="8">
        <f>SUM(H45:H57)</f>
        <v>0</v>
      </c>
    </row>
    <row r="58" spans="1:9" ht="14.25" customHeight="1">
      <c r="A58" s="23">
        <v>48</v>
      </c>
      <c r="B58" s="9"/>
      <c r="C58" s="10">
        <v>46022</v>
      </c>
      <c r="D58" s="6">
        <f t="shared" si="14"/>
        <v>8515450</v>
      </c>
      <c r="E58" s="7"/>
      <c r="F58" s="29">
        <v>116650</v>
      </c>
      <c r="G58" s="27">
        <f t="shared" si="15"/>
        <v>33</v>
      </c>
      <c r="H58" s="8">
        <f t="shared" si="12"/>
        <v>0</v>
      </c>
      <c r="I58" s="8">
        <f t="shared" si="13"/>
        <v>116650</v>
      </c>
    </row>
    <row r="59" spans="1:9" s="1" customFormat="1" ht="14.25" customHeight="1">
      <c r="A59" s="24"/>
      <c r="B59" s="12"/>
      <c r="C59" s="13" t="s">
        <v>14</v>
      </c>
      <c r="D59" s="14"/>
      <c r="E59" s="15"/>
      <c r="F59" s="30">
        <f>SUM(F47:F58)</f>
        <v>1399800</v>
      </c>
      <c r="G59" s="21"/>
      <c r="H59" s="11"/>
      <c r="I59" s="11"/>
    </row>
    <row r="60" spans="1:9" ht="14.25" customHeight="1">
      <c r="A60" s="23">
        <v>49</v>
      </c>
      <c r="B60" s="9"/>
      <c r="C60" s="10">
        <v>46052</v>
      </c>
      <c r="D60" s="6">
        <f>D58+E58-F58</f>
        <v>8398800</v>
      </c>
      <c r="E60" s="7"/>
      <c r="F60" s="29">
        <v>116650</v>
      </c>
      <c r="G60" s="27">
        <f>C60-C58</f>
        <v>30</v>
      </c>
      <c r="H60" s="8">
        <f aca="true" t="shared" si="16" ref="H60:H71">ROUND(D60*G60*$I$6/365,2)</f>
        <v>0</v>
      </c>
      <c r="I60" s="8">
        <f aca="true" t="shared" si="17" ref="I60:I71">F60+H60</f>
        <v>116650</v>
      </c>
    </row>
    <row r="61" spans="1:9" ht="14.25" customHeight="1">
      <c r="A61" s="23">
        <v>50</v>
      </c>
      <c r="B61" s="9"/>
      <c r="C61" s="10">
        <v>46080</v>
      </c>
      <c r="D61" s="6">
        <f>D60+E60-F60</f>
        <v>8282150</v>
      </c>
      <c r="E61" s="7"/>
      <c r="F61" s="29">
        <v>116650</v>
      </c>
      <c r="G61" s="27">
        <f>C61-C60</f>
        <v>28</v>
      </c>
      <c r="H61" s="8">
        <f t="shared" si="16"/>
        <v>0</v>
      </c>
      <c r="I61" s="8">
        <f t="shared" si="17"/>
        <v>116650</v>
      </c>
    </row>
    <row r="62" spans="1:9" ht="14.25" customHeight="1">
      <c r="A62" s="23">
        <v>51</v>
      </c>
      <c r="B62" s="9"/>
      <c r="C62" s="10">
        <v>46112</v>
      </c>
      <c r="D62" s="6">
        <f>D61+E61-F61</f>
        <v>8165500</v>
      </c>
      <c r="E62" s="7"/>
      <c r="F62" s="29">
        <v>116650</v>
      </c>
      <c r="G62" s="27">
        <f>C62-C61</f>
        <v>32</v>
      </c>
      <c r="H62" s="8">
        <f t="shared" si="16"/>
        <v>0</v>
      </c>
      <c r="I62" s="8">
        <f t="shared" si="17"/>
        <v>116650</v>
      </c>
    </row>
    <row r="63" spans="1:9" ht="14.25" customHeight="1">
      <c r="A63" s="23">
        <v>52</v>
      </c>
      <c r="B63" s="9"/>
      <c r="C63" s="10">
        <v>46142</v>
      </c>
      <c r="D63" s="6">
        <f>D62+E62-F62</f>
        <v>8048850</v>
      </c>
      <c r="E63" s="7"/>
      <c r="F63" s="29">
        <v>116650</v>
      </c>
      <c r="G63" s="27">
        <f>C63-C62</f>
        <v>30</v>
      </c>
      <c r="H63" s="8">
        <f t="shared" si="16"/>
        <v>0</v>
      </c>
      <c r="I63" s="8">
        <f t="shared" si="17"/>
        <v>116650</v>
      </c>
    </row>
    <row r="64" spans="1:9" ht="14.25" customHeight="1">
      <c r="A64" s="23">
        <v>53</v>
      </c>
      <c r="B64" s="9"/>
      <c r="C64" s="10">
        <v>46171</v>
      </c>
      <c r="D64" s="6">
        <f>SUM(D63-F63)</f>
        <v>7932200</v>
      </c>
      <c r="E64" s="7"/>
      <c r="F64" s="29">
        <v>116650</v>
      </c>
      <c r="G64" s="27">
        <f>C64-C62</f>
        <v>59</v>
      </c>
      <c r="H64" s="8">
        <f t="shared" si="16"/>
        <v>0</v>
      </c>
      <c r="I64" s="8">
        <f t="shared" si="17"/>
        <v>116650</v>
      </c>
    </row>
    <row r="65" spans="1:9" ht="14.25" customHeight="1">
      <c r="A65" s="23">
        <v>54</v>
      </c>
      <c r="B65" s="9"/>
      <c r="C65" s="10">
        <v>46203</v>
      </c>
      <c r="D65" s="6">
        <f>D64+E64-F64</f>
        <v>7815550</v>
      </c>
      <c r="E65" s="7"/>
      <c r="F65" s="29">
        <v>116650</v>
      </c>
      <c r="G65" s="27">
        <f>C65-C64</f>
        <v>32</v>
      </c>
      <c r="H65" s="8">
        <f t="shared" si="16"/>
        <v>0</v>
      </c>
      <c r="I65" s="8">
        <f t="shared" si="17"/>
        <v>116650</v>
      </c>
    </row>
    <row r="66" spans="1:9" ht="14.25" customHeight="1">
      <c r="A66" s="23">
        <v>55</v>
      </c>
      <c r="B66" s="9"/>
      <c r="C66" s="10">
        <v>46234</v>
      </c>
      <c r="D66" s="6">
        <f>D65+E65-F65</f>
        <v>7698900</v>
      </c>
      <c r="E66" s="7"/>
      <c r="F66" s="29">
        <v>116650</v>
      </c>
      <c r="G66" s="27">
        <f>C66-C65</f>
        <v>31</v>
      </c>
      <c r="H66" s="8">
        <f t="shared" si="16"/>
        <v>0</v>
      </c>
      <c r="I66" s="8">
        <f t="shared" si="17"/>
        <v>116650</v>
      </c>
    </row>
    <row r="67" spans="1:9" ht="14.25" customHeight="1">
      <c r="A67" s="23">
        <v>56</v>
      </c>
      <c r="B67" s="9"/>
      <c r="C67" s="10">
        <v>46265</v>
      </c>
      <c r="D67" s="6">
        <f>D66+E66-F66</f>
        <v>7582250</v>
      </c>
      <c r="E67" s="7"/>
      <c r="F67" s="29">
        <v>116650</v>
      </c>
      <c r="G67" s="27">
        <f>C67-C66</f>
        <v>31</v>
      </c>
      <c r="H67" s="8">
        <f t="shared" si="16"/>
        <v>0</v>
      </c>
      <c r="I67" s="8">
        <f t="shared" si="17"/>
        <v>116650</v>
      </c>
    </row>
    <row r="68" spans="1:9" ht="14.25" customHeight="1">
      <c r="A68" s="23">
        <v>57</v>
      </c>
      <c r="B68" s="9"/>
      <c r="C68" s="10">
        <v>46295</v>
      </c>
      <c r="D68" s="6">
        <f>SUM(D67-F67)</f>
        <v>7465600</v>
      </c>
      <c r="E68" s="7"/>
      <c r="F68" s="29">
        <v>116650</v>
      </c>
      <c r="G68" s="27">
        <f>C68-C66</f>
        <v>61</v>
      </c>
      <c r="H68" s="8">
        <f t="shared" si="16"/>
        <v>0</v>
      </c>
      <c r="I68" s="8">
        <f t="shared" si="17"/>
        <v>116650</v>
      </c>
    </row>
    <row r="69" spans="1:9" ht="14.25" customHeight="1">
      <c r="A69" s="23">
        <v>58</v>
      </c>
      <c r="B69" s="9"/>
      <c r="C69" s="10">
        <v>46325</v>
      </c>
      <c r="D69" s="6">
        <f>D68+E68-F68</f>
        <v>7348950</v>
      </c>
      <c r="E69" s="7"/>
      <c r="F69" s="29">
        <v>116650</v>
      </c>
      <c r="G69" s="27">
        <f>C69-C68</f>
        <v>30</v>
      </c>
      <c r="H69" s="8">
        <f t="shared" si="16"/>
        <v>0</v>
      </c>
      <c r="I69" s="8">
        <f t="shared" si="17"/>
        <v>116650</v>
      </c>
    </row>
    <row r="70" spans="1:9" ht="14.25" customHeight="1">
      <c r="A70" s="23">
        <v>59</v>
      </c>
      <c r="B70" s="9"/>
      <c r="C70" s="10">
        <v>46356</v>
      </c>
      <c r="D70" s="6">
        <f>D69+E69-F69</f>
        <v>7232300</v>
      </c>
      <c r="E70" s="7"/>
      <c r="F70" s="29">
        <v>116650</v>
      </c>
      <c r="G70" s="27">
        <f>C70-C69</f>
        <v>31</v>
      </c>
      <c r="H70" s="8">
        <f t="shared" si="16"/>
        <v>0</v>
      </c>
      <c r="I70" s="8">
        <f t="shared" si="17"/>
        <v>116650</v>
      </c>
    </row>
    <row r="71" spans="1:9" ht="14.25" customHeight="1">
      <c r="A71" s="23">
        <v>60</v>
      </c>
      <c r="B71" s="9"/>
      <c r="C71" s="10">
        <v>46387</v>
      </c>
      <c r="D71" s="6">
        <f>D70+E70-F70</f>
        <v>7115650</v>
      </c>
      <c r="E71" s="7"/>
      <c r="F71" s="29">
        <v>116650</v>
      </c>
      <c r="G71" s="27">
        <f>C71-C70</f>
        <v>31</v>
      </c>
      <c r="H71" s="8">
        <f t="shared" si="16"/>
        <v>0</v>
      </c>
      <c r="I71" s="8">
        <f t="shared" si="17"/>
        <v>116650</v>
      </c>
    </row>
    <row r="72" spans="1:9" s="1" customFormat="1" ht="14.25" customHeight="1">
      <c r="A72" s="25"/>
      <c r="B72" s="16"/>
      <c r="C72" s="17" t="s">
        <v>15</v>
      </c>
      <c r="D72" s="18"/>
      <c r="E72" s="19"/>
      <c r="F72" s="31">
        <f>SUM(F60:F71)</f>
        <v>1399800</v>
      </c>
      <c r="G72" s="21"/>
      <c r="H72" s="11"/>
      <c r="I72" s="11"/>
    </row>
    <row r="73" spans="1:9" ht="14.25" customHeight="1">
      <c r="A73" s="23">
        <v>61</v>
      </c>
      <c r="B73" s="9"/>
      <c r="C73" s="10">
        <v>46416</v>
      </c>
      <c r="D73" s="6">
        <f>D71+E71-F71</f>
        <v>6999000</v>
      </c>
      <c r="E73" s="7"/>
      <c r="F73" s="29">
        <v>116650</v>
      </c>
      <c r="G73" s="27">
        <f>C73-C71</f>
        <v>29</v>
      </c>
      <c r="H73" s="8">
        <f aca="true" t="shared" si="18" ref="H73:H84">ROUND(D73*G73*$I$6/365,2)</f>
        <v>0</v>
      </c>
      <c r="I73" s="8">
        <f aca="true" t="shared" si="19" ref="I73:I84">F73+H73</f>
        <v>116650</v>
      </c>
    </row>
    <row r="74" spans="1:9" ht="14.25" customHeight="1">
      <c r="A74" s="23">
        <v>62</v>
      </c>
      <c r="B74" s="9"/>
      <c r="C74" s="10">
        <v>46444</v>
      </c>
      <c r="D74" s="6">
        <f>D73+E73-F73</f>
        <v>6882350</v>
      </c>
      <c r="E74" s="7"/>
      <c r="F74" s="29">
        <v>116650</v>
      </c>
      <c r="G74" s="27">
        <f>C74-C73</f>
        <v>28</v>
      </c>
      <c r="H74" s="8">
        <f t="shared" si="18"/>
        <v>0</v>
      </c>
      <c r="I74" s="8">
        <f t="shared" si="19"/>
        <v>116650</v>
      </c>
    </row>
    <row r="75" spans="1:9" ht="14.25" customHeight="1">
      <c r="A75" s="23">
        <v>63</v>
      </c>
      <c r="B75" s="9"/>
      <c r="C75" s="10">
        <v>46477</v>
      </c>
      <c r="D75" s="6">
        <f>D74+E74-F74</f>
        <v>6765700</v>
      </c>
      <c r="E75" s="7"/>
      <c r="F75" s="29">
        <v>116650</v>
      </c>
      <c r="G75" s="27">
        <f>C75-C74</f>
        <v>33</v>
      </c>
      <c r="H75" s="8">
        <f t="shared" si="18"/>
        <v>0</v>
      </c>
      <c r="I75" s="8">
        <f t="shared" si="19"/>
        <v>116650</v>
      </c>
    </row>
    <row r="76" spans="1:9" ht="14.25" customHeight="1">
      <c r="A76" s="23">
        <v>64</v>
      </c>
      <c r="B76" s="9"/>
      <c r="C76" s="10">
        <v>46507</v>
      </c>
      <c r="D76" s="6">
        <f>D75+E75-F75</f>
        <v>6649050</v>
      </c>
      <c r="E76" s="7"/>
      <c r="F76" s="29">
        <v>116650</v>
      </c>
      <c r="G76" s="27">
        <f>C76-C75</f>
        <v>30</v>
      </c>
      <c r="H76" s="8">
        <f t="shared" si="18"/>
        <v>0</v>
      </c>
      <c r="I76" s="8">
        <f t="shared" si="19"/>
        <v>116650</v>
      </c>
    </row>
    <row r="77" spans="1:9" ht="14.25" customHeight="1">
      <c r="A77" s="23">
        <v>65</v>
      </c>
      <c r="B77" s="9"/>
      <c r="C77" s="10">
        <v>46538</v>
      </c>
      <c r="D77" s="6">
        <f>SUM(D76-F76)</f>
        <v>6532400</v>
      </c>
      <c r="E77" s="7"/>
      <c r="F77" s="29">
        <v>116650</v>
      </c>
      <c r="G77" s="27">
        <f>C77-C75</f>
        <v>61</v>
      </c>
      <c r="H77" s="8">
        <f t="shared" si="18"/>
        <v>0</v>
      </c>
      <c r="I77" s="8">
        <f t="shared" si="19"/>
        <v>116650</v>
      </c>
    </row>
    <row r="78" spans="1:9" ht="14.25" customHeight="1">
      <c r="A78" s="23">
        <v>66</v>
      </c>
      <c r="B78" s="9"/>
      <c r="C78" s="10">
        <v>46568</v>
      </c>
      <c r="D78" s="6">
        <f>D77+E77-F77</f>
        <v>6415750</v>
      </c>
      <c r="E78" s="7"/>
      <c r="F78" s="29">
        <v>116650</v>
      </c>
      <c r="G78" s="27">
        <f>C78-C77</f>
        <v>30</v>
      </c>
      <c r="H78" s="8">
        <f t="shared" si="18"/>
        <v>0</v>
      </c>
      <c r="I78" s="8">
        <f t="shared" si="19"/>
        <v>116650</v>
      </c>
    </row>
    <row r="79" spans="1:9" ht="14.25" customHeight="1">
      <c r="A79" s="23">
        <v>67</v>
      </c>
      <c r="B79" s="9"/>
      <c r="C79" s="10">
        <v>46598</v>
      </c>
      <c r="D79" s="6">
        <f>D78+E78-F78</f>
        <v>6299100</v>
      </c>
      <c r="E79" s="7"/>
      <c r="F79" s="29">
        <v>116650</v>
      </c>
      <c r="G79" s="27">
        <f>C79-C78</f>
        <v>30</v>
      </c>
      <c r="H79" s="8">
        <f t="shared" si="18"/>
        <v>0</v>
      </c>
      <c r="I79" s="8">
        <f t="shared" si="19"/>
        <v>116650</v>
      </c>
    </row>
    <row r="80" spans="1:9" ht="14.25" customHeight="1">
      <c r="A80" s="23">
        <v>68</v>
      </c>
      <c r="B80" s="9"/>
      <c r="C80" s="10">
        <v>46630</v>
      </c>
      <c r="D80" s="6">
        <f>D79+E79-F79</f>
        <v>6182450</v>
      </c>
      <c r="E80" s="7"/>
      <c r="F80" s="29">
        <v>116650</v>
      </c>
      <c r="G80" s="27">
        <f>C80-C79</f>
        <v>32</v>
      </c>
      <c r="H80" s="8">
        <f t="shared" si="18"/>
        <v>0</v>
      </c>
      <c r="I80" s="8">
        <f t="shared" si="19"/>
        <v>116650</v>
      </c>
    </row>
    <row r="81" spans="1:9" ht="14.25" customHeight="1">
      <c r="A81" s="23">
        <v>69</v>
      </c>
      <c r="B81" s="9"/>
      <c r="C81" s="10">
        <v>46660</v>
      </c>
      <c r="D81" s="6">
        <f>SUM(D80-F80)</f>
        <v>6065800</v>
      </c>
      <c r="E81" s="7"/>
      <c r="F81" s="29">
        <v>116650</v>
      </c>
      <c r="G81" s="27">
        <f>C81-C79</f>
        <v>62</v>
      </c>
      <c r="H81" s="8">
        <f t="shared" si="18"/>
        <v>0</v>
      </c>
      <c r="I81" s="8">
        <f t="shared" si="19"/>
        <v>116650</v>
      </c>
    </row>
    <row r="82" spans="1:9" ht="14.25" customHeight="1">
      <c r="A82" s="23">
        <v>70</v>
      </c>
      <c r="B82" s="9"/>
      <c r="C82" s="10">
        <v>46689</v>
      </c>
      <c r="D82" s="6">
        <f>D81+E81-F81</f>
        <v>5949150</v>
      </c>
      <c r="E82" s="7"/>
      <c r="F82" s="29">
        <v>116650</v>
      </c>
      <c r="G82" s="27">
        <f>C82-C81</f>
        <v>29</v>
      </c>
      <c r="H82" s="8">
        <f t="shared" si="18"/>
        <v>0</v>
      </c>
      <c r="I82" s="8">
        <f t="shared" si="19"/>
        <v>116650</v>
      </c>
    </row>
    <row r="83" spans="1:9" ht="14.25" customHeight="1">
      <c r="A83" s="23">
        <v>71</v>
      </c>
      <c r="B83" s="9"/>
      <c r="C83" s="10">
        <v>46721</v>
      </c>
      <c r="D83" s="6">
        <f>D82+E82-F82</f>
        <v>5832500</v>
      </c>
      <c r="E83" s="7"/>
      <c r="F83" s="29">
        <v>116650</v>
      </c>
      <c r="G83" s="27">
        <f>C83-C82</f>
        <v>32</v>
      </c>
      <c r="H83" s="8">
        <f t="shared" si="18"/>
        <v>0</v>
      </c>
      <c r="I83" s="8">
        <f t="shared" si="19"/>
        <v>116650</v>
      </c>
    </row>
    <row r="84" spans="1:9" ht="14.25" customHeight="1">
      <c r="A84" s="23">
        <v>72</v>
      </c>
      <c r="B84" s="9"/>
      <c r="C84" s="10">
        <v>46752</v>
      </c>
      <c r="D84" s="6">
        <f>D83+E83-F83</f>
        <v>5715850</v>
      </c>
      <c r="E84" s="7"/>
      <c r="F84" s="29">
        <v>116650</v>
      </c>
      <c r="G84" s="27">
        <f>C84-C83</f>
        <v>31</v>
      </c>
      <c r="H84" s="8">
        <f t="shared" si="18"/>
        <v>0</v>
      </c>
      <c r="I84" s="8">
        <f t="shared" si="19"/>
        <v>116650</v>
      </c>
    </row>
    <row r="85" spans="1:9" s="1" customFormat="1" ht="14.25" customHeight="1">
      <c r="A85" s="25"/>
      <c r="B85" s="16"/>
      <c r="C85" s="17" t="s">
        <v>16</v>
      </c>
      <c r="D85" s="18"/>
      <c r="E85" s="19"/>
      <c r="F85" s="31">
        <f>SUM(F73:F84)</f>
        <v>1399800</v>
      </c>
      <c r="G85" s="21"/>
      <c r="H85" s="11"/>
      <c r="I85" s="11"/>
    </row>
    <row r="86" spans="1:9" ht="14.25" customHeight="1">
      <c r="A86" s="23">
        <v>73</v>
      </c>
      <c r="B86" s="9"/>
      <c r="C86" s="10">
        <v>46783</v>
      </c>
      <c r="D86" s="6">
        <f>D84+E84-F84</f>
        <v>5599200</v>
      </c>
      <c r="E86" s="7"/>
      <c r="F86" s="29">
        <v>116650</v>
      </c>
      <c r="G86" s="27">
        <f>C86-C84</f>
        <v>31</v>
      </c>
      <c r="H86" s="8">
        <f aca="true" t="shared" si="20" ref="H86:H97">ROUND(D86*G86*$I$6/365,2)</f>
        <v>0</v>
      </c>
      <c r="I86" s="8">
        <f aca="true" t="shared" si="21" ref="I86:I97">F86+H86</f>
        <v>116650</v>
      </c>
    </row>
    <row r="87" spans="1:9" ht="14.25" customHeight="1">
      <c r="A87" s="23">
        <v>74</v>
      </c>
      <c r="B87" s="9"/>
      <c r="C87" s="10">
        <v>46811</v>
      </c>
      <c r="D87" s="6">
        <f>D86+E86-F86</f>
        <v>5482550</v>
      </c>
      <c r="E87" s="7"/>
      <c r="F87" s="29">
        <v>116650</v>
      </c>
      <c r="G87" s="27">
        <f>C87-C86</f>
        <v>28</v>
      </c>
      <c r="H87" s="8">
        <f t="shared" si="20"/>
        <v>0</v>
      </c>
      <c r="I87" s="8">
        <f t="shared" si="21"/>
        <v>116650</v>
      </c>
    </row>
    <row r="88" spans="1:9" ht="14.25" customHeight="1">
      <c r="A88" s="23">
        <v>75</v>
      </c>
      <c r="B88" s="9"/>
      <c r="C88" s="10">
        <v>46843</v>
      </c>
      <c r="D88" s="6">
        <f>D87+E87-F87</f>
        <v>5365900</v>
      </c>
      <c r="E88" s="7"/>
      <c r="F88" s="29">
        <v>116650</v>
      </c>
      <c r="G88" s="27">
        <f>C88-C87</f>
        <v>32</v>
      </c>
      <c r="H88" s="8">
        <f t="shared" si="20"/>
        <v>0</v>
      </c>
      <c r="I88" s="8">
        <f t="shared" si="21"/>
        <v>116650</v>
      </c>
    </row>
    <row r="89" spans="1:9" ht="14.25" customHeight="1">
      <c r="A89" s="23">
        <v>76</v>
      </c>
      <c r="B89" s="9"/>
      <c r="C89" s="10">
        <v>46871</v>
      </c>
      <c r="D89" s="6">
        <f>D88+E88-F88</f>
        <v>5249250</v>
      </c>
      <c r="E89" s="7"/>
      <c r="F89" s="29">
        <v>116650</v>
      </c>
      <c r="G89" s="27">
        <f>C89-C88</f>
        <v>28</v>
      </c>
      <c r="H89" s="8">
        <f t="shared" si="20"/>
        <v>0</v>
      </c>
      <c r="I89" s="8">
        <f t="shared" si="21"/>
        <v>116650</v>
      </c>
    </row>
    <row r="90" spans="1:9" ht="14.25" customHeight="1">
      <c r="A90" s="23">
        <v>77</v>
      </c>
      <c r="B90" s="9"/>
      <c r="C90" s="10">
        <v>46904</v>
      </c>
      <c r="D90" s="6">
        <f>SUM(D89-F89)</f>
        <v>5132600</v>
      </c>
      <c r="E90" s="7"/>
      <c r="F90" s="29">
        <v>116650</v>
      </c>
      <c r="G90" s="27">
        <f>C90-C88</f>
        <v>61</v>
      </c>
      <c r="H90" s="8">
        <f t="shared" si="20"/>
        <v>0</v>
      </c>
      <c r="I90" s="8">
        <f t="shared" si="21"/>
        <v>116650</v>
      </c>
    </row>
    <row r="91" spans="1:9" ht="14.25" customHeight="1">
      <c r="A91" s="23">
        <v>78</v>
      </c>
      <c r="B91" s="9"/>
      <c r="C91" s="10">
        <v>46934</v>
      </c>
      <c r="D91" s="6">
        <f>D90+E90-F90</f>
        <v>5015950</v>
      </c>
      <c r="E91" s="7"/>
      <c r="F91" s="29">
        <v>116650</v>
      </c>
      <c r="G91" s="27">
        <f>C91-C90</f>
        <v>30</v>
      </c>
      <c r="H91" s="8">
        <f t="shared" si="20"/>
        <v>0</v>
      </c>
      <c r="I91" s="8">
        <f t="shared" si="21"/>
        <v>116650</v>
      </c>
    </row>
    <row r="92" spans="1:9" ht="14.25" customHeight="1">
      <c r="A92" s="23">
        <v>79</v>
      </c>
      <c r="B92" s="9"/>
      <c r="C92" s="10">
        <v>46965</v>
      </c>
      <c r="D92" s="6">
        <f>D91+E91-F91</f>
        <v>4899300</v>
      </c>
      <c r="E92" s="7"/>
      <c r="F92" s="29">
        <v>116650</v>
      </c>
      <c r="G92" s="27">
        <f>C92-C91</f>
        <v>31</v>
      </c>
      <c r="H92" s="8">
        <f t="shared" si="20"/>
        <v>0</v>
      </c>
      <c r="I92" s="8">
        <f t="shared" si="21"/>
        <v>116650</v>
      </c>
    </row>
    <row r="93" spans="1:9" ht="14.25" customHeight="1">
      <c r="A93" s="23">
        <v>80</v>
      </c>
      <c r="B93" s="9"/>
      <c r="C93" s="10">
        <v>46996</v>
      </c>
      <c r="D93" s="6">
        <f>D92+E92-F92</f>
        <v>4782650</v>
      </c>
      <c r="E93" s="7"/>
      <c r="F93" s="29">
        <v>116650</v>
      </c>
      <c r="G93" s="27">
        <f>C93-C92</f>
        <v>31</v>
      </c>
      <c r="H93" s="8">
        <f t="shared" si="20"/>
        <v>0</v>
      </c>
      <c r="I93" s="8">
        <f t="shared" si="21"/>
        <v>116650</v>
      </c>
    </row>
    <row r="94" spans="1:9" ht="14.25" customHeight="1">
      <c r="A94" s="23">
        <v>81</v>
      </c>
      <c r="B94" s="9"/>
      <c r="C94" s="10">
        <v>47025</v>
      </c>
      <c r="D94" s="6">
        <f>SUM(D93-F93)</f>
        <v>4666000</v>
      </c>
      <c r="E94" s="7"/>
      <c r="F94" s="29">
        <v>116650</v>
      </c>
      <c r="G94" s="27">
        <f>C94-C92</f>
        <v>60</v>
      </c>
      <c r="H94" s="8">
        <f t="shared" si="20"/>
        <v>0</v>
      </c>
      <c r="I94" s="8">
        <f t="shared" si="21"/>
        <v>116650</v>
      </c>
    </row>
    <row r="95" spans="1:9" ht="14.25" customHeight="1">
      <c r="A95" s="23">
        <v>82</v>
      </c>
      <c r="B95" s="9"/>
      <c r="C95" s="10">
        <v>47057</v>
      </c>
      <c r="D95" s="6">
        <f>D94+E94-F94</f>
        <v>4549350</v>
      </c>
      <c r="E95" s="7"/>
      <c r="F95" s="29">
        <v>116650</v>
      </c>
      <c r="G95" s="27">
        <f>C95-C94</f>
        <v>32</v>
      </c>
      <c r="H95" s="8">
        <f t="shared" si="20"/>
        <v>0</v>
      </c>
      <c r="I95" s="8">
        <f t="shared" si="21"/>
        <v>116650</v>
      </c>
    </row>
    <row r="96" spans="1:9" ht="14.25" customHeight="1">
      <c r="A96" s="23">
        <v>83</v>
      </c>
      <c r="B96" s="9"/>
      <c r="C96" s="10">
        <v>47087</v>
      </c>
      <c r="D96" s="6">
        <f>D95+E95-F95</f>
        <v>4432700</v>
      </c>
      <c r="E96" s="7"/>
      <c r="F96" s="29">
        <v>116650</v>
      </c>
      <c r="G96" s="27">
        <f>C96-C95</f>
        <v>30</v>
      </c>
      <c r="H96" s="8">
        <f t="shared" si="20"/>
        <v>0</v>
      </c>
      <c r="I96" s="8">
        <f t="shared" si="21"/>
        <v>116650</v>
      </c>
    </row>
    <row r="97" spans="1:9" ht="14.25" customHeight="1">
      <c r="A97" s="23">
        <v>84</v>
      </c>
      <c r="B97" s="9"/>
      <c r="C97" s="10">
        <v>47116</v>
      </c>
      <c r="D97" s="6">
        <f>D96+E96-F96</f>
        <v>4316050</v>
      </c>
      <c r="E97" s="7"/>
      <c r="F97" s="29">
        <v>116650</v>
      </c>
      <c r="G97" s="27">
        <f>C97-C96</f>
        <v>29</v>
      </c>
      <c r="H97" s="8">
        <f t="shared" si="20"/>
        <v>0</v>
      </c>
      <c r="I97" s="8">
        <f t="shared" si="21"/>
        <v>116650</v>
      </c>
    </row>
    <row r="98" spans="1:9" s="1" customFormat="1" ht="14.25" customHeight="1">
      <c r="A98" s="25"/>
      <c r="B98" s="16"/>
      <c r="C98" s="17" t="s">
        <v>17</v>
      </c>
      <c r="D98" s="18"/>
      <c r="E98" s="19"/>
      <c r="F98" s="31">
        <f>SUM(F86:F97)</f>
        <v>1399800</v>
      </c>
      <c r="G98" s="21"/>
      <c r="H98" s="11"/>
      <c r="I98" s="11"/>
    </row>
    <row r="99" spans="1:9" ht="14.25" customHeight="1">
      <c r="A99" s="23">
        <v>85</v>
      </c>
      <c r="B99" s="9"/>
      <c r="C99" s="10">
        <v>47149</v>
      </c>
      <c r="D99" s="6">
        <f>D97+E97-F97</f>
        <v>4199400</v>
      </c>
      <c r="E99" s="7"/>
      <c r="F99" s="29">
        <v>116650</v>
      </c>
      <c r="G99" s="27">
        <f>C99-C97</f>
        <v>33</v>
      </c>
      <c r="H99" s="8">
        <f aca="true" t="shared" si="22" ref="H99:H110">ROUND(D99*G99*$I$6/365,2)</f>
        <v>0</v>
      </c>
      <c r="I99" s="8">
        <f aca="true" t="shared" si="23" ref="I99:I110">F99+H99</f>
        <v>116650</v>
      </c>
    </row>
    <row r="100" spans="1:9" ht="14.25" customHeight="1">
      <c r="A100" s="23">
        <v>86</v>
      </c>
      <c r="B100" s="9"/>
      <c r="C100" s="10">
        <v>47177</v>
      </c>
      <c r="D100" s="6">
        <f>D99+E99-F99</f>
        <v>4082750</v>
      </c>
      <c r="E100" s="7"/>
      <c r="F100" s="29">
        <v>116650</v>
      </c>
      <c r="G100" s="27">
        <f>C100-C99</f>
        <v>28</v>
      </c>
      <c r="H100" s="8">
        <f t="shared" si="22"/>
        <v>0</v>
      </c>
      <c r="I100" s="8">
        <f t="shared" si="23"/>
        <v>116650</v>
      </c>
    </row>
    <row r="101" spans="1:9" ht="14.25" customHeight="1">
      <c r="A101" s="23">
        <v>87</v>
      </c>
      <c r="B101" s="9"/>
      <c r="C101" s="10">
        <v>47207</v>
      </c>
      <c r="D101" s="6">
        <f>D100+E100-F100</f>
        <v>3966100</v>
      </c>
      <c r="E101" s="7"/>
      <c r="F101" s="29">
        <v>116650</v>
      </c>
      <c r="G101" s="27">
        <f>C101-C100</f>
        <v>30</v>
      </c>
      <c r="H101" s="8">
        <f t="shared" si="22"/>
        <v>0</v>
      </c>
      <c r="I101" s="8">
        <f t="shared" si="23"/>
        <v>116650</v>
      </c>
    </row>
    <row r="102" spans="1:9" ht="14.25" customHeight="1">
      <c r="A102" s="23">
        <v>88</v>
      </c>
      <c r="B102" s="9"/>
      <c r="C102" s="10">
        <v>47238</v>
      </c>
      <c r="D102" s="6">
        <f>D101+E101-F101</f>
        <v>3849450</v>
      </c>
      <c r="E102" s="7"/>
      <c r="F102" s="29">
        <v>116650</v>
      </c>
      <c r="G102" s="27">
        <f>C102-C101</f>
        <v>31</v>
      </c>
      <c r="H102" s="8">
        <f t="shared" si="22"/>
        <v>0</v>
      </c>
      <c r="I102" s="8">
        <f t="shared" si="23"/>
        <v>116650</v>
      </c>
    </row>
    <row r="103" spans="1:9" ht="14.25" customHeight="1">
      <c r="A103" s="23">
        <v>89</v>
      </c>
      <c r="B103" s="9"/>
      <c r="C103" s="10">
        <v>47269</v>
      </c>
      <c r="D103" s="6">
        <f>SUM(D102-F102)</f>
        <v>3732800</v>
      </c>
      <c r="E103" s="7"/>
      <c r="F103" s="29">
        <v>116650</v>
      </c>
      <c r="G103" s="27">
        <f>C103-C101</f>
        <v>62</v>
      </c>
      <c r="H103" s="8">
        <f t="shared" si="22"/>
        <v>0</v>
      </c>
      <c r="I103" s="8">
        <f t="shared" si="23"/>
        <v>116650</v>
      </c>
    </row>
    <row r="104" spans="1:9" ht="14.25" customHeight="1">
      <c r="A104" s="23">
        <v>90</v>
      </c>
      <c r="B104" s="9"/>
      <c r="C104" s="10">
        <v>47298</v>
      </c>
      <c r="D104" s="6">
        <f>D103+E103-F103</f>
        <v>3616150</v>
      </c>
      <c r="E104" s="7"/>
      <c r="F104" s="29">
        <v>116650</v>
      </c>
      <c r="G104" s="27">
        <f>C104-C103</f>
        <v>29</v>
      </c>
      <c r="H104" s="8">
        <f t="shared" si="22"/>
        <v>0</v>
      </c>
      <c r="I104" s="8">
        <f t="shared" si="23"/>
        <v>116650</v>
      </c>
    </row>
    <row r="105" spans="1:9" ht="14.25" customHeight="1">
      <c r="A105" s="23">
        <v>91</v>
      </c>
      <c r="B105" s="9"/>
      <c r="C105" s="10">
        <v>47330</v>
      </c>
      <c r="D105" s="6">
        <f>D104+E104-F104</f>
        <v>3499500</v>
      </c>
      <c r="E105" s="7"/>
      <c r="F105" s="29">
        <v>116650</v>
      </c>
      <c r="G105" s="27">
        <f>C105-C104</f>
        <v>32</v>
      </c>
      <c r="H105" s="8">
        <f t="shared" si="22"/>
        <v>0</v>
      </c>
      <c r="I105" s="8">
        <f t="shared" si="23"/>
        <v>116650</v>
      </c>
    </row>
    <row r="106" spans="1:9" ht="14.25" customHeight="1">
      <c r="A106" s="23">
        <v>92</v>
      </c>
      <c r="B106" s="9"/>
      <c r="C106" s="10">
        <v>47361</v>
      </c>
      <c r="D106" s="6">
        <f>D105+E105-F105</f>
        <v>3382850</v>
      </c>
      <c r="E106" s="7"/>
      <c r="F106" s="29">
        <v>116650</v>
      </c>
      <c r="G106" s="27">
        <f>C106-C105</f>
        <v>31</v>
      </c>
      <c r="H106" s="8">
        <f t="shared" si="22"/>
        <v>0</v>
      </c>
      <c r="I106" s="8">
        <f t="shared" si="23"/>
        <v>116650</v>
      </c>
    </row>
    <row r="107" spans="1:9" ht="14.25" customHeight="1">
      <c r="A107" s="23">
        <v>93</v>
      </c>
      <c r="B107" s="9"/>
      <c r="C107" s="10">
        <v>47389</v>
      </c>
      <c r="D107" s="6">
        <f>SUM(D106-F106)</f>
        <v>3266200</v>
      </c>
      <c r="E107" s="7"/>
      <c r="F107" s="29">
        <v>116650</v>
      </c>
      <c r="G107" s="27">
        <f>C107-C105</f>
        <v>59</v>
      </c>
      <c r="H107" s="8">
        <f t="shared" si="22"/>
        <v>0</v>
      </c>
      <c r="I107" s="8">
        <f t="shared" si="23"/>
        <v>116650</v>
      </c>
    </row>
    <row r="108" spans="1:9" ht="14.25" customHeight="1">
      <c r="A108" s="23">
        <v>94</v>
      </c>
      <c r="B108" s="9"/>
      <c r="C108" s="10">
        <v>47422</v>
      </c>
      <c r="D108" s="6">
        <f>D107+E107-F107</f>
        <v>3149550</v>
      </c>
      <c r="E108" s="7"/>
      <c r="F108" s="29">
        <v>116650</v>
      </c>
      <c r="G108" s="27">
        <f>C108-C107</f>
        <v>33</v>
      </c>
      <c r="H108" s="8">
        <f t="shared" si="22"/>
        <v>0</v>
      </c>
      <c r="I108" s="8">
        <f t="shared" si="23"/>
        <v>116650</v>
      </c>
    </row>
    <row r="109" spans="1:9" ht="14.25" customHeight="1">
      <c r="A109" s="23">
        <v>95</v>
      </c>
      <c r="B109" s="9"/>
      <c r="C109" s="10">
        <v>47452</v>
      </c>
      <c r="D109" s="6">
        <f>D108+E108-F108</f>
        <v>3032900</v>
      </c>
      <c r="E109" s="7"/>
      <c r="F109" s="29">
        <v>116650</v>
      </c>
      <c r="G109" s="27">
        <f>C109-C108</f>
        <v>30</v>
      </c>
      <c r="H109" s="8">
        <f t="shared" si="22"/>
        <v>0</v>
      </c>
      <c r="I109" s="8">
        <f t="shared" si="23"/>
        <v>116650</v>
      </c>
    </row>
    <row r="110" spans="1:9" ht="14.25" customHeight="1">
      <c r="A110" s="23">
        <v>96</v>
      </c>
      <c r="B110" s="9"/>
      <c r="C110" s="10">
        <v>47483</v>
      </c>
      <c r="D110" s="6">
        <f>D109+E109-F109</f>
        <v>2916250</v>
      </c>
      <c r="E110" s="7"/>
      <c r="F110" s="29">
        <v>116650</v>
      </c>
      <c r="G110" s="27">
        <f>C110-C109</f>
        <v>31</v>
      </c>
      <c r="H110" s="8">
        <f t="shared" si="22"/>
        <v>0</v>
      </c>
      <c r="I110" s="8">
        <f t="shared" si="23"/>
        <v>116650</v>
      </c>
    </row>
    <row r="111" spans="1:6" ht="13.5">
      <c r="A111" s="25"/>
      <c r="B111" s="16"/>
      <c r="C111" s="17" t="s">
        <v>18</v>
      </c>
      <c r="D111" s="18"/>
      <c r="E111" s="19"/>
      <c r="F111" s="31">
        <f>SUM(F99:F110)</f>
        <v>1399800</v>
      </c>
    </row>
    <row r="112" spans="1:6" ht="13.5">
      <c r="A112" s="23">
        <v>97</v>
      </c>
      <c r="B112" s="9"/>
      <c r="C112" s="10">
        <v>47514</v>
      </c>
      <c r="D112" s="6">
        <f>D110+E110-F110</f>
        <v>2799600</v>
      </c>
      <c r="E112" s="7"/>
      <c r="F112" s="29">
        <v>116650</v>
      </c>
    </row>
    <row r="113" spans="1:6" ht="13.5">
      <c r="A113" s="23">
        <v>98</v>
      </c>
      <c r="B113" s="9"/>
      <c r="C113" s="10">
        <v>47542</v>
      </c>
      <c r="D113" s="6">
        <f>D112+E112-F112</f>
        <v>2682950</v>
      </c>
      <c r="E113" s="7"/>
      <c r="F113" s="29">
        <v>116650</v>
      </c>
    </row>
    <row r="114" spans="1:6" ht="13.5">
      <c r="A114" s="23">
        <v>99</v>
      </c>
      <c r="B114" s="9"/>
      <c r="C114" s="10">
        <v>47571</v>
      </c>
      <c r="D114" s="6">
        <f>D113+E113-F113</f>
        <v>2566300</v>
      </c>
      <c r="E114" s="7"/>
      <c r="F114" s="29">
        <v>116650</v>
      </c>
    </row>
    <row r="115" spans="1:6" ht="13.5">
      <c r="A115" s="23">
        <v>100</v>
      </c>
      <c r="B115" s="9"/>
      <c r="C115" s="10">
        <v>47603</v>
      </c>
      <c r="D115" s="6">
        <f>D114+E114-F114</f>
        <v>2449650</v>
      </c>
      <c r="E115" s="7"/>
      <c r="F115" s="29">
        <v>116650</v>
      </c>
    </row>
    <row r="116" spans="1:6" ht="13.5">
      <c r="A116" s="23">
        <v>101</v>
      </c>
      <c r="B116" s="9"/>
      <c r="C116" s="10">
        <v>47634</v>
      </c>
      <c r="D116" s="6">
        <f>SUM(D115-F115)</f>
        <v>2333000</v>
      </c>
      <c r="E116" s="7"/>
      <c r="F116" s="29">
        <v>116650</v>
      </c>
    </row>
    <row r="117" spans="1:6" ht="13.5">
      <c r="A117" s="23">
        <v>102</v>
      </c>
      <c r="B117" s="9"/>
      <c r="C117" s="10">
        <v>47662</v>
      </c>
      <c r="D117" s="6">
        <f>D116+E116-F116</f>
        <v>2216350</v>
      </c>
      <c r="E117" s="7"/>
      <c r="F117" s="29">
        <v>116650</v>
      </c>
    </row>
    <row r="118" spans="1:6" ht="13.5">
      <c r="A118" s="23">
        <v>103</v>
      </c>
      <c r="B118" s="9"/>
      <c r="C118" s="10">
        <v>47695</v>
      </c>
      <c r="D118" s="6">
        <f>D117+E117-F117</f>
        <v>2099700</v>
      </c>
      <c r="E118" s="7"/>
      <c r="F118" s="29">
        <v>116650</v>
      </c>
    </row>
    <row r="119" spans="1:6" ht="13.5">
      <c r="A119" s="23">
        <v>104</v>
      </c>
      <c r="B119" s="9"/>
      <c r="C119" s="10">
        <v>47725</v>
      </c>
      <c r="D119" s="6">
        <f>D118+E118-F118</f>
        <v>1983050</v>
      </c>
      <c r="E119" s="7"/>
      <c r="F119" s="29">
        <v>116650</v>
      </c>
    </row>
    <row r="120" spans="1:6" ht="13.5">
      <c r="A120" s="23">
        <v>105</v>
      </c>
      <c r="B120" s="9"/>
      <c r="C120" s="10">
        <v>47756</v>
      </c>
      <c r="D120" s="6">
        <f>SUM(D119-F119)</f>
        <v>1866400</v>
      </c>
      <c r="E120" s="7"/>
      <c r="F120" s="29">
        <v>116650</v>
      </c>
    </row>
    <row r="121" spans="1:6" ht="13.5">
      <c r="A121" s="23">
        <v>106</v>
      </c>
      <c r="B121" s="9"/>
      <c r="C121" s="10">
        <v>47787</v>
      </c>
      <c r="D121" s="6">
        <f>D120+E120-F120</f>
        <v>1749750</v>
      </c>
      <c r="E121" s="7"/>
      <c r="F121" s="29">
        <v>116650</v>
      </c>
    </row>
    <row r="122" spans="1:6" ht="13.5">
      <c r="A122" s="23">
        <v>107</v>
      </c>
      <c r="B122" s="9"/>
      <c r="C122" s="10">
        <v>47816</v>
      </c>
      <c r="D122" s="6">
        <f>D121+E121-F121</f>
        <v>1633100</v>
      </c>
      <c r="E122" s="7"/>
      <c r="F122" s="29">
        <v>116650</v>
      </c>
    </row>
    <row r="123" spans="1:6" ht="13.5">
      <c r="A123" s="23">
        <v>108</v>
      </c>
      <c r="B123" s="9"/>
      <c r="C123" s="10">
        <v>47848</v>
      </c>
      <c r="D123" s="6">
        <f>D122+E122-F122</f>
        <v>1516450</v>
      </c>
      <c r="E123" s="7"/>
      <c r="F123" s="29">
        <v>116650</v>
      </c>
    </row>
    <row r="124" spans="1:6" ht="13.5">
      <c r="A124" s="38"/>
      <c r="B124" s="39"/>
      <c r="C124" s="40" t="s">
        <v>19</v>
      </c>
      <c r="D124" s="41"/>
      <c r="E124" s="42"/>
      <c r="F124" s="43">
        <f>SUM(F112:F123)</f>
        <v>1399800</v>
      </c>
    </row>
    <row r="125" spans="1:6" ht="13.5">
      <c r="A125" s="23">
        <v>109</v>
      </c>
      <c r="B125" s="9"/>
      <c r="C125" s="10">
        <v>47879</v>
      </c>
      <c r="D125" s="6">
        <f>D123+E123-F123</f>
        <v>1399800</v>
      </c>
      <c r="E125" s="7"/>
      <c r="F125" s="29">
        <v>116650</v>
      </c>
    </row>
    <row r="126" spans="1:6" ht="13.5">
      <c r="A126" s="23">
        <v>110</v>
      </c>
      <c r="B126" s="9"/>
      <c r="C126" s="10">
        <v>47907</v>
      </c>
      <c r="D126" s="6">
        <f>D125+E125-F125</f>
        <v>1283150</v>
      </c>
      <c r="E126" s="7"/>
      <c r="F126" s="29">
        <v>116650</v>
      </c>
    </row>
    <row r="127" spans="1:6" ht="13.5">
      <c r="A127" s="23">
        <v>111</v>
      </c>
      <c r="B127" s="9"/>
      <c r="C127" s="10">
        <v>47938</v>
      </c>
      <c r="D127" s="6">
        <f>D126+E126-F126</f>
        <v>1166500</v>
      </c>
      <c r="E127" s="7"/>
      <c r="F127" s="29">
        <v>116650</v>
      </c>
    </row>
    <row r="128" spans="1:6" ht="13.5">
      <c r="A128" s="23">
        <v>112</v>
      </c>
      <c r="B128" s="9"/>
      <c r="C128" s="10">
        <v>47968</v>
      </c>
      <c r="D128" s="6">
        <f>D127+E127-F127</f>
        <v>1049850</v>
      </c>
      <c r="E128" s="7"/>
      <c r="F128" s="29">
        <v>116650</v>
      </c>
    </row>
    <row r="129" spans="1:6" ht="13.5">
      <c r="A129" s="23">
        <v>113</v>
      </c>
      <c r="B129" s="9"/>
      <c r="C129" s="10">
        <v>47998</v>
      </c>
      <c r="D129" s="6">
        <f>SUM(D128-F128)</f>
        <v>933200</v>
      </c>
      <c r="E129" s="7"/>
      <c r="F129" s="29">
        <v>116650</v>
      </c>
    </row>
    <row r="130" spans="1:6" ht="13.5">
      <c r="A130" s="23">
        <v>114</v>
      </c>
      <c r="B130" s="9"/>
      <c r="C130" s="10">
        <v>48029</v>
      </c>
      <c r="D130" s="6">
        <f>D129+E129-F129</f>
        <v>816550</v>
      </c>
      <c r="E130" s="7"/>
      <c r="F130" s="29">
        <v>116650</v>
      </c>
    </row>
    <row r="131" spans="1:6" ht="13.5">
      <c r="A131" s="23">
        <v>115</v>
      </c>
      <c r="B131" s="9"/>
      <c r="C131" s="10">
        <v>48060</v>
      </c>
      <c r="D131" s="6">
        <f>D130+E130-F130</f>
        <v>699900</v>
      </c>
      <c r="E131" s="7"/>
      <c r="F131" s="29">
        <v>116650</v>
      </c>
    </row>
    <row r="132" spans="1:6" ht="13.5">
      <c r="A132" s="23">
        <v>116</v>
      </c>
      <c r="B132" s="9"/>
      <c r="C132" s="10">
        <v>48089</v>
      </c>
      <c r="D132" s="6">
        <f>D131+E131-F131</f>
        <v>583250</v>
      </c>
      <c r="E132" s="7"/>
      <c r="F132" s="29">
        <v>116650</v>
      </c>
    </row>
    <row r="133" spans="1:6" ht="13.5">
      <c r="A133" s="23">
        <v>117</v>
      </c>
      <c r="B133" s="9"/>
      <c r="C133" s="10">
        <v>48121</v>
      </c>
      <c r="D133" s="6">
        <f>SUM(D132-F132)</f>
        <v>466600</v>
      </c>
      <c r="E133" s="7"/>
      <c r="F133" s="29">
        <v>116650</v>
      </c>
    </row>
    <row r="134" spans="1:6" ht="13.5">
      <c r="A134" s="23">
        <v>118</v>
      </c>
      <c r="B134" s="9"/>
      <c r="C134" s="10">
        <v>48152</v>
      </c>
      <c r="D134" s="6">
        <f>D133+E133-F133</f>
        <v>349950</v>
      </c>
      <c r="E134" s="7"/>
      <c r="F134" s="29">
        <v>116650</v>
      </c>
    </row>
    <row r="135" spans="1:6" ht="13.5">
      <c r="A135" s="23">
        <v>119</v>
      </c>
      <c r="B135" s="9"/>
      <c r="C135" s="10">
        <v>48180</v>
      </c>
      <c r="D135" s="6">
        <f>D134+E134-F134</f>
        <v>233300</v>
      </c>
      <c r="E135" s="7"/>
      <c r="F135" s="29">
        <v>116650</v>
      </c>
    </row>
    <row r="136" spans="1:6" ht="13.5">
      <c r="A136" s="23">
        <v>120</v>
      </c>
      <c r="B136" s="9"/>
      <c r="C136" s="10">
        <v>48213</v>
      </c>
      <c r="D136" s="6">
        <f>D135+E135-F135</f>
        <v>116650</v>
      </c>
      <c r="E136" s="7"/>
      <c r="F136" s="29">
        <v>116650</v>
      </c>
    </row>
    <row r="137" spans="1:6" ht="13.5">
      <c r="A137" s="38"/>
      <c r="B137" s="39"/>
      <c r="C137" s="40"/>
      <c r="D137" s="41"/>
      <c r="E137" s="42"/>
      <c r="F137" s="43">
        <f>SUM(F125:F136)</f>
        <v>1399800</v>
      </c>
    </row>
  </sheetData>
  <sheetProtection/>
  <mergeCells count="2">
    <mergeCell ref="D1:F1"/>
    <mergeCell ref="A3:F3"/>
  </mergeCells>
  <printOptions horizontalCentered="1"/>
  <pageMargins left="0.5118110236220472" right="0.31496062992125984" top="0.4330708661417323" bottom="0.6299212598425197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 Powiatu</dc:creator>
  <cp:keywords/>
  <dc:description/>
  <cp:lastModifiedBy>Marek</cp:lastModifiedBy>
  <cp:lastPrinted>2021-06-13T09:17:25Z</cp:lastPrinted>
  <dcterms:created xsi:type="dcterms:W3CDTF">2009-06-21T21:38:35Z</dcterms:created>
  <dcterms:modified xsi:type="dcterms:W3CDTF">2021-06-13T09:17:28Z</dcterms:modified>
  <cp:category/>
  <cp:version/>
  <cp:contentType/>
  <cp:contentStatus/>
</cp:coreProperties>
</file>