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34 Meble - Krzyki, Magazyn Michał, oddziały\"/>
    </mc:Choice>
  </mc:AlternateContent>
  <xr:revisionPtr revIDLastSave="0" documentId="13_ncr:1_{77528C61-5F99-4F93-A341-DA84A6B89FB8}" xr6:coauthVersionLast="47" xr6:coauthVersionMax="47" xr10:uidLastSave="{00000000-0000-0000-0000-000000000000}"/>
  <bookViews>
    <workbookView xWindow="-120" yWindow="-120" windowWidth="29040" windowHeight="17640" activeTab="8" xr2:uid="{00000000-000D-0000-FFFF-FFFF00000000}"/>
  </bookViews>
  <sheets>
    <sheet name="Zadanie nr 1" sheetId="1" r:id="rId1"/>
    <sheet name="Zadanie nr 2" sheetId="10" r:id="rId2"/>
    <sheet name="Zadanie nr 3" sheetId="2" r:id="rId3"/>
    <sheet name="Zadanie nr 4" sheetId="3" r:id="rId4"/>
    <sheet name="Zadanie nr 5" sheetId="4" r:id="rId5"/>
    <sheet name="Zadanie nr 6" sheetId="6" r:id="rId6"/>
    <sheet name="Zadanie nr 7" sheetId="7" r:id="rId7"/>
    <sheet name="Zadanie nr 8" sheetId="8" r:id="rId8"/>
    <sheet name="Zadanie nr 9" sheetId="9" r:id="rId9"/>
    <sheet name="koszty" sheetId="5" r:id="rId10"/>
  </sheets>
  <definedNames>
    <definedName name="_xlnm.Print_Area" localSheetId="9">koszty!$A$1:$D$15</definedName>
    <definedName name="_xlnm.Print_Area" localSheetId="0">'Zadanie nr 1'!$A$1:$K$23</definedName>
    <definedName name="_xlnm.Print_Area" localSheetId="2">'Zadanie nr 3'!$A$1:$K$20</definedName>
    <definedName name="_xlnm.Print_Area" localSheetId="3">'Zadanie nr 4'!$A$1:$K$17</definedName>
    <definedName name="_xlnm.Print_Area" localSheetId="8">'Zadanie nr 9'!$A$1:$K$19</definedName>
  </definedNames>
  <calcPr calcId="191029"/>
</workbook>
</file>

<file path=xl/calcChain.xml><?xml version="1.0" encoding="utf-8"?>
<calcChain xmlns="http://schemas.openxmlformats.org/spreadsheetml/2006/main">
  <c r="I9" i="9" l="1"/>
  <c r="I10" i="9"/>
  <c r="I11" i="9"/>
  <c r="I12" i="9" s="1"/>
  <c r="B10" i="5" s="1"/>
  <c r="I8" i="9"/>
  <c r="H9" i="9"/>
  <c r="K9" i="9" s="1"/>
  <c r="H10" i="9"/>
  <c r="K10" i="9" s="1"/>
  <c r="H11" i="9"/>
  <c r="K11" i="9" s="1"/>
  <c r="K12" i="9" s="1"/>
  <c r="C10" i="5" s="1"/>
  <c r="H8" i="9"/>
  <c r="K8" i="9" s="1"/>
  <c r="I8" i="8"/>
  <c r="I9" i="8" s="1"/>
  <c r="B9" i="5" s="1"/>
  <c r="H8" i="8"/>
  <c r="K8" i="8" s="1"/>
  <c r="K8" i="7"/>
  <c r="J8" i="7" s="1"/>
  <c r="I9" i="7"/>
  <c r="I8" i="7"/>
  <c r="I10" i="7" s="1"/>
  <c r="B8" i="5" s="1"/>
  <c r="H9" i="7"/>
  <c r="K9" i="7" s="1"/>
  <c r="J9" i="7" s="1"/>
  <c r="H8" i="7"/>
  <c r="I10" i="6"/>
  <c r="I9" i="6"/>
  <c r="I8" i="6"/>
  <c r="I11" i="6" s="1"/>
  <c r="B7" i="5" s="1"/>
  <c r="H9" i="6"/>
  <c r="K9" i="6" s="1"/>
  <c r="J9" i="6" s="1"/>
  <c r="H10" i="6"/>
  <c r="K10" i="6" s="1"/>
  <c r="J10" i="6" s="1"/>
  <c r="H8" i="6"/>
  <c r="K8" i="6" s="1"/>
  <c r="B3" i="5"/>
  <c r="I9" i="10"/>
  <c r="H9" i="10"/>
  <c r="K9" i="10" s="1"/>
  <c r="J9" i="10" s="1"/>
  <c r="I8" i="10"/>
  <c r="H8" i="10"/>
  <c r="K8" i="10" s="1"/>
  <c r="J8" i="10" s="1"/>
  <c r="I10" i="10"/>
  <c r="J8" i="8" l="1"/>
  <c r="J9" i="8" s="1"/>
  <c r="K9" i="8"/>
  <c r="C9" i="5" s="1"/>
  <c r="J10" i="7"/>
  <c r="K10" i="7"/>
  <c r="C8" i="5" s="1"/>
  <c r="J8" i="6"/>
  <c r="J11" i="6" s="1"/>
  <c r="K11" i="6"/>
  <c r="C7" i="5" s="1"/>
  <c r="J8" i="9"/>
  <c r="J11" i="9"/>
  <c r="J12" i="9" s="1"/>
  <c r="J10" i="9"/>
  <c r="J9" i="9"/>
  <c r="K10" i="10"/>
  <c r="C3" i="5" s="1"/>
  <c r="J10" i="10"/>
  <c r="I9" i="3" l="1"/>
  <c r="H9" i="3"/>
  <c r="K9" i="3" s="1"/>
  <c r="J9" i="3" s="1"/>
  <c r="I9" i="4"/>
  <c r="I10" i="4"/>
  <c r="H10" i="4"/>
  <c r="K10" i="4" s="1"/>
  <c r="J10" i="4" s="1"/>
  <c r="H9" i="4"/>
  <c r="K9" i="4" s="1"/>
  <c r="J9" i="4" s="1"/>
  <c r="H9" i="2"/>
  <c r="H10" i="2"/>
  <c r="K10" i="2" s="1"/>
  <c r="H11" i="2"/>
  <c r="K11" i="2" s="1"/>
  <c r="H12" i="2"/>
  <c r="K12" i="2" s="1"/>
  <c r="H8" i="2"/>
  <c r="K8" i="2" s="1"/>
  <c r="I12" i="2"/>
  <c r="I11" i="2"/>
  <c r="I10" i="2"/>
  <c r="I9" i="2"/>
  <c r="K9" i="2"/>
  <c r="I8" i="2"/>
  <c r="I13" i="2" l="1"/>
  <c r="B4" i="5" s="1"/>
  <c r="J8" i="2"/>
  <c r="J11" i="2"/>
  <c r="J9" i="2"/>
  <c r="J12" i="2"/>
  <c r="K13" i="2"/>
  <c r="C4" i="5" s="1"/>
  <c r="J10" i="2"/>
  <c r="H15" i="1"/>
  <c r="K15" i="1" s="1"/>
  <c r="I15" i="1"/>
  <c r="I9" i="1"/>
  <c r="H9" i="1"/>
  <c r="K9" i="1" s="1"/>
  <c r="J9" i="1" s="1"/>
  <c r="J13" i="2" l="1"/>
  <c r="J15" i="1"/>
  <c r="I8" i="3"/>
  <c r="I10" i="3" s="1"/>
  <c r="B5" i="5" s="1"/>
  <c r="I8" i="4"/>
  <c r="H8" i="4"/>
  <c r="K8" i="4" s="1"/>
  <c r="K11" i="4" s="1"/>
  <c r="C6" i="5" s="1"/>
  <c r="H8" i="3"/>
  <c r="K8" i="3" s="1"/>
  <c r="K10" i="3" s="1"/>
  <c r="C5" i="5" s="1"/>
  <c r="I11" i="4" l="1"/>
  <c r="B6" i="5" s="1"/>
  <c r="J8" i="4"/>
  <c r="J11" i="4" s="1"/>
  <c r="J8" i="3"/>
  <c r="J10" i="3" s="1"/>
  <c r="I10" i="1"/>
  <c r="I8" i="1"/>
  <c r="I12" i="1"/>
  <c r="I13" i="1"/>
  <c r="I14" i="1"/>
  <c r="I11" i="1"/>
  <c r="H11" i="1"/>
  <c r="K11" i="1" s="1"/>
  <c r="H12" i="1"/>
  <c r="K12" i="1" s="1"/>
  <c r="H13" i="1"/>
  <c r="K13" i="1" s="1"/>
  <c r="H14" i="1"/>
  <c r="K14" i="1" s="1"/>
  <c r="H10" i="1"/>
  <c r="K10" i="1" s="1"/>
  <c r="H8" i="1"/>
  <c r="K8" i="1" s="1"/>
  <c r="J12" i="1" l="1"/>
  <c r="J13" i="1"/>
  <c r="I16" i="1"/>
  <c r="B2" i="5" s="1"/>
  <c r="B11" i="5" s="1"/>
  <c r="K16" i="1"/>
  <c r="C2" i="5" s="1"/>
  <c r="C11" i="5" s="1"/>
  <c r="J10" i="1"/>
  <c r="J14" i="1"/>
  <c r="J11" i="1"/>
  <c r="J8" i="1"/>
  <c r="J16" i="1" l="1"/>
</calcChain>
</file>

<file path=xl/sharedStrings.xml><?xml version="1.0" encoding="utf-8"?>
<sst xmlns="http://schemas.openxmlformats.org/spreadsheetml/2006/main" count="255" uniqueCount="71">
  <si>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</si>
  <si>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</si>
  <si>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</si>
  <si>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</si>
  <si>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</si>
  <si>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</si>
  <si>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</si>
  <si>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</si>
  <si>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</si>
  <si>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</si>
  <si>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RAZEM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</si>
  <si>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</si>
  <si>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</si>
  <si>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</si>
  <si>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</si>
  <si>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</si>
  <si>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 xml:space="preserve">szt. </t>
  </si>
  <si>
    <t>Rysunek poglądowy</t>
  </si>
  <si>
    <t>Ilość</t>
  </si>
  <si>
    <r>
      <rPr>
        <b/>
        <sz val="10"/>
        <rFont val="Calibri"/>
        <family val="2"/>
        <charset val="238"/>
        <scheme val="minor"/>
      </rPr>
      <t>Krzesło -</t>
    </r>
    <r>
      <rPr>
        <sz val="10"/>
        <rFont val="Calibri"/>
        <family val="2"/>
        <charset val="238"/>
        <scheme val="minor"/>
      </rPr>
      <t xml:space="preserve"> jednoczęściowe formowane ze 
wzmocnionego polipropylenu, bez
części odkręcanych i demontowanych. Krawędzie 
zaokrąglone.Zaprojektowane do ciągłego intensywnego użytkowania; Wysokość siedziska: 460 mm
Szerokość siedziska: 365 mm; 
Głębokość siedziska: 378 mm; 
Wysokość całkowita: 800 mm
Głębokość całkowita:  515 mm
Szerokość całkowita: 500 mm
Udźwig: min. 150 kg
Waga: 3,6 kg
W 100% nadaje się do recyklingu; Siedzisko ergonomiczne z opadającą krawędzią. 
Elastyczne oparcie z otworem wentylacyjnym w dolnej jego części
Odporne na uszkodzenia mechaniczne. Odporne na uderzenia. Stabilna konstrukcja uniemożliwia “bujanie się” ; Odporne na plamy, łatwe do czyszczenia.
Moliwość użytkowania wewnątrz jak i na zwenątrz
 Możliwość wyboru spośród  min. 10 kolorów (uzgodnione z Zamawiającym przed dostawą); Spełnia normę EN 1729 część 1 i 2, BSEN 16139: 2013 poziom 2</t>
    </r>
  </si>
  <si>
    <t xml:space="preserve">nr zadania </t>
  </si>
  <si>
    <t>wartość netto</t>
  </si>
  <si>
    <t>wartość brutto</t>
  </si>
  <si>
    <t>Załącznik nr 2 do SWZ</t>
  </si>
  <si>
    <r>
      <rPr>
        <b/>
        <sz val="10"/>
        <rFont val="Calibri"/>
        <family val="2"/>
        <charset val="238"/>
        <scheme val="minor"/>
      </rPr>
      <t>DOSTAWKA SZPITALNA</t>
    </r>
    <r>
      <rPr>
        <sz val="10"/>
        <rFont val="Calibri"/>
        <family val="2"/>
        <charset val="238"/>
        <scheme val="minor"/>
      </rPr>
      <t xml:space="preserve"> -  wzmocniona konstrukcja ; bezpieczna dla pacjenta (śruby zabezpieczone przed manipulacją ukryte w ramie leża); leże przystosowane do każdego materaca szpitalnego o wymiarach 90 cm x 200 cm, leże wyposażone w uchwyty  zapobiegające zsuwaniu się materaca; Łatwa w transporcie i przemieszczaniu dzięki zastosowaniu wytrzymałych 4 kółek, każde z hamulcem, Malowana proszkowo, dostępna w kolorystyce RAL; Produkt medyczny; Udźwig 250 kg; Wymiary 200 cm x 90 cm x 22cm; Waga około 50 - 60 kg; możliwość składania; Kompatybilna z pozycją nr 3</t>
    </r>
  </si>
  <si>
    <r>
      <rPr>
        <b/>
        <sz val="10"/>
        <rFont val="Calibri"/>
        <family val="2"/>
        <charset val="238"/>
        <scheme val="minor"/>
      </rPr>
      <t>MATERAC SZPITALNY</t>
    </r>
    <r>
      <rPr>
        <sz val="10"/>
        <rFont val="Calibri"/>
        <family val="2"/>
        <charset val="238"/>
        <scheme val="minor"/>
      </rPr>
      <t xml:space="preserve"> - wymiary 90x200cm; sprężystość pianki poliuretanowej w materacu zapewnia podczas leżenia i zmiany pozycji równomierne rozłożenie ciężaru ciała, zachowanie naturalnych krzywizn kręgosłupa; Materac jest wyposażony w 
pokrowiec (lub podkład) z tkanin nieprzemakalnych zmywalnych, paroprzepuszczalnych, które to zabezpieczają materac przed zamoczeniem i zabrudzeniem; Powłoka poliuretanowa paroprzepuszczalna pokrowca zapewnia profilaktykę przeciwodleżynową; Wkład materaca-pianka PU N2838
Pokrowiec wykonany z materiału sanmed C460-  kolor beżowy; SKŁAD: 56%- poliester 44%- poliuretan; kurczliwość- 2%
 Materiał jest odporny na olej parafinowy, oliwkę dla dzieci oraz na przesiąkanie cieczy (alkohol etylowy70%, alkohol denaturowy, woda utleniona 3%; Kompatybilny z pozycją nr 2.
</t>
    </r>
  </si>
  <si>
    <t>Fotel biurowy: ergonomiczny,z regulowanymi podłokietnikam oraz regulacją wysokości siedziska, kolor czarny; profilowane oparcie; fotel wyposażony w podstawę jezdną z kółkami wykonaną z metalu; kółka nie rysujące podłogi lub do powierzchni twardych (panele, kafle);                                                                 Materiał: tkanina membranowa (siedzisko) oraz siatka (oparcie)</t>
  </si>
  <si>
    <r>
      <rPr>
        <b/>
        <u/>
        <sz val="8"/>
        <rFont val="Calibri"/>
        <family val="2"/>
        <charset val="238"/>
      </rPr>
      <t>BIURKO JEDNOOSOBOWE wolnostojące</t>
    </r>
    <r>
      <rPr>
        <sz val="8"/>
        <rFont val="Calibri"/>
        <family val="2"/>
        <charset val="238"/>
      </rPr>
      <t xml:space="preserve"> o wymiarach: długość 140 cm; głębokość 70 cm,  wysokość 76 (+/-2 cm); blat wykonany z płyty wiórowej, trzywarstwowej o gr. min. 25 mm, obustronnie melaminowanej; wszystkie krawędzie zabezpieczone obrzeżem PCV o gr. min. 2 mm; stelaż o konstrukcji z płyty meblowej tej samej co blat, zakończone regulatorem o zakresie regulacji od 0 - 20mm; osłona z płyty meblowej przymontowana trwale do przedniej krawędzi blatu biurka w kolorze mebla,  zakrywająca ½ wysokości mebla; Łączenie osłony do biurka w sposób niewidoczny i na równym poziomie wysokości; Kolor okleiny dąb sonoma; rysunek poglądowy</t>
    </r>
  </si>
  <si>
    <r>
      <rPr>
        <b/>
        <u/>
        <sz val="8"/>
        <rFont val="Calibri"/>
        <family val="2"/>
        <charset val="238"/>
      </rPr>
      <t>BIURKO JEDNOOSOBOWE wolnostojące</t>
    </r>
    <r>
      <rPr>
        <sz val="8"/>
        <rFont val="Calibri"/>
        <family val="2"/>
        <charset val="238"/>
      </rPr>
      <t xml:space="preserve"> o wymiarach: długość 120 cm; głębokość 70 cm,  wysokość 76 (+/-2 cm); blat wykonany z płyty wiórowej, trzywarstwowej o gr. min. 25 mm, obustronnie melaminowanej; wszystkie krawędzie zabezpieczone obrzeżem PCV o gr. min. 2 mm; stelaż o konstrukcji z płyty meblowej tej samej co blat, zakończone regulatorem o zakresie regulacji od 0 - 20mm; osłona z płyty meblowej przymontowana trwale do przedniej krawędzi blatu biurka w kolorze mebla,  zakrywająca ½ wysokości mebla; Łączenie osłony do biurka w sposób niewidoczny i na równym poziomie wysokości; Kolor okleiny: dąb sonoma; rysunek poglądowy</t>
    </r>
  </si>
  <si>
    <r>
      <rPr>
        <b/>
        <u/>
        <sz val="8"/>
        <rFont val="Calibri"/>
        <family val="2"/>
        <charset val="238"/>
      </rPr>
      <t xml:space="preserve">Kontener biurowy 3 szufladowy na kółkach </t>
    </r>
    <r>
      <rPr>
        <sz val="8"/>
        <rFont val="Calibri"/>
        <family val="2"/>
        <charset val="238"/>
      </rPr>
      <t>o wymiarach: szer. 43 cm x gł. 50 cm x h 62 cm (+ - 2 cm);  wykonany z płyty wiórowej trzywarstwowej pokrytej obustronnie melaminą : boki z boczną listwą dystansową o szerokości 18 mm z tworzywa PCV; wieniec dolny wyposażony w 4 kółka jezdne w tym dwa z hamulcem; ścianka tylna wpuszczana między korpusy zewnętrzne zlicowane z ich krawędziami i mocowane na kołki drewniane; 3 szuflady zamykane zamkiem centralnym z kluczykiem (min. 2 szt.);  z uchwytami w kolorze srebrnym; szuflady wysuwane na prowadnicach rolkowych; wszystkie obrzeża oklejone taśmą PCV o grubości 2 mm i szerokości odpowiadającej grubości zastosowanej płyty (wieńce górne oklejone PCV gr. 2 mm, pozostałe elementy oklejone PCV gr. 0,8mm; kółka plastikowe; Kolor okleiny dąb sonoma rysunek poglądowy</t>
    </r>
  </si>
  <si>
    <r>
      <rPr>
        <b/>
        <u/>
        <sz val="8"/>
        <rFont val="Calibri"/>
        <family val="2"/>
        <charset val="238"/>
        <scheme val="minor"/>
      </rPr>
      <t>Stolik wysoki:</t>
    </r>
    <r>
      <rPr>
        <sz val="8"/>
        <rFont val="Calibri"/>
        <family val="2"/>
        <charset val="238"/>
        <scheme val="minor"/>
      </rPr>
      <t xml:space="preserve"> o wymiarach 60cm x 60cm , wysokość: 60 cm (+/- 2cm); blat wykonany z płyty meblowej o grubości min. 25mm; PROFIL STALOWY 60x20mm; CZARNY MAT drobna struktura; spawy szlifowane na gładko; Blat: płyta meblowa dąb sonoma  rysunek poglądowy; </t>
    </r>
  </si>
  <si>
    <r>
      <rPr>
        <b/>
        <u/>
        <sz val="8"/>
        <rFont val="Calibri"/>
        <family val="2"/>
        <charset val="238"/>
        <scheme val="minor"/>
      </rPr>
      <t xml:space="preserve">Stolik niski: </t>
    </r>
    <r>
      <rPr>
        <sz val="8"/>
        <rFont val="Calibri"/>
        <family val="2"/>
        <charset val="238"/>
        <scheme val="minor"/>
      </rPr>
      <t xml:space="preserve"> o wymiarach 50cm x 50cm , wysokość: 50 cm (+/- 2cm); blat wykonany z płyty meblowej o grubości min. 25mm; PROFIL STALOWY 60x20mm; CZARNY MAT drobna struktura; spawy szlifowane na gładko; Blat: płyta meblowa dąb sonoma  rysunek poglądowy; </t>
    </r>
  </si>
  <si>
    <r>
      <rPr>
        <b/>
        <u/>
        <sz val="8"/>
        <rFont val="Calibri"/>
        <family val="2"/>
        <charset val="238"/>
        <scheme val="minor"/>
      </rPr>
      <t>Szafa biurowa dwudrzwiowa</t>
    </r>
    <r>
      <rPr>
        <sz val="8"/>
        <rFont val="Calibri"/>
        <family val="2"/>
        <charset val="238"/>
        <scheme val="minor"/>
      </rPr>
      <t xml:space="preserve"> o wymiarach: szerokość 80cm, wysokość: 220 cm, głębokość 40cm (+/- 2 cm);  5 - półkowa z regulacją wysokości); szafa wykonana z płyty meblowej obustronnie laminowanej, odpornej na ścieranie, działanie światła; grubość płyty meblowej:  korpus, cokół, fronty - 18 mm; wieniec górny i dolny, półki - 25 mm;  wszystkie krawędzie zabezpieczone trwałym obrzeżem w kolorze płyty; uchwyty w kolorze srebrnym;  wyposażona w zamek (min. 2 kluczyki);tylna ściana wykonana z płyty HDF;  Kolor okleiny dąb sonoma;  rysunek poglądowy</t>
    </r>
  </si>
  <si>
    <r>
      <rPr>
        <b/>
        <u/>
        <sz val="8"/>
        <rFont val="Calibri"/>
        <family val="2"/>
        <charset val="238"/>
        <scheme val="minor"/>
      </rPr>
      <t>Szafa biurowa dwudrzwiowa</t>
    </r>
    <r>
      <rPr>
        <sz val="8"/>
        <rFont val="Calibri"/>
        <family val="2"/>
        <charset val="238"/>
        <scheme val="minor"/>
      </rPr>
      <t xml:space="preserve"> o wymiarach: szerokość 80cm, wysokość: 184 cm, głębokość 40cm (+/- 2 cm); 4-półkowa  z regulacją wysokości; szafa wykonana z płyty meblowej obustronnie laminowanej, odpornej na ścieranie, działanie światła; grubość płyty meblowej:  korpus, cokół, fronty - 18 mm; wieniec górny i dolny, półki - 25 mm;  wszystkie krawędzie zabezpieczone trwałym obrzeżem w kolorze płyty; uchwyty w kolorze srebrnym;  wyposażona w zamek (min. 2 kluczyki);tylna ściana wykonana z płyty HDF; Kolor okleiny dąb sonoma ; rysunek poglądowy</t>
    </r>
  </si>
  <si>
    <r>
      <rPr>
        <b/>
        <u/>
        <sz val="8"/>
        <rFont val="Calibri"/>
        <family val="2"/>
        <charset val="238"/>
        <scheme val="minor"/>
      </rPr>
      <t>Szafa ubraniowa dwudrzwiowa</t>
    </r>
    <r>
      <rPr>
        <sz val="8"/>
        <rFont val="Calibri"/>
        <family val="2"/>
        <charset val="238"/>
        <scheme val="minor"/>
      </rPr>
      <t xml:space="preserve">  o wymiarach: szerokość 80cm, głębokość 40cm, wysokość 220 cm (+/- 2cm); szafa wykonana z płyty meblowej obustronnie laminowanej, odpornej na ścieranie, działanie światła; grubość płyty meblowej:  korpus, cokół, fronty - 18 mm; wieniec górny i dolny, półka - 25 mm; szafa wyposażona w górnej części w półkę z drążkiem na wieszaki, po prawej stronie półki; szafa zamykana frontami w okleinie drewnopodobnej, wyposażona w zamek (min. 2 kluczyki); wszystkie krawędzie zabezpieczone trwałym obrzeżem w kolorze płyty; uchwyt w kolorze srebrnym; tylna ściana wykonana z płyty HDF; Kolor okleiny dąb sonoma; rysunek poglądowy</t>
    </r>
  </si>
  <si>
    <r>
      <rPr>
        <b/>
        <u/>
        <sz val="8"/>
        <rFont val="Calibri"/>
        <family val="2"/>
        <charset val="238"/>
        <scheme val="minor"/>
      </rPr>
      <t>Szafa biurowa półotwarta</t>
    </r>
    <r>
      <rPr>
        <sz val="8"/>
        <rFont val="Calibri"/>
        <family val="2"/>
        <charset val="238"/>
        <scheme val="minor"/>
      </rPr>
      <t xml:space="preserve"> o wymiarach: wysokość 184cm, głębokość 40 cm, szerokość 80 cm; Szafa wykonana z płyty meblowej, obustronnie laminowanej; wszystkie krawędzie boczne wykończone doklejką PCV o grubości 2mm;  uchwyty metalowe srebrne; wieńce górne i dolne oraz półki o grubości 25 mm, obrzeże 3 mm; ściany boczne o grubości 18 mm; wszystkie półki płytowe o grubości min. 18 mm, obrzeże 2 mm; górny moduł szafy otwarty z półkami, dolny moduł zamykany drzwiczkami na zamek; tylna ściana wykonana z płyty HDF;Kolor okleiny dąb sonoma; rysunek poglądowy</t>
    </r>
  </si>
  <si>
    <r>
      <rPr>
        <b/>
        <sz val="8"/>
        <rFont val="Calibri"/>
        <family val="2"/>
        <charset val="238"/>
        <scheme val="minor"/>
      </rPr>
      <t>Regał otwarty</t>
    </r>
    <r>
      <rPr>
        <sz val="8"/>
        <rFont val="Calibri"/>
        <family val="2"/>
        <charset val="238"/>
        <scheme val="minor"/>
      </rPr>
      <t xml:space="preserve"> o wymiarach: wysokość 220cm, głębokość 40 cm, szerokość 80 cm (+/- 2cm) ; 5 półek; wykonany z płyty meblowej; kolor okleiny: dąb sonoma; rysunek poglądowy</t>
    </r>
  </si>
  <si>
    <t xml:space="preserve">RAZEM: </t>
  </si>
  <si>
    <t>Zadanie nr 1 *</t>
  </si>
  <si>
    <t xml:space="preserve">Nr sprawy: 34/MEB/DCZP/2023 /P                                                               </t>
  </si>
  <si>
    <t>Zadanie nr 2*</t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</si>
  <si>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200x100x40 wysokość 200 cm;  szerokość 100 cm; głębokość 40 cm ( +/- 2cm); 5 półek z płyty MDF, możliwośc regulacji wysokości półek; nogi regału zakończone plastikowymi końcówkami; nośność półki min. 175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</si>
  <si>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200x120x40: wysokość 200 cm;  szerokość 120 cm, głębokość 40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</si>
  <si>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200x120x60 -  wysokość 200 cm , szerokość 120 cm, głębokość 60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</si>
  <si>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200x100x60 - wysokość 200 cm; szerokość 100 cm, głębokość 60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</si>
  <si>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  <scheme val="minor"/>
      </rPr>
      <t xml:space="preserve">Regał metalowy </t>
    </r>
    <r>
      <rPr>
        <sz val="8"/>
        <rFont val="Calibri"/>
        <family val="2"/>
        <charset val="238"/>
        <scheme val="minor"/>
      </rPr>
      <t>z półkami o wymiarach: 200x80x40 wysokość 200 cm;  szerokość 80 cm; głębokość 40 cm ( +/- 2cm); 5 półek z płyty MDF, możliwośc regulacji wysokości półek; nogi regału zakończone plastikowymi końcówkami; nośność półki min. 150 kg; powierzchnia elementów metalowych wykończona za pomocą lakieru proszkowego</t>
    </r>
  </si>
  <si>
    <t>Zadanie nr 3*</t>
  </si>
  <si>
    <t xml:space="preserve">Stół konferencyjny składany: o wymiarach blatu 150cm x 90 cm, Blat z płyty laminowanej kolor dąb sonoma o grubość wynosi 18 mm (+/- 2 mm); Metalowy stelaż o przekroju rombu w kolorze czarnym; Nóżki zakończone kółkami z funkcją blokowania, co uniemożliwia przemieszczanie się stołu; kołka pozwalają na szybki transport mebla z jednego miejsca w inne. Możliwość składania stołu w pionowy sposób; Możliwość ułożenia złożonych stołów jeden obok drugiego, aby zajmowały mało miejsca; typu: mobilny stół konferencyjny Fold marki Grospol lub równoważny; Zdjęcie poglądowe </t>
  </si>
  <si>
    <t>Zadanie nr 4*</t>
  </si>
  <si>
    <t>Zadanie nr 5*</t>
  </si>
  <si>
    <t>Zadanie nr 6*</t>
  </si>
  <si>
    <t>Zadanie nr 7*</t>
  </si>
  <si>
    <t>Zadanie nr 8*</t>
  </si>
  <si>
    <t>Zadanie nr 9*</t>
  </si>
  <si>
    <r>
      <rPr>
        <b/>
        <u/>
        <sz val="11"/>
        <rFont val="Calibri"/>
        <family val="2"/>
        <charset val="238"/>
        <scheme val="minor"/>
      </rPr>
      <t>Tablica suchościeralna na kółkach:</t>
    </r>
    <r>
      <rPr>
        <sz val="11"/>
        <rFont val="Calibri"/>
        <family val="2"/>
        <charset val="238"/>
        <scheme val="minor"/>
      </rPr>
      <t xml:space="preserve"> wymiar tablicy 170 x 100 cm; obrotowo-jezdna; powierzchnia: biała, magnetyczna o idealnie gładkiej powierzchni lakierowanej; obramowanie: rama wykonana z profilu aluminiowego w kolorze srebrnym; narożniki tablicy wykończone estetycznymi, plastikowymi elementami; Konstrukcja: wykonana w technologii SLIM, bardzo lekka; 
podstawa jezdna wykonana z profili aluminiowych lakierowanych na kolor srebrny; kółka z systemem blokowania; półka na markery dł. 30 cm; Wysokość do górnej krawędzi tablicy: 190 cm; możliwość obrotu tablicy o 360stopni; blokowanie tablicy w dowolnej pozycji za pomocą bocznego pokrętła</t>
    </r>
  </si>
  <si>
    <r>
      <rPr>
        <b/>
        <u/>
        <sz val="10"/>
        <rFont val="Calibri"/>
        <family val="2"/>
        <charset val="238"/>
        <scheme val="minor"/>
      </rPr>
      <t>Wieszak na odzież: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uchwyty zapobiegające zsuwaniu się odzieży min. 5, stelaż ze stali nierdzewnej, malowanej proszkowo na kolor czarny; stabilna podstawa np. z kamienia, utrudniająca przewrócenie się wieszka pod wpływem ciężaru ubrań; dopuszczalne elementy drewniane jak na rysunku poglądowym; wymiary: wysokść min. 170 cm do 190cm; średnica podstawy: od 30 do 40cm; typu: Producent: HALMAR
Kod producenta: V-CH-W45-WIESZAK lub równoważny.</t>
    </r>
  </si>
  <si>
    <r>
      <rPr>
        <b/>
        <u/>
        <sz val="10"/>
        <rFont val="Calibri"/>
        <family val="2"/>
        <charset val="238"/>
        <scheme val="minor"/>
      </rPr>
      <t xml:space="preserve">Zegar dekoracyjny 3D: </t>
    </r>
    <r>
      <rPr>
        <sz val="10"/>
        <rFont val="Calibri"/>
        <family val="2"/>
        <charset val="238"/>
        <scheme val="minor"/>
      </rPr>
      <t xml:space="preserve">Zegar na ścianę w kolorze czarnym, do samodzielnego montażu, średnica do dowolnego ustawienia ~ 50 - 80 cm;  łatwy do montażu dzięki samoprzylepnym częściom; do montażu wyłącznie na gładkich powierzchniach;   cyfry wykonane z pianki o grubości ~1 cm w kolorze czarnym dającej efekt 3D. W skład zestawu wchodzi: mechanizm zegara, dwie wskazówki (minuty, godziny) wykonane z aluminium, cyfry wykonane z czarnej pianki pokryte akrylową powłoką lub  plexi o wysokim połysku; cyfry arabskie; szablon do zamontowania zestawu; taśma samoprzylepna znajduję się na odwrocie każdego elementu; </t>
    </r>
  </si>
  <si>
    <r>
      <rPr>
        <b/>
        <u/>
        <sz val="11"/>
        <rFont val="Calibri"/>
        <family val="2"/>
        <charset val="238"/>
        <scheme val="minor"/>
      </rPr>
      <t>Szafki na dokumentację medyczną: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4- szufladowa zamykana na klucz; wymiary WxSxG: 132x46x62 cm (+/- 2 cm) szuflady są osadzone na teleskopowych prowadnicach kulkowych ze 100% wysuwem ułatwiającym pracę z dokumentami łatwe i ciche wysuwanie szuflad; z przodu szuflad znajdują się ramki na wsunięcie etykiety; maksymalne obciążenie szuflady 30 kg; system blokady szuflad zapobiega jednoczesnemu wysuwaniu się kilku szuflad i dzięki temu zapobiega przechyleniu całej kartoteki; centralne zamykanie zamkiem cylindrycznym z dwoma kluczami; wykończenie farbą proszkową - kolor szary; wewnętrzne rozmiary szuflady w x sz x gł: 247 x 375 x 505 mm</t>
    </r>
  </si>
  <si>
    <r>
      <rPr>
        <b/>
        <u/>
        <sz val="11"/>
        <rFont val="Calibri"/>
        <family val="2"/>
        <charset val="238"/>
        <scheme val="minor"/>
      </rPr>
      <t>Szafa metalowa dla personelu: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Wysokość: 180 cm; Szerokość: 60 cm; Głębokość: 49 cm (+/- 2 cm) Schowki: 4, każdy zamykany na klucz (do kazdej szafki 2szt.); Otwory wentylacyjne w drzwiach; Kolor: szary; korpus i drzwi szafy wykonane z blachy 0,5 mm.</t>
    </r>
  </si>
  <si>
    <r>
      <rPr>
        <b/>
        <u/>
        <sz val="11"/>
        <rFont val="Calibri"/>
        <family val="2"/>
        <charset val="238"/>
        <scheme val="minor"/>
      </rPr>
      <t>Zegar ścienny:</t>
    </r>
    <r>
      <rPr>
        <sz val="11"/>
        <rFont val="Calibri"/>
        <family val="2"/>
        <charset val="238"/>
        <scheme val="minor"/>
      </rPr>
      <t xml:space="preserve"> biało czarny, średnica 30 cm; cyfry arabskie; zasilany na baterie; możliwośc zawieszenia na ścianie; </t>
    </r>
  </si>
  <si>
    <r>
      <rPr>
        <b/>
        <u/>
        <sz val="8"/>
        <rFont val="Calibri"/>
        <family val="2"/>
        <charset val="238"/>
        <scheme val="minor"/>
      </rPr>
      <t xml:space="preserve">Sofa 2 - osobowa: </t>
    </r>
    <r>
      <rPr>
        <sz val="8"/>
        <rFont val="Calibri"/>
        <family val="2"/>
        <charset val="238"/>
        <scheme val="minor"/>
      </rPr>
      <t>Wysokość: 75cm, Szerokość: 144 cm; Głąbokość: 69 cm; Siedzisko wysokość: 43 cm; Siedzisko szerokość: 107cm; Siedzisko głębokość: 53 cm; Nóżki wysokość: 22cm; Zamawiający dopuszcza różnicę w wymiarach +/- 2cm; Wykonanie siedziska: sprężyny faliste, tkanina typu velvet lub równoważna,lub równoważna, plamoodporna, wysoka klasa ścieralności; pianka wysokoelastyczna HR; Wykonanie oparcia: tkanina typu velvet,lub równoważna, plamoodporna, wysoka klasa ścieralności; pianka wysokoelastyczna HR; Bez pojemnika na pościel; bez funkcji spania; Nóżki z drewna w kolorze czarnym;  Kolor tapicerki: min. 5 kolorów do wyboru w tym: granatowy i szary</t>
    </r>
  </si>
  <si>
    <r>
      <rPr>
        <b/>
        <u/>
        <sz val="8"/>
        <rFont val="Calibri"/>
        <family val="2"/>
        <charset val="238"/>
        <scheme val="minor"/>
      </rPr>
      <t xml:space="preserve">Fotel tapicerowany: </t>
    </r>
    <r>
      <rPr>
        <sz val="8"/>
        <rFont val="Calibri"/>
        <family val="2"/>
        <charset val="238"/>
        <scheme val="minor"/>
      </rPr>
      <t>pikowane oparcie; Zamawiający dopuszcza różnicę w wymiarach: +/- 2 cm; Szerokość całkowita: 80 cm
Wysokość całkowita: 97 cm
Głębokość całkowita: 89 cm
Głębokość siedziska: 56 cm
Wysokość do siedziska: 43 cm
Siedzisko - rodzaj materiału: tkanina typu velvet ; Stelaż nóg - rodzaj stelaża: 4 nogi
Kolor nóg: Czarny; Stelaż nóg - rodzaj materiału: drewno; Kolor tapicerki: min. 5 kolorów do wyboru w tym: granatowy i szary ;  typu fotel ANGEL KR09 lub równoważny;</t>
    </r>
  </si>
  <si>
    <r>
      <rPr>
        <b/>
        <u/>
        <sz val="8"/>
        <rFont val="Calibri"/>
        <family val="2"/>
        <charset val="238"/>
        <scheme val="minor"/>
      </rPr>
      <t>Sofa 3 - osobowa: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Wysokość: 75cm, Szerokość: 184 cm; Głąbokość: 69 cm; 
Siedzisko wysokość: 43 cm; Siedzisko szerokość: 146cm; Siedzisko głębokość: 53 cm; Nóżki wysokość: 22cm; Zamawiający dopuszcza różnicę w wymiarach +/- 2cm; Wykonanie siedziska: sprężyny faliste, tkanina typu velvet lub równoważna, plamoodporna, wysoka klasa ścieralności; pianka wysokoelastyczna HR; Wykonanie oparcia: tkanina typu velvet lub równoważna, plamoodporna, wysoka klasa ścieralności; pianka wysokoelastyczna HR; Bez pojemnika na pościel; bez funkcji spania; Nóżki z drewna w kolorze czarnym; Kolor tapicerki: min. 5 kolorów do wyboru w tym: granatowy i szary</t>
    </r>
  </si>
  <si>
    <t>* Dostawa i montaż wyposażenia na adres: ul. Powstańców Śląskich 166, Wrocław w dniach: 06-14.09.2023r. W godzinach: 8:00 - 13:00</t>
  </si>
  <si>
    <t>* Dostawa wyposażenia i montaż na adres: ul. Powstańców Śląskich 166, Wrocław w dniach: 06-14.09.2023r. W godzinach: 8:00 - 13:00</t>
  </si>
  <si>
    <t>Pozycja 5 dostawa i montaż na adres: ul. Powstańców Śląskich 166, Wrocław w dniach: 06-14.09.2023r. Godz: 8:00 - 13:00</t>
  </si>
  <si>
    <t>* Pozycja 1 -  dostawa wyposażenia na adres: ul. Powstańców Śląskich 166, Wrocław w dniach: 06-14.09.2023r. W godzinach: 8:00 - 13:00</t>
  </si>
  <si>
    <t>* Dostawa wyposażenia na adres: ul. Powstańców Śląskich 166, Wrocław w dniach: 06-14.09.2023r. W godzinach: 8:00 - 13:00</t>
  </si>
  <si>
    <r>
      <rPr>
        <b/>
        <u/>
        <sz val="11"/>
        <rFont val="Calibri"/>
        <family val="2"/>
        <charset val="238"/>
        <scheme val="minor"/>
      </rPr>
      <t>Stolik i krzesełka dla dzieci:</t>
    </r>
    <r>
      <rPr>
        <sz val="11"/>
        <rFont val="Calibri"/>
        <family val="2"/>
        <charset val="238"/>
        <scheme val="minor"/>
      </rPr>
      <t xml:space="preserve"> 1 szt. stolik + 4 szt. krzeseł; wykonane z drewna/plastiku; każde krzesło w innym kolorze np. żółty, zielony, niebieski, czerwony;</t>
    </r>
  </si>
  <si>
    <t xml:space="preserve">*Pozycja 1-4 dostawa na adres: ul. Korzeniowskiego 18, 50-226 Wrocław  do 30 września 2023r. </t>
  </si>
  <si>
    <t xml:space="preserve">Pozycja 2 i 3 - dostawa na adres: ul. Korzeniowskiego 18, Wrocław do 30 września 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</si>
</sst>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u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u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3D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6" fillId="0" borderId="0" xfId="1" applyNumberFormat="1" applyFont="1"/>
    <xf numFmtId="1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/>
    </xf>
    <xf numFmtId="165" fontId="3" fillId="0" borderId="3" xfId="1" applyNumberFormat="1" applyFont="1" applyBorder="1"/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6" fillId="0" borderId="8" xfId="2" applyFont="1" applyBorder="1" applyAlignment="1">
      <alignment horizontal="center" vertical="center"/>
    </xf>
    <xf numFmtId="164" fontId="16" fillId="0" borderId="6" xfId="2" applyFont="1" applyBorder="1" applyAlignment="1">
      <alignment horizontal="center" vertical="center"/>
    </xf>
    <xf numFmtId="164" fontId="16" fillId="0" borderId="7" xfId="2" applyFont="1" applyBorder="1" applyAlignment="1">
      <alignment horizontal="center" vertical="center"/>
    </xf>
    <xf numFmtId="164" fontId="16" fillId="0" borderId="5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1" applyFont="1"/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20" fillId="0" borderId="0" xfId="1" applyFont="1" applyAlignment="1">
      <alignment horizontal="left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20" fillId="0" borderId="0" xfId="1" applyFont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11" borderId="0" xfId="0" applyFill="1"/>
    <xf numFmtId="9" fontId="4" fillId="0" borderId="1" xfId="3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0" fontId="3" fillId="0" borderId="3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</cellXfs>
  <cellStyles count="4">
    <cellStyle name="Dziesiętny" xfId="2" builtinId="3"/>
    <cellStyle name="Normalny" xfId="0" builtinId="0"/>
    <cellStyle name="Normalny 3" xfId="1" xr:uid="{00000000-0005-0000-0000-000002000000}"/>
    <cellStyle name="Procentowy" xfId="3" builtinId="5"/>
  </cellStyles>
  <dxfs count="0"/>
  <tableStyles count="0" defaultTableStyle="TableStyleMedium9" defaultPivotStyle="PivotStyleLight16"/>
  <colors>
    <mruColors>
      <color rgb="FFFFCCFF"/>
      <color rgb="FFFFEFFF"/>
      <color rgb="FFF0F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15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18.pn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21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6" Type="http://schemas.openxmlformats.org/officeDocument/2006/relationships/image" Target="../media/image20.jpeg"/><Relationship Id="rId5" Type="http://schemas.openxmlformats.org/officeDocument/2006/relationships/image" Target="../media/image19.jpeg"/><Relationship Id="rId4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6" Type="http://schemas.openxmlformats.org/officeDocument/2006/relationships/image" Target="../media/image23.jpeg"/><Relationship Id="rId5" Type="http://schemas.openxmlformats.org/officeDocument/2006/relationships/image" Target="../media/image22.jpeg"/><Relationship Id="rId4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5" Type="http://schemas.openxmlformats.org/officeDocument/2006/relationships/image" Target="../media/image24.jpg"/><Relationship Id="rId4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jpeg"/><Relationship Id="rId3" Type="http://schemas.openxmlformats.org/officeDocument/2006/relationships/image" Target="../media/image2.jpeg"/><Relationship Id="rId7" Type="http://schemas.openxmlformats.org/officeDocument/2006/relationships/image" Target="../media/image27.jpeg"/><Relationship Id="rId2" Type="http://schemas.openxmlformats.org/officeDocument/2006/relationships/image" Target="../media/image1.jpeg"/><Relationship Id="rId1" Type="http://schemas.openxmlformats.org/officeDocument/2006/relationships/image" Target="../media/image8.jpeg"/><Relationship Id="rId6" Type="http://schemas.openxmlformats.org/officeDocument/2006/relationships/image" Target="../media/image26.jpeg"/><Relationship Id="rId5" Type="http://schemas.openxmlformats.org/officeDocument/2006/relationships/image" Target="../media/image25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47626</xdr:colOff>
      <xdr:row>7</xdr:row>
      <xdr:rowOff>317045</xdr:rowOff>
    </xdr:from>
    <xdr:to>
      <xdr:col>4</xdr:col>
      <xdr:colOff>1479100</xdr:colOff>
      <xdr:row>7</xdr:row>
      <xdr:rowOff>1748519</xdr:rowOff>
    </xdr:to>
    <xdr:pic>
      <xdr:nvPicPr>
        <xdr:cNvPr id="2" name="Obraz 1" descr="biurko jednoosobowe wolnostoją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7894" y="3113313"/>
          <a:ext cx="1431474" cy="1431474"/>
        </a:xfrm>
        <a:prstGeom prst="rect">
          <a:avLst/>
        </a:prstGeom>
      </xdr:spPr>
    </xdr:pic>
    <xdr:clientData/>
  </xdr:twoCellAnchor>
  <xdr:twoCellAnchor editAs="oneCell">
    <xdr:from>
      <xdr:col>4</xdr:col>
      <xdr:colOff>102089</xdr:colOff>
      <xdr:row>9</xdr:row>
      <xdr:rowOff>727982</xdr:rowOff>
    </xdr:from>
    <xdr:to>
      <xdr:col>4</xdr:col>
      <xdr:colOff>1438050</xdr:colOff>
      <xdr:row>9</xdr:row>
      <xdr:rowOff>1926769</xdr:rowOff>
    </xdr:to>
    <xdr:pic>
      <xdr:nvPicPr>
        <xdr:cNvPr id="3" name="Obraz 2" descr="K2A - kontenerek biurow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2357" y="5599339"/>
          <a:ext cx="1335961" cy="1198787"/>
        </a:xfrm>
        <a:prstGeom prst="rect">
          <a:avLst/>
        </a:prstGeom>
      </xdr:spPr>
    </xdr:pic>
    <xdr:clientData/>
  </xdr:twoCellAnchor>
  <xdr:twoCellAnchor editAs="oneCell">
    <xdr:from>
      <xdr:col>4</xdr:col>
      <xdr:colOff>197304</xdr:colOff>
      <xdr:row>11</xdr:row>
      <xdr:rowOff>71437</xdr:rowOff>
    </xdr:from>
    <xdr:to>
      <xdr:col>4</xdr:col>
      <xdr:colOff>1186090</xdr:colOff>
      <xdr:row>11</xdr:row>
      <xdr:rowOff>1554616</xdr:rowOff>
    </xdr:to>
    <xdr:pic>
      <xdr:nvPicPr>
        <xdr:cNvPr id="6" name="Obraz 5" descr="RGW5 - szafa biurowa podwójn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05679" y="12533312"/>
          <a:ext cx="988786" cy="1483179"/>
        </a:xfrm>
        <a:prstGeom prst="rect">
          <a:avLst/>
        </a:prstGeom>
      </xdr:spPr>
    </xdr:pic>
    <xdr:clientData/>
  </xdr:twoCellAnchor>
  <xdr:twoCellAnchor editAs="oneCell">
    <xdr:from>
      <xdr:col>4</xdr:col>
      <xdr:colOff>292750</xdr:colOff>
      <xdr:row>13</xdr:row>
      <xdr:rowOff>238124</xdr:rowOff>
    </xdr:from>
    <xdr:to>
      <xdr:col>4</xdr:col>
      <xdr:colOff>1256392</xdr:colOff>
      <xdr:row>13</xdr:row>
      <xdr:rowOff>1500185</xdr:rowOff>
    </xdr:to>
    <xdr:pic>
      <xdr:nvPicPr>
        <xdr:cNvPr id="8" name="Obraz 7" descr="RG2 - szafka półotwart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01125" y="15755937"/>
          <a:ext cx="963642" cy="1262061"/>
        </a:xfrm>
        <a:prstGeom prst="rect">
          <a:avLst/>
        </a:prstGeom>
      </xdr:spPr>
    </xdr:pic>
    <xdr:clientData/>
  </xdr:twoCellAnchor>
  <xdr:twoCellAnchor editAs="oneCell">
    <xdr:from>
      <xdr:col>4</xdr:col>
      <xdr:colOff>248331</xdr:colOff>
      <xdr:row>8</xdr:row>
      <xdr:rowOff>657679</xdr:rowOff>
    </xdr:from>
    <xdr:to>
      <xdr:col>4</xdr:col>
      <xdr:colOff>1301750</xdr:colOff>
      <xdr:row>8</xdr:row>
      <xdr:rowOff>1711098</xdr:rowOff>
    </xdr:to>
    <xdr:pic>
      <xdr:nvPicPr>
        <xdr:cNvPr id="11" name="Obraz 10" descr="biurko jednoosobowe wolnostojące.jpg">
          <a:extLst>
            <a:ext uri="{FF2B5EF4-FFF2-40B4-BE49-F238E27FC236}">
              <a16:creationId xmlns:a16="http://schemas.microsoft.com/office/drawing/2014/main" id="{E6CC13EF-23F5-4E1C-9247-B38B0EA5C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6706" y="4364492"/>
          <a:ext cx="1053419" cy="1053419"/>
        </a:xfrm>
        <a:prstGeom prst="rect">
          <a:avLst/>
        </a:prstGeom>
      </xdr:spPr>
    </xdr:pic>
    <xdr:clientData/>
  </xdr:twoCellAnchor>
  <xdr:twoCellAnchor editAs="oneCell">
    <xdr:from>
      <xdr:col>4</xdr:col>
      <xdr:colOff>317499</xdr:colOff>
      <xdr:row>10</xdr:row>
      <xdr:rowOff>195726</xdr:rowOff>
    </xdr:from>
    <xdr:to>
      <xdr:col>4</xdr:col>
      <xdr:colOff>1285874</xdr:colOff>
      <xdr:row>10</xdr:row>
      <xdr:rowOff>1327295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74482079-F19D-13DC-76C3-240264F1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874" y="10570039"/>
          <a:ext cx="968375" cy="1131569"/>
        </a:xfrm>
        <a:prstGeom prst="rect">
          <a:avLst/>
        </a:prstGeom>
      </xdr:spPr>
    </xdr:pic>
    <xdr:clientData/>
  </xdr:twoCellAnchor>
  <xdr:twoCellAnchor editAs="oneCell">
    <xdr:from>
      <xdr:col>4</xdr:col>
      <xdr:colOff>214314</xdr:colOff>
      <xdr:row>12</xdr:row>
      <xdr:rowOff>388938</xdr:rowOff>
    </xdr:from>
    <xdr:to>
      <xdr:col>4</xdr:col>
      <xdr:colOff>1262286</xdr:colOff>
      <xdr:row>12</xdr:row>
      <xdr:rowOff>1654414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4FAA1082-4A2F-0ACC-391A-BDD6ECC3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689" y="14422438"/>
          <a:ext cx="1047972" cy="1265476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14</xdr:row>
      <xdr:rowOff>261937</xdr:rowOff>
    </xdr:from>
    <xdr:to>
      <xdr:col>4</xdr:col>
      <xdr:colOff>1143114</xdr:colOff>
      <xdr:row>14</xdr:row>
      <xdr:rowOff>1557335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A1617637-E085-1F4A-8064-F6457138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126" y="17494250"/>
          <a:ext cx="857363" cy="1295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294216</xdr:colOff>
      <xdr:row>9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A6505B83-268A-4B84-974E-B203D292F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600700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15C6B4BD-D430-48EA-BD58-8D54DF935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8DEFE73C-2C1F-4D09-A115-D76BFB013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7F504042-6F86-4CD9-8D02-293A9C217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AF1FE3E7-5D7D-4E99-A5B5-0479DF3D3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277814</xdr:colOff>
      <xdr:row>7</xdr:row>
      <xdr:rowOff>142875</xdr:rowOff>
    </xdr:from>
    <xdr:to>
      <xdr:col>4</xdr:col>
      <xdr:colOff>1372454</xdr:colOff>
      <xdr:row>7</xdr:row>
      <xdr:rowOff>919161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2D6DC31-76EE-42B7-B556-9B93FF6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539" y="8420100"/>
          <a:ext cx="1094640" cy="77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341313</xdr:colOff>
      <xdr:row>8</xdr:row>
      <xdr:rowOff>182562</xdr:rowOff>
    </xdr:from>
    <xdr:to>
      <xdr:col>4</xdr:col>
      <xdr:colOff>1435953</xdr:colOff>
      <xdr:row>8</xdr:row>
      <xdr:rowOff>958848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C9014BD-6C88-4E7E-80C2-F6AC8C37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6038" y="9507537"/>
          <a:ext cx="1094640" cy="77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2" name="Obraz 1" descr="biurko jednoosobowe wolnostojąc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1" y="1879145"/>
          <a:ext cx="1431474" cy="1431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3" name="Obraz 2" descr="K2A - kontenerek biurow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6814" y="4433207"/>
          <a:ext cx="1335961" cy="1198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7" name="Obraz 6" descr="RG9 - szafa ubraniow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73259" y="11846378"/>
          <a:ext cx="1055785" cy="1548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9" name="Obraz 8" descr="RG22 - szafka zamykan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13162" y="16308387"/>
          <a:ext cx="1237191" cy="106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21" name="Obraz 20" descr="biurko jednoosobowe wolnostojące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22" name="Obraz 21" descr="K2A - kontenerek biurowy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23" name="Obraz 22" descr="RG9 - szafa ubraniowa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24" name="Obraz 23" descr="RG22 - szafka zamykana.jp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4" name="Obraz 3" descr="biurko jednoosobowe wolnostojące.jpg">
          <a:extLst>
            <a:ext uri="{FF2B5EF4-FFF2-40B4-BE49-F238E27FC236}">
              <a16:creationId xmlns:a16="http://schemas.microsoft.com/office/drawing/2014/main" id="{4B9D1090-F321-4715-9682-D20593F4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5" name="Obraz 4" descr="K2A - kontenerek biurowy.jpg">
          <a:extLst>
            <a:ext uri="{FF2B5EF4-FFF2-40B4-BE49-F238E27FC236}">
              <a16:creationId xmlns:a16="http://schemas.microsoft.com/office/drawing/2014/main" id="{7053A764-BF4B-4964-B5EC-5B279C9A2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6" name="Obraz 5" descr="RG9 - szafa ubraniowa.jpg">
          <a:extLst>
            <a:ext uri="{FF2B5EF4-FFF2-40B4-BE49-F238E27FC236}">
              <a16:creationId xmlns:a16="http://schemas.microsoft.com/office/drawing/2014/main" id="{7392511C-E605-4EC8-8D19-9C53EDC5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8" name="Obraz 7" descr="RG22 - szafka zamykana.jpg">
          <a:extLst>
            <a:ext uri="{FF2B5EF4-FFF2-40B4-BE49-F238E27FC236}">
              <a16:creationId xmlns:a16="http://schemas.microsoft.com/office/drawing/2014/main" id="{2C4873C6-DF16-4265-AF10-4C26C6DA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12" name="Obraz 11" descr="biurko jednoosobowe wolnostojące.jpg">
          <a:extLst>
            <a:ext uri="{FF2B5EF4-FFF2-40B4-BE49-F238E27FC236}">
              <a16:creationId xmlns:a16="http://schemas.microsoft.com/office/drawing/2014/main" id="{B12EE10B-3208-4E4B-B3C3-FB3A06C85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13" name="Obraz 12" descr="K2A - kontenerek biurowy.jpg">
          <a:extLst>
            <a:ext uri="{FF2B5EF4-FFF2-40B4-BE49-F238E27FC236}">
              <a16:creationId xmlns:a16="http://schemas.microsoft.com/office/drawing/2014/main" id="{C57AFCBB-4626-4E4E-A9B3-0C84B728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14" name="Obraz 13" descr="RG9 - szafa ubraniowa.jpg">
          <a:extLst>
            <a:ext uri="{FF2B5EF4-FFF2-40B4-BE49-F238E27FC236}">
              <a16:creationId xmlns:a16="http://schemas.microsoft.com/office/drawing/2014/main" id="{AC20C1E7-71A2-4DAB-AEE3-B7A0E49B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15" name="Obraz 14" descr="RG22 - szafka zamykana.jpg">
          <a:extLst>
            <a:ext uri="{FF2B5EF4-FFF2-40B4-BE49-F238E27FC236}">
              <a16:creationId xmlns:a16="http://schemas.microsoft.com/office/drawing/2014/main" id="{E058E2BA-BF89-4D98-9BA7-D6265ED54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7</xdr:row>
      <xdr:rowOff>66675</xdr:rowOff>
    </xdr:from>
    <xdr:to>
      <xdr:col>4</xdr:col>
      <xdr:colOff>1304925</xdr:colOff>
      <xdr:row>7</xdr:row>
      <xdr:rowOff>1047750</xdr:rowOff>
    </xdr:to>
    <xdr:pic>
      <xdr:nvPicPr>
        <xdr:cNvPr id="16" name="Obraz 15" descr="regal-polkowy-1954-x-900-x-400-mm-nosnosc-175-kg_.jpg">
          <a:extLst>
            <a:ext uri="{FF2B5EF4-FFF2-40B4-BE49-F238E27FC236}">
              <a16:creationId xmlns:a16="http://schemas.microsoft.com/office/drawing/2014/main" id="{14EFBB3C-5264-45BE-837F-BDAA055B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7675" y="17526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304801</xdr:colOff>
      <xdr:row>8</xdr:row>
      <xdr:rowOff>99580</xdr:rowOff>
    </xdr:from>
    <xdr:to>
      <xdr:col>4</xdr:col>
      <xdr:colOff>1262589</xdr:colOff>
      <xdr:row>8</xdr:row>
      <xdr:rowOff>1038225</xdr:rowOff>
    </xdr:to>
    <xdr:pic>
      <xdr:nvPicPr>
        <xdr:cNvPr id="17" name="Obraz 16" descr="regal-polkowy-1966-x-1200-x-600-mm-nosnosc-280-kg.jpg">
          <a:extLst>
            <a:ext uri="{FF2B5EF4-FFF2-40B4-BE49-F238E27FC236}">
              <a16:creationId xmlns:a16="http://schemas.microsoft.com/office/drawing/2014/main" id="{5409BEF0-31C5-4F1C-8E4A-5451B65EA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38626" y="3452380"/>
          <a:ext cx="957788" cy="938645"/>
        </a:xfrm>
        <a:prstGeom prst="rect">
          <a:avLst/>
        </a:prstGeom>
      </xdr:spPr>
    </xdr:pic>
    <xdr:clientData/>
  </xdr:twoCellAnchor>
  <xdr:oneCellAnchor>
    <xdr:from>
      <xdr:col>4</xdr:col>
      <xdr:colOff>199160</xdr:colOff>
      <xdr:row>9</xdr:row>
      <xdr:rowOff>114300</xdr:rowOff>
    </xdr:from>
    <xdr:ext cx="1133881" cy="957695"/>
    <xdr:pic>
      <xdr:nvPicPr>
        <xdr:cNvPr id="18" name="Obraz 17" descr="regal-polkowy-1966-x-1200-x-600-mm-nosnosc-280-kg.jpg">
          <a:extLst>
            <a:ext uri="{FF2B5EF4-FFF2-40B4-BE49-F238E27FC236}">
              <a16:creationId xmlns:a16="http://schemas.microsoft.com/office/drawing/2014/main" id="{1899998C-D91D-46F3-B853-A0DC39B5B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32985" y="5343525"/>
          <a:ext cx="1133881" cy="957695"/>
        </a:xfrm>
        <a:prstGeom prst="rect">
          <a:avLst/>
        </a:prstGeom>
      </xdr:spPr>
    </xdr:pic>
    <xdr:clientData/>
  </xdr:oneCellAnchor>
  <xdr:oneCellAnchor>
    <xdr:from>
      <xdr:col>4</xdr:col>
      <xdr:colOff>132483</xdr:colOff>
      <xdr:row>10</xdr:row>
      <xdr:rowOff>32038</xdr:rowOff>
    </xdr:from>
    <xdr:ext cx="1239115" cy="1039091"/>
    <xdr:pic>
      <xdr:nvPicPr>
        <xdr:cNvPr id="20" name="Obraz 19" descr="regal-polkowy-1966-x-1200-x-600-mm-nosnosc-280-kg.jpg">
          <a:extLst>
            <a:ext uri="{FF2B5EF4-FFF2-40B4-BE49-F238E27FC236}">
              <a16:creationId xmlns:a16="http://schemas.microsoft.com/office/drawing/2014/main" id="{504FDA78-81F2-4AE0-AC27-9E1B8B48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66308" y="6404263"/>
          <a:ext cx="1239115" cy="1039091"/>
        </a:xfrm>
        <a:prstGeom prst="rect">
          <a:avLst/>
        </a:prstGeom>
      </xdr:spPr>
    </xdr:pic>
    <xdr:clientData/>
  </xdr:oneCellAnchor>
  <xdr:twoCellAnchor editAs="oneCell">
    <xdr:from>
      <xdr:col>4</xdr:col>
      <xdr:colOff>295276</xdr:colOff>
      <xdr:row>11</xdr:row>
      <xdr:rowOff>123825</xdr:rowOff>
    </xdr:from>
    <xdr:to>
      <xdr:col>4</xdr:col>
      <xdr:colOff>1266826</xdr:colOff>
      <xdr:row>11</xdr:row>
      <xdr:rowOff>1095375</xdr:rowOff>
    </xdr:to>
    <xdr:pic>
      <xdr:nvPicPr>
        <xdr:cNvPr id="25" name="Obraz 24" descr="regal-polkowy-1954-x-900-x-400-mm-nosnosc-175-kg_.jpg">
          <a:extLst>
            <a:ext uri="{FF2B5EF4-FFF2-40B4-BE49-F238E27FC236}">
              <a16:creationId xmlns:a16="http://schemas.microsoft.com/office/drawing/2014/main" id="{A1D49672-AA9A-4177-94A0-16D25580D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29101" y="6381750"/>
          <a:ext cx="971550" cy="971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294216</xdr:colOff>
      <xdr:row>9</xdr:row>
      <xdr:rowOff>1589</xdr:rowOff>
    </xdr:to>
    <xdr:pic>
      <xdr:nvPicPr>
        <xdr:cNvPr id="9" name="Obraz 8" descr="RG22 - szafka zamykana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3162" y="16308387"/>
          <a:ext cx="1237191" cy="106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11" name="Obraz 10" descr="biurko jednoosobowe wolnostojące.jp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12" name="Obraz 11" descr="K2A - kontenerek biurowy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13" name="Obraz 12" descr="RG9 - szafa ubraniowa.jp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14" name="Obraz 13" descr="RG22 - szafka zamykana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161924</xdr:colOff>
      <xdr:row>8</xdr:row>
      <xdr:rowOff>211179</xdr:rowOff>
    </xdr:from>
    <xdr:to>
      <xdr:col>4</xdr:col>
      <xdr:colOff>1314449</xdr:colOff>
      <xdr:row>8</xdr:row>
      <xdr:rowOff>1073638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D09A434-F667-2F16-CFA4-B65037CA1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892"/>
        <a:stretch/>
      </xdr:blipFill>
      <xdr:spPr>
        <a:xfrm>
          <a:off x="7648574" y="3363954"/>
          <a:ext cx="1152525" cy="862459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8</xdr:row>
      <xdr:rowOff>1444096</xdr:rowOff>
    </xdr:from>
    <xdr:to>
      <xdr:col>4</xdr:col>
      <xdr:colOff>1400175</xdr:colOff>
      <xdr:row>8</xdr:row>
      <xdr:rowOff>2247900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926D836-9E90-83FE-8200-E99F3D120A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24" b="7924"/>
        <a:stretch/>
      </xdr:blipFill>
      <xdr:spPr>
        <a:xfrm>
          <a:off x="7705725" y="4596871"/>
          <a:ext cx="1181100" cy="803804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7</xdr:row>
      <xdr:rowOff>190500</xdr:rowOff>
    </xdr:from>
    <xdr:to>
      <xdr:col>4</xdr:col>
      <xdr:colOff>1270885</xdr:colOff>
      <xdr:row>7</xdr:row>
      <xdr:rowOff>1333500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6AC5491-8C99-4C1C-9327-252D44C5B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838325"/>
          <a:ext cx="899410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278341</xdr:colOff>
      <xdr:row>10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4807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439287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383065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226714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278341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254000</xdr:colOff>
      <xdr:row>8</xdr:row>
      <xdr:rowOff>190609</xdr:rowOff>
    </xdr:from>
    <xdr:to>
      <xdr:col>4</xdr:col>
      <xdr:colOff>1820333</xdr:colOff>
      <xdr:row>8</xdr:row>
      <xdr:rowOff>1740625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816ACF6-FDDB-CAC0-BF33-777825CA0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6127859"/>
          <a:ext cx="1566333" cy="1550016"/>
        </a:xfrm>
        <a:prstGeom prst="rect">
          <a:avLst/>
        </a:prstGeom>
      </xdr:spPr>
    </xdr:pic>
    <xdr:clientData/>
  </xdr:twoCellAnchor>
  <xdr:twoCellAnchor editAs="oneCell">
    <xdr:from>
      <xdr:col>4</xdr:col>
      <xdr:colOff>175106</xdr:colOff>
      <xdr:row>9</xdr:row>
      <xdr:rowOff>1232850</xdr:rowOff>
    </xdr:from>
    <xdr:to>
      <xdr:col>4</xdr:col>
      <xdr:colOff>1847272</xdr:colOff>
      <xdr:row>9</xdr:row>
      <xdr:rowOff>2037862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A5C5E00-ED8B-687D-D837-4F23D8F7C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636373"/>
          <a:ext cx="1672166" cy="80501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105833</xdr:colOff>
      <xdr:row>7</xdr:row>
      <xdr:rowOff>1475315</xdr:rowOff>
    </xdr:from>
    <xdr:to>
      <xdr:col>4</xdr:col>
      <xdr:colOff>2000250</xdr:colOff>
      <xdr:row>7</xdr:row>
      <xdr:rowOff>3369732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A52D851-F76B-86ED-8477-DC5731B8B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8916" y="3327398"/>
          <a:ext cx="1894417" cy="18944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294216</xdr:colOff>
      <xdr:row>10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DB736340-8B8D-403A-ADDA-BF6B9454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5277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029D6F36-FA33-4D84-888C-D7AEDDC2A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0DFBAAA6-E57D-41A6-BE9C-5E3FB899D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A1F5CD75-C082-4A10-A7BD-2D9CF91F6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E8130A08-AC38-43A4-9D66-CB2C5937E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169129</xdr:colOff>
      <xdr:row>8</xdr:row>
      <xdr:rowOff>618513</xdr:rowOff>
    </xdr:from>
    <xdr:to>
      <xdr:col>4</xdr:col>
      <xdr:colOff>1375630</xdr:colOff>
      <xdr:row>8</xdr:row>
      <xdr:rowOff>1588280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1913515-82AC-BCED-A7CD-FC4D7D8976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90"/>
        <a:stretch/>
      </xdr:blipFill>
      <xdr:spPr>
        <a:xfrm>
          <a:off x="3158514" y="4098801"/>
          <a:ext cx="1206501" cy="969767"/>
        </a:xfrm>
        <a:prstGeom prst="rect">
          <a:avLst/>
        </a:prstGeom>
      </xdr:spPr>
    </xdr:pic>
    <xdr:clientData/>
  </xdr:twoCellAnchor>
  <xdr:twoCellAnchor editAs="oneCell">
    <xdr:from>
      <xdr:col>4</xdr:col>
      <xdr:colOff>180730</xdr:colOff>
      <xdr:row>9</xdr:row>
      <xdr:rowOff>616683</xdr:rowOff>
    </xdr:from>
    <xdr:to>
      <xdr:col>4</xdr:col>
      <xdr:colOff>1405131</xdr:colOff>
      <xdr:row>9</xdr:row>
      <xdr:rowOff>1434246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82BAFAE-96CD-A907-A3FF-F1DCDFD230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95" b="13312"/>
        <a:stretch/>
      </xdr:blipFill>
      <xdr:spPr>
        <a:xfrm>
          <a:off x="3170115" y="6243760"/>
          <a:ext cx="1224401" cy="817563"/>
        </a:xfrm>
        <a:prstGeom prst="rect">
          <a:avLst/>
        </a:prstGeom>
      </xdr:spPr>
    </xdr:pic>
    <xdr:clientData/>
  </xdr:twoCellAnchor>
  <xdr:twoCellAnchor editAs="oneCell">
    <xdr:from>
      <xdr:col>4</xdr:col>
      <xdr:colOff>305594</xdr:colOff>
      <xdr:row>7</xdr:row>
      <xdr:rowOff>228712</xdr:rowOff>
    </xdr:from>
    <xdr:to>
      <xdr:col>4</xdr:col>
      <xdr:colOff>1481422</xdr:colOff>
      <xdr:row>7</xdr:row>
      <xdr:rowOff>1615586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312EDE32-E2E2-B08A-36B2-EA7003CE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979" y="1701424"/>
          <a:ext cx="1175828" cy="1386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294216</xdr:colOff>
      <xdr:row>9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0EE034BE-7053-43DE-85A1-6979EA59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57550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9B4ABFC1-6B15-4A54-9A60-7D3BB95B6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6C6BB094-AD8B-4F13-851A-A5574D72F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59B4547E-5BA7-43D7-9AF0-071EDD28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94F4CD40-E625-4771-937F-F844A1730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147205</xdr:colOff>
      <xdr:row>8</xdr:row>
      <xdr:rowOff>372342</xdr:rowOff>
    </xdr:from>
    <xdr:to>
      <xdr:col>4</xdr:col>
      <xdr:colOff>994772</xdr:colOff>
      <xdr:row>8</xdr:row>
      <xdr:rowOff>2052205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8B6A4D-0609-CF72-D193-522CE7425B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86" r="22159"/>
        <a:stretch/>
      </xdr:blipFill>
      <xdr:spPr>
        <a:xfrm>
          <a:off x="4208319" y="3446319"/>
          <a:ext cx="847567" cy="1679863"/>
        </a:xfrm>
        <a:prstGeom prst="rect">
          <a:avLst/>
        </a:prstGeom>
      </xdr:spPr>
    </xdr:pic>
    <xdr:clientData/>
  </xdr:twoCellAnchor>
  <xdr:twoCellAnchor editAs="oneCell">
    <xdr:from>
      <xdr:col>4</xdr:col>
      <xdr:colOff>355021</xdr:colOff>
      <xdr:row>7</xdr:row>
      <xdr:rowOff>155863</xdr:rowOff>
    </xdr:from>
    <xdr:to>
      <xdr:col>4</xdr:col>
      <xdr:colOff>846634</xdr:colOff>
      <xdr:row>7</xdr:row>
      <xdr:rowOff>1264227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CEC6CE9-778D-AF6C-1924-49120B0C7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7" t="8868" r="21032" b="5732"/>
        <a:stretch/>
      </xdr:blipFill>
      <xdr:spPr>
        <a:xfrm>
          <a:off x="4416135" y="1801090"/>
          <a:ext cx="491613" cy="11083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294216</xdr:colOff>
      <xdr:row>8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D1EADC9C-4BE0-44C1-AEF3-B423A14CC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2882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A54EBBE1-2AD0-4BD4-A8A5-827BECEBB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0DB311E5-4C30-4191-92EA-4BD2B8A3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74DD5C7B-11BF-4DFF-AFE5-0EF0C2C6C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4F63EAF7-5547-46E9-8F07-6E799ABA1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175985</xdr:colOff>
      <xdr:row>7</xdr:row>
      <xdr:rowOff>406103</xdr:rowOff>
    </xdr:from>
    <xdr:to>
      <xdr:col>4</xdr:col>
      <xdr:colOff>2543530</xdr:colOff>
      <xdr:row>7</xdr:row>
      <xdr:rowOff>2000250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5D6A5C5-64C5-999E-E7C3-6B127422B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8410" y="2053928"/>
          <a:ext cx="2367545" cy="15941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294216</xdr:colOff>
      <xdr:row>11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6EDCDE35-16FC-4304-8BAA-53674DB9E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100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3CFCCBE2-1F6C-4845-8293-A59A68A60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8F39D4CF-9519-4899-97D4-07A7A749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C401B3C3-BDD5-4B2A-921D-6EE193C18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3C49E690-B377-43DE-B2D0-F1A4E69C7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623455</xdr:colOff>
      <xdr:row>7</xdr:row>
      <xdr:rowOff>216477</xdr:rowOff>
    </xdr:from>
    <xdr:to>
      <xdr:col>4</xdr:col>
      <xdr:colOff>971887</xdr:colOff>
      <xdr:row>7</xdr:row>
      <xdr:rowOff>1723160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E6A1DE7-140C-BFCC-CDC8-F00B68CC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410" y="1861704"/>
          <a:ext cx="348432" cy="1506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242455</xdr:colOff>
      <xdr:row>9</xdr:row>
      <xdr:rowOff>311727</xdr:rowOff>
    </xdr:from>
    <xdr:to>
      <xdr:col>4</xdr:col>
      <xdr:colOff>1447692</xdr:colOff>
      <xdr:row>9</xdr:row>
      <xdr:rowOff>1636568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D2116CD-8A95-1EF2-8613-350434F77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410" y="5074227"/>
          <a:ext cx="1205237" cy="1324841"/>
        </a:xfrm>
        <a:prstGeom prst="rect">
          <a:avLst/>
        </a:prstGeom>
      </xdr:spPr>
    </xdr:pic>
    <xdr:clientData/>
  </xdr:twoCellAnchor>
  <xdr:twoCellAnchor editAs="oneCell">
    <xdr:from>
      <xdr:col>4</xdr:col>
      <xdr:colOff>418725</xdr:colOff>
      <xdr:row>8</xdr:row>
      <xdr:rowOff>164523</xdr:rowOff>
    </xdr:from>
    <xdr:to>
      <xdr:col>4</xdr:col>
      <xdr:colOff>1136679</xdr:colOff>
      <xdr:row>8</xdr:row>
      <xdr:rowOff>705718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DA1A491D-366F-1247-A561-A1084B29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680" y="4442114"/>
          <a:ext cx="717954" cy="54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138546</xdr:colOff>
      <xdr:row>10</xdr:row>
      <xdr:rowOff>173182</xdr:rowOff>
    </xdr:from>
    <xdr:to>
      <xdr:col>4</xdr:col>
      <xdr:colOff>1358716</xdr:colOff>
      <xdr:row>10</xdr:row>
      <xdr:rowOff>945572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787CF29-B466-F7AD-829D-22B157EEF2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" t="-10798" r="-1928" b="10798"/>
        <a:stretch/>
      </xdr:blipFill>
      <xdr:spPr bwMode="auto">
        <a:xfrm>
          <a:off x="4000501" y="6650182"/>
          <a:ext cx="1220170" cy="77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43"/>
  <sheetViews>
    <sheetView view="pageBreakPreview" topLeftCell="A13" zoomScaleNormal="120" zoomScaleSheetLayoutView="100" workbookViewId="0">
      <selection activeCell="N9" sqref="N9"/>
    </sheetView>
  </sheetViews>
  <sheetFormatPr defaultRowHeight="15"/>
  <cols>
    <col min="1" max="1" width="2.5" style="14" bestFit="1" customWidth="1"/>
    <col min="2" max="2" width="32.75" style="19" customWidth="1"/>
    <col min="3" max="4" width="3.875" style="14" bestFit="1" customWidth="1"/>
    <col min="5" max="5" width="19.875" style="14" customWidth="1"/>
    <col min="6" max="6" width="11.5" style="14" customWidth="1"/>
    <col min="7" max="7" width="5.125" style="14" bestFit="1" customWidth="1"/>
    <col min="8" max="8" width="10.875" style="14" bestFit="1" customWidth="1"/>
    <col min="9" max="9" width="11.375" style="14" bestFit="1" customWidth="1"/>
    <col min="10" max="10" width="9.875" style="14" bestFit="1" customWidth="1"/>
    <col min="11" max="11" width="12" style="14" bestFit="1" customWidth="1"/>
    <col min="12" max="12" width="14.375" style="14" customWidth="1"/>
    <col min="13" max="16384" width="9" style="14"/>
  </cols>
  <sheetData>
    <row r="1" spans="1:12" ht="15" customHeight="1">
      <c r="A1" s="89" t="s">
        <v>11</v>
      </c>
      <c r="B1" s="89"/>
      <c r="C1" s="89"/>
      <c r="D1" s="89"/>
      <c r="E1" s="12"/>
      <c r="F1" s="12"/>
      <c r="G1" s="12"/>
      <c r="H1" s="13"/>
      <c r="I1" s="13"/>
      <c r="J1" s="91" t="s">
        <v>23</v>
      </c>
      <c r="K1" s="91"/>
    </row>
    <row r="2" spans="1:12" ht="21" customHeight="1">
      <c r="A2" s="89"/>
      <c r="B2" s="89"/>
      <c r="C2" s="89"/>
      <c r="D2" s="89"/>
      <c r="E2" s="12"/>
      <c r="F2" s="12"/>
      <c r="G2" s="12"/>
      <c r="H2" s="13"/>
      <c r="I2" s="13"/>
      <c r="J2" s="13"/>
      <c r="K2" s="13"/>
    </row>
    <row r="3" spans="1:12" ht="15.75">
      <c r="A3" s="90" t="s">
        <v>39</v>
      </c>
      <c r="B3" s="90"/>
      <c r="C3" s="92"/>
      <c r="D3" s="92"/>
      <c r="E3" s="92"/>
      <c r="F3" s="92"/>
      <c r="G3" s="92"/>
      <c r="H3" s="13"/>
      <c r="I3" s="13"/>
      <c r="J3" s="13"/>
      <c r="K3" s="13"/>
    </row>
    <row r="4" spans="1:12" ht="15.75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>
      <c r="A5" s="95" t="s">
        <v>38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2" ht="25.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2">
      <c r="A7" s="4">
        <v>1</v>
      </c>
      <c r="B7" s="5">
        <v>2</v>
      </c>
      <c r="C7" s="4">
        <v>3</v>
      </c>
      <c r="D7" s="5">
        <v>4</v>
      </c>
      <c r="E7" s="5">
        <v>5</v>
      </c>
      <c r="F7" s="5">
        <v>6</v>
      </c>
      <c r="G7" s="4">
        <v>7</v>
      </c>
      <c r="H7" s="5">
        <v>8</v>
      </c>
      <c r="I7" s="4">
        <v>9</v>
      </c>
      <c r="J7" s="4">
        <v>10</v>
      </c>
      <c r="K7" s="4">
        <v>11</v>
      </c>
    </row>
    <row r="8" spans="1:12" ht="168.75" customHeight="1">
      <c r="A8" s="9">
        <v>1</v>
      </c>
      <c r="B8" s="47" t="s">
        <v>27</v>
      </c>
      <c r="C8" s="6" t="s">
        <v>9</v>
      </c>
      <c r="D8" s="7">
        <v>9</v>
      </c>
      <c r="E8" s="30"/>
      <c r="F8" s="26"/>
      <c r="G8" s="8"/>
      <c r="H8" s="26">
        <f>F8+F8*G8</f>
        <v>0</v>
      </c>
      <c r="I8" s="26">
        <f t="shared" ref="I8:I15" si="0">D8*F8</f>
        <v>0</v>
      </c>
      <c r="J8" s="26">
        <f t="shared" ref="J8:J15" si="1">K8-I8</f>
        <v>0</v>
      </c>
      <c r="K8" s="27">
        <f>D8*H8</f>
        <v>0</v>
      </c>
      <c r="L8" s="86"/>
    </row>
    <row r="9" spans="1:12" ht="168.75" customHeight="1">
      <c r="A9" s="9">
        <v>2</v>
      </c>
      <c r="B9" s="47" t="s">
        <v>28</v>
      </c>
      <c r="C9" s="6" t="s">
        <v>9</v>
      </c>
      <c r="D9" s="7">
        <v>1</v>
      </c>
      <c r="E9" s="30"/>
      <c r="F9" s="26"/>
      <c r="G9" s="8"/>
      <c r="H9" s="26">
        <f>F9+F9*G9</f>
        <v>0</v>
      </c>
      <c r="I9" s="26">
        <f t="shared" si="0"/>
        <v>0</v>
      </c>
      <c r="J9" s="26">
        <f t="shared" si="1"/>
        <v>0</v>
      </c>
      <c r="K9" s="27">
        <f>D9*H9</f>
        <v>0</v>
      </c>
      <c r="L9" s="87"/>
    </row>
    <row r="10" spans="1:12" ht="191.25">
      <c r="A10" s="9">
        <v>3</v>
      </c>
      <c r="B10" s="48" t="s">
        <v>29</v>
      </c>
      <c r="C10" s="6" t="s">
        <v>9</v>
      </c>
      <c r="D10" s="7">
        <v>2</v>
      </c>
      <c r="E10" s="30"/>
      <c r="F10" s="26"/>
      <c r="G10" s="8"/>
      <c r="H10" s="26">
        <f>F10+F10*G10</f>
        <v>0</v>
      </c>
      <c r="I10" s="26">
        <f t="shared" si="0"/>
        <v>0</v>
      </c>
      <c r="J10" s="26">
        <f t="shared" si="1"/>
        <v>0</v>
      </c>
      <c r="K10" s="27">
        <f>D10*H10</f>
        <v>0</v>
      </c>
      <c r="L10" s="87"/>
    </row>
    <row r="11" spans="1:12" ht="123.75">
      <c r="A11" s="9">
        <v>4</v>
      </c>
      <c r="B11" s="49" t="s">
        <v>33</v>
      </c>
      <c r="C11" s="6" t="s">
        <v>9</v>
      </c>
      <c r="D11" s="7">
        <v>9</v>
      </c>
      <c r="E11" s="30"/>
      <c r="F11" s="26"/>
      <c r="G11" s="8"/>
      <c r="H11" s="26">
        <f t="shared" ref="H11:H15" si="2">F11+F11*G11</f>
        <v>0</v>
      </c>
      <c r="I11" s="26">
        <f t="shared" si="0"/>
        <v>0</v>
      </c>
      <c r="J11" s="26">
        <f t="shared" si="1"/>
        <v>0</v>
      </c>
      <c r="K11" s="27">
        <f t="shared" ref="K11:K15" si="3">H11*D11</f>
        <v>0</v>
      </c>
      <c r="L11" s="87"/>
    </row>
    <row r="12" spans="1:12" ht="123.75">
      <c r="A12" s="9">
        <v>5</v>
      </c>
      <c r="B12" s="49" t="s">
        <v>32</v>
      </c>
      <c r="C12" s="6" t="s">
        <v>9</v>
      </c>
      <c r="D12" s="7">
        <v>6</v>
      </c>
      <c r="E12" s="30"/>
      <c r="F12" s="26"/>
      <c r="G12" s="8"/>
      <c r="H12" s="26">
        <f t="shared" si="2"/>
        <v>0</v>
      </c>
      <c r="I12" s="26">
        <f t="shared" si="0"/>
        <v>0</v>
      </c>
      <c r="J12" s="26">
        <f t="shared" si="1"/>
        <v>0</v>
      </c>
      <c r="K12" s="27">
        <f t="shared" si="3"/>
        <v>0</v>
      </c>
      <c r="L12" s="87"/>
    </row>
    <row r="13" spans="1:12" ht="157.5">
      <c r="A13" s="9">
        <v>6</v>
      </c>
      <c r="B13" s="49" t="s">
        <v>34</v>
      </c>
      <c r="C13" s="6" t="s">
        <v>16</v>
      </c>
      <c r="D13" s="7">
        <v>2</v>
      </c>
      <c r="E13" s="30"/>
      <c r="F13" s="26"/>
      <c r="G13" s="8"/>
      <c r="H13" s="26">
        <f t="shared" si="2"/>
        <v>0</v>
      </c>
      <c r="I13" s="26">
        <f t="shared" si="0"/>
        <v>0</v>
      </c>
      <c r="J13" s="26">
        <f t="shared" si="1"/>
        <v>0</v>
      </c>
      <c r="K13" s="27">
        <f t="shared" si="3"/>
        <v>0</v>
      </c>
      <c r="L13" s="87"/>
    </row>
    <row r="14" spans="1:12" ht="135">
      <c r="A14" s="9">
        <v>7</v>
      </c>
      <c r="B14" s="49" t="s">
        <v>35</v>
      </c>
      <c r="C14" s="6" t="s">
        <v>9</v>
      </c>
      <c r="D14" s="7">
        <v>9</v>
      </c>
      <c r="E14" s="30"/>
      <c r="F14" s="26"/>
      <c r="G14" s="8"/>
      <c r="H14" s="26">
        <f t="shared" si="2"/>
        <v>0</v>
      </c>
      <c r="I14" s="26">
        <f t="shared" si="0"/>
        <v>0</v>
      </c>
      <c r="J14" s="26">
        <f t="shared" si="1"/>
        <v>0</v>
      </c>
      <c r="K14" s="27">
        <f t="shared" si="3"/>
        <v>0</v>
      </c>
      <c r="L14" s="87"/>
    </row>
    <row r="15" spans="1:12" ht="134.25" customHeight="1">
      <c r="A15" s="9">
        <v>8</v>
      </c>
      <c r="B15" s="49" t="s">
        <v>36</v>
      </c>
      <c r="C15" s="10" t="s">
        <v>9</v>
      </c>
      <c r="D15" s="7">
        <v>1</v>
      </c>
      <c r="E15" s="7"/>
      <c r="F15" s="25"/>
      <c r="G15" s="11"/>
      <c r="H15" s="25">
        <f t="shared" si="2"/>
        <v>0</v>
      </c>
      <c r="I15" s="25">
        <f t="shared" si="0"/>
        <v>0</v>
      </c>
      <c r="J15" s="25">
        <f t="shared" si="1"/>
        <v>0</v>
      </c>
      <c r="K15" s="28">
        <f t="shared" si="3"/>
        <v>0</v>
      </c>
      <c r="L15" s="87"/>
    </row>
    <row r="16" spans="1:12">
      <c r="A16" s="24"/>
      <c r="B16" s="14"/>
      <c r="C16" s="16"/>
      <c r="D16" s="15"/>
      <c r="E16" s="15"/>
      <c r="F16" s="15"/>
      <c r="G16" s="15"/>
      <c r="H16" s="33" t="s">
        <v>10</v>
      </c>
      <c r="I16" s="34">
        <f>SUM(I8:I15)</f>
        <v>0</v>
      </c>
      <c r="J16" s="34">
        <f>SUM(J8:J15)</f>
        <v>0</v>
      </c>
      <c r="K16" s="34">
        <f>SUM(K8:K15)</f>
        <v>0</v>
      </c>
    </row>
    <row r="17" spans="1:12">
      <c r="A17" s="17"/>
      <c r="B17" s="18"/>
      <c r="C17" s="18"/>
      <c r="D17" s="17"/>
      <c r="E17" s="17"/>
      <c r="F17" s="17"/>
      <c r="G17" s="17"/>
      <c r="H17" s="17"/>
      <c r="I17" s="29"/>
      <c r="J17" s="29"/>
      <c r="K17" s="29"/>
    </row>
    <row r="18" spans="1:12">
      <c r="A18" s="96" t="s">
        <v>63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2">
      <c r="A20" s="93" t="s">
        <v>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2" ht="16.5">
      <c r="A21" s="17"/>
      <c r="B21" s="20"/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45.75" customHeight="1">
      <c r="A22" s="88" t="s">
        <v>15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2" ht="16.5">
      <c r="A23" s="88" t="s">
        <v>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23"/>
    </row>
    <row r="24" spans="1:12" ht="63.75" customHeight="1">
      <c r="B24" s="14"/>
      <c r="L24" s="21"/>
    </row>
    <row r="25" spans="1:12" ht="16.5">
      <c r="B25" s="14"/>
      <c r="L25" s="22"/>
    </row>
    <row r="26" spans="1:12" ht="16.5">
      <c r="L26" s="22"/>
    </row>
    <row r="43" ht="33" customHeight="1"/>
  </sheetData>
  <mergeCells count="11">
    <mergeCell ref="L8:L15"/>
    <mergeCell ref="A23:K23"/>
    <mergeCell ref="A1:D2"/>
    <mergeCell ref="A3:B3"/>
    <mergeCell ref="J1:K1"/>
    <mergeCell ref="C3:G3"/>
    <mergeCell ref="A20:K20"/>
    <mergeCell ref="A4:K4"/>
    <mergeCell ref="A5:K5"/>
    <mergeCell ref="A22:K22"/>
    <mergeCell ref="A18:K18"/>
  </mergeCells>
  <pageMargins left="0.7" right="0.7" top="0.75" bottom="0.75" header="0.3" footer="0.3"/>
  <pageSetup paperSize="9" scale="4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view="pageBreakPreview" zoomScale="110" zoomScaleNormal="100" zoomScaleSheetLayoutView="110" workbookViewId="0">
      <selection activeCell="G35" sqref="G35"/>
    </sheetView>
  </sheetViews>
  <sheetFormatPr defaultRowHeight="14.25"/>
  <cols>
    <col min="1" max="1" width="14" bestFit="1" customWidth="1"/>
    <col min="2" max="2" width="17.625" bestFit="1" customWidth="1"/>
    <col min="3" max="3" width="18.25" bestFit="1" customWidth="1"/>
  </cols>
  <sheetData>
    <row r="1" spans="1:3" ht="18.75" thickBot="1">
      <c r="A1" s="37" t="s">
        <v>20</v>
      </c>
      <c r="B1" s="37" t="s">
        <v>21</v>
      </c>
      <c r="C1" s="37" t="s">
        <v>22</v>
      </c>
    </row>
    <row r="2" spans="1:3" ht="18">
      <c r="A2" s="40">
        <v>1</v>
      </c>
      <c r="B2" s="41">
        <f>'Zadanie nr 1'!I16</f>
        <v>0</v>
      </c>
      <c r="C2" s="41">
        <f>'Zadanie nr 1'!K16</f>
        <v>0</v>
      </c>
    </row>
    <row r="3" spans="1:3" ht="18">
      <c r="A3" s="38">
        <v>2</v>
      </c>
      <c r="B3" s="42">
        <f>'Zadanie nr 2'!I10</f>
        <v>0</v>
      </c>
      <c r="C3" s="42">
        <f>'Zadanie nr 2'!K10</f>
        <v>0</v>
      </c>
    </row>
    <row r="4" spans="1:3" ht="18">
      <c r="A4" s="38">
        <v>3</v>
      </c>
      <c r="B4" s="42">
        <f>'Zadanie nr 3'!I13</f>
        <v>0</v>
      </c>
      <c r="C4" s="42">
        <f>'Zadanie nr 3'!K13</f>
        <v>0</v>
      </c>
    </row>
    <row r="5" spans="1:3" ht="18">
      <c r="A5" s="38">
        <v>4</v>
      </c>
      <c r="B5" s="42">
        <f>'Zadanie nr 4'!I10</f>
        <v>0</v>
      </c>
      <c r="C5" s="42">
        <f>'Zadanie nr 4'!K10</f>
        <v>0</v>
      </c>
    </row>
    <row r="6" spans="1:3" ht="18">
      <c r="A6" s="38">
        <v>5</v>
      </c>
      <c r="B6" s="42">
        <f>'Zadanie nr 5'!I11</f>
        <v>0</v>
      </c>
      <c r="C6" s="42">
        <f>'Zadanie nr 5'!K11</f>
        <v>0</v>
      </c>
    </row>
    <row r="7" spans="1:3" ht="18">
      <c r="A7" s="38">
        <v>6</v>
      </c>
      <c r="B7" s="42">
        <f>'Zadanie nr 6'!I11</f>
        <v>0</v>
      </c>
      <c r="C7" s="42">
        <f>'Zadanie nr 6'!K11</f>
        <v>0</v>
      </c>
    </row>
    <row r="8" spans="1:3" ht="18">
      <c r="A8" s="38">
        <v>7</v>
      </c>
      <c r="B8" s="42">
        <f>'Zadanie nr 7'!I10</f>
        <v>0</v>
      </c>
      <c r="C8" s="42">
        <f>'Zadanie nr 7'!K10</f>
        <v>0</v>
      </c>
    </row>
    <row r="9" spans="1:3" ht="18">
      <c r="A9" s="38">
        <v>8</v>
      </c>
      <c r="B9" s="42">
        <f>'Zadanie nr 8'!I9</f>
        <v>0</v>
      </c>
      <c r="C9" s="42">
        <f>'Zadanie nr 8'!K9</f>
        <v>0</v>
      </c>
    </row>
    <row r="10" spans="1:3" ht="18.75" thickBot="1">
      <c r="A10" s="39">
        <v>9</v>
      </c>
      <c r="B10" s="43">
        <f>'Zadanie nr 9'!I12</f>
        <v>0</v>
      </c>
      <c r="C10" s="43">
        <f>'Zadanie nr 9'!K12</f>
        <v>0</v>
      </c>
    </row>
    <row r="11" spans="1:3" ht="18.75" thickBot="1">
      <c r="A11" s="37" t="s">
        <v>10</v>
      </c>
      <c r="B11" s="44">
        <f>SUM(B2:B10)</f>
        <v>0</v>
      </c>
      <c r="C11" s="44">
        <f>SUM(C2:C10)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6E53-1066-4859-B24C-840AAA34465D}">
  <sheetPr>
    <tabColor theme="7" tint="0.39997558519241921"/>
  </sheetPr>
  <dimension ref="A1:M17"/>
  <sheetViews>
    <sheetView view="pageBreakPreview" zoomScale="110" zoomScaleNormal="100" zoomScaleSheetLayoutView="110" workbookViewId="0">
      <selection activeCell="Q13" sqref="Q13"/>
    </sheetView>
  </sheetViews>
  <sheetFormatPr defaultRowHeight="14.25"/>
  <cols>
    <col min="1" max="1" width="2.5" bestFit="1" customWidth="1"/>
    <col min="2" max="2" width="38.875" customWidth="1"/>
    <col min="3" max="3" width="3.375" bestFit="1" customWidth="1"/>
    <col min="4" max="4" width="3.75" bestFit="1" customWidth="1"/>
    <col min="5" max="5" width="21.125" customWidth="1"/>
  </cols>
  <sheetData>
    <row r="1" spans="1:13" ht="15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13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13" ht="15.75">
      <c r="A3" s="90" t="s">
        <v>39</v>
      </c>
      <c r="B3" s="90"/>
      <c r="C3" s="45"/>
      <c r="D3" s="92"/>
      <c r="E3" s="92"/>
      <c r="F3" s="92"/>
      <c r="G3" s="92"/>
      <c r="H3" s="92"/>
      <c r="I3" s="13"/>
      <c r="J3" s="13"/>
      <c r="K3" s="13"/>
    </row>
    <row r="4" spans="1:13" ht="15.75">
      <c r="A4" s="99" t="s">
        <v>12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3" ht="15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3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3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13" s="14" customFormat="1" ht="82.5" customHeight="1">
      <c r="A8" s="9">
        <v>1</v>
      </c>
      <c r="B8" s="49" t="s">
        <v>30</v>
      </c>
      <c r="C8" s="10" t="s">
        <v>16</v>
      </c>
      <c r="D8" s="7">
        <v>6</v>
      </c>
      <c r="E8" s="7"/>
      <c r="F8" s="25"/>
      <c r="G8" s="11"/>
      <c r="H8" s="25">
        <f t="shared" ref="H8:H9" si="0">F8+F8*G8</f>
        <v>0</v>
      </c>
      <c r="I8" s="25">
        <f t="shared" ref="I8:I9" si="1">D8*F8</f>
        <v>0</v>
      </c>
      <c r="J8" s="25">
        <f t="shared" ref="J8:J9" si="2">K8-I8</f>
        <v>0</v>
      </c>
      <c r="K8" s="28">
        <f t="shared" ref="K8:K9" si="3">H8*D8</f>
        <v>0</v>
      </c>
      <c r="L8"/>
      <c r="M8"/>
    </row>
    <row r="9" spans="1:13" s="14" customFormat="1" ht="82.5" customHeight="1">
      <c r="A9" s="9">
        <v>2</v>
      </c>
      <c r="B9" s="49" t="s">
        <v>31</v>
      </c>
      <c r="C9" s="10" t="s">
        <v>9</v>
      </c>
      <c r="D9" s="7">
        <v>9</v>
      </c>
      <c r="E9" s="7"/>
      <c r="F9" s="25"/>
      <c r="G9" s="11"/>
      <c r="H9" s="25">
        <f t="shared" si="0"/>
        <v>0</v>
      </c>
      <c r="I9" s="25">
        <f t="shared" si="1"/>
        <v>0</v>
      </c>
      <c r="J9" s="25">
        <f t="shared" si="2"/>
        <v>0</v>
      </c>
      <c r="K9" s="28">
        <f t="shared" si="3"/>
        <v>0</v>
      </c>
      <c r="L9"/>
      <c r="M9"/>
    </row>
    <row r="10" spans="1:13" ht="15">
      <c r="A10" s="24"/>
      <c r="B10" s="14"/>
      <c r="C10" s="14"/>
      <c r="D10" s="16"/>
      <c r="E10" s="15"/>
      <c r="F10" s="15"/>
      <c r="G10" s="15"/>
      <c r="H10" s="71" t="s">
        <v>10</v>
      </c>
      <c r="I10" s="62">
        <f>SUM(I8:I9)</f>
        <v>0</v>
      </c>
      <c r="J10" s="62">
        <f t="shared" ref="J10:K10" si="4">SUM(J8:J9)</f>
        <v>0</v>
      </c>
      <c r="K10" s="62">
        <f t="shared" si="4"/>
        <v>0</v>
      </c>
    </row>
    <row r="11" spans="1:13" ht="15">
      <c r="A11" s="24"/>
      <c r="B11" s="14"/>
      <c r="C11" s="14"/>
      <c r="D11" s="16"/>
      <c r="E11" s="15"/>
      <c r="F11" s="15"/>
      <c r="G11" s="15"/>
      <c r="H11" s="15"/>
      <c r="I11" s="59"/>
      <c r="J11" s="60"/>
      <c r="K11" s="60"/>
    </row>
    <row r="12" spans="1:13" ht="15">
      <c r="A12" s="96" t="s">
        <v>64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3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3" ht="16.5">
      <c r="A14" s="97" t="s">
        <v>13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3" ht="16.5">
      <c r="A15" s="17"/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3" ht="16.5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6.5">
      <c r="A17" s="98" t="s">
        <v>14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</sheetData>
  <mergeCells count="10">
    <mergeCell ref="A12:K12"/>
    <mergeCell ref="A14:K14"/>
    <mergeCell ref="A16:K16"/>
    <mergeCell ref="A17:K17"/>
    <mergeCell ref="A1:E2"/>
    <mergeCell ref="I1:K1"/>
    <mergeCell ref="A3:B3"/>
    <mergeCell ref="D3:H3"/>
    <mergeCell ref="A4:K4"/>
    <mergeCell ref="A5:K5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L26"/>
  <sheetViews>
    <sheetView view="pageBreakPreview" topLeftCell="A4" zoomScaleNormal="110" zoomScaleSheetLayoutView="100" workbookViewId="0">
      <selection activeCell="A15" sqref="A15:K15"/>
    </sheetView>
  </sheetViews>
  <sheetFormatPr defaultRowHeight="14.25"/>
  <cols>
    <col min="1" max="1" width="2.5" bestFit="1" customWidth="1"/>
    <col min="2" max="2" width="28" customWidth="1"/>
    <col min="3" max="3" width="3.5" bestFit="1" customWidth="1"/>
    <col min="4" max="4" width="3.75" bestFit="1" customWidth="1"/>
    <col min="5" max="5" width="19" customWidth="1"/>
    <col min="6" max="6" width="10.625" customWidth="1"/>
    <col min="9" max="9" width="9.875" bestFit="1" customWidth="1"/>
    <col min="10" max="10" width="12.25" customWidth="1"/>
    <col min="11" max="11" width="11.75" customWidth="1"/>
    <col min="12" max="12" width="18" customWidth="1"/>
  </cols>
  <sheetData>
    <row r="1" spans="1:12" ht="16.5" customHeight="1">
      <c r="A1" s="89" t="s">
        <v>11</v>
      </c>
      <c r="B1" s="89"/>
      <c r="C1" s="89"/>
      <c r="D1" s="89"/>
      <c r="E1" s="12"/>
      <c r="F1" s="12"/>
      <c r="G1" s="12"/>
      <c r="H1" s="13"/>
      <c r="I1" s="13"/>
      <c r="J1" s="91" t="s">
        <v>23</v>
      </c>
      <c r="K1" s="91"/>
      <c r="L1" s="50"/>
    </row>
    <row r="2" spans="1:12" ht="15">
      <c r="A2" s="89"/>
      <c r="B2" s="89"/>
      <c r="C2" s="89"/>
      <c r="D2" s="89"/>
      <c r="E2" s="12"/>
      <c r="F2" s="12"/>
      <c r="G2" s="12"/>
      <c r="H2" s="13"/>
      <c r="I2" s="13"/>
      <c r="J2" s="13"/>
      <c r="K2" s="13"/>
      <c r="L2" s="50"/>
    </row>
    <row r="3" spans="1:12" ht="16.5" customHeight="1">
      <c r="A3" s="90" t="s">
        <v>39</v>
      </c>
      <c r="B3" s="90"/>
      <c r="C3" s="92"/>
      <c r="D3" s="92"/>
      <c r="E3" s="92"/>
      <c r="F3" s="92"/>
      <c r="G3" s="92"/>
      <c r="H3" s="13"/>
      <c r="I3" s="13"/>
      <c r="J3" s="13"/>
      <c r="K3" s="13"/>
      <c r="L3" s="50"/>
    </row>
    <row r="4" spans="1:12" ht="16.5" customHeigh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0"/>
    </row>
    <row r="5" spans="1:12" ht="15" customHeight="1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50"/>
    </row>
    <row r="6" spans="1:1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50"/>
    </row>
    <row r="7" spans="1:12" ht="15">
      <c r="A7" s="4">
        <v>1</v>
      </c>
      <c r="B7" s="5">
        <v>2</v>
      </c>
      <c r="C7" s="4">
        <v>3</v>
      </c>
      <c r="D7" s="5">
        <v>4</v>
      </c>
      <c r="E7" s="5">
        <v>5</v>
      </c>
      <c r="F7" s="5">
        <v>6</v>
      </c>
      <c r="G7" s="4">
        <v>7</v>
      </c>
      <c r="H7" s="5">
        <v>8</v>
      </c>
      <c r="I7" s="4">
        <v>9</v>
      </c>
      <c r="J7" s="4">
        <v>10</v>
      </c>
      <c r="K7" s="4">
        <v>11</v>
      </c>
      <c r="L7" s="50"/>
    </row>
    <row r="8" spans="1:12" ht="90">
      <c r="A8" s="9">
        <v>1</v>
      </c>
      <c r="B8" s="31" t="s">
        <v>41</v>
      </c>
      <c r="C8" s="6" t="s">
        <v>9</v>
      </c>
      <c r="D8" s="7">
        <v>3</v>
      </c>
      <c r="E8" s="30"/>
      <c r="F8" s="26"/>
      <c r="G8" s="8"/>
      <c r="H8" s="26">
        <f>F8*G8+F8</f>
        <v>0</v>
      </c>
      <c r="I8" s="26">
        <f t="shared" ref="I8:I12" si="0">D8*F8</f>
        <v>0</v>
      </c>
      <c r="J8" s="26">
        <f t="shared" ref="J8:J12" si="1">K8-I8</f>
        <v>0</v>
      </c>
      <c r="K8" s="28">
        <f>D8*H8</f>
        <v>0</v>
      </c>
      <c r="L8" s="82"/>
    </row>
    <row r="9" spans="1:12" ht="90">
      <c r="A9" s="9">
        <v>2</v>
      </c>
      <c r="B9" s="31" t="s">
        <v>42</v>
      </c>
      <c r="C9" s="10" t="s">
        <v>9</v>
      </c>
      <c r="D9" s="7">
        <v>2</v>
      </c>
      <c r="E9" s="7"/>
      <c r="F9" s="25"/>
      <c r="G9" s="11"/>
      <c r="H9" s="26">
        <f t="shared" ref="H9:H12" si="2">F9*G9+F9</f>
        <v>0</v>
      </c>
      <c r="I9" s="25">
        <f t="shared" si="0"/>
        <v>0</v>
      </c>
      <c r="J9" s="25">
        <f t="shared" si="1"/>
        <v>0</v>
      </c>
      <c r="K9" s="28">
        <f>D9*H9</f>
        <v>0</v>
      </c>
      <c r="L9" s="82"/>
    </row>
    <row r="10" spans="1:12" ht="90">
      <c r="A10" s="9">
        <v>3</v>
      </c>
      <c r="B10" s="31" t="s">
        <v>43</v>
      </c>
      <c r="C10" s="10" t="s">
        <v>9</v>
      </c>
      <c r="D10" s="7">
        <v>5</v>
      </c>
      <c r="E10" s="7"/>
      <c r="F10" s="25"/>
      <c r="G10" s="11"/>
      <c r="H10" s="26">
        <f t="shared" si="2"/>
        <v>0</v>
      </c>
      <c r="I10" s="25">
        <f t="shared" si="0"/>
        <v>0</v>
      </c>
      <c r="J10" s="25">
        <f t="shared" si="1"/>
        <v>0</v>
      </c>
      <c r="K10" s="28">
        <f>D10*H10</f>
        <v>0</v>
      </c>
      <c r="L10" s="82"/>
    </row>
    <row r="11" spans="1:12" ht="90">
      <c r="A11" s="9">
        <v>4</v>
      </c>
      <c r="B11" s="31" t="s">
        <v>44</v>
      </c>
      <c r="C11" s="10" t="s">
        <v>9</v>
      </c>
      <c r="D11" s="7">
        <v>3</v>
      </c>
      <c r="E11" s="7"/>
      <c r="F11" s="25"/>
      <c r="G11" s="11"/>
      <c r="H11" s="26">
        <f t="shared" si="2"/>
        <v>0</v>
      </c>
      <c r="I11" s="25">
        <f t="shared" si="0"/>
        <v>0</v>
      </c>
      <c r="J11" s="25">
        <f t="shared" si="1"/>
        <v>0</v>
      </c>
      <c r="K11" s="28">
        <f>D11*H11</f>
        <v>0</v>
      </c>
      <c r="L11" s="82"/>
    </row>
    <row r="12" spans="1:12" ht="90">
      <c r="A12" s="9">
        <v>5</v>
      </c>
      <c r="B12" s="32" t="s">
        <v>45</v>
      </c>
      <c r="C12" s="52" t="s">
        <v>9</v>
      </c>
      <c r="D12" s="52">
        <v>1</v>
      </c>
      <c r="E12" s="52"/>
      <c r="F12" s="53"/>
      <c r="G12" s="11"/>
      <c r="H12" s="26">
        <f t="shared" si="2"/>
        <v>0</v>
      </c>
      <c r="I12" s="25">
        <f t="shared" si="0"/>
        <v>0</v>
      </c>
      <c r="J12" s="25">
        <f t="shared" si="1"/>
        <v>0</v>
      </c>
      <c r="K12" s="28">
        <f>D12*H12</f>
        <v>0</v>
      </c>
      <c r="L12" s="85"/>
    </row>
    <row r="13" spans="1:12" ht="16.5" customHeight="1">
      <c r="A13" s="51"/>
      <c r="B13" s="20"/>
      <c r="C13" s="21"/>
      <c r="D13" s="21"/>
      <c r="E13" s="21"/>
      <c r="F13" s="21"/>
      <c r="G13" s="21"/>
      <c r="H13" s="54" t="s">
        <v>37</v>
      </c>
      <c r="I13" s="55">
        <f>SUM(I8:I12)</f>
        <v>0</v>
      </c>
      <c r="J13" s="55">
        <f>SUM(J8:J12)</f>
        <v>0</v>
      </c>
      <c r="K13" s="55">
        <f>SUM(K8:K12)</f>
        <v>0</v>
      </c>
      <c r="L13" s="50"/>
    </row>
    <row r="14" spans="1:12" ht="16.5" customHeight="1">
      <c r="A14" s="51"/>
      <c r="B14" s="20"/>
      <c r="C14" s="21"/>
      <c r="D14" s="21"/>
      <c r="E14" s="21"/>
      <c r="F14" s="21"/>
      <c r="G14" s="21"/>
      <c r="H14" s="57"/>
      <c r="I14" s="58"/>
      <c r="J14" s="58"/>
      <c r="K14" s="58"/>
      <c r="L14" s="50"/>
    </row>
    <row r="15" spans="1:12" ht="16.5" customHeight="1">
      <c r="A15" s="96" t="s">
        <v>69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0"/>
    </row>
    <row r="16" spans="1:12" ht="16.5" customHeight="1">
      <c r="A16" s="96" t="s">
        <v>65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50"/>
    </row>
    <row r="17" spans="1:12" ht="16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0"/>
    </row>
    <row r="18" spans="1:12" ht="21.75" customHeight="1">
      <c r="A18" s="102" t="s">
        <v>13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50"/>
    </row>
    <row r="19" spans="1:12" ht="38.25" customHeight="1">
      <c r="A19" s="98" t="s">
        <v>15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50"/>
    </row>
    <row r="20" spans="1:12" ht="39.75" customHeight="1">
      <c r="A20" s="98" t="s">
        <v>14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50"/>
    </row>
    <row r="21" spans="1:12" ht="23.25" customHeight="1"/>
    <row r="23" spans="1:12" ht="16.5" customHeight="1"/>
    <row r="25" spans="1:12" ht="16.5" customHeight="1"/>
    <row r="26" spans="1:12" ht="16.5" customHeight="1"/>
  </sheetData>
  <mergeCells count="11">
    <mergeCell ref="A4:K4"/>
    <mergeCell ref="A20:K20"/>
    <mergeCell ref="A18:K18"/>
    <mergeCell ref="A1:D2"/>
    <mergeCell ref="J1:K1"/>
    <mergeCell ref="A3:B3"/>
    <mergeCell ref="C3:G3"/>
    <mergeCell ref="A5:K5"/>
    <mergeCell ref="A19:K19"/>
    <mergeCell ref="A15:K15"/>
    <mergeCell ref="A16:K16"/>
  </mergeCells>
  <pageMargins left="0.7" right="0.7" top="0.75" bottom="0.75" header="0.3" footer="0.3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V24"/>
  <sheetViews>
    <sheetView view="pageBreakPreview" zoomScaleNormal="120" zoomScaleSheetLayoutView="100" workbookViewId="0">
      <selection activeCell="O9" sqref="O9"/>
    </sheetView>
  </sheetViews>
  <sheetFormatPr defaultRowHeight="14.25"/>
  <cols>
    <col min="1" max="1" width="2.5" bestFit="1" customWidth="1"/>
    <col min="2" max="2" width="44.75" customWidth="1"/>
    <col min="3" max="3" width="3.375" bestFit="1" customWidth="1"/>
    <col min="4" max="4" width="3.75" bestFit="1" customWidth="1"/>
    <col min="5" max="5" width="21.125" customWidth="1"/>
    <col min="6" max="6" width="14.5" bestFit="1" customWidth="1"/>
    <col min="7" max="10" width="9.125" bestFit="1" customWidth="1"/>
    <col min="11" max="11" width="14.625" customWidth="1"/>
  </cols>
  <sheetData>
    <row r="1" spans="1:22" ht="15" customHeight="1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22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22" ht="15.75" customHeight="1">
      <c r="A3" s="90" t="s">
        <v>39</v>
      </c>
      <c r="B3" s="90"/>
      <c r="C3" s="45"/>
      <c r="D3" s="92"/>
      <c r="E3" s="92"/>
      <c r="F3" s="92"/>
      <c r="G3" s="92"/>
      <c r="H3" s="92"/>
      <c r="I3" s="13"/>
      <c r="J3" s="13"/>
      <c r="K3" s="13"/>
    </row>
    <row r="4" spans="1:22" ht="15.75">
      <c r="A4" s="99" t="s">
        <v>12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22" ht="15" customHeight="1">
      <c r="A5" s="100" t="s">
        <v>48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18.5" customHeight="1">
      <c r="A8" s="9">
        <v>1</v>
      </c>
      <c r="B8" s="46" t="s">
        <v>26</v>
      </c>
      <c r="C8" s="10" t="s">
        <v>9</v>
      </c>
      <c r="D8" s="7">
        <v>13</v>
      </c>
      <c r="E8" s="7"/>
      <c r="F8" s="25"/>
      <c r="G8" s="11"/>
      <c r="H8" s="25">
        <f>F8+F8*G8</f>
        <v>0</v>
      </c>
      <c r="I8" s="25">
        <f t="shared" ref="I8:I9" si="0">D8*F8</f>
        <v>0</v>
      </c>
      <c r="J8" s="25">
        <f t="shared" ref="J8:J9" si="1">K8-I8</f>
        <v>0</v>
      </c>
      <c r="K8" s="28">
        <f>D8*H8</f>
        <v>0</v>
      </c>
    </row>
    <row r="9" spans="1:22" ht="192.75" customHeight="1">
      <c r="A9" s="9">
        <v>2</v>
      </c>
      <c r="B9" s="46" t="s">
        <v>47</v>
      </c>
      <c r="C9" s="10" t="s">
        <v>9</v>
      </c>
      <c r="D9" s="7">
        <v>10</v>
      </c>
      <c r="E9" s="7"/>
      <c r="F9" s="25"/>
      <c r="G9" s="11"/>
      <c r="H9" s="25">
        <f>F9+F9*G9</f>
        <v>0</v>
      </c>
      <c r="I9" s="25">
        <f t="shared" si="0"/>
        <v>0</v>
      </c>
      <c r="J9" s="25">
        <f t="shared" si="1"/>
        <v>0</v>
      </c>
      <c r="K9" s="28">
        <f>D9*H9</f>
        <v>0</v>
      </c>
    </row>
    <row r="10" spans="1:22" ht="15">
      <c r="A10" s="24"/>
      <c r="B10" s="14"/>
      <c r="C10" s="14"/>
      <c r="D10" s="16"/>
      <c r="E10" s="15"/>
      <c r="F10" s="15"/>
      <c r="G10" s="15"/>
      <c r="H10" s="72" t="s">
        <v>10</v>
      </c>
      <c r="I10" s="62">
        <f>SUM(I8:I9)</f>
        <v>0</v>
      </c>
      <c r="J10" s="62">
        <f t="shared" ref="J10:K10" si="2">SUM(J8:J9)</f>
        <v>0</v>
      </c>
      <c r="K10" s="62">
        <f t="shared" si="2"/>
        <v>0</v>
      </c>
    </row>
    <row r="11" spans="1:22" ht="15">
      <c r="A11" s="24"/>
      <c r="B11" s="14"/>
      <c r="C11" s="14"/>
      <c r="D11" s="16"/>
      <c r="E11" s="15"/>
      <c r="F11" s="15"/>
      <c r="G11" s="15"/>
      <c r="H11" s="15"/>
      <c r="I11" s="59"/>
      <c r="J11" s="60"/>
      <c r="K11" s="60"/>
    </row>
    <row r="12" spans="1:22" ht="15">
      <c r="A12" s="96" t="s">
        <v>64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8"/>
      <c r="M12" s="18"/>
      <c r="N12" s="18"/>
      <c r="O12" s="17"/>
      <c r="P12" s="17"/>
      <c r="Q12" s="17"/>
      <c r="R12" s="17"/>
      <c r="S12" s="17"/>
      <c r="T12" s="29"/>
      <c r="U12" s="29"/>
      <c r="V12" s="29"/>
    </row>
    <row r="13" spans="1:22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8"/>
      <c r="M13" s="18"/>
      <c r="N13" s="18"/>
      <c r="O13" s="17"/>
      <c r="P13" s="17"/>
      <c r="Q13" s="17"/>
      <c r="R13" s="17"/>
      <c r="S13" s="17"/>
      <c r="T13" s="29"/>
      <c r="U13" s="29"/>
      <c r="V13" s="29"/>
    </row>
    <row r="14" spans="1:22" ht="16.5">
      <c r="A14" s="97" t="s">
        <v>13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22" ht="16.5">
      <c r="A15" s="17"/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22" ht="16.5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6.5">
      <c r="A17" s="98" t="s">
        <v>14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21" spans="1:11" ht="16.5" customHeight="1"/>
    <row r="23" spans="1:11" ht="16.5" customHeight="1"/>
    <row r="24" spans="1:11" ht="16.5" customHeight="1"/>
  </sheetData>
  <mergeCells count="10">
    <mergeCell ref="A14:K14"/>
    <mergeCell ref="A16:K16"/>
    <mergeCell ref="A17:K17"/>
    <mergeCell ref="A1:E2"/>
    <mergeCell ref="A3:B3"/>
    <mergeCell ref="D3:H3"/>
    <mergeCell ref="A4:K4"/>
    <mergeCell ref="A5:K5"/>
    <mergeCell ref="A12:K12"/>
    <mergeCell ref="I1:K1"/>
  </mergeCells>
  <pageMargins left="0.7" right="0.7" top="0.75" bottom="0.75" header="0.3" footer="0.3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V19"/>
  <sheetViews>
    <sheetView view="pageBreakPreview" topLeftCell="A10" zoomScale="110" zoomScaleNormal="100" zoomScaleSheetLayoutView="110" workbookViewId="0">
      <selection activeCell="A14" sqref="A14:K14"/>
    </sheetView>
  </sheetViews>
  <sheetFormatPr defaultRowHeight="14.25"/>
  <cols>
    <col min="1" max="1" width="2.625" bestFit="1" customWidth="1"/>
    <col min="2" max="2" width="41.625" customWidth="1"/>
    <col min="3" max="3" width="3.375" bestFit="1" customWidth="1"/>
    <col min="4" max="4" width="4" bestFit="1" customWidth="1"/>
    <col min="5" max="5" width="27.125" customWidth="1"/>
    <col min="6" max="11" width="9.125" bestFit="1" customWidth="1"/>
  </cols>
  <sheetData>
    <row r="1" spans="1:22" ht="15">
      <c r="A1" s="89" t="s">
        <v>11</v>
      </c>
      <c r="B1" s="89"/>
      <c r="C1" s="89"/>
      <c r="D1" s="89"/>
      <c r="E1" s="12"/>
      <c r="F1" s="12"/>
      <c r="G1" s="12"/>
      <c r="H1" s="13"/>
      <c r="I1" s="13"/>
      <c r="J1" s="91" t="s">
        <v>23</v>
      </c>
      <c r="K1" s="91"/>
    </row>
    <row r="2" spans="1:22" ht="15">
      <c r="A2" s="89"/>
      <c r="B2" s="89"/>
      <c r="C2" s="89"/>
      <c r="D2" s="89"/>
      <c r="E2" s="12"/>
      <c r="F2" s="12"/>
      <c r="G2" s="12"/>
      <c r="H2" s="13"/>
      <c r="I2" s="13"/>
      <c r="J2" s="13"/>
      <c r="K2" s="13"/>
    </row>
    <row r="3" spans="1:22" ht="15.75">
      <c r="A3" s="104" t="s">
        <v>39</v>
      </c>
      <c r="B3" s="104"/>
      <c r="C3" s="92"/>
      <c r="D3" s="92"/>
      <c r="E3" s="92"/>
      <c r="F3" s="92"/>
      <c r="G3" s="92"/>
      <c r="H3" s="13"/>
      <c r="I3" s="13"/>
      <c r="J3" s="13"/>
      <c r="K3" s="13"/>
    </row>
    <row r="4" spans="1:22" ht="15.75">
      <c r="A4" s="105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22" ht="15">
      <c r="A5" s="106" t="s">
        <v>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301.5" customHeight="1">
      <c r="A8" s="9">
        <v>1</v>
      </c>
      <c r="B8" s="36" t="s">
        <v>19</v>
      </c>
      <c r="C8" s="10" t="s">
        <v>9</v>
      </c>
      <c r="D8" s="7">
        <v>53</v>
      </c>
      <c r="E8" s="35"/>
      <c r="F8" s="25"/>
      <c r="G8" s="11"/>
      <c r="H8" s="25">
        <f>F8+F8*G8</f>
        <v>0</v>
      </c>
      <c r="I8" s="25">
        <f t="shared" ref="I8:I10" si="0">D8*F8</f>
        <v>0</v>
      </c>
      <c r="J8" s="25">
        <f t="shared" ref="J8:J10" si="1">K8-I8</f>
        <v>0</v>
      </c>
      <c r="K8" s="28">
        <f>D8*H8</f>
        <v>0</v>
      </c>
    </row>
    <row r="9" spans="1:22" ht="152.25" customHeight="1">
      <c r="A9" s="9">
        <v>2</v>
      </c>
      <c r="B9" s="36" t="s">
        <v>24</v>
      </c>
      <c r="C9" s="10" t="s">
        <v>9</v>
      </c>
      <c r="D9" s="7">
        <v>10</v>
      </c>
      <c r="E9" s="35"/>
      <c r="F9" s="25"/>
      <c r="G9" s="11"/>
      <c r="H9" s="25">
        <f>F9+F9*G9</f>
        <v>0</v>
      </c>
      <c r="I9" s="25">
        <f t="shared" si="0"/>
        <v>0</v>
      </c>
      <c r="J9" s="25">
        <f t="shared" si="1"/>
        <v>0</v>
      </c>
      <c r="K9" s="28">
        <f t="shared" ref="K9:K10" si="2">D9*H9</f>
        <v>0</v>
      </c>
    </row>
    <row r="10" spans="1:22" ht="242.25">
      <c r="A10" s="9">
        <v>3</v>
      </c>
      <c r="B10" s="36" t="s">
        <v>25</v>
      </c>
      <c r="C10" s="10" t="s">
        <v>9</v>
      </c>
      <c r="D10" s="7">
        <v>10</v>
      </c>
      <c r="E10" s="35"/>
      <c r="F10" s="25"/>
      <c r="G10" s="11"/>
      <c r="H10" s="25">
        <f>F10+F10*G10</f>
        <v>0</v>
      </c>
      <c r="I10" s="25">
        <f t="shared" si="0"/>
        <v>0</v>
      </c>
      <c r="J10" s="25">
        <f t="shared" si="1"/>
        <v>0</v>
      </c>
      <c r="K10" s="28">
        <f t="shared" si="2"/>
        <v>0</v>
      </c>
    </row>
    <row r="11" spans="1:22" ht="15">
      <c r="A11" s="24"/>
      <c r="B11" s="14"/>
      <c r="C11" s="16"/>
      <c r="D11" s="15"/>
      <c r="E11" s="15"/>
      <c r="F11" s="15"/>
      <c r="G11" s="15"/>
      <c r="H11" s="33" t="s">
        <v>10</v>
      </c>
      <c r="I11" s="34">
        <f>SUM(I8:I10)</f>
        <v>0</v>
      </c>
      <c r="J11" s="34">
        <f>SUM(J8:J10)</f>
        <v>0</v>
      </c>
      <c r="K11" s="34">
        <f>SUM(K8:K10)</f>
        <v>0</v>
      </c>
    </row>
    <row r="12" spans="1:22" ht="15">
      <c r="A12" s="24"/>
      <c r="B12" s="14"/>
      <c r="C12" s="16"/>
      <c r="D12" s="15"/>
      <c r="E12" s="15"/>
      <c r="F12" s="15"/>
      <c r="G12" s="15"/>
      <c r="H12" s="59"/>
      <c r="I12" s="60"/>
      <c r="J12" s="60"/>
      <c r="K12" s="60"/>
    </row>
    <row r="13" spans="1:22" ht="15">
      <c r="A13" s="96" t="s">
        <v>66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17"/>
      <c r="M13" s="18"/>
      <c r="N13" s="18"/>
      <c r="O13" s="17"/>
      <c r="P13" s="17"/>
      <c r="Q13" s="17"/>
      <c r="R13" s="17"/>
      <c r="S13" s="17"/>
      <c r="T13" s="29"/>
      <c r="U13" s="29"/>
      <c r="V13" s="29"/>
    </row>
    <row r="14" spans="1:22" ht="15">
      <c r="A14" s="96" t="s">
        <v>70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22" ht="15">
      <c r="A15" s="17"/>
      <c r="B15" s="18"/>
      <c r="C15" s="18"/>
      <c r="D15" s="17"/>
      <c r="E15" s="17"/>
      <c r="F15" s="17"/>
      <c r="G15" s="17"/>
      <c r="H15" s="17"/>
      <c r="I15" s="29"/>
      <c r="J15" s="29"/>
      <c r="K15" s="29"/>
    </row>
    <row r="16" spans="1:22" ht="16.5">
      <c r="A16" s="97" t="s">
        <v>13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6.5">
      <c r="A17" s="17"/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6.5">
      <c r="A18" s="98" t="s">
        <v>15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6.5">
      <c r="A19" s="98" t="s">
        <v>14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</sheetData>
  <mergeCells count="11">
    <mergeCell ref="A16:K16"/>
    <mergeCell ref="A18:K18"/>
    <mergeCell ref="A19:K19"/>
    <mergeCell ref="A1:D2"/>
    <mergeCell ref="J1:K1"/>
    <mergeCell ref="A3:B3"/>
    <mergeCell ref="C3:G3"/>
    <mergeCell ref="A4:K4"/>
    <mergeCell ref="A5:K5"/>
    <mergeCell ref="A13:K13"/>
    <mergeCell ref="A14:K14"/>
  </mergeCells>
  <pageMargins left="0.7" right="0.7" top="0.75" bottom="0.75" header="0.3" footer="0.3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7ACC-7E7E-414A-8F20-884FC2FCC084}">
  <sheetPr>
    <tabColor theme="3" tint="0.39997558519241921"/>
  </sheetPr>
  <dimension ref="A1:V18"/>
  <sheetViews>
    <sheetView view="pageBreakPreview" topLeftCell="A10" zoomScale="130" zoomScaleNormal="100" zoomScaleSheetLayoutView="130" workbookViewId="0">
      <selection activeCell="L13" sqref="L13"/>
    </sheetView>
  </sheetViews>
  <sheetFormatPr defaultRowHeight="14.25"/>
  <cols>
    <col min="1" max="1" width="2.5" bestFit="1" customWidth="1"/>
    <col min="2" max="2" width="29.5" customWidth="1"/>
    <col min="3" max="3" width="3.5" bestFit="1" customWidth="1"/>
    <col min="4" max="4" width="3.75" bestFit="1" customWidth="1"/>
    <col min="5" max="5" width="21.125" customWidth="1"/>
    <col min="6" max="6" width="10.5" bestFit="1" customWidth="1"/>
    <col min="7" max="7" width="4.875" bestFit="1" customWidth="1"/>
    <col min="8" max="8" width="10.375" bestFit="1" customWidth="1"/>
    <col min="9" max="9" width="11.375" bestFit="1" customWidth="1"/>
    <col min="10" max="10" width="9.625" bestFit="1" customWidth="1"/>
    <col min="11" max="11" width="13.5" customWidth="1"/>
  </cols>
  <sheetData>
    <row r="1" spans="1:22" ht="15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22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22" ht="15">
      <c r="A3" s="90" t="s">
        <v>39</v>
      </c>
      <c r="B3" s="90"/>
      <c r="C3" s="90"/>
      <c r="D3" s="90"/>
      <c r="E3" s="90"/>
      <c r="F3" s="90"/>
      <c r="G3" s="90"/>
      <c r="H3" s="90"/>
      <c r="I3" s="13"/>
      <c r="J3" s="13"/>
      <c r="K3" s="13"/>
    </row>
    <row r="4" spans="1:22" ht="15.75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22" ht="15">
      <c r="A5" s="108" t="s">
        <v>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22" ht="25.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58.25" customHeight="1">
      <c r="A8" s="4">
        <v>1</v>
      </c>
      <c r="B8" s="83" t="s">
        <v>61</v>
      </c>
      <c r="C8" s="4" t="s">
        <v>9</v>
      </c>
      <c r="D8" s="5">
        <v>18</v>
      </c>
      <c r="E8" s="5"/>
      <c r="F8" s="67"/>
      <c r="G8" s="65"/>
      <c r="H8" s="68">
        <f>F8+F8*G8</f>
        <v>0</v>
      </c>
      <c r="I8" s="69">
        <f>D8*F8</f>
        <v>0</v>
      </c>
      <c r="J8" s="68">
        <f>K8-I8</f>
        <v>0</v>
      </c>
      <c r="K8" s="68">
        <f>D8*H8</f>
        <v>0</v>
      </c>
    </row>
    <row r="9" spans="1:22" ht="168.75">
      <c r="A9" s="4">
        <v>2</v>
      </c>
      <c r="B9" s="84" t="s">
        <v>60</v>
      </c>
      <c r="C9" s="4" t="s">
        <v>9</v>
      </c>
      <c r="D9" s="5">
        <v>1</v>
      </c>
      <c r="E9" s="5"/>
      <c r="F9" s="67"/>
      <c r="G9" s="65"/>
      <c r="H9" s="68">
        <f t="shared" ref="H9:H10" si="0">F9+F9*G9</f>
        <v>0</v>
      </c>
      <c r="I9" s="69">
        <f>D9*F9</f>
        <v>0</v>
      </c>
      <c r="J9" s="68">
        <f t="shared" ref="J9:J10" si="1">K9-I9</f>
        <v>0</v>
      </c>
      <c r="K9" s="68">
        <f t="shared" ref="K9:K10" si="2">D9*H9</f>
        <v>0</v>
      </c>
    </row>
    <row r="10" spans="1:22" ht="168.75">
      <c r="A10" s="4">
        <v>3</v>
      </c>
      <c r="B10" s="83" t="s">
        <v>62</v>
      </c>
      <c r="C10" s="4" t="s">
        <v>9</v>
      </c>
      <c r="D10" s="5">
        <v>2</v>
      </c>
      <c r="E10" s="5"/>
      <c r="F10" s="67"/>
      <c r="G10" s="65"/>
      <c r="H10" s="68">
        <f t="shared" si="0"/>
        <v>0</v>
      </c>
      <c r="I10" s="69">
        <f>D10*F10</f>
        <v>0</v>
      </c>
      <c r="J10" s="68">
        <f t="shared" si="1"/>
        <v>0</v>
      </c>
      <c r="K10" s="68">
        <f t="shared" si="2"/>
        <v>0</v>
      </c>
    </row>
    <row r="11" spans="1:22" ht="15">
      <c r="A11" s="24"/>
      <c r="B11" s="14"/>
      <c r="C11" s="14"/>
      <c r="D11" s="16"/>
      <c r="E11" s="15"/>
      <c r="F11" s="15"/>
      <c r="G11" s="15"/>
      <c r="H11" s="73" t="s">
        <v>10</v>
      </c>
      <c r="I11" s="74">
        <f>SUM(I8:I10)</f>
        <v>0</v>
      </c>
      <c r="J11" s="74">
        <f t="shared" ref="J11:K11" si="3">SUM(J8:J10)</f>
        <v>0</v>
      </c>
      <c r="K11" s="74">
        <f t="shared" si="3"/>
        <v>0</v>
      </c>
    </row>
    <row r="12" spans="1:22" ht="15">
      <c r="A12" s="24"/>
      <c r="B12" s="14"/>
      <c r="C12" s="14"/>
      <c r="D12" s="16"/>
      <c r="E12" s="15"/>
      <c r="F12" s="15"/>
      <c r="G12" s="15"/>
      <c r="H12" s="59"/>
      <c r="I12" s="59"/>
      <c r="J12" s="60"/>
      <c r="K12" s="60"/>
    </row>
    <row r="13" spans="1:22" ht="15">
      <c r="A13" s="96" t="s">
        <v>67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17"/>
      <c r="M13" s="18"/>
      <c r="N13" s="18"/>
      <c r="O13" s="18"/>
      <c r="P13" s="17"/>
      <c r="Q13" s="17"/>
      <c r="R13" s="17"/>
      <c r="S13" s="17"/>
      <c r="T13" s="17"/>
      <c r="U13" s="29"/>
      <c r="V13" s="29"/>
    </row>
    <row r="14" spans="1:22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7"/>
      <c r="M14" s="18"/>
      <c r="N14" s="18"/>
      <c r="O14" s="18"/>
      <c r="P14" s="17"/>
      <c r="Q14" s="17"/>
      <c r="R14" s="17"/>
      <c r="S14" s="17"/>
      <c r="T14" s="17"/>
      <c r="U14" s="29"/>
      <c r="V14" s="29"/>
    </row>
    <row r="15" spans="1:22" ht="16.5">
      <c r="A15" s="97" t="s">
        <v>13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22" ht="16.5">
      <c r="A16" s="17"/>
      <c r="B16" s="20"/>
      <c r="C16" s="20"/>
      <c r="D16" s="21"/>
      <c r="E16" s="21"/>
      <c r="F16" s="21"/>
      <c r="G16" s="21"/>
      <c r="H16" s="21"/>
      <c r="I16" s="21"/>
      <c r="J16" s="21"/>
      <c r="K16" s="21"/>
    </row>
    <row r="17" spans="1:11" ht="16.5">
      <c r="A17" s="98" t="s">
        <v>15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6.5">
      <c r="A18" s="98" t="s">
        <v>14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</sheetData>
  <mergeCells count="9">
    <mergeCell ref="A15:K15"/>
    <mergeCell ref="A17:K17"/>
    <mergeCell ref="A18:K18"/>
    <mergeCell ref="I1:K1"/>
    <mergeCell ref="A13:K13"/>
    <mergeCell ref="A3:H3"/>
    <mergeCell ref="A1:E2"/>
    <mergeCell ref="A4:K4"/>
    <mergeCell ref="A5:K5"/>
  </mergeCells>
  <pageMargins left="0.7" right="0.7" top="0.75" bottom="0.75" header="0.3" footer="0.3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346C-B1A6-4614-9991-6DE501589F4F}">
  <sheetPr>
    <tabColor theme="9" tint="0.39997558519241921"/>
  </sheetPr>
  <dimension ref="A1:V17"/>
  <sheetViews>
    <sheetView view="pageBreakPreview" zoomScale="110" zoomScaleNormal="100" zoomScaleSheetLayoutView="110" workbookViewId="0">
      <selection activeCell="N8" sqref="N8"/>
    </sheetView>
  </sheetViews>
  <sheetFormatPr defaultRowHeight="14.25"/>
  <cols>
    <col min="1" max="1" width="2.5" bestFit="1" customWidth="1"/>
    <col min="2" max="2" width="43.5" customWidth="1"/>
    <col min="3" max="3" width="3.5" bestFit="1" customWidth="1"/>
    <col min="4" max="4" width="3.75" bestFit="1" customWidth="1"/>
    <col min="5" max="5" width="15.375" customWidth="1"/>
    <col min="6" max="6" width="9.875" bestFit="1" customWidth="1"/>
    <col min="8" max="8" width="10.375" customWidth="1"/>
    <col min="9" max="9" width="9.875" bestFit="1" customWidth="1"/>
    <col min="11" max="11" width="11.75" customWidth="1"/>
  </cols>
  <sheetData>
    <row r="1" spans="1:22" ht="15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22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22" ht="15.75">
      <c r="A3" s="90" t="s">
        <v>39</v>
      </c>
      <c r="B3" s="90"/>
      <c r="C3" s="45"/>
      <c r="D3" s="92"/>
      <c r="E3" s="92"/>
      <c r="F3" s="92"/>
      <c r="G3" s="92"/>
      <c r="H3" s="92"/>
      <c r="I3" s="13"/>
      <c r="J3" s="13"/>
      <c r="K3" s="13"/>
    </row>
    <row r="4" spans="1:22" ht="15.75">
      <c r="A4" s="109" t="s">
        <v>12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22" ht="15">
      <c r="A5" s="110" t="s">
        <v>51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12.5" customHeight="1">
      <c r="A8" s="4">
        <v>1</v>
      </c>
      <c r="B8" s="77" t="s">
        <v>58</v>
      </c>
      <c r="C8" s="4" t="s">
        <v>9</v>
      </c>
      <c r="D8" s="5">
        <v>3</v>
      </c>
      <c r="E8" s="5"/>
      <c r="F8" s="67"/>
      <c r="G8" s="75"/>
      <c r="H8" s="66">
        <f>F8+F8*G8</f>
        <v>0</v>
      </c>
      <c r="I8" s="67">
        <f>D8*F8</f>
        <v>0</v>
      </c>
      <c r="J8" s="66">
        <f>K8-I8</f>
        <v>0</v>
      </c>
      <c r="K8" s="66">
        <f>D8*H8</f>
        <v>0</v>
      </c>
    </row>
    <row r="9" spans="1:22" ht="192.75" customHeight="1">
      <c r="A9" s="4">
        <v>2</v>
      </c>
      <c r="B9" s="77" t="s">
        <v>57</v>
      </c>
      <c r="C9" s="4" t="s">
        <v>9</v>
      </c>
      <c r="D9" s="5">
        <v>2</v>
      </c>
      <c r="E9" s="5"/>
      <c r="F9" s="67"/>
      <c r="G9" s="75"/>
      <c r="H9" s="66">
        <f>F9+F9*G9</f>
        <v>0</v>
      </c>
      <c r="I9" s="67">
        <f>D9*F9</f>
        <v>0</v>
      </c>
      <c r="J9" s="66">
        <f>K9-I9</f>
        <v>0</v>
      </c>
      <c r="K9" s="66">
        <f>D9*H9</f>
        <v>0</v>
      </c>
    </row>
    <row r="10" spans="1:22" ht="15">
      <c r="A10" s="24"/>
      <c r="B10" s="14"/>
      <c r="C10" s="14"/>
      <c r="D10" s="16"/>
      <c r="E10" s="15"/>
      <c r="F10" s="15"/>
      <c r="G10" s="15"/>
      <c r="H10" s="33" t="s">
        <v>10</v>
      </c>
      <c r="I10" s="76">
        <f>SUM(I8:I9)</f>
        <v>0</v>
      </c>
      <c r="J10" s="76">
        <f t="shared" ref="J10:K10" si="0">SUM(J8:J9)</f>
        <v>0</v>
      </c>
      <c r="K10" s="76">
        <f t="shared" si="0"/>
        <v>0</v>
      </c>
    </row>
    <row r="11" spans="1:22" ht="15">
      <c r="A11" s="17"/>
      <c r="B11" s="18"/>
      <c r="C11" s="18"/>
      <c r="D11" s="18"/>
      <c r="E11" s="17"/>
      <c r="F11" s="17"/>
      <c r="G11" s="17"/>
      <c r="H11" s="17"/>
      <c r="I11" s="17"/>
      <c r="J11" s="29"/>
      <c r="K11" s="29"/>
    </row>
    <row r="12" spans="1:22" ht="15">
      <c r="A12" s="96" t="s">
        <v>64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7"/>
      <c r="M12" s="18"/>
      <c r="N12" s="18"/>
      <c r="O12" s="18"/>
      <c r="P12" s="17"/>
      <c r="Q12" s="17"/>
      <c r="R12" s="17"/>
      <c r="S12" s="17"/>
      <c r="T12" s="17"/>
      <c r="U12" s="29"/>
      <c r="V12" s="29"/>
    </row>
    <row r="14" spans="1:22" ht="16.5">
      <c r="A14" s="97" t="s">
        <v>13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22" ht="16.5">
      <c r="A15" s="17"/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22" ht="16.5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6.5">
      <c r="A17" s="98" t="s">
        <v>14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</sheetData>
  <mergeCells count="10">
    <mergeCell ref="A14:K14"/>
    <mergeCell ref="A16:K16"/>
    <mergeCell ref="A17:K17"/>
    <mergeCell ref="A12:K12"/>
    <mergeCell ref="A1:E2"/>
    <mergeCell ref="I1:K1"/>
    <mergeCell ref="A3:B3"/>
    <mergeCell ref="D3:H3"/>
    <mergeCell ref="A4:K4"/>
    <mergeCell ref="A5:K5"/>
  </mergeCells>
  <pageMargins left="0.7" right="0.7" top="0.75" bottom="0.75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B44D-7A74-45AC-95DC-4C430E7C7CEE}">
  <sheetPr>
    <tabColor rgb="FFFFFF00"/>
  </sheetPr>
  <dimension ref="A1:V16"/>
  <sheetViews>
    <sheetView view="pageBreakPreview" topLeftCell="A4" zoomScaleNormal="100" zoomScaleSheetLayoutView="100" workbookViewId="0">
      <selection activeCell="N12" sqref="N12"/>
    </sheetView>
  </sheetViews>
  <sheetFormatPr defaultRowHeight="14.25"/>
  <cols>
    <col min="1" max="1" width="2.5" bestFit="1" customWidth="1"/>
    <col min="2" max="2" width="44.875" customWidth="1"/>
    <col min="3" max="3" width="3.5" bestFit="1" customWidth="1"/>
    <col min="4" max="4" width="3.75" bestFit="1" customWidth="1"/>
    <col min="5" max="5" width="34.25" customWidth="1"/>
    <col min="6" max="6" width="9.875" bestFit="1" customWidth="1"/>
    <col min="9" max="9" width="9.875" bestFit="1" customWidth="1"/>
  </cols>
  <sheetData>
    <row r="1" spans="1:22" ht="15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22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22" ht="15.75">
      <c r="A3" s="90" t="s">
        <v>39</v>
      </c>
      <c r="B3" s="90"/>
      <c r="C3" s="45"/>
      <c r="D3" s="63"/>
      <c r="E3" s="63"/>
      <c r="F3" s="63"/>
      <c r="G3" s="63"/>
      <c r="H3" s="63"/>
      <c r="I3" s="13"/>
      <c r="J3" s="13"/>
      <c r="K3" s="13"/>
    </row>
    <row r="4" spans="1:22" ht="15.75">
      <c r="A4" s="111" t="s">
        <v>12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22" ht="15">
      <c r="A5" s="112" t="s">
        <v>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98" customHeight="1">
      <c r="A8" s="4">
        <v>1</v>
      </c>
      <c r="B8" s="78" t="s">
        <v>54</v>
      </c>
      <c r="C8" s="4" t="s">
        <v>9</v>
      </c>
      <c r="D8" s="5">
        <v>5</v>
      </c>
      <c r="E8" s="5"/>
      <c r="F8" s="67"/>
      <c r="G8" s="75"/>
      <c r="H8" s="68">
        <f>F8+F8*G8</f>
        <v>0</v>
      </c>
      <c r="I8" s="69">
        <f>D8*F8</f>
        <v>0</v>
      </c>
      <c r="J8" s="68">
        <f>K8-I8</f>
        <v>0</v>
      </c>
      <c r="K8" s="68">
        <f>D8*H8</f>
        <v>0</v>
      </c>
    </row>
    <row r="9" spans="1:22" ht="15">
      <c r="A9" s="24"/>
      <c r="B9" s="14"/>
      <c r="C9" s="14"/>
      <c r="D9" s="16"/>
      <c r="E9" s="15"/>
      <c r="F9" s="15"/>
      <c r="G9" s="15"/>
      <c r="H9" s="33" t="s">
        <v>10</v>
      </c>
      <c r="I9" s="70">
        <f>I8</f>
        <v>0</v>
      </c>
      <c r="J9" s="34">
        <f>J8</f>
        <v>0</v>
      </c>
      <c r="K9" s="34">
        <f>K8</f>
        <v>0</v>
      </c>
    </row>
    <row r="10" spans="1:22" ht="15">
      <c r="A10" s="24"/>
      <c r="B10" s="14"/>
      <c r="C10" s="14"/>
      <c r="D10" s="16"/>
      <c r="E10" s="15"/>
      <c r="F10" s="15"/>
      <c r="G10" s="15"/>
      <c r="H10" s="59"/>
      <c r="I10" s="59"/>
      <c r="J10" s="60"/>
      <c r="K10" s="60"/>
    </row>
    <row r="11" spans="1:22" ht="15">
      <c r="A11" s="96" t="s">
        <v>67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7"/>
      <c r="M11" s="18"/>
      <c r="N11" s="18"/>
      <c r="O11" s="18"/>
      <c r="P11" s="17"/>
      <c r="Q11" s="17"/>
      <c r="R11" s="17"/>
      <c r="S11" s="17"/>
      <c r="T11" s="17"/>
      <c r="U11" s="29"/>
      <c r="V11" s="29"/>
    </row>
    <row r="12" spans="1:22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7"/>
      <c r="M12" s="18"/>
      <c r="N12" s="18"/>
      <c r="O12" s="18"/>
      <c r="P12" s="17"/>
      <c r="Q12" s="17"/>
      <c r="R12" s="17"/>
      <c r="S12" s="17"/>
      <c r="T12" s="17"/>
      <c r="U12" s="29"/>
      <c r="V12" s="29"/>
    </row>
    <row r="13" spans="1:22" ht="16.5">
      <c r="A13" s="97" t="s">
        <v>13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22" ht="16.5">
      <c r="A14" s="17"/>
      <c r="B14" s="20"/>
      <c r="C14" s="20"/>
      <c r="D14" s="21"/>
      <c r="E14" s="21"/>
      <c r="F14" s="21"/>
      <c r="G14" s="21"/>
      <c r="H14" s="21"/>
      <c r="I14" s="21"/>
      <c r="J14" s="21"/>
      <c r="K14" s="21"/>
    </row>
    <row r="15" spans="1:22" ht="24.75" customHeight="1">
      <c r="A15" s="98" t="s">
        <v>15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22" ht="25.5" customHeight="1">
      <c r="A16" s="98" t="s">
        <v>14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</sheetData>
  <mergeCells count="9">
    <mergeCell ref="A13:K13"/>
    <mergeCell ref="A15:K15"/>
    <mergeCell ref="A16:K16"/>
    <mergeCell ref="A11:K11"/>
    <mergeCell ref="A1:E2"/>
    <mergeCell ref="I1:K1"/>
    <mergeCell ref="A3:B3"/>
    <mergeCell ref="A4:K4"/>
    <mergeCell ref="A5:K5"/>
  </mergeCells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E8CD-BC93-4C4C-A6F2-8B9344905E50}">
  <sheetPr>
    <tabColor rgb="FFFFCCFF"/>
  </sheetPr>
  <dimension ref="A1:V19"/>
  <sheetViews>
    <sheetView tabSelected="1" view="pageBreakPreview" zoomScale="110" zoomScaleNormal="100" zoomScaleSheetLayoutView="110" workbookViewId="0">
      <selection activeCell="Q10" sqref="Q10"/>
    </sheetView>
  </sheetViews>
  <sheetFormatPr defaultRowHeight="14.25"/>
  <cols>
    <col min="1" max="1" width="2.5" bestFit="1" customWidth="1"/>
    <col min="2" max="2" width="40.875" customWidth="1"/>
    <col min="3" max="3" width="3.5" bestFit="1" customWidth="1"/>
    <col min="4" max="4" width="3.75" bestFit="1" customWidth="1"/>
    <col min="5" max="5" width="20.625" customWidth="1"/>
    <col min="9" max="9" width="9.875" bestFit="1" customWidth="1"/>
    <col min="11" max="11" width="12.125" customWidth="1"/>
    <col min="12" max="12" width="22.125" customWidth="1"/>
  </cols>
  <sheetData>
    <row r="1" spans="1:22" ht="15">
      <c r="A1" s="89" t="s">
        <v>11</v>
      </c>
      <c r="B1" s="89"/>
      <c r="C1" s="89"/>
      <c r="D1" s="89"/>
      <c r="E1" s="89"/>
      <c r="F1" s="12"/>
      <c r="G1" s="12"/>
      <c r="H1" s="12"/>
      <c r="I1" s="91" t="s">
        <v>23</v>
      </c>
      <c r="J1" s="91"/>
      <c r="K1" s="91"/>
    </row>
    <row r="2" spans="1:22" ht="15">
      <c r="A2" s="89"/>
      <c r="B2" s="89"/>
      <c r="C2" s="89"/>
      <c r="D2" s="89"/>
      <c r="E2" s="89"/>
      <c r="F2" s="12"/>
      <c r="G2" s="12"/>
      <c r="H2" s="12"/>
      <c r="I2" s="13"/>
      <c r="J2" s="13"/>
      <c r="K2" s="13"/>
    </row>
    <row r="3" spans="1:22" ht="15.75">
      <c r="A3" s="90" t="s">
        <v>39</v>
      </c>
      <c r="B3" s="90"/>
      <c r="C3" s="45"/>
      <c r="D3" s="63"/>
      <c r="E3" s="63"/>
      <c r="F3" s="63"/>
      <c r="G3" s="63"/>
      <c r="H3" s="63"/>
      <c r="I3" s="13"/>
      <c r="J3" s="13"/>
      <c r="K3" s="13"/>
    </row>
    <row r="4" spans="1:22" ht="15.75">
      <c r="A4" s="113" t="s">
        <v>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22" ht="15">
      <c r="A5" s="114" t="s">
        <v>53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47" customHeight="1">
      <c r="A8" s="4">
        <v>1</v>
      </c>
      <c r="B8" s="80" t="s">
        <v>55</v>
      </c>
      <c r="C8" s="4" t="s">
        <v>9</v>
      </c>
      <c r="D8" s="5">
        <v>9</v>
      </c>
      <c r="E8" s="5"/>
      <c r="F8" s="67"/>
      <c r="G8" s="75"/>
      <c r="H8" s="68">
        <f>F8+F8*G8</f>
        <v>0</v>
      </c>
      <c r="I8" s="69">
        <f>D8*F8</f>
        <v>0</v>
      </c>
      <c r="J8" s="68">
        <f>K8-I8</f>
        <v>0</v>
      </c>
      <c r="K8" s="68">
        <f>D8*H8</f>
        <v>0</v>
      </c>
      <c r="L8" s="50"/>
    </row>
    <row r="9" spans="1:22" ht="67.5" customHeight="1">
      <c r="A9" s="4">
        <v>2</v>
      </c>
      <c r="B9" s="77" t="s">
        <v>59</v>
      </c>
      <c r="C9" s="4" t="s">
        <v>9</v>
      </c>
      <c r="D9" s="5">
        <v>12</v>
      </c>
      <c r="E9" s="5"/>
      <c r="F9" s="67"/>
      <c r="G9" s="75"/>
      <c r="H9" s="68">
        <f t="shared" ref="H9:H11" si="0">F9+F9*G9</f>
        <v>0</v>
      </c>
      <c r="I9" s="69">
        <f t="shared" ref="I9:I11" si="1">D9*F9</f>
        <v>0</v>
      </c>
      <c r="J9" s="68">
        <f t="shared" ref="J9:J11" si="2">K9-I9</f>
        <v>0</v>
      </c>
      <c r="K9" s="68">
        <f t="shared" ref="K9:K11" si="3">D9*H9</f>
        <v>0</v>
      </c>
      <c r="L9" s="82"/>
    </row>
    <row r="10" spans="1:22" ht="165.75" customHeight="1">
      <c r="A10" s="4">
        <v>3</v>
      </c>
      <c r="B10" s="81" t="s">
        <v>56</v>
      </c>
      <c r="C10" s="4" t="s">
        <v>9</v>
      </c>
      <c r="D10" s="5">
        <v>1</v>
      </c>
      <c r="E10" s="5"/>
      <c r="F10" s="67"/>
      <c r="G10" s="75"/>
      <c r="H10" s="68">
        <f t="shared" si="0"/>
        <v>0</v>
      </c>
      <c r="I10" s="69">
        <f t="shared" si="1"/>
        <v>0</v>
      </c>
      <c r="J10" s="68">
        <f t="shared" si="2"/>
        <v>0</v>
      </c>
      <c r="K10" s="68">
        <f t="shared" si="3"/>
        <v>0</v>
      </c>
      <c r="L10" s="50"/>
    </row>
    <row r="11" spans="1:22" ht="82.5" customHeight="1">
      <c r="A11" s="4">
        <v>4</v>
      </c>
      <c r="B11" s="77" t="s">
        <v>68</v>
      </c>
      <c r="C11" s="4" t="s">
        <v>9</v>
      </c>
      <c r="D11" s="5">
        <v>1</v>
      </c>
      <c r="E11" s="5"/>
      <c r="F11" s="67"/>
      <c r="G11" s="75"/>
      <c r="H11" s="68">
        <f t="shared" si="0"/>
        <v>0</v>
      </c>
      <c r="I11" s="69">
        <f t="shared" si="1"/>
        <v>0</v>
      </c>
      <c r="J11" s="68">
        <f t="shared" si="2"/>
        <v>0</v>
      </c>
      <c r="K11" s="68">
        <f t="shared" si="3"/>
        <v>0</v>
      </c>
      <c r="L11" s="50"/>
    </row>
    <row r="12" spans="1:22" ht="15">
      <c r="A12" s="24"/>
      <c r="B12" s="14"/>
      <c r="C12" s="14"/>
      <c r="D12" s="16"/>
      <c r="E12" s="15"/>
      <c r="F12" s="15"/>
      <c r="G12" s="79"/>
      <c r="H12" s="73" t="s">
        <v>10</v>
      </c>
      <c r="I12" s="70">
        <f>SUM(I8:I11)</f>
        <v>0</v>
      </c>
      <c r="J12" s="70">
        <f>SUM(J8:J11)</f>
        <v>0</v>
      </c>
      <c r="K12" s="70">
        <f>SUM(K8:K11)</f>
        <v>0</v>
      </c>
    </row>
    <row r="13" spans="1:22" ht="15">
      <c r="A13" s="24"/>
      <c r="B13" s="14"/>
      <c r="C13" s="14"/>
      <c r="D13" s="16"/>
      <c r="E13" s="15"/>
      <c r="F13" s="15"/>
      <c r="G13" s="15"/>
      <c r="H13" s="59"/>
      <c r="I13" s="59"/>
      <c r="J13" s="60"/>
      <c r="K13" s="60"/>
    </row>
    <row r="14" spans="1:22" ht="15">
      <c r="A14" s="96" t="s">
        <v>67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7"/>
      <c r="M14" s="18"/>
      <c r="N14" s="18"/>
      <c r="O14" s="18"/>
      <c r="P14" s="17"/>
      <c r="Q14" s="17"/>
      <c r="R14" s="17"/>
      <c r="S14" s="17"/>
      <c r="T14" s="17"/>
      <c r="U14" s="29"/>
      <c r="V14" s="29"/>
    </row>
    <row r="15" spans="1:22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7"/>
      <c r="M15" s="18"/>
      <c r="N15" s="18"/>
      <c r="O15" s="18"/>
      <c r="P15" s="17"/>
      <c r="Q15" s="17"/>
      <c r="R15" s="17"/>
      <c r="S15" s="17"/>
      <c r="T15" s="17"/>
      <c r="U15" s="29"/>
      <c r="V15" s="29"/>
    </row>
    <row r="16" spans="1:22" ht="16.5">
      <c r="A16" s="97" t="s">
        <v>13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3" ht="16.5">
      <c r="A17" s="17"/>
      <c r="B17" s="20"/>
      <c r="C17" s="20"/>
      <c r="D17" s="21"/>
      <c r="E17" s="21"/>
      <c r="F17" s="21"/>
      <c r="G17" s="21"/>
      <c r="H17" s="21"/>
      <c r="I17" s="21"/>
      <c r="J17" s="21"/>
      <c r="K17" s="21"/>
    </row>
    <row r="18" spans="1:13" ht="16.5">
      <c r="A18" s="98" t="s">
        <v>15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3" ht="26.25" customHeight="1">
      <c r="A19" s="98" t="s">
        <v>14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M19" s="64"/>
    </row>
  </sheetData>
  <mergeCells count="9">
    <mergeCell ref="A18:K18"/>
    <mergeCell ref="A19:K19"/>
    <mergeCell ref="A14:K14"/>
    <mergeCell ref="A1:E2"/>
    <mergeCell ref="I1:K1"/>
    <mergeCell ref="A3:B3"/>
    <mergeCell ref="A4:K4"/>
    <mergeCell ref="A5:K5"/>
    <mergeCell ref="A16:K16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5</vt:i4>
      </vt:variant>
    </vt:vector>
  </HeadingPairs>
  <TitlesOfParts>
    <vt:vector size="15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koszty</vt:lpstr>
      <vt:lpstr>koszty!Obszar_wydruku</vt:lpstr>
      <vt:lpstr>'Zadanie nr 1'!Obszar_wydruku</vt:lpstr>
      <vt:lpstr>'Zadanie nr 3'!Obszar_wydruku</vt:lpstr>
      <vt:lpstr>'Zadanie nr 4'!Obszar_wydruku</vt:lpstr>
      <vt:lpstr>'Zadanie nr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Iga Dąbrowska</cp:lastModifiedBy>
  <cp:lastPrinted>2023-07-31T08:57:56Z</cp:lastPrinted>
  <dcterms:created xsi:type="dcterms:W3CDTF">2018-04-17T05:52:03Z</dcterms:created>
  <dcterms:modified xsi:type="dcterms:W3CDTF">2023-08-02T11:05:07Z</dcterms:modified>
</cp:coreProperties>
</file>