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Arkusz1" sheetId="1" r:id="rId1"/>
  </sheets>
  <definedNames>
    <definedName name="Excel_BuiltIn_Print_Area" localSheetId="0">'Arkusz1'!$A$1:$I$1</definedName>
    <definedName name="_xlnm.Print_Area" localSheetId="0">'Arkusz1'!$A$1:$I$29</definedName>
  </definedNames>
  <calcPr fullCalcOnLoad="1"/>
</workbook>
</file>

<file path=xl/sharedStrings.xml><?xml version="1.0" encoding="utf-8"?>
<sst xmlns="http://schemas.openxmlformats.org/spreadsheetml/2006/main" count="292" uniqueCount="140">
  <si>
    <t xml:space="preserve">ZADANIE NR 1. ARKUSZOWE OPAKOWANIA STERYLIZACYJNE </t>
  </si>
  <si>
    <t>Lp</t>
  </si>
  <si>
    <t>Opis asortymentu</t>
  </si>
  <si>
    <t>J. m.</t>
  </si>
  <si>
    <t>Ilość</t>
  </si>
  <si>
    <t>Cena jedn. Netto</t>
  </si>
  <si>
    <t>Wartość netto</t>
  </si>
  <si>
    <t>Stawka VAT</t>
  </si>
  <si>
    <t>Cena jedn. Brutto</t>
  </si>
  <si>
    <t>Wartość brutto</t>
  </si>
  <si>
    <t>Papier krepowany I generacji (100% celuloza) - rozm. 120cm x 120cm, ZIELONY, miękki, gramatura 60g/m²</t>
  </si>
  <si>
    <t>szt</t>
  </si>
  <si>
    <t>Papier krepowany I generacji (100% celuloza) - rozm. 100cm x 100cm, ZIELONY, miękki, gramatura 60g/m²</t>
  </si>
  <si>
    <t>Papier krepowany I generacji (100% celuloza) - rozm. 75cm x 75cm, ZIELONY , miękki, gramatura 60g/m²</t>
  </si>
  <si>
    <r>
      <rPr>
        <b/>
        <sz val="9"/>
        <rFont val="Cambria"/>
        <family val="1"/>
      </rPr>
      <t>Wymagania:</t>
    </r>
    <r>
      <rPr>
        <sz val="9"/>
        <rFont val="Cambria"/>
        <family val="1"/>
      </rPr>
      <t xml:space="preserve">    zgodność z normą ISO 11607-1                                                                                                                              
1.Zawartość chlorków poniżej 0,02%, siarczanów poniżej 0,02%;
2.Wytrzymałość na rozciąganie liniowe na sucho w kierunku walcowania niemniej niż 2,1 kN /m w kierunku poprzecznym niemniej niż 1,6 kN /m
3.Wytrzymałość na rozciąganie liniowe na mokro w kierunku walcowania niemniej niż 0,8 kN /m w kierunku poprzecznym niemniej niż 0,5 kN /m                                                                                                                                                         4.Wymagana charakterystyka wytrzymałościowa wydana przez producenta  a nie dystrybutora.</t>
    </r>
  </si>
  <si>
    <t>Papier krepowany II generacji (celuloza ze spoiwem syntetycznym) - rozm. 120cm x 120cm, NIEBIESKI, miękki, gramatura 60g/m²</t>
  </si>
  <si>
    <t>Papier krepowany II generacji (celuloza ze spoiwem syntetycznym) - rozm. 100cm x 100cm, NIEBIESKI, miękki, gramatura 60g/m²</t>
  </si>
  <si>
    <t>Papier krepowany II generacji (celuloza ze spoiwem syntetycznym) - rozm. 75cm x 75cm, NIEBIESKI , miękki, gramatura 60g/m²</t>
  </si>
  <si>
    <r>
      <rPr>
        <b/>
        <sz val="9"/>
        <rFont val="Cambria"/>
        <family val="1"/>
      </rPr>
      <t>Wymagania:</t>
    </r>
    <r>
      <rPr>
        <sz val="9"/>
        <rFont val="Cambria"/>
        <family val="1"/>
      </rPr>
      <t xml:space="preserve">    zgodność z normą ISO 11607-1                                                                                                                              
1.Zawartość chlorków poniżej 0,02%, siarczanów poniżej 0,02%;
2.Wytrzymałość na rozciąganie liniowe na sucho w kierunku walcowania niemniej niż 2,7 kN /m w kierunku poprzecznym niemniej niż 1,7 kN /m
3.Wytrzymałość na rozciąganie liniowe na mokro w kierunku walcowania niemniej niż 1,3 kN /m w kierunku poprzecznym niemniej niż 0,8 kN /m
4.Wytrzymałość na przepuklenie nie mniej niż 200 kPa.                                                                                                              5.Wymagana charakterystyka wytrzymałościowa wydana przez producenta  a nie dystrybutora.</t>
    </r>
  </si>
  <si>
    <t xml:space="preserve">Syntetyczne, 4 - warstwowe, zielone arkusze opakowaniowe - 55 g/m2 - 100x100 cm </t>
  </si>
  <si>
    <t>Syntetyczne, 4 - warstwowe, niebieskie arkusze opakowaniowe - 55 g/m2 - 100x100 cm</t>
  </si>
  <si>
    <r>
      <rPr>
        <b/>
        <sz val="9"/>
        <rFont val="Cambria"/>
        <family val="1"/>
      </rPr>
      <t>Wymagania:</t>
    </r>
    <r>
      <rPr>
        <sz val="9"/>
        <rFont val="Cambria"/>
        <family val="1"/>
      </rPr>
      <t xml:space="preserve">                                                                                                      
Materiał opakowaniowy do sterylizacji stosowany jako zewnętrzna warstwa ochronna w systemie opakowaniowym, wolny od lateksu, zbudowany z podłużnych włókien polipropylenu,  gramatura  ≥ 55 g/m2, kompatybilny z różnymi rodzajami sterylizacji, w tym S, EO, VH2O2,  wytrzymałość na rozciąganie w kierunku walcowania niemniej niż 2,4 kN/m; w kierunku poprzecznym niemniej niż 1,3 kN/m, wydłużenie niemniejsze niż 65% w obu kierunkach;</t>
    </r>
  </si>
  <si>
    <t xml:space="preserve">Wysoko chłonne wkładki absorpcyjne - 305 x 600 mm </t>
  </si>
  <si>
    <t>Wysoko chłonne wkładki absorpcyjne - 305 x 305 mm</t>
  </si>
  <si>
    <r>
      <rPr>
        <b/>
        <sz val="9"/>
        <rFont val="Cambria"/>
        <family val="1"/>
      </rPr>
      <t>Wymagania dla wkładek absorpcyjnych:</t>
    </r>
    <r>
      <rPr>
        <sz val="9"/>
        <rFont val="Cambria"/>
        <family val="1"/>
      </rPr>
      <t xml:space="preserve">                                                                                                   
Wysokochłonne papierowe wkładki absorpcyjne o gramaturze nie mniejszej niż 100 g/m2, możliwość stosowania w sterylizacji S i EO, wytrzymałość na przepuklenie nie mniejsza niż 300 kPa, wzrost kapilar nie większy niż 40mm w obu kierunkach wytwarzania, wytrzymałość na rozciąganie nie mniejsza niż 35N/15mm w obu kierunkach wytwarzania, wytrzymałość na rozciąganie na mokro nie mniejsza niż 10N/15mm w obu kierunkach wytwarzania.</t>
    </r>
  </si>
  <si>
    <t xml:space="preserve">Jednorazowe, materiałowe, wysokochłonne ręczniki wykonane z celulozy (minimum 55%)i polyestru (minimum 40%) i  do osuszania narzędzi oraz wyposażenia medycznego, niepylące, gramatura nie mniejsza niż 70g/m2, zdolność absorpcji wody nie mniejsza niż 900%, rozmiar 31 x 33 cm. </t>
  </si>
  <si>
    <t>szt.</t>
  </si>
  <si>
    <r>
      <rPr>
        <sz val="9"/>
        <rFont val="Cambria"/>
        <family val="1"/>
      </rPr>
      <t xml:space="preserve">Taśma </t>
    </r>
    <r>
      <rPr>
        <b/>
        <sz val="9"/>
        <rFont val="Cambria"/>
        <family val="1"/>
      </rPr>
      <t>mocno klejąca</t>
    </r>
    <r>
      <rPr>
        <sz val="9"/>
        <rFont val="Cambria"/>
        <family val="1"/>
      </rPr>
      <t xml:space="preserve"> do włókniny bez wskaźnika 18 mm x 50 m do pary wodnej</t>
    </r>
  </si>
  <si>
    <t>rolka</t>
  </si>
  <si>
    <r>
      <rPr>
        <sz val="9"/>
        <rFont val="Cambria"/>
        <family val="1"/>
      </rPr>
      <t xml:space="preserve">Taśma </t>
    </r>
    <r>
      <rPr>
        <b/>
        <sz val="9"/>
        <rFont val="Cambria"/>
        <family val="1"/>
      </rPr>
      <t xml:space="preserve"> mocno  klejąca</t>
    </r>
    <r>
      <rPr>
        <sz val="9"/>
        <rFont val="Cambria"/>
        <family val="1"/>
      </rPr>
      <t xml:space="preserve"> do włókniny ze wskaźnikiem 18 mm x 50 m do pary wodnej</t>
    </r>
  </si>
  <si>
    <t>Razem</t>
  </si>
  <si>
    <t xml:space="preserve">ZADANIE NR 2. PRODUKTY WSPOMAGAJĄCE PROCESY DEKONTAMINACJI INSTRUMENTARIUM </t>
  </si>
  <si>
    <t xml:space="preserve">Autoczytnik  przeznaczony do inkubacji wskaźników biologicznych do sterylizacji tlenkiem etylenu o ostatecznym odczycie po 4 godzinach. </t>
  </si>
  <si>
    <t>J.m.</t>
  </si>
  <si>
    <t>Cena jedn.  netto</t>
  </si>
  <si>
    <t xml:space="preserve">Niezawierający niebezpiecznych substancji toksycznych ani krwi test kontroli skuteczności mycia mechanicznego w formie plastikowego arkusza, substancja testowa - zgodna z ISO/TS 15883-5 - umieszczona warstwowo z dwóch stron arkusza w czterech różnych punktach Arkusz testowy  do zastosowania z uchwytem  zapewniającym kontrolę procesu mycia z czterech różnych kierunków. Odczyt wyniku testu  natychmiastowy, łatwy i jednoznaczny w interpretacji. Oświadczenie producenta testu o możliwości stosowania w myjce ultradźwiękowej. Poświadczony aktualnym dokumentem  producenta brak zawartości niebezpiecznych substancji toksycznych.  Produkt zarejestrowany jako wyrób medyczny, oznaczenie CE na każdym opakowaniu. </t>
  </si>
  <si>
    <t>Niezawierający niebezpiecznych substancji toksycznych, nieprzylepny wskaźnik  chemiczny do kontroli dezynfekcji termicznej w myjni-dezynfektorze w zakresie parametrów: 90°C – 5 min, integracja krytycznych parametrów procesu (czas, temperatura ) powoduje jednoznaczną zmianę przebarwienia substancji wskaźnikowej w polu testowym, jednoznaczna, łatwa interpretacja wyniku. Spełniający wymagania normy EN ISO 11140-1 we wszystkich punktach, które dotyczą, w tym zakres tolerancji na czas i temperaturę odpowiadający typowi 6 wg EN ISO 11140-1 (na każdym wskaźniku i/lub każdym opakowaniu nadrukowany nr normy i typ wskaźnika). Poświadczony aktualnym dokumentem  producenta brak zawartości niebezpiecznych substancji toksycznych.  Produkt zarejestrowany jako wyrób medyczny, oznaczenie CE na każdym opakowaniu.</t>
  </si>
  <si>
    <t xml:space="preserve">Gotowe do użycia testy do wykrywania pozostałości zanieczyszczeń białkowych gdzie w jednoelementowym przyrządzie do pobrania próby znajduje się wymazówka i substancja testowa. Nie dopuszcza się testów gdzie substancja testowa jest umieszczana w oddzielnej fiolce. W przypadku obecności białek, substancja testowa zmienia kolor już w 5-10 sekund z jasnożółtej na niebieską. Intensywność przebarwienia wzrasta wraz ze stopniem zanieczyszczenia. Test nie wymaga inkubacji, wykrywa pozostałości białkowe na poziomie 1µg. </t>
  </si>
  <si>
    <t xml:space="preserve">Preparat czyszczący do dokładnego usuwania pozostałości po taśmach i substancjach klejących, gipsie, alginatach i cementach, oraz pastach cynkowo-eugenolowych. Zawierający w swoim składzie czysty terpen pomarańczowy z naturalnie tłoczonych skórek pomarańczy i olej natłuszczający; niezawierający alkaliów i mydła. Opakowanie 500 ml z korkiem, w którym mały otwór ułatwia dozowanie. </t>
  </si>
  <si>
    <t>op.</t>
  </si>
  <si>
    <t xml:space="preserve">Uchwyt umożliwiający utrzymanie arkusza testowego wskaźnika kontroli mycia mechanicznego, umożliwiający kontrolę procesu mycia z czterech różnych kierunków. </t>
  </si>
  <si>
    <t xml:space="preserve">ZADANIE NR 3. KONTROLA CHEMICZNA  PROCESÓW STERYLIZACJI </t>
  </si>
  <si>
    <t>Lp.</t>
  </si>
  <si>
    <t>Test kontroli wsadu do sterylizacji parą wodną, test paskowy pokryty powłoką polimerową z symetrycznie rozłożoną substancją wskaźnikową na całej długości testu, kompatybilny z posiadanym przez szpital przyrządem testowym składającym się z kapsuły ze stali kwasoodpornej w obudowie z tworzywa sztucznego.</t>
  </si>
  <si>
    <t>Test kontroli wsadu do sterylizacji tlenkiem etylenu, test paskowy pokryty powłoką polimerową z symetrycznie rozłożoną substancją wskaźnikową na całej długości paska, kompatybilny z posiadanym przez szpital przyrządem testowym składającym się z kapsuły ze stali kwasoodpornej z teflonową rurką.</t>
  </si>
  <si>
    <t>Test symulacyjny Bowie Dick do kontroli pracy sterylizatorów parowych -test paskowy pokryty powłoką polimerową z symetrycznie rozłożoną substancją wskaźnikową na całej długości paska, kompatybilny z posiadanym przez szpital przyrządem testowym składającym się z kapsuły i rurki ze stali kwasoodpornej w obudowie z tworzywa sztucznego.</t>
  </si>
  <si>
    <t>Ochraniacze na naroża tac sterylizacyjnych z plastikowymi stopkami (Aesculap), zabezpieczające przed uszkodzeniem papieru lub włókniny opakowaniowej, odporne na warunki sterylizacji w parze wodnej. gramatura papieru 270 g/m2 wymiary: 100 x 100 x 50 mm. Opakowanie 1200 szt.</t>
  </si>
  <si>
    <t>Plomba do kontenerów z tworzywa sztucznego. Opakowanie zawiera 1000 szt.</t>
  </si>
  <si>
    <t>Metkownica trzyrzędowa, alfanumeryczna do naklejania etykiet samoprzylepnych, możliwość kodowania inicjałów operatora, numeru wsadu, zawartości pakietu,daty sterylizacji i daty ważności pakietu. Zapis informacji wzdłuż przesuwu etykiet. Kompatybilna z posiadanym przez Centralną Sterylizatornię systemem dokumentacji Gke przeznaczonym do kontroli i archiwizacji informacji o przeprowadzonych procesach sterylizacji składający się z metkownicy, etykiet, koperty dokumentacji kontrolnej sterylizacji</t>
  </si>
  <si>
    <t>Etykiety dwukrotnie przylepne ze wskaźnikiem sterylizacji parą wodną kompatybilne z posiadaną przez szpital metkownicą 3-rzędową alfanumeryczną Gke-Gmbh z zapisem informacji wzdłuż kierunku przesuwu etykiet-kolor czerwony, op. 12 rolek + 2 wałki z tuszem</t>
  </si>
  <si>
    <t>Etykiety dwukrotnie przylepne ze wskaźnikiem sterylizacji parą wodną kompatybilne z posiadaną przez szpital metkownicą 3-rzędową alfanumeryczną Gke-Gmbh z zapisem informacji wzdłuż kierunku przesuwu etykiet-kolor niebieski, op. 12 rolek + 2 wałki z tuszem</t>
  </si>
  <si>
    <t>Etykiety dwukrotnie przylepne ze wskaźnikiem sterylizacji tlenkiem etylenu kompatybilne z posiadaną przez szpital metkownicą 3-rzędową alfanumeryczną Gke-Gmbh z zapisem informacji wzdłuż kierunku przesuwu etykiet- kolor fioletowy,- op 12 rolek  + 2 wałki z tuszem</t>
  </si>
  <si>
    <t>Etykiety dwukrotnie przylepne ze wskaźnikiem sterylizacji nadtlenkiem wodoru kompatybilne z posiadaną przez szpital metkownicą 3-rzędową alfanumeryczną Gke-Gmbh z zapisem informacji wzdłuż kierunku przesuwu etykiet , op. 12 rolek + 2 wałki z tuszem</t>
  </si>
  <si>
    <t xml:space="preserve">Etykiety samoprzylepne do kontenera typu Aesculap. Wymiary: 75 x 35 mm. Ze wskaźnikiem sterylizacji parą wodną. </t>
  </si>
  <si>
    <t xml:space="preserve">Test kontroli zgrzewu. </t>
  </si>
  <si>
    <t>Test kontroli pakietu do sterylizacji parą wodną, test paskowy pokryty powłoką polimerową z symetrycznie rozłożoną substancją wskaźnikową  na całej długości testu, typ V wg EN ISO 11140-1, samoprzylepny</t>
  </si>
  <si>
    <t>Test kontroli pakietu do sterylizacji tlenkiem etylenu, test paskowy pokryty powłoką polimerową z symetrycznie rozłożoną substancją wskaźnikową  na całej długości testu, typ V wg EN ISO 11140-1, samoprzylepny</t>
  </si>
  <si>
    <t>Koperty do dokumentacji sterylizacyjnej</t>
  </si>
  <si>
    <t xml:space="preserve">szt. </t>
  </si>
  <si>
    <t>ZADANIE NR 4. RĘKAWY PAPIEROWO – FOLIOWE</t>
  </si>
  <si>
    <t>I</t>
  </si>
  <si>
    <t>Rękawy papierowo-foliowe płaskie o dł. 200m (S,EO)</t>
  </si>
  <si>
    <t>rozm. 50mmx200 x200</t>
  </si>
  <si>
    <t>rozm. 75mmx200</t>
  </si>
  <si>
    <t>rozm. 100mmx200</t>
  </si>
  <si>
    <t xml:space="preserve"> 125mmx200</t>
  </si>
  <si>
    <t>rozm. 150mmx200</t>
  </si>
  <si>
    <t>rozm.200mmx200</t>
  </si>
  <si>
    <t>rozm. 250mmx200</t>
  </si>
  <si>
    <t>rozm. 300mmx200</t>
  </si>
  <si>
    <t xml:space="preserve">rozm. 350mm x 200 lub  380mm x 200 </t>
  </si>
  <si>
    <t>rozm. 400 mm x 200</t>
  </si>
  <si>
    <r>
      <rPr>
        <b/>
        <sz val="9"/>
        <color indexed="8"/>
        <rFont val="Cambria"/>
        <family val="1"/>
      </rPr>
      <t xml:space="preserve">Wymagania dla rękawów papierowo-foliowych płaskich i z fałdą:
</t>
    </r>
    <r>
      <rPr>
        <sz val="9"/>
        <color indexed="8"/>
        <rFont val="Cambria"/>
        <family val="1"/>
      </rPr>
      <t xml:space="preserve">1.Zestaw wskaźnikowy(wskaźnik para wodna/tlenek etylenu) umieszczony między warstwami folii   lub na papierze pod folią poza obszarem roboczym w obrębie zgrzewu;
2.Informacja o kolorze wskaźnika po sterylizacji;
3.Gramatura papieru medycznego 70 g/m²;
4.Temperatura zgrzewu 160 - 210 st. C;
5. Zgrzew fabrycznie wielorowkowy, wielokanałowy o szer. min.1 cm;
6. Na rękawach podany rozmiar opakowania i kierunek otwierania jak również LOT ;
7. Napisy na rękawach i etykiety w języku polskim;
8. Folia minimum siedmiowarstwowa  gramatura 53g/m2, grubość 54µm
9. Ze względów higienicznych rękawy nawinięte folią do wewnątrz, zabezpieczone folią
10. Terminie ważności 5 lat; 
11.Zgodność z normami PN/EN 868-3 i 868-5;                                                                                                                          </t>
    </r>
  </si>
  <si>
    <t xml:space="preserve">ZADANIE NR 5. TOREBKI OCHRONNE SAMOPRZYLEPNE </t>
  </si>
  <si>
    <t>Rozm. 300 x 500mm lub 300 x 550mm</t>
  </si>
  <si>
    <t>Rozm. 420 x 700mm lub  600 x 760mm</t>
  </si>
  <si>
    <r>
      <rPr>
        <b/>
        <sz val="9"/>
        <rFont val="Cambria"/>
        <family val="1"/>
      </rPr>
      <t xml:space="preserve">Wymagania: </t>
    </r>
    <r>
      <rPr>
        <sz val="9"/>
        <rFont val="Cambria"/>
        <family val="1"/>
      </rPr>
      <t xml:space="preserve"> 
1. Do ochrony pakietów sterylnych
2. Samoprzylepne
3. Łatwe do otwarcia i wyjęcia zawartości;
4. Mogą też służyć do innych celów, w celu zabezpieczenia materiału skażonego – jako jednorazowe zabezpieczenia materiału skażonego przed i w czasie zniszczenia lub transportu</t>
    </r>
  </si>
  <si>
    <t xml:space="preserve">  ZADANIE NR 6. RĘKAWY WŁÓKNINOWO – FOLIOWE PŁASKIE</t>
  </si>
  <si>
    <r>
      <rPr>
        <sz val="10"/>
        <color indexed="8"/>
        <rFont val="Cambria"/>
        <family val="1"/>
      </rPr>
      <t xml:space="preserve"> rozm.100m x </t>
    </r>
    <r>
      <rPr>
        <sz val="10"/>
        <color indexed="8"/>
        <rFont val="Cambria"/>
        <family val="1"/>
      </rPr>
      <t>200mm</t>
    </r>
  </si>
  <si>
    <t xml:space="preserve">  rozm.100m x 420mm</t>
  </si>
  <si>
    <r>
      <rPr>
        <b/>
        <sz val="9"/>
        <rFont val="Cambria"/>
        <family val="1"/>
      </rPr>
      <t>Wymagania:</t>
    </r>
    <r>
      <rPr>
        <sz val="9"/>
        <rFont val="Cambria"/>
        <family val="1"/>
      </rPr>
      <t xml:space="preserve"> zgodność z normą ISO 11607, cz.1 i 2
1.Włoknina o gramaturze 60g/m²;
2.Folia pięciowarstwowa nie licząc warstwy kleju, przezroczysta, bez substancji toksycznych,                                        3.Grubość nie większa niż 55 mikrometry
4.Wskaźniki procesów sterylizacji (para wodna/tlenek etylenu), rozmiar opakowania </t>
    </r>
    <r>
      <rPr>
        <sz val="9"/>
        <color indexed="8"/>
        <rFont val="Cambria"/>
        <family val="1"/>
      </rPr>
      <t xml:space="preserve">umieszczone poza przestrzenią roboczą.                                                                                                                                                                                                           
</t>
    </r>
  </si>
  <si>
    <t xml:space="preserve">  ZADANIE NR 7. WŁÓKNINA NAPRZEMIENNIE PAKOWANA</t>
  </si>
  <si>
    <t>rozm. 120cm x 120cm, arkusz włóknina SMS 60g granat / włóknina celulozowa zielona 67g</t>
  </si>
  <si>
    <t>rozm. 100cm x 100cm, arkusz włóknina SMS 60g granat / włóknina celulozowa zielona 67g</t>
  </si>
  <si>
    <r>
      <rPr>
        <b/>
        <sz val="9"/>
        <rFont val="Cambria"/>
        <family val="1"/>
      </rPr>
      <t>Wymagania:</t>
    </r>
    <r>
      <rPr>
        <sz val="9"/>
        <rFont val="Cambria"/>
        <family val="1"/>
      </rPr>
      <t xml:space="preserve">  1.  Bezcelulozowa włóknina SMMS gramatura 60g/m2:  Kolor niebieski ; Wytrzymałość na rozciąganie MD na sucho 2,70 kN/m; Wytrzymałość na rozciąganie CD na sucho 1,70 kN/m; Wytrzymałość na rozciąganie MD na mokro min.0,75  kN/m; Wytrzymałość na rozciąganie CD na mokro min.0,50  kN/m; Ciśnienie rozrywające na sucho min.130 kPa; Ciśnienie rozrywające na mokro min.90 kPa                                                                                                                                                     2. Celulozowa włóknina gramatura 67g/m2;  Kolor zielony; Wytrzymałość na rozciąganie MD na sucho 2,30 kN/m; Wytrzymałość na rozciąganie CD na sucho 1,58 kN/m;  Wytrzymałość na rozciąganie MD na mokro 1,19 kN/m; Wytrzymałość na rozciąganie CD na mokro 0,78  kN/m;  Ciśnienie rozrywające na sucho 320 kPa;   Ciśnienie rozrywające na mokro min.115 kPa;  Produkt zgodny z normą PN -EN ISO 11607 – 1 :2017 oraz  PN - EN 868 – 2 :2017        </t>
    </r>
  </si>
  <si>
    <t>rozm. 100cm x 100cm, arkusz włóknina SMS 43g zielona / SMS 43 g niebieska</t>
  </si>
  <si>
    <r>
      <rPr>
        <b/>
        <sz val="9"/>
        <color indexed="8"/>
        <rFont val="Cambria"/>
        <family val="1"/>
      </rPr>
      <t>Wymagania:</t>
    </r>
    <r>
      <rPr>
        <sz val="9"/>
        <color indexed="8"/>
        <rFont val="Cambria"/>
        <family val="1"/>
      </rPr>
      <t xml:space="preserve">  1.  Bezcelulozowa włóknina SMMS gramatura 43g/m2:  Kolor niebieski ; naprzemiennie pakowana z włókniną bezcelulozową SMMS gramatura 43g/m2:  Kolor zielony. Wytrzymałość na rozciąganie MD na sucho 1,80 kN/m; Wytrzymałość na rozciąganie CD na sucho 0,8 kN/m; Wytrzymałość na rozciąganie MD na mokro min 1,5  kN/m; Wytrzymałość na rozciąganie CD na mokro min.0,75  kN/m; Ciśnienie rozrywające na sucho min.250 kPa; Ciśnienie rozrywające na mokro min.240 kPa Produkt zgodny z normą PN -EN ISO 11607 – 1 :2017 oraz  PN - EN 868 – 2 :2017        </t>
    </r>
  </si>
  <si>
    <t xml:space="preserve">  ZADANIE NR 8. SZCZOTKI, OSŁONKI</t>
  </si>
  <si>
    <t>JEDNOSTRONNA szczotka NA DRUCIE 300mm, główka Ø 2,0 x 100mm</t>
  </si>
  <si>
    <t>JEDNOSTRONNA szczotka NA DRUCIE 300 mm, główka Ø 3,0 x100mm</t>
  </si>
  <si>
    <t>Szczotka Z UCHWYTEM DO NARZĘDZI,kolor żółty,długość 220mm,główka 80x18x15 mm</t>
  </si>
  <si>
    <t>Szczotka Z UCHWYTEM DO NARZĘDZI,kolor zielony,długość 220mm,główka 80x18x15 mm</t>
  </si>
  <si>
    <t>Szczotka Z UCHWYTEM DO NARZĘDZI,kolor niebieski,długość 220mm,główka 80x18x10 mm</t>
  </si>
  <si>
    <t>Szczotka DWUSTRONNA MIĘKKIE WŁOSIE,długość 175mm,główka25/35 mm</t>
  </si>
  <si>
    <t>Szczotka DWUSTRONNA TWARDE WŁOSIE,długość 175mm,główka 30/40 mm</t>
  </si>
  <si>
    <t>Szczotka do endoskopów,główka Ø 2,0mm</t>
  </si>
  <si>
    <t>Szczotka do endoskopów główka Ø 2,5mm</t>
  </si>
  <si>
    <t>Szczotka Z METALOWYM WŁOSIEM,długość 178 mm,główka 40mm</t>
  </si>
  <si>
    <t>CZYŚCIK,kolor brązowy, rozmiar 150x100 mm</t>
  </si>
  <si>
    <t>Osłonka na końcówki ostrych instrumentów, w postaci kieszonki papierowo-foliowej, rozmiar 51x127mm</t>
  </si>
  <si>
    <t>ZADANIE NR 9. MATERIAŁY EKSPLOATACYJNE DO STERYLIZACJI NADTLENKIEM WODORU</t>
  </si>
  <si>
    <t xml:space="preserve">Cena jedn. netto </t>
  </si>
  <si>
    <t xml:space="preserve"> Stawka VAT </t>
  </si>
  <si>
    <t xml:space="preserve">Cena jedn. brutto </t>
  </si>
  <si>
    <t xml:space="preserve"> Ilość szt. /ark.</t>
  </si>
  <si>
    <t>Wartość  netto</t>
  </si>
  <si>
    <t>Wskaźniki biologiczne szybkiego odczytu do kontroli procesu sterylizacji plazmowej w czasie od 20 minut. Kompatybilne z posiadanym inkubatorem CELERITY 20 HP do systemu V-Pro. Opak. 25 sztuk.</t>
  </si>
  <si>
    <r>
      <rPr>
        <sz val="9"/>
        <color indexed="8"/>
        <rFont val="Cambria"/>
        <family val="1"/>
      </rPr>
      <t xml:space="preserve">Pojemnik ze środkiem sterylizującym zawierający 59% roztwór nadtlenku wodoru, o pojemności 113 ml, umożliwiający przeprowadzenie </t>
    </r>
    <r>
      <rPr>
        <b/>
        <sz val="9"/>
        <color indexed="8"/>
        <rFont val="Cambria"/>
        <family val="1"/>
      </rPr>
      <t>15-30 cykli w sterylizatorze V-PRO maX2</t>
    </r>
    <r>
      <rPr>
        <sz val="9"/>
        <color indexed="8"/>
        <rFont val="Cambria"/>
        <family val="1"/>
      </rPr>
      <t>. Na każdym pojemniku wymagana data ważności oraz numer serii oznaczony dodatkowo kodem DataMatrix. Opak. 3 sztuki</t>
    </r>
  </si>
  <si>
    <t xml:space="preserve">Niezawierający niebezpiecznych substancji toksycznych, wieloparametrowy wskaźnik do kontroli sterylizacji parami nadtlenku wodoru VH2O2, również do sterylizacji plazmowej, do stosowania we wszystkich sterylizatorach na nadtlenek wodoru, odpowiadający typ 4 wg ISO 11140-1, substancja wskaźnikowa umieszczona punktowo, zmieniająca barwę po procesie sterylizacji z różowego na żółty. Miejsce z substancją wskaźnikową pokryte laminatem. Poświadczony aktualnym dokumentem  producenta brak zawartości niebezpiecznych substancji toksycznych. Rozmiar testu dopasowany do aktualnie używanej dokumentacji, 3 x 7 cm (+/- 10%). Wymagane dołaczenie deklaracji producenta potwierdzającej typ wskaźnika. W opakowaniach po 200 szt. </t>
  </si>
  <si>
    <t>Rękaw Tyvek-folia płaski przeznaczony do sterylizacji nadtlenkiem wodoru. Gramatura nie mniejsza niż 74g/m2, odporność na rozdarcie: nie mniej niż 195 N w obu kierunkach. Folia z materiału PE/ PET o grubości niewiększej niż 62 µm, zgrzewalna w temperaturze 120 - 150ºC, o gramaturze min.  65 g/m2. Wymagania ogólne: wszystkie napisy i testy poza strefą pakowania, wskaźnik procesu sterylizacji nadtlenkiem wodoru VH2O2, substancja wskaźnikowa naniesiona jednolicie, bez przerw, szlaczków itp. na powierzchni ≥ 100 mm², jednoznaczna zmiana koloru wskaźnika procesu po sterylizacji plazmowej łatwa do interpretacji, jednoznacznie oznaczony kierunek otwarcia, ze względów techniczno-higienicznych rękaw nawinięty folią na zewnątrz. Znak CE oraz znak określający produkt jednokrotnego użytku tylko na opakowaniu zbiorczym, nie dopuszcza się tego oznakowania na rękawie. Wymagane dokumenty: karta techniczna producenta potwierdzająca spełnienie parametrów, dokument potwierdzający brak cytotoksyczności w oparciu o laboratoryjne badania wg ISO 10993-5.</t>
  </si>
  <si>
    <t>szer. 7,5 cm  x dł. 70 m – 1 rolka</t>
  </si>
  <si>
    <t>szer. 10 cm  x dł. 70 m – 1 rolka</t>
  </si>
  <si>
    <t>szer. 15 cm  x dł. 70 m – 1 rolka</t>
  </si>
  <si>
    <t xml:space="preserve"> szer. 20 cm  x dł. 70 m – 1 rolka</t>
  </si>
  <si>
    <t>szer. 25 cm  x dł. 70 m – 1 rolka</t>
  </si>
  <si>
    <t>szer. 30 cm  x dł. 70 m – 1 rolka</t>
  </si>
  <si>
    <t xml:space="preserve"> szer. 35 cm  x dł. 70 m – 1 rolka</t>
  </si>
  <si>
    <t xml:space="preserve"> szer. 40 cm  x dł. 70 m – 1 rolka</t>
  </si>
  <si>
    <t>Test kontroli prawidłowej pracy zgrzewarki oraz jakości zgrzewu do zastosowania w opakowaniach HDPE - TYVEK (instrukcja zastosowania w zestawie).1 opakowanie 250 szt. testów</t>
  </si>
  <si>
    <t>Polipropylenowy, 4-warstwowy materiał opakowaniowy typu SMMS, gramatura ≥ 55 g/m2, możliwość stosowania w sterylizacji S, EO, VH2O2, wytrzymałość na rozciąganie w kierunku walcowania niemniej niż 2,4 kN/m; w kierunku poprzecznym niemniej niż 1,3 kN/m, wydłużenie niemniejsze niż 65% w obu kierunkach, kolor niebieski;</t>
  </si>
  <si>
    <t>75 x 75 cm, op. a' 300 szt.</t>
  </si>
  <si>
    <t xml:space="preserve"> 90 x 90 cm, op. a' 300 szt.</t>
  </si>
  <si>
    <t>100 x 100 cm, op. a' 200 szt.</t>
  </si>
  <si>
    <t>120 x 120 cm, op. a' 120 szt.</t>
  </si>
  <si>
    <t>Taśma ze wskaźnikiem sterylizacji plazmowej - VH2O2 - V-PRO* - 19 mm x 55 m opakowanie - 6 rolek</t>
  </si>
  <si>
    <t>Taśma neutralna, bez wskaźnika procesu sterylizacji, nie zawierająca celulozy - możliwość stosowania w sterylizacji nadtlenkiem wodoru, opakowanie: 9 rolek.</t>
  </si>
  <si>
    <t xml:space="preserve"> Wartość  brutto</t>
  </si>
  <si>
    <t>ZADANIE NR 10. KONTROLA BIOLOGICZNA i GAZ DO  STERYLIZACJI TLENKIEM ETYLENU</t>
  </si>
  <si>
    <t>Cena jedn.  brutto</t>
  </si>
  <si>
    <t xml:space="preserve">Naboje gazowe  do sterylizatora gazowego 3M STERI-VAC 5GS, zawierające 100 gram czystego EO, zgodne z instrukcją użytkowania sterylizatora i dopuszczone przez producenta sterylizatora na podstawie oświadczenia producenta sterylizatora. Przeznaczone również do modelu 4xl i 5xl </t>
  </si>
  <si>
    <t>Integrator chemiczny typ 5 do pary wodnej z przesuwającą się substancją wskaźnikową w okienku o długości 2,5-3,0 cm, do zastosowania we wszystkich cyklach sterylizacji parą wodną, nie wymagający interpretacji zmiany koloru. Parametry punktu końcowego w 3 temperaturach badane dla każdej serii i podane na opakowaniu. Zgodność z normą referencyjną potwierdzona certyfikatem niezależnej jednostki notyfikowanej.</t>
  </si>
  <si>
    <t>Biologiczny zestaw testowy o szybkim odczycie do pary wodnej, symulujący pakiet porowaty, zawierający wskaźnik biologiczny i kartę ze wskaźnikeim chemicznym do opisu cyklu. Wskaźnik biologiczny zapewnia ostateczny odczyt wyniku negatywnego po 24 minutach inkubacji. Wskaźnik posiada wewnętrzny system kruszenia ampułki nie wymagający użycia zewnętrznego "kruszera" Wykrycie przez odczyt automatyczny fluorescencji w autoczytniku. Nakrętka wskaźnika w kolorze brązowym. Na fiolce repozycjonowalna nierwąca się naklejka z miejscem do opisu oraz wskaźnik chemiczny. Opakowanie zawiera 24 biologiczne zestawy testowe oraz 5 sztuk wskaźników kontrolnych. Zgodność wskaźnika znajdującego się w zestawie z normą referencyjną potwierdzona certyfikatem niezależnej jednostki notyfikowanej</t>
  </si>
  <si>
    <t>Biologiczny zestaw testowy o szybkim odczycie do tlenku etylenu, symulujący narzędzie rurowe, zawierający wskaźnik biologiczny . Do każdego pojedyńczego zestawu dołączony jeden wskaźnik stosowany jako kontrola pozytywna wskaźników. Wskaźnik biologiczny zapewnia ostateczny odczyt wyniku negatywnego po 4 godzinach inkubacji. Wynik inkubacji widoczny na wyświetlaczy LCD za pomocą znaku "+" lub "-" oraz sygnału dźwiękowego w przypadku pozytywnego wyniku. Nakrętka wskaźnika w kolorze zielonym. Na fiolce repozycjonowalna nierwąca się naklejka ze wskaźnikiem chemicznym i miejscem do opisu. Zgodność wskaźnika znajdującego się w zestawie z normą referencyjną potwierdzona certyfikatem niezależnej jednostki notyfikowanej</t>
  </si>
  <si>
    <t>ZADANIE NR 11. MATERIAŁY EKSPLOATACYJNE DO DRUKARKI ETYKIET ZEBRA ZT230 203 DPI – TERMOTRANSFEROWA ZPL</t>
  </si>
  <si>
    <t>Kalka woskowo-żywiczna Zebra 3200 110mm x 450 M  do drukarek etykiet Zebra Z4M</t>
  </si>
  <si>
    <t>Etykiety Getinge T-DOC do drukarki etykiet Zebra Z4M (rolka = 2000 szt.)</t>
  </si>
  <si>
    <t>kaseta</t>
  </si>
  <si>
    <t>Załącznik nr 2.1-2.11 do SWZ - Kosztorys ofertowy</t>
  </si>
  <si>
    <t>Tonery/kasetki do drukarki zgrzewarki Pro Seal Premium (OKI ML 182/390/420/490/720/5320 Black)</t>
  </si>
  <si>
    <t>(podpis kwalifikowany/ zaufany/ elektroniczny podpis osobisty)</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</si>
</sst>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0000&quot; zł&quot;"/>
    <numFmt numFmtId="166" formatCode="#,##0.0000"/>
    <numFmt numFmtId="167" formatCode="\ * #,##0.00&quot; zł &quot;;\-* #,##0.00&quot; zł &quot;;\ * \-#&quot; zł &quot;;@\ "/>
    <numFmt numFmtId="168" formatCode="0.0000"/>
    <numFmt numFmtId="169" formatCode="#,##0.00\ [$zł-415];[Red]\-#,##0.00\ [$zł-415]"/>
    <numFmt numFmtId="170" formatCode="\ * #,##0.00&quot;      &quot;;\-* #,##0.00&quot;      &quot;;\ * \-#&quot;      &quot;;@\ "/>
    <numFmt numFmtId="171" formatCode="#,##0.00\ [$zł-415];\-#,##0.00\ [$zł-415]"/>
    <numFmt numFmtId="172" formatCode="\ * #,##0.00\ [$zł-415]\ ;\-* #,##0.00\ [$zł-415]\ ;\ * \-#\ [$zł-415]\ ;@\ "/>
    <numFmt numFmtId="173" formatCode="#,##0.00&quot; zł&quot;;[Red]\-#,##0.00&quot; zł&quot;"/>
  </numFmts>
  <fonts count="58">
    <font>
      <sz val="10"/>
      <name val="Arial"/>
      <family val="2"/>
    </font>
    <font>
      <sz val="10"/>
      <name val="Arial CE"/>
      <family val="2"/>
    </font>
    <font>
      <sz val="9"/>
      <name val="Book Antiqua"/>
      <family val="1"/>
    </font>
    <font>
      <b/>
      <sz val="11"/>
      <name val="Cambria"/>
      <family val="1"/>
    </font>
    <font>
      <sz val="14"/>
      <name val="Garamond"/>
      <family val="1"/>
    </font>
    <font>
      <b/>
      <sz val="10"/>
      <name val="Cambria"/>
      <family val="1"/>
    </font>
    <font>
      <b/>
      <sz val="9"/>
      <name val="Cambria"/>
      <family val="1"/>
    </font>
    <font>
      <sz val="9"/>
      <name val="Cambria"/>
      <family val="1"/>
    </font>
    <font>
      <b/>
      <sz val="8"/>
      <name val="Cambria"/>
      <family val="1"/>
    </font>
    <font>
      <sz val="9"/>
      <name val="Arial"/>
      <family val="2"/>
    </font>
    <font>
      <b/>
      <sz val="11"/>
      <name val="Arial"/>
      <family val="2"/>
    </font>
    <font>
      <b/>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Cambria"/>
      <family val="1"/>
    </font>
    <font>
      <sz val="10"/>
      <color indexed="8"/>
      <name val="Cambria"/>
      <family val="1"/>
    </font>
    <font>
      <sz val="9"/>
      <color indexed="8"/>
      <name val="Cambria"/>
      <family val="1"/>
    </font>
    <font>
      <b/>
      <sz val="10"/>
      <color indexed="8"/>
      <name val="Cambria"/>
      <family val="1"/>
    </font>
    <font>
      <sz val="8"/>
      <name val="Cambria"/>
      <family val="1"/>
    </font>
    <font>
      <b/>
      <sz val="9"/>
      <color indexed="8"/>
      <name val="Cambria"/>
      <family val="1"/>
    </font>
    <font>
      <sz val="9"/>
      <color indexed="57"/>
      <name val="Cambria"/>
      <family val="1"/>
    </font>
    <font>
      <b/>
      <sz val="7"/>
      <color indexed="8"/>
      <name val="Cambria"/>
      <family val="1"/>
    </font>
    <font>
      <sz val="8"/>
      <color indexed="8"/>
      <name val="Cambria"/>
      <family val="1"/>
    </font>
    <font>
      <sz val="8"/>
      <color indexed="8"/>
      <name val="Calibri"/>
      <family val="2"/>
    </font>
    <font>
      <b/>
      <sz val="9"/>
      <color indexed="8"/>
      <name val="Calibri"/>
      <family val="2"/>
    </font>
    <font>
      <sz val="11"/>
      <name val="Cambria"/>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color indexed="63"/>
      </bottom>
    </border>
    <border>
      <left>
        <color indexed="63"/>
      </left>
      <right>
        <color indexed="63"/>
      </right>
      <top style="thin">
        <color indexed="8"/>
      </top>
      <bottom style="thin">
        <color indexed="8"/>
      </bottom>
    </border>
    <border>
      <left style="hair">
        <color indexed="8"/>
      </left>
      <right>
        <color indexed="63"/>
      </right>
      <top>
        <color indexed="63"/>
      </top>
      <bottom style="hair">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46" fillId="0" borderId="3" applyNumberFormat="0" applyFill="0" applyAlignment="0" applyProtection="0"/>
    <xf numFmtId="0" fontId="47" fillId="29" borderId="4" applyNumberFormat="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52" fillId="27" borderId="1" applyNumberFormat="0" applyAlignment="0" applyProtection="0"/>
    <xf numFmtId="9" fontId="0" fillId="0" borderId="0" applyFill="0" applyBorder="0" applyAlignment="0" applyProtection="0"/>
    <xf numFmtId="0" fontId="53" fillId="0" borderId="8"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31" borderId="9" applyNumberFormat="0" applyFont="0" applyAlignment="0" applyProtection="0"/>
    <xf numFmtId="167" fontId="0" fillId="0" borderId="0" applyFill="0" applyBorder="0" applyAlignment="0" applyProtection="0"/>
    <xf numFmtId="42" fontId="0" fillId="0" borderId="0" applyFill="0" applyBorder="0" applyAlignment="0" applyProtection="0"/>
    <xf numFmtId="0" fontId="57" fillId="32" borderId="0" applyNumberFormat="0" applyBorder="0" applyAlignment="0" applyProtection="0"/>
  </cellStyleXfs>
  <cellXfs count="191">
    <xf numFmtId="0" fontId="0" fillId="0" borderId="0" xfId="0" applyAlignment="1">
      <alignment/>
    </xf>
    <xf numFmtId="0" fontId="2" fillId="0" borderId="0" xfId="0" applyFont="1" applyAlignment="1">
      <alignment/>
    </xf>
    <xf numFmtId="164" fontId="2" fillId="0" borderId="0" xfId="0" applyNumberFormat="1" applyFont="1" applyAlignment="1">
      <alignment/>
    </xf>
    <xf numFmtId="1" fontId="2" fillId="0" borderId="0" xfId="0" applyNumberFormat="1" applyFont="1" applyAlignment="1">
      <alignment horizontal="center" vertical="center"/>
    </xf>
    <xf numFmtId="165" fontId="2" fillId="0" borderId="0" xfId="0" applyNumberFormat="1" applyFont="1" applyAlignment="1">
      <alignment horizontal="center"/>
    </xf>
    <xf numFmtId="1" fontId="4" fillId="0" borderId="0" xfId="0" applyNumberFormat="1" applyFont="1" applyAlignment="1">
      <alignment horizontal="center" vertical="center"/>
    </xf>
    <xf numFmtId="165" fontId="4" fillId="0" borderId="0" xfId="0" applyNumberFormat="1" applyFont="1" applyAlignment="1">
      <alignment horizontal="center"/>
    </xf>
    <xf numFmtId="0" fontId="4" fillId="0" borderId="0" xfId="0" applyFont="1" applyAlignment="1">
      <alignment/>
    </xf>
    <xf numFmtId="164" fontId="4" fillId="0" borderId="0" xfId="0" applyNumberFormat="1" applyFont="1" applyAlignment="1">
      <alignment/>
    </xf>
    <xf numFmtId="0" fontId="6" fillId="0" borderId="10" xfId="52" applyFont="1" applyBorder="1" applyAlignment="1">
      <alignment horizontal="center" vertical="center" wrapText="1"/>
      <protection/>
    </xf>
    <xf numFmtId="0" fontId="7" fillId="0" borderId="10" xfId="52" applyFont="1" applyBorder="1" applyAlignment="1">
      <alignment horizontal="center" vertical="center" wrapText="1"/>
      <protection/>
    </xf>
    <xf numFmtId="164"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2" fillId="0" borderId="0" xfId="0" applyFont="1" applyAlignment="1">
      <alignment horizontal="center" vertical="center" wrapText="1"/>
    </xf>
    <xf numFmtId="1"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0" fontId="7" fillId="0" borderId="10" xfId="52" applyFont="1" applyBorder="1" applyAlignment="1">
      <alignment horizontal="left" vertical="center" wrapText="1"/>
      <protection/>
    </xf>
    <xf numFmtId="164" fontId="7" fillId="0" borderId="10" xfId="52" applyNumberFormat="1" applyFont="1" applyBorder="1" applyAlignment="1">
      <alignment horizontal="center" vertical="center" wrapText="1"/>
      <protection/>
    </xf>
    <xf numFmtId="9" fontId="7" fillId="0" borderId="10" xfId="52" applyNumberFormat="1" applyFont="1" applyBorder="1" applyAlignment="1">
      <alignment horizontal="center" vertical="center" wrapText="1"/>
      <protection/>
    </xf>
    <xf numFmtId="166" fontId="2" fillId="0" borderId="0" xfId="0" applyNumberFormat="1" applyFont="1" applyAlignment="1">
      <alignment/>
    </xf>
    <xf numFmtId="1" fontId="2" fillId="0" borderId="0" xfId="0" applyNumberFormat="1" applyFont="1" applyAlignment="1">
      <alignment horizontal="center"/>
    </xf>
    <xf numFmtId="0" fontId="6" fillId="0" borderId="10" xfId="52" applyFont="1" applyFill="1" applyBorder="1" applyAlignment="1">
      <alignment horizontal="center" vertical="center"/>
      <protection/>
    </xf>
    <xf numFmtId="0" fontId="7" fillId="0" borderId="10" xfId="52" applyFont="1" applyFill="1" applyBorder="1" applyAlignment="1">
      <alignment horizontal="center" vertical="center"/>
      <protection/>
    </xf>
    <xf numFmtId="164" fontId="7" fillId="0" borderId="10" xfId="52" applyNumberFormat="1" applyFont="1" applyBorder="1" applyAlignment="1">
      <alignment horizontal="center" vertical="center"/>
      <protection/>
    </xf>
    <xf numFmtId="9" fontId="7" fillId="0" borderId="10" xfId="61" applyNumberFormat="1" applyFont="1" applyFill="1" applyBorder="1" applyAlignment="1" applyProtection="1">
      <alignment horizontal="center" vertical="center"/>
      <protection/>
    </xf>
    <xf numFmtId="164" fontId="7" fillId="0" borderId="10" xfId="52" applyNumberFormat="1" applyFont="1" applyBorder="1" applyAlignment="1">
      <alignment horizontal="right" vertical="center"/>
      <protection/>
    </xf>
    <xf numFmtId="0" fontId="7" fillId="0" borderId="10" xfId="0" applyFont="1" applyBorder="1" applyAlignment="1">
      <alignment vertical="center"/>
    </xf>
    <xf numFmtId="164" fontId="7" fillId="0" borderId="10" xfId="0" applyNumberFormat="1" applyFont="1" applyBorder="1" applyAlignment="1">
      <alignment horizontal="right"/>
    </xf>
    <xf numFmtId="0" fontId="6" fillId="0" borderId="10" xfId="52" applyFont="1" applyFill="1" applyBorder="1" applyAlignment="1">
      <alignment horizontal="center" vertical="center" wrapText="1"/>
      <protection/>
    </xf>
    <xf numFmtId="0" fontId="7" fillId="0" borderId="10" xfId="52" applyFont="1" applyBorder="1" applyAlignment="1">
      <alignment horizontal="center" vertical="center"/>
      <protection/>
    </xf>
    <xf numFmtId="165" fontId="2" fillId="0" borderId="0" xfId="0" applyNumberFormat="1" applyFont="1" applyAlignment="1">
      <alignment horizontal="center" wrapText="1"/>
    </xf>
    <xf numFmtId="0" fontId="6" fillId="33" borderId="10" xfId="52" applyFont="1" applyFill="1" applyBorder="1" applyAlignment="1">
      <alignment horizontal="center" vertical="center" wrapText="1"/>
      <protection/>
    </xf>
    <xf numFmtId="0" fontId="7" fillId="0" borderId="10" xfId="52" applyFont="1" applyFill="1" applyBorder="1" applyAlignment="1">
      <alignment vertical="center" wrapText="1"/>
      <protection/>
    </xf>
    <xf numFmtId="0" fontId="7" fillId="33" borderId="10" xfId="52" applyFont="1" applyFill="1" applyBorder="1" applyAlignment="1">
      <alignment horizontal="center" vertical="center" wrapText="1"/>
      <protection/>
    </xf>
    <xf numFmtId="0" fontId="6" fillId="33" borderId="10" xfId="52" applyFont="1" applyFill="1" applyBorder="1" applyAlignment="1">
      <alignment horizontal="left" vertical="center" wrapText="1"/>
      <protection/>
    </xf>
    <xf numFmtId="164" fontId="7" fillId="33" borderId="10" xfId="52" applyNumberFormat="1" applyFont="1" applyFill="1" applyBorder="1" applyAlignment="1">
      <alignment horizontal="right" vertical="center"/>
      <protection/>
    </xf>
    <xf numFmtId="164" fontId="7" fillId="33" borderId="10" xfId="52" applyNumberFormat="1" applyFont="1" applyFill="1" applyBorder="1" applyAlignment="1">
      <alignment horizontal="center" vertical="center"/>
      <protection/>
    </xf>
    <xf numFmtId="9" fontId="7" fillId="33" borderId="10" xfId="0" applyNumberFormat="1" applyFont="1" applyFill="1" applyBorder="1" applyAlignment="1">
      <alignment horizontal="center" vertical="center"/>
    </xf>
    <xf numFmtId="164" fontId="7" fillId="33" borderId="10" xfId="0" applyNumberFormat="1" applyFont="1" applyFill="1" applyBorder="1" applyAlignment="1">
      <alignment horizontal="right"/>
    </xf>
    <xf numFmtId="168" fontId="2" fillId="0" borderId="0" xfId="0" applyNumberFormat="1" applyFont="1" applyAlignment="1">
      <alignment/>
    </xf>
    <xf numFmtId="0" fontId="6" fillId="33" borderId="10" xfId="52" applyFont="1" applyFill="1" applyBorder="1" applyAlignment="1">
      <alignment horizontal="center" vertical="center"/>
      <protection/>
    </xf>
    <xf numFmtId="3" fontId="7" fillId="33" borderId="10" xfId="52" applyNumberFormat="1" applyFont="1" applyFill="1" applyBorder="1" applyAlignment="1">
      <alignment horizontal="center" vertical="center"/>
      <protection/>
    </xf>
    <xf numFmtId="1" fontId="2" fillId="0" borderId="0" xfId="0" applyNumberFormat="1" applyFont="1" applyAlignment="1">
      <alignment horizontal="center" wrapText="1"/>
    </xf>
    <xf numFmtId="3" fontId="2" fillId="0" borderId="0" xfId="0" applyNumberFormat="1" applyFont="1" applyAlignment="1">
      <alignment/>
    </xf>
    <xf numFmtId="0" fontId="7" fillId="0" borderId="11" xfId="52" applyFont="1" applyFill="1" applyBorder="1" applyAlignment="1">
      <alignment vertical="center" wrapText="1"/>
      <protection/>
    </xf>
    <xf numFmtId="165" fontId="2" fillId="0" borderId="0" xfId="0" applyNumberFormat="1" applyFont="1" applyAlignment="1">
      <alignment horizontal="center" vertical="top" wrapText="1"/>
    </xf>
    <xf numFmtId="0" fontId="6" fillId="0" borderId="10" xfId="52" applyFont="1" applyBorder="1" applyAlignment="1">
      <alignment horizontal="left" vertical="center" wrapText="1"/>
      <protection/>
    </xf>
    <xf numFmtId="0" fontId="7" fillId="0" borderId="10" xfId="52" applyFont="1" applyFill="1" applyBorder="1" applyAlignment="1">
      <alignment horizontal="center" vertical="center" wrapText="1"/>
      <protection/>
    </xf>
    <xf numFmtId="0" fontId="7" fillId="0" borderId="10" xfId="52" applyFont="1" applyBorder="1" applyAlignment="1">
      <alignment horizontal="left" vertical="center" wrapText="1"/>
      <protection/>
    </xf>
    <xf numFmtId="3" fontId="7" fillId="0" borderId="10" xfId="52" applyNumberFormat="1" applyFont="1" applyBorder="1" applyAlignment="1">
      <alignment horizontal="center" vertical="center"/>
      <protection/>
    </xf>
    <xf numFmtId="0" fontId="7" fillId="0" borderId="0" xfId="52" applyFont="1" applyFill="1" applyBorder="1" applyAlignment="1">
      <alignment horizontal="center" vertical="center"/>
      <protection/>
    </xf>
    <xf numFmtId="0" fontId="7" fillId="0" borderId="0" xfId="0" applyFont="1" applyAlignment="1">
      <alignment/>
    </xf>
    <xf numFmtId="0" fontId="6" fillId="0" borderId="10" xfId="52" applyFont="1" applyBorder="1" applyAlignment="1">
      <alignment horizontal="center" vertical="center"/>
      <protection/>
    </xf>
    <xf numFmtId="164" fontId="3" fillId="0" borderId="12" xfId="52" applyNumberFormat="1" applyFont="1" applyBorder="1" applyAlignment="1">
      <alignment horizontal="right" vertical="center"/>
      <protection/>
    </xf>
    <xf numFmtId="164" fontId="6" fillId="0" borderId="12" xfId="52" applyNumberFormat="1" applyFont="1" applyBorder="1" applyAlignment="1">
      <alignment horizontal="right" vertical="center"/>
      <protection/>
    </xf>
    <xf numFmtId="164" fontId="8" fillId="34" borderId="12" xfId="52" applyNumberFormat="1" applyFont="1" applyFill="1" applyBorder="1" applyAlignment="1">
      <alignment horizontal="right" vertical="center"/>
      <protection/>
    </xf>
    <xf numFmtId="0" fontId="6" fillId="0" borderId="10" xfId="52" applyFont="1" applyBorder="1" applyAlignment="1">
      <alignment horizontal="center" vertical="center" wrapText="1"/>
      <protection/>
    </xf>
    <xf numFmtId="0" fontId="7" fillId="0" borderId="10" xfId="52" applyFont="1" applyBorder="1" applyAlignment="1">
      <alignment horizontal="center" vertical="center" wrapText="1"/>
      <protection/>
    </xf>
    <xf numFmtId="164"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52" applyFont="1" applyFill="1" applyBorder="1" applyAlignment="1">
      <alignment vertical="center" wrapText="1"/>
      <protection/>
    </xf>
    <xf numFmtId="164" fontId="7" fillId="0" borderId="10" xfId="52" applyNumberFormat="1" applyFont="1" applyBorder="1" applyAlignment="1">
      <alignment horizontal="center" vertical="center"/>
      <protection/>
    </xf>
    <xf numFmtId="164" fontId="7" fillId="0" borderId="10" xfId="52" applyNumberFormat="1" applyFont="1" applyBorder="1" applyAlignment="1">
      <alignment horizontal="center" vertical="center" wrapText="1"/>
      <protection/>
    </xf>
    <xf numFmtId="9" fontId="9" fillId="0" borderId="10" xfId="61" applyNumberFormat="1" applyFont="1" applyFill="1" applyBorder="1" applyAlignment="1" applyProtection="1">
      <alignment horizontal="center" vertical="center"/>
      <protection/>
    </xf>
    <xf numFmtId="164" fontId="9" fillId="0" borderId="10" xfId="0" applyNumberFormat="1" applyFont="1" applyBorder="1" applyAlignment="1">
      <alignment horizontal="center" vertical="center" wrapText="1"/>
    </xf>
    <xf numFmtId="165" fontId="2" fillId="0" borderId="0" xfId="0" applyNumberFormat="1" applyFont="1" applyAlignment="1">
      <alignment horizontal="center" vertical="center"/>
    </xf>
    <xf numFmtId="0" fontId="7" fillId="0" borderId="13" xfId="53" applyFont="1" applyBorder="1" applyAlignment="1" applyProtection="1">
      <alignment vertical="center" wrapText="1"/>
      <protection hidden="1"/>
    </xf>
    <xf numFmtId="167" fontId="7" fillId="33" borderId="10" xfId="61" applyFont="1" applyFill="1" applyBorder="1" applyAlignment="1" applyProtection="1">
      <alignment horizontal="center" vertical="center" wrapText="1"/>
      <protection hidden="1"/>
    </xf>
    <xf numFmtId="0" fontId="7" fillId="0" borderId="11" xfId="55" applyNumberFormat="1" applyFont="1" applyFill="1" applyBorder="1" applyAlignment="1" applyProtection="1">
      <alignment horizontal="center" vertical="center" wrapText="1"/>
      <protection hidden="1"/>
    </xf>
    <xf numFmtId="167" fontId="7" fillId="33" borderId="14" xfId="61" applyFont="1" applyFill="1" applyBorder="1" applyAlignment="1" applyProtection="1">
      <alignment horizontal="center" vertical="center" wrapText="1"/>
      <protection hidden="1"/>
    </xf>
    <xf numFmtId="0" fontId="7" fillId="0" borderId="10" xfId="0" applyFont="1" applyBorder="1" applyAlignment="1">
      <alignment horizontal="center" vertical="center"/>
    </xf>
    <xf numFmtId="164" fontId="7" fillId="0" borderId="13" xfId="52" applyNumberFormat="1" applyFont="1" applyBorder="1" applyAlignment="1">
      <alignment horizontal="center" vertical="center"/>
      <protection/>
    </xf>
    <xf numFmtId="0" fontId="7" fillId="0" borderId="10" xfId="0" applyFont="1" applyFill="1" applyBorder="1" applyAlignment="1">
      <alignment horizontal="center" vertical="center"/>
    </xf>
    <xf numFmtId="0" fontId="7" fillId="0" borderId="10" xfId="52" applyFont="1" applyFill="1" applyBorder="1" applyAlignment="1">
      <alignment horizontal="center" vertical="center"/>
      <protection/>
    </xf>
    <xf numFmtId="164" fontId="3" fillId="0" borderId="10" xfId="0" applyNumberFormat="1" applyFont="1" applyBorder="1" applyAlignment="1">
      <alignment horizontal="right" vertical="center"/>
    </xf>
    <xf numFmtId="164" fontId="10" fillId="0" borderId="10" xfId="52" applyNumberFormat="1" applyFont="1" applyBorder="1" applyAlignment="1">
      <alignment horizontal="right" vertical="center"/>
      <protection/>
    </xf>
    <xf numFmtId="0" fontId="11" fillId="34" borderId="10" xfId="0" applyNumberFormat="1" applyFont="1" applyFill="1" applyBorder="1" applyAlignment="1">
      <alignment horizontal="center" vertical="center"/>
    </xf>
    <xf numFmtId="0" fontId="5" fillId="0" borderId="10" xfId="52" applyFont="1" applyFill="1" applyBorder="1" applyAlignment="1">
      <alignment horizontal="left" vertical="center"/>
      <protection/>
    </xf>
    <xf numFmtId="0" fontId="6" fillId="0" borderId="10" xfId="52" applyFont="1" applyFill="1" applyBorder="1" applyAlignment="1">
      <alignment horizontal="left" vertical="center" wrapText="1"/>
      <protection/>
    </xf>
    <xf numFmtId="0" fontId="6" fillId="0" borderId="14" xfId="52" applyFont="1" applyBorder="1" applyAlignment="1">
      <alignment horizontal="left" vertical="center" wrapText="1"/>
      <protection/>
    </xf>
    <xf numFmtId="0" fontId="6" fillId="0" borderId="10" xfId="52" applyFont="1" applyBorder="1" applyAlignment="1">
      <alignment horizontal="left" vertical="center" wrapText="1"/>
      <protection/>
    </xf>
    <xf numFmtId="0" fontId="6" fillId="0" borderId="10" xfId="52" applyFont="1" applyBorder="1" applyAlignment="1">
      <alignment horizontal="center" vertical="center"/>
      <protection/>
    </xf>
    <xf numFmtId="0" fontId="5" fillId="35" borderId="10" xfId="52" applyFont="1" applyFill="1" applyBorder="1" applyAlignment="1">
      <alignment horizontal="left" vertical="center"/>
      <protection/>
    </xf>
    <xf numFmtId="0" fontId="7" fillId="0" borderId="10" xfId="52" applyFont="1" applyFill="1" applyBorder="1" applyAlignment="1">
      <alignment horizontal="center" vertical="center"/>
      <protection/>
    </xf>
    <xf numFmtId="0" fontId="3" fillId="0" borderId="12" xfId="52" applyFont="1" applyBorder="1" applyAlignment="1">
      <alignment horizontal="center" vertical="center"/>
      <protection/>
    </xf>
    <xf numFmtId="0" fontId="29" fillId="0" borderId="10" xfId="52" applyFont="1" applyBorder="1" applyAlignment="1">
      <alignment horizontal="center" vertical="center" wrapText="1"/>
      <protection/>
    </xf>
    <xf numFmtId="0" fontId="5" fillId="0" borderId="10" xfId="52" applyFont="1" applyBorder="1" applyAlignment="1">
      <alignment horizontal="center" vertical="center" wrapText="1"/>
      <protection/>
    </xf>
    <xf numFmtId="0" fontId="29" fillId="0" borderId="10" xfId="0" applyFont="1" applyBorder="1" applyAlignment="1">
      <alignment horizontal="center" vertical="center" wrapText="1"/>
    </xf>
    <xf numFmtId="164" fontId="29" fillId="0" borderId="10" xfId="0" applyNumberFormat="1" applyFont="1" applyBorder="1" applyAlignment="1">
      <alignment horizontal="center" vertical="center" wrapText="1"/>
    </xf>
    <xf numFmtId="0" fontId="29" fillId="0" borderId="10" xfId="52" applyFont="1" applyBorder="1" applyAlignment="1">
      <alignment vertical="center" wrapText="1"/>
      <protection/>
    </xf>
    <xf numFmtId="169" fontId="29" fillId="0" borderId="10" xfId="52" applyNumberFormat="1" applyFont="1" applyBorder="1" applyAlignment="1">
      <alignment vertical="center" wrapText="1"/>
      <protection/>
    </xf>
    <xf numFmtId="169" fontId="29" fillId="0" borderId="10" xfId="0" applyNumberFormat="1" applyFont="1" applyBorder="1" applyAlignment="1">
      <alignment horizontal="right" vertical="center"/>
    </xf>
    <xf numFmtId="9" fontId="29" fillId="0" borderId="10" xfId="0" applyNumberFormat="1" applyFont="1" applyBorder="1" applyAlignment="1">
      <alignment horizontal="center" vertical="center"/>
    </xf>
    <xf numFmtId="2" fontId="29" fillId="0" borderId="10" xfId="0" applyNumberFormat="1" applyFont="1" applyBorder="1" applyAlignment="1">
      <alignment horizontal="center" vertical="center"/>
    </xf>
    <xf numFmtId="169" fontId="29" fillId="0" borderId="10" xfId="0" applyNumberFormat="1" applyFont="1" applyBorder="1" applyAlignment="1">
      <alignment horizontal="right" vertical="center" wrapText="1"/>
    </xf>
    <xf numFmtId="0" fontId="29" fillId="0" borderId="10" xfId="52" applyFont="1" applyBorder="1" applyAlignment="1">
      <alignment horizontal="left" vertical="center" wrapText="1"/>
      <protection/>
    </xf>
    <xf numFmtId="0" fontId="30" fillId="0" borderId="13" xfId="52" applyFont="1" applyBorder="1" applyAlignment="1">
      <alignment horizontal="left" vertical="center" wrapText="1"/>
      <protection/>
    </xf>
    <xf numFmtId="0" fontId="31" fillId="0" borderId="10" xfId="52" applyFont="1" applyBorder="1" applyAlignment="1">
      <alignment horizontal="center" vertical="center" wrapText="1"/>
      <protection/>
    </xf>
    <xf numFmtId="3" fontId="31" fillId="0" borderId="10" xfId="52" applyNumberFormat="1" applyFont="1" applyBorder="1" applyAlignment="1">
      <alignment horizontal="center" vertical="center"/>
      <protection/>
    </xf>
    <xf numFmtId="43" fontId="31" fillId="0" borderId="13" xfId="42" applyFont="1" applyFill="1" applyBorder="1" applyAlignment="1" applyProtection="1">
      <alignment horizontal="center" vertical="center" wrapText="1"/>
      <protection/>
    </xf>
    <xf numFmtId="3" fontId="29" fillId="0" borderId="10" xfId="52" applyNumberFormat="1" applyFont="1" applyBorder="1" applyAlignment="1">
      <alignment horizontal="center" vertical="center"/>
      <protection/>
    </xf>
    <xf numFmtId="0" fontId="30" fillId="0" borderId="10" xfId="52" applyFont="1" applyBorder="1" applyAlignment="1">
      <alignment horizontal="left" vertical="center" wrapText="1"/>
      <protection/>
    </xf>
    <xf numFmtId="0" fontId="30" fillId="0" borderId="10" xfId="52" applyFont="1" applyBorder="1" applyAlignment="1">
      <alignment horizontal="center" vertical="center" wrapText="1"/>
      <protection/>
    </xf>
    <xf numFmtId="169" fontId="29" fillId="33" borderId="10" xfId="52" applyNumberFormat="1" applyFont="1" applyFill="1" applyBorder="1" applyAlignment="1">
      <alignment vertical="center" wrapText="1"/>
      <protection/>
    </xf>
    <xf numFmtId="9" fontId="30" fillId="0" borderId="10" xfId="0" applyNumberFormat="1" applyFont="1" applyBorder="1" applyAlignment="1">
      <alignment horizontal="center" vertical="center" wrapText="1"/>
    </xf>
    <xf numFmtId="3" fontId="30" fillId="0" borderId="10" xfId="52" applyNumberFormat="1" applyFont="1" applyBorder="1" applyAlignment="1">
      <alignment horizontal="center" vertical="center"/>
      <protection/>
    </xf>
    <xf numFmtId="0" fontId="29" fillId="0" borderId="15" xfId="0" applyFont="1" applyBorder="1" applyAlignment="1">
      <alignment horizontal="center" vertical="center"/>
    </xf>
    <xf numFmtId="0" fontId="5" fillId="0" borderId="15" xfId="0" applyFont="1" applyBorder="1" applyAlignment="1">
      <alignment horizontal="center" vertical="center"/>
    </xf>
    <xf numFmtId="164" fontId="32" fillId="0" borderId="15" xfId="0" applyNumberFormat="1" applyFont="1" applyBorder="1" applyAlignment="1">
      <alignment horizontal="center" vertical="center"/>
    </xf>
    <xf numFmtId="169" fontId="5" fillId="0" borderId="15" xfId="0" applyNumberFormat="1" applyFont="1" applyBorder="1" applyAlignment="1">
      <alignment horizontal="center" vertical="center"/>
    </xf>
    <xf numFmtId="169" fontId="8" fillId="34" borderId="15" xfId="0" applyNumberFormat="1" applyFont="1" applyFill="1" applyBorder="1" applyAlignment="1">
      <alignment horizontal="center" vertical="center"/>
    </xf>
    <xf numFmtId="0" fontId="33" fillId="0" borderId="10" xfId="52" applyFont="1" applyBorder="1" applyAlignment="1">
      <alignment horizontal="center" vertical="center" wrapText="1"/>
      <protection/>
    </xf>
    <xf numFmtId="0" fontId="33" fillId="0" borderId="10" xfId="0" applyFont="1" applyBorder="1" applyAlignment="1">
      <alignment horizontal="center" vertical="center" wrapText="1"/>
    </xf>
    <xf numFmtId="164" fontId="33" fillId="0" borderId="10" xfId="0" applyNumberFormat="1" applyFont="1" applyBorder="1" applyAlignment="1">
      <alignment horizontal="center" vertical="center" wrapText="1"/>
    </xf>
    <xf numFmtId="0" fontId="5" fillId="0" borderId="10" xfId="52" applyFont="1" applyBorder="1" applyAlignment="1">
      <alignment vertical="center"/>
      <protection/>
    </xf>
    <xf numFmtId="0" fontId="29" fillId="0" borderId="10" xfId="52" applyFont="1" applyBorder="1" applyAlignment="1">
      <alignment horizontal="right"/>
      <protection/>
    </xf>
    <xf numFmtId="171" fontId="7" fillId="0" borderId="10" xfId="0" applyNumberFormat="1" applyFont="1" applyBorder="1" applyAlignment="1">
      <alignment horizontal="center"/>
    </xf>
    <xf numFmtId="0" fontId="29" fillId="0" borderId="10" xfId="52" applyFont="1" applyBorder="1" applyAlignment="1">
      <alignment horizontal="right" vertical="center" wrapText="1"/>
      <protection/>
    </xf>
    <xf numFmtId="0" fontId="34" fillId="0" borderId="10" xfId="52" applyFont="1" applyFill="1" applyBorder="1" applyAlignment="1">
      <alignment horizontal="left" vertical="center" wrapText="1"/>
      <protection/>
    </xf>
    <xf numFmtId="172" fontId="7" fillId="0" borderId="10" xfId="61" applyNumberFormat="1" applyFont="1" applyFill="1" applyBorder="1" applyAlignment="1" applyProtection="1">
      <alignment horizontal="center" vertical="center"/>
      <protection/>
    </xf>
    <xf numFmtId="9" fontId="7" fillId="0" borderId="10" xfId="0" applyNumberFormat="1" applyFont="1" applyBorder="1" applyAlignment="1">
      <alignment horizontal="center"/>
    </xf>
    <xf numFmtId="164" fontId="7" fillId="0" borderId="10" xfId="42" applyNumberFormat="1" applyFont="1" applyFill="1" applyBorder="1" applyAlignment="1" applyProtection="1">
      <alignment horizontal="right"/>
      <protection/>
    </xf>
    <xf numFmtId="0" fontId="7" fillId="0" borderId="10" xfId="52" applyFont="1" applyFill="1" applyBorder="1" applyAlignment="1">
      <alignment horizontal="center" vertical="center" wrapText="1"/>
      <protection/>
    </xf>
    <xf numFmtId="0" fontId="3" fillId="0" borderId="10" xfId="52" applyFont="1" applyBorder="1" applyAlignment="1">
      <alignment horizontal="center" vertical="center"/>
      <protection/>
    </xf>
    <xf numFmtId="164" fontId="5" fillId="0" borderId="10" xfId="52" applyNumberFormat="1" applyFont="1" applyBorder="1" applyAlignment="1">
      <alignment horizontal="center" vertical="center"/>
      <protection/>
    </xf>
    <xf numFmtId="0" fontId="6" fillId="34" borderId="10" xfId="61" applyNumberFormat="1" applyFont="1" applyFill="1" applyBorder="1" applyAlignment="1" applyProtection="1">
      <alignment horizontal="center" vertical="center"/>
      <protection/>
    </xf>
    <xf numFmtId="0" fontId="30" fillId="0" borderId="10" xfId="52" applyFont="1" applyFill="1" applyBorder="1" applyAlignment="1">
      <alignment horizontal="right" vertical="center" wrapText="1"/>
      <protection/>
    </xf>
    <xf numFmtId="169" fontId="31" fillId="0" borderId="16" xfId="0" applyNumberFormat="1" applyFont="1" applyBorder="1" applyAlignment="1">
      <alignment horizontal="center"/>
    </xf>
    <xf numFmtId="0" fontId="7" fillId="0" borderId="10" xfId="0" applyFont="1" applyBorder="1" applyAlignment="1">
      <alignment/>
    </xf>
    <xf numFmtId="164" fontId="7" fillId="0" borderId="10" xfId="0" applyNumberFormat="1" applyFont="1" applyBorder="1" applyAlignment="1">
      <alignment/>
    </xf>
    <xf numFmtId="164" fontId="3" fillId="0" borderId="10" xfId="52" applyNumberFormat="1" applyFont="1" applyBorder="1" applyAlignment="1">
      <alignment horizontal="center" vertical="center"/>
      <protection/>
    </xf>
    <xf numFmtId="0" fontId="30" fillId="0" borderId="10" xfId="52" applyFont="1" applyBorder="1" applyAlignment="1">
      <alignment horizontal="right" vertical="center" wrapText="1"/>
      <protection/>
    </xf>
    <xf numFmtId="164" fontId="7" fillId="0" borderId="10" xfId="0" applyNumberFormat="1" applyFont="1" applyBorder="1" applyAlignment="1">
      <alignment horizontal="right" vertical="center"/>
    </xf>
    <xf numFmtId="0" fontId="7" fillId="0" borderId="17" xfId="52" applyFont="1" applyBorder="1" applyAlignment="1">
      <alignment horizontal="center" vertical="center"/>
      <protection/>
    </xf>
    <xf numFmtId="164" fontId="5" fillId="0" borderId="12" xfId="0" applyNumberFormat="1" applyFont="1" applyBorder="1" applyAlignment="1">
      <alignment vertical="center"/>
    </xf>
    <xf numFmtId="0" fontId="5" fillId="0" borderId="12" xfId="0" applyFont="1" applyBorder="1" applyAlignment="1">
      <alignment/>
    </xf>
    <xf numFmtId="0" fontId="6" fillId="0" borderId="15" xfId="52" applyFont="1" applyFill="1" applyBorder="1" applyAlignment="1">
      <alignment horizontal="left" vertical="center" wrapText="1"/>
      <protection/>
    </xf>
    <xf numFmtId="0" fontId="34" fillId="0" borderId="15" xfId="52" applyFont="1" applyFill="1" applyBorder="1" applyAlignment="1">
      <alignment horizontal="left" vertical="center" wrapText="1"/>
      <protection/>
    </xf>
    <xf numFmtId="164" fontId="35" fillId="0" borderId="10" xfId="52" applyNumberFormat="1" applyFont="1" applyBorder="1" applyAlignment="1">
      <alignment horizontal="right" vertical="center"/>
      <protection/>
    </xf>
    <xf numFmtId="164" fontId="35" fillId="0" borderId="10" xfId="52" applyNumberFormat="1" applyFont="1" applyBorder="1" applyAlignment="1">
      <alignment horizontal="center" vertical="center"/>
      <protection/>
    </xf>
    <xf numFmtId="9" fontId="35" fillId="0" borderId="10" xfId="61" applyNumberFormat="1" applyFont="1" applyFill="1" applyBorder="1" applyAlignment="1" applyProtection="1">
      <alignment horizontal="center" vertical="center"/>
      <protection/>
    </xf>
    <xf numFmtId="171" fontId="35" fillId="0" borderId="10" xfId="0" applyNumberFormat="1" applyFont="1" applyBorder="1" applyAlignment="1">
      <alignment horizontal="center"/>
    </xf>
    <xf numFmtId="164" fontId="35" fillId="0" borderId="10" xfId="0" applyNumberFormat="1" applyFont="1" applyBorder="1" applyAlignment="1">
      <alignment horizontal="right"/>
    </xf>
    <xf numFmtId="0" fontId="7" fillId="0" borderId="0" xfId="52" applyFont="1" applyBorder="1" applyAlignment="1">
      <alignment horizontal="center" vertical="center"/>
      <protection/>
    </xf>
    <xf numFmtId="43" fontId="7" fillId="0" borderId="10" xfId="42" applyFont="1" applyFill="1" applyBorder="1" applyAlignment="1" applyProtection="1">
      <alignment horizontal="center" vertical="center" wrapText="1"/>
      <protection/>
    </xf>
    <xf numFmtId="0" fontId="29" fillId="0" borderId="11" xfId="52" applyFont="1" applyBorder="1" applyAlignment="1">
      <alignment horizontal="left" vertical="center" wrapText="1"/>
      <protection/>
    </xf>
    <xf numFmtId="3" fontId="7" fillId="0" borderId="11" xfId="52" applyNumberFormat="1" applyFont="1" applyBorder="1" applyAlignment="1">
      <alignment horizontal="center" vertical="center"/>
      <protection/>
    </xf>
    <xf numFmtId="43" fontId="7" fillId="0" borderId="13" xfId="42" applyFont="1" applyFill="1" applyBorder="1" applyAlignment="1" applyProtection="1">
      <alignment horizontal="center" vertical="center" wrapText="1"/>
      <protection/>
    </xf>
    <xf numFmtId="171" fontId="7" fillId="0" borderId="10" xfId="0" applyNumberFormat="1" applyFont="1" applyBorder="1" applyAlignment="1">
      <alignment horizontal="center" vertical="center"/>
    </xf>
    <xf numFmtId="0" fontId="7" fillId="0" borderId="18" xfId="52" applyFont="1" applyBorder="1" applyAlignment="1">
      <alignment horizontal="center" vertical="center"/>
      <protection/>
    </xf>
    <xf numFmtId="0" fontId="31" fillId="0" borderId="15" xfId="0" applyFont="1" applyBorder="1" applyAlignment="1">
      <alignment horizontal="center" vertical="center"/>
    </xf>
    <xf numFmtId="0" fontId="6" fillId="0" borderId="15" xfId="52" applyFont="1" applyBorder="1" applyAlignment="1">
      <alignment horizontal="center" vertical="center" wrapText="1"/>
      <protection/>
    </xf>
    <xf numFmtId="0" fontId="34" fillId="0" borderId="15"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1" fillId="0" borderId="15" xfId="0" applyFont="1" applyFill="1" applyBorder="1" applyAlignment="1">
      <alignment horizontal="left" vertical="center" wrapText="1"/>
    </xf>
    <xf numFmtId="173" fontId="34" fillId="0" borderId="15" xfId="0" applyNumberFormat="1" applyFont="1" applyFill="1" applyBorder="1" applyAlignment="1">
      <alignment horizontal="center" vertical="center"/>
    </xf>
    <xf numFmtId="9" fontId="37" fillId="0" borderId="15" xfId="0" applyNumberFormat="1" applyFont="1" applyBorder="1" applyAlignment="1">
      <alignment horizontal="center" vertical="center"/>
    </xf>
    <xf numFmtId="164" fontId="37" fillId="0" borderId="15" xfId="0" applyNumberFormat="1" applyFont="1" applyBorder="1" applyAlignment="1">
      <alignment horizontal="center" vertical="center"/>
    </xf>
    <xf numFmtId="0" fontId="37" fillId="0" borderId="15" xfId="0" applyFont="1" applyBorder="1" applyAlignment="1">
      <alignment horizontal="center" vertical="center" wrapText="1"/>
    </xf>
    <xf numFmtId="173" fontId="37" fillId="0" borderId="15" xfId="0" applyNumberFormat="1" applyFont="1" applyBorder="1" applyAlignment="1">
      <alignment horizontal="center" vertical="center" wrapText="1"/>
    </xf>
    <xf numFmtId="0" fontId="37" fillId="0" borderId="15" xfId="0" applyFont="1" applyFill="1" applyBorder="1" applyAlignment="1">
      <alignment horizontal="center" vertical="center" wrapText="1"/>
    </xf>
    <xf numFmtId="0" fontId="34" fillId="0" borderId="15" xfId="0" applyFont="1" applyFill="1" applyBorder="1" applyAlignment="1">
      <alignment horizontal="left" vertical="center" wrapText="1"/>
    </xf>
    <xf numFmtId="0" fontId="0" fillId="0" borderId="15" xfId="0" applyBorder="1" applyAlignment="1">
      <alignment horizontal="center" vertical="center"/>
    </xf>
    <xf numFmtId="0" fontId="32" fillId="0" borderId="15" xfId="0" applyFont="1" applyFill="1" applyBorder="1" applyAlignment="1">
      <alignment horizontal="right" vertical="center" wrapText="1"/>
    </xf>
    <xf numFmtId="0" fontId="38" fillId="0" borderId="15" xfId="0" applyFont="1" applyFill="1" applyBorder="1" applyAlignment="1">
      <alignment horizontal="center" vertical="center" wrapText="1"/>
    </xf>
    <xf numFmtId="0" fontId="39" fillId="34" borderId="15" xfId="0" applyNumberFormat="1" applyFont="1" applyFill="1" applyBorder="1" applyAlignment="1">
      <alignment horizontal="center" vertical="center" wrapText="1"/>
    </xf>
    <xf numFmtId="0" fontId="37" fillId="0" borderId="10" xfId="52" applyFont="1" applyBorder="1" applyAlignment="1">
      <alignment horizontal="left" vertical="center" wrapText="1"/>
      <protection/>
    </xf>
    <xf numFmtId="169" fontId="7" fillId="0" borderId="10" xfId="52" applyNumberFormat="1" applyFont="1" applyBorder="1" applyAlignment="1">
      <alignment horizontal="center" vertical="center" wrapText="1"/>
      <protection/>
    </xf>
    <xf numFmtId="164" fontId="7" fillId="0" borderId="10" xfId="0" applyNumberFormat="1" applyFont="1" applyBorder="1" applyAlignment="1">
      <alignment horizontal="right" vertical="center" wrapText="1"/>
    </xf>
    <xf numFmtId="10" fontId="7" fillId="0" borderId="10" xfId="52" applyNumberFormat="1" applyFont="1" applyBorder="1" applyAlignment="1">
      <alignment horizontal="right" vertical="center" wrapText="1"/>
      <protection/>
    </xf>
    <xf numFmtId="2" fontId="7" fillId="0" borderId="10" xfId="0" applyNumberFormat="1" applyFont="1" applyBorder="1" applyAlignment="1">
      <alignment horizontal="center" vertical="center" wrapText="1"/>
    </xf>
    <xf numFmtId="0" fontId="6" fillId="0" borderId="10" xfId="52" applyFont="1" applyFill="1" applyBorder="1" applyAlignment="1">
      <alignment horizontal="center" vertical="center"/>
      <protection/>
    </xf>
    <xf numFmtId="3" fontId="7" fillId="0" borderId="10" xfId="52" applyNumberFormat="1" applyFont="1" applyBorder="1" applyAlignment="1">
      <alignment horizontal="center" vertical="center" wrapText="1"/>
      <protection/>
    </xf>
    <xf numFmtId="0" fontId="6" fillId="0" borderId="10" xfId="52" applyFont="1" applyFill="1" applyBorder="1" applyAlignment="1">
      <alignment horizontal="center" vertical="center"/>
      <protection/>
    </xf>
    <xf numFmtId="169" fontId="3" fillId="0" borderId="12" xfId="52" applyNumberFormat="1" applyFont="1" applyBorder="1" applyAlignment="1">
      <alignment horizontal="center" vertical="center"/>
      <protection/>
    </xf>
    <xf numFmtId="9" fontId="40" fillId="0" borderId="10" xfId="0" applyNumberFormat="1" applyFont="1" applyBorder="1" applyAlignment="1">
      <alignment horizontal="center" vertical="center"/>
    </xf>
    <xf numFmtId="0" fontId="29" fillId="0" borderId="0" xfId="0" applyFont="1" applyAlignment="1">
      <alignment vertical="center" wrapText="1" readingOrder="1"/>
    </xf>
    <xf numFmtId="9" fontId="7" fillId="0" borderId="10" xfId="52" applyNumberFormat="1" applyFont="1" applyBorder="1" applyAlignment="1">
      <alignment horizontal="right" vertical="center" wrapText="1"/>
      <protection/>
    </xf>
    <xf numFmtId="0" fontId="30" fillId="0" borderId="10" xfId="52" applyFont="1" applyBorder="1" applyAlignment="1">
      <alignment horizontal="left" vertical="center" wrapText="1"/>
      <protection/>
    </xf>
    <xf numFmtId="0" fontId="3" fillId="0" borderId="0" xfId="0" applyFont="1" applyBorder="1" applyAlignment="1">
      <alignment horizontal="left" vertical="center"/>
    </xf>
    <xf numFmtId="0" fontId="7" fillId="0" borderId="10" xfId="52" applyFont="1" applyFill="1" applyBorder="1" applyAlignment="1">
      <alignment horizontal="left" vertical="center" wrapText="1"/>
      <protection/>
    </xf>
    <xf numFmtId="0" fontId="33" fillId="0" borderId="10" xfId="51" applyNumberFormat="1" applyFont="1" applyFill="1" applyBorder="1" applyAlignment="1">
      <alignment horizontal="left" vertical="center" wrapText="1"/>
      <protection/>
    </xf>
    <xf numFmtId="0" fontId="33" fillId="0" borderId="10" xfId="42" applyNumberFormat="1" applyFont="1" applyFill="1" applyBorder="1" applyAlignment="1" applyProtection="1">
      <alignment horizontal="left" vertical="center" wrapText="1"/>
      <protection/>
    </xf>
    <xf numFmtId="0" fontId="2" fillId="0" borderId="0" xfId="0" applyFont="1" applyAlignment="1">
      <alignment horizontal="center"/>
    </xf>
    <xf numFmtId="0" fontId="5" fillId="36" borderId="10" xfId="52" applyFont="1" applyFill="1" applyBorder="1" applyAlignment="1">
      <alignment horizontal="left" vertical="center"/>
      <protection/>
    </xf>
    <xf numFmtId="0" fontId="32" fillId="36" borderId="15" xfId="0" applyFont="1" applyFill="1" applyBorder="1" applyAlignment="1">
      <alignment horizontal="left" vertical="center"/>
    </xf>
    <xf numFmtId="0" fontId="5" fillId="36" borderId="10" xfId="52" applyFont="1" applyFill="1" applyBorder="1" applyAlignment="1">
      <alignment vertical="center"/>
      <protection/>
    </xf>
    <xf numFmtId="0" fontId="5" fillId="36" borderId="10" xfId="52" applyFont="1" applyFill="1" applyBorder="1" applyAlignment="1">
      <alignment horizontal="left" vertical="center" wrapText="1"/>
      <protection/>
    </xf>
    <xf numFmtId="0" fontId="5" fillId="36" borderId="15" xfId="0" applyFont="1" applyFill="1" applyBorder="1" applyAlignment="1">
      <alignment horizontal="left" vertical="center"/>
    </xf>
    <xf numFmtId="0" fontId="5" fillId="36" borderId="10" xfId="52" applyFont="1" applyFill="1" applyBorder="1" applyAlignment="1">
      <alignment horizontal="left" vertical="center"/>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 3" xfId="51"/>
    <cellStyle name="Normalny_Arkusz1" xfId="52"/>
    <cellStyle name="Normalny_MM_PRZETARG"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dxfs count="4">
    <dxf>
      <fill>
        <patternFill patternType="solid">
          <fgColor indexed="60"/>
          <bgColor indexed="10"/>
        </patternFill>
      </fill>
    </dxf>
    <dxf>
      <fill>
        <patternFill patternType="solid">
          <fgColor indexed="36"/>
          <bgColor indexed="20"/>
        </patternFill>
      </fill>
    </dxf>
    <dxf>
      <fill>
        <patternFill patternType="solid">
          <fgColor indexed="60"/>
          <bgColor indexed="10"/>
        </patternFill>
      </fill>
    </dxf>
    <dxf>
      <font>
        <b val="0"/>
        <color indexed="20"/>
      </font>
      <fill>
        <patternFill patternType="solid">
          <fgColor indexed="29"/>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9"/>
  <sheetViews>
    <sheetView tabSelected="1" zoomScale="80" zoomScaleNormal="80" zoomScalePageLayoutView="0" workbookViewId="0" topLeftCell="A13">
      <selection activeCell="A31" sqref="A31:I31"/>
    </sheetView>
  </sheetViews>
  <sheetFormatPr defaultColWidth="9.140625" defaultRowHeight="14.25" customHeight="1"/>
  <cols>
    <col min="1" max="1" width="4.140625" style="1" customWidth="1"/>
    <col min="2" max="2" width="42.8515625" style="1" customWidth="1"/>
    <col min="3" max="3" width="19.421875" style="1" customWidth="1"/>
    <col min="4" max="4" width="8.00390625" style="1" customWidth="1"/>
    <col min="5" max="5" width="10.00390625" style="1" customWidth="1"/>
    <col min="6" max="6" width="13.7109375" style="1" customWidth="1"/>
    <col min="7" max="7" width="9.421875" style="1" customWidth="1"/>
    <col min="8" max="8" width="10.140625" style="1" customWidth="1"/>
    <col min="9" max="9" width="15.421875" style="2" customWidth="1"/>
    <col min="10" max="10" width="19.00390625" style="3" customWidth="1"/>
    <col min="11" max="11" width="18.421875" style="4" customWidth="1"/>
    <col min="12" max="12" width="11.57421875" style="1" customWidth="1"/>
    <col min="13" max="13" width="9.00390625" style="2" customWidth="1"/>
    <col min="14" max="241" width="9.00390625" style="1" customWidth="1"/>
  </cols>
  <sheetData>
    <row r="1" spans="1:13" s="7" customFormat="1" ht="27.75" customHeight="1">
      <c r="A1" s="180" t="s">
        <v>137</v>
      </c>
      <c r="B1" s="180"/>
      <c r="C1" s="180"/>
      <c r="D1" s="180"/>
      <c r="E1" s="180"/>
      <c r="F1" s="180"/>
      <c r="G1" s="180"/>
      <c r="H1" s="180"/>
      <c r="I1" s="180"/>
      <c r="J1" s="5"/>
      <c r="K1" s="6"/>
      <c r="M1" s="8"/>
    </row>
    <row r="2" spans="1:9" ht="27.75" customHeight="1">
      <c r="A2" s="78" t="s">
        <v>0</v>
      </c>
      <c r="B2" s="78"/>
      <c r="C2" s="78"/>
      <c r="D2" s="78"/>
      <c r="E2" s="78"/>
      <c r="F2" s="78"/>
      <c r="G2" s="78"/>
      <c r="H2" s="78"/>
      <c r="I2" s="78"/>
    </row>
    <row r="3" spans="1:13" ht="27.75" customHeight="1">
      <c r="A3" s="9" t="s">
        <v>1</v>
      </c>
      <c r="B3" s="9" t="s">
        <v>2</v>
      </c>
      <c r="C3" s="10" t="s">
        <v>3</v>
      </c>
      <c r="D3" s="10" t="s">
        <v>4</v>
      </c>
      <c r="E3" s="10" t="s">
        <v>5</v>
      </c>
      <c r="F3" s="11" t="s">
        <v>6</v>
      </c>
      <c r="G3" s="12" t="s">
        <v>7</v>
      </c>
      <c r="H3" s="10" t="s">
        <v>8</v>
      </c>
      <c r="I3" s="11" t="s">
        <v>9</v>
      </c>
      <c r="J3" s="14"/>
      <c r="K3" s="15"/>
      <c r="L3" s="13"/>
      <c r="M3" s="16"/>
    </row>
    <row r="4" spans="1:14" ht="38.25" customHeight="1">
      <c r="A4" s="9">
        <v>1</v>
      </c>
      <c r="B4" s="17" t="s">
        <v>10</v>
      </c>
      <c r="C4" s="10" t="s">
        <v>11</v>
      </c>
      <c r="D4" s="10">
        <v>1000</v>
      </c>
      <c r="E4" s="18"/>
      <c r="F4" s="18">
        <f>D4*E4</f>
        <v>0</v>
      </c>
      <c r="G4" s="19">
        <v>0.08</v>
      </c>
      <c r="H4" s="11">
        <f>E4+(E4*G4)</f>
        <v>0</v>
      </c>
      <c r="I4" s="11">
        <f>D4*H4</f>
        <v>0</v>
      </c>
      <c r="J4" s="14"/>
      <c r="M4" s="20"/>
      <c r="N4" s="20"/>
    </row>
    <row r="5" spans="1:14" ht="34.5" customHeight="1">
      <c r="A5" s="9">
        <v>2</v>
      </c>
      <c r="B5" s="17" t="s">
        <v>12</v>
      </c>
      <c r="C5" s="10" t="s">
        <v>11</v>
      </c>
      <c r="D5" s="10">
        <v>1500</v>
      </c>
      <c r="E5" s="18"/>
      <c r="F5" s="18">
        <f>D5*E5</f>
        <v>0</v>
      </c>
      <c r="G5" s="19">
        <v>0.08</v>
      </c>
      <c r="H5" s="11">
        <f>E5+(E5*G5)</f>
        <v>0</v>
      </c>
      <c r="I5" s="11">
        <f>D5*H5</f>
        <v>0</v>
      </c>
      <c r="J5" s="21"/>
      <c r="M5" s="20"/>
      <c r="N5" s="20"/>
    </row>
    <row r="6" spans="1:14" ht="37.5" customHeight="1">
      <c r="A6" s="22">
        <v>3</v>
      </c>
      <c r="B6" s="17" t="s">
        <v>13</v>
      </c>
      <c r="C6" s="10" t="s">
        <v>11</v>
      </c>
      <c r="D6" s="23">
        <v>1400</v>
      </c>
      <c r="E6" s="24"/>
      <c r="F6" s="18">
        <f>D6*E6</f>
        <v>0</v>
      </c>
      <c r="G6" s="25">
        <v>0.08</v>
      </c>
      <c r="H6" s="11">
        <f>E6+(E6*G6)</f>
        <v>0</v>
      </c>
      <c r="I6" s="11">
        <f>D6*H6</f>
        <v>0</v>
      </c>
      <c r="J6" s="21"/>
      <c r="M6" s="20"/>
      <c r="N6" s="20"/>
    </row>
    <row r="7" spans="1:14" ht="102" customHeight="1">
      <c r="A7" s="79" t="s">
        <v>14</v>
      </c>
      <c r="B7" s="79"/>
      <c r="C7" s="79"/>
      <c r="D7" s="79"/>
      <c r="E7" s="26"/>
      <c r="F7" s="26"/>
      <c r="G7" s="24"/>
      <c r="H7" s="27"/>
      <c r="I7" s="28"/>
      <c r="M7" s="20"/>
      <c r="N7" s="20"/>
    </row>
    <row r="8" spans="1:14" ht="49.5" customHeight="1">
      <c r="A8" s="29">
        <v>4</v>
      </c>
      <c r="B8" s="17" t="s">
        <v>15</v>
      </c>
      <c r="C8" s="10" t="s">
        <v>11</v>
      </c>
      <c r="D8" s="30">
        <v>1000</v>
      </c>
      <c r="E8" s="24"/>
      <c r="F8" s="18">
        <f>D8*E8</f>
        <v>0</v>
      </c>
      <c r="G8" s="25">
        <v>0.08</v>
      </c>
      <c r="H8" s="11">
        <f>E8+(E8*G8)</f>
        <v>0</v>
      </c>
      <c r="I8" s="11">
        <f>D8*H8</f>
        <v>0</v>
      </c>
      <c r="J8" s="21"/>
      <c r="M8" s="20"/>
      <c r="N8" s="20"/>
    </row>
    <row r="9" spans="1:14" ht="53.25" customHeight="1">
      <c r="A9" s="22">
        <v>5</v>
      </c>
      <c r="B9" s="17" t="s">
        <v>16</v>
      </c>
      <c r="C9" s="10" t="s">
        <v>11</v>
      </c>
      <c r="D9" s="30">
        <v>1500</v>
      </c>
      <c r="E9" s="24"/>
      <c r="F9" s="18">
        <f>D9*E9</f>
        <v>0</v>
      </c>
      <c r="G9" s="25">
        <v>0.08</v>
      </c>
      <c r="H9" s="11">
        <f>E9+(E9*G9)</f>
        <v>0</v>
      </c>
      <c r="I9" s="11">
        <f>D9*H9</f>
        <v>0</v>
      </c>
      <c r="J9" s="21"/>
      <c r="M9" s="20"/>
      <c r="N9" s="20"/>
    </row>
    <row r="10" spans="1:14" ht="67.5" customHeight="1">
      <c r="A10" s="22">
        <v>6</v>
      </c>
      <c r="B10" s="17" t="s">
        <v>17</v>
      </c>
      <c r="C10" s="10" t="s">
        <v>11</v>
      </c>
      <c r="D10" s="30">
        <v>1500</v>
      </c>
      <c r="E10" s="24"/>
      <c r="F10" s="18">
        <f>D10*E10</f>
        <v>0</v>
      </c>
      <c r="G10" s="25">
        <v>0.08</v>
      </c>
      <c r="H10" s="11">
        <f>E10+(E10*G10)</f>
        <v>0</v>
      </c>
      <c r="I10" s="11">
        <f>D10*H10</f>
        <v>0</v>
      </c>
      <c r="J10" s="21"/>
      <c r="M10" s="20"/>
      <c r="N10" s="20"/>
    </row>
    <row r="11" spans="1:14" ht="143.25" customHeight="1">
      <c r="A11" s="79" t="s">
        <v>18</v>
      </c>
      <c r="B11" s="79"/>
      <c r="C11" s="79"/>
      <c r="D11" s="79"/>
      <c r="E11" s="26"/>
      <c r="F11" s="26"/>
      <c r="G11" s="24"/>
      <c r="H11" s="27"/>
      <c r="I11" s="28"/>
      <c r="K11" s="31"/>
      <c r="M11" s="20"/>
      <c r="N11" s="20"/>
    </row>
    <row r="12" spans="1:14" ht="37.5" customHeight="1">
      <c r="A12" s="32">
        <v>7</v>
      </c>
      <c r="B12" s="33" t="s">
        <v>19</v>
      </c>
      <c r="C12" s="34" t="s">
        <v>11</v>
      </c>
      <c r="D12" s="34">
        <v>1200</v>
      </c>
      <c r="E12" s="24"/>
      <c r="F12" s="18">
        <f>D12*E12</f>
        <v>0</v>
      </c>
      <c r="G12" s="25">
        <v>0.08</v>
      </c>
      <c r="H12" s="11">
        <f>E12+(E12*G12)</f>
        <v>0</v>
      </c>
      <c r="I12" s="11">
        <f>D12*H12</f>
        <v>0</v>
      </c>
      <c r="J12" s="21"/>
      <c r="M12" s="20"/>
      <c r="N12" s="20"/>
    </row>
    <row r="13" spans="1:14" ht="47.25" customHeight="1">
      <c r="A13" s="32">
        <v>8</v>
      </c>
      <c r="B13" s="33" t="s">
        <v>20</v>
      </c>
      <c r="C13" s="34" t="s">
        <v>11</v>
      </c>
      <c r="D13" s="34">
        <v>1200</v>
      </c>
      <c r="E13" s="24"/>
      <c r="F13" s="18">
        <f>D13*E13</f>
        <v>0</v>
      </c>
      <c r="G13" s="25">
        <v>0.08</v>
      </c>
      <c r="H13" s="11">
        <f>E13+(E13*G13)</f>
        <v>0</v>
      </c>
      <c r="I13" s="11">
        <f>D13*H13</f>
        <v>0</v>
      </c>
      <c r="J13" s="21"/>
      <c r="M13" s="20"/>
      <c r="N13" s="20"/>
    </row>
    <row r="14" spans="1:14" ht="108.75" customHeight="1">
      <c r="A14" s="80" t="s">
        <v>21</v>
      </c>
      <c r="B14" s="80"/>
      <c r="C14" s="80"/>
      <c r="D14" s="35"/>
      <c r="E14" s="36"/>
      <c r="F14" s="36"/>
      <c r="G14" s="37"/>
      <c r="H14" s="38"/>
      <c r="I14" s="39"/>
      <c r="L14" s="40"/>
      <c r="M14" s="20"/>
      <c r="N14" s="20"/>
    </row>
    <row r="15" spans="1:14" ht="27.75" customHeight="1">
      <c r="A15" s="41">
        <v>9</v>
      </c>
      <c r="B15" s="33" t="s">
        <v>22</v>
      </c>
      <c r="C15" s="34" t="s">
        <v>11</v>
      </c>
      <c r="D15" s="42">
        <v>3000</v>
      </c>
      <c r="E15" s="24"/>
      <c r="F15" s="18">
        <f>D15*E15</f>
        <v>0</v>
      </c>
      <c r="G15" s="25">
        <v>0.08</v>
      </c>
      <c r="H15" s="11">
        <f>E15+(E15*G15)</f>
        <v>0</v>
      </c>
      <c r="I15" s="11">
        <f>D15*H15</f>
        <v>0</v>
      </c>
      <c r="J15" s="43"/>
      <c r="L15" s="44"/>
      <c r="M15" s="20"/>
      <c r="N15" s="20"/>
    </row>
    <row r="16" spans="1:14" ht="28.5" customHeight="1">
      <c r="A16" s="41">
        <v>10</v>
      </c>
      <c r="B16" s="45" t="s">
        <v>23</v>
      </c>
      <c r="C16" s="34" t="s">
        <v>11</v>
      </c>
      <c r="D16" s="42">
        <v>6000</v>
      </c>
      <c r="E16" s="24"/>
      <c r="F16" s="18">
        <f>D16*E16</f>
        <v>0</v>
      </c>
      <c r="G16" s="25">
        <v>0.08</v>
      </c>
      <c r="H16" s="11">
        <f>E16+(E16*G16)</f>
        <v>0</v>
      </c>
      <c r="I16" s="11">
        <f>D16*H16</f>
        <v>0</v>
      </c>
      <c r="J16" s="21"/>
      <c r="L16" s="44"/>
      <c r="M16" s="20"/>
      <c r="N16" s="20"/>
    </row>
    <row r="17" spans="1:14" ht="103.5" customHeight="1">
      <c r="A17" s="81" t="s">
        <v>24</v>
      </c>
      <c r="B17" s="81"/>
      <c r="C17" s="81"/>
      <c r="D17" s="35"/>
      <c r="E17" s="36"/>
      <c r="F17" s="36"/>
      <c r="G17" s="37"/>
      <c r="H17" s="38"/>
      <c r="I17" s="39"/>
      <c r="K17" s="46"/>
      <c r="L17" s="44"/>
      <c r="M17" s="20"/>
      <c r="N17" s="20"/>
    </row>
    <row r="18" spans="1:14" ht="87" customHeight="1">
      <c r="A18" s="47">
        <v>11</v>
      </c>
      <c r="B18" s="17" t="s">
        <v>25</v>
      </c>
      <c r="C18" s="10" t="s">
        <v>26</v>
      </c>
      <c r="D18" s="48">
        <v>4000</v>
      </c>
      <c r="E18" s="37"/>
      <c r="F18" s="18">
        <f>D18*E18</f>
        <v>0</v>
      </c>
      <c r="G18" s="25">
        <v>0.23</v>
      </c>
      <c r="H18" s="11">
        <f>E18+(E18*G18)</f>
        <v>0</v>
      </c>
      <c r="I18" s="11">
        <f>D18*H18</f>
        <v>0</v>
      </c>
      <c r="J18" s="21"/>
      <c r="L18" s="44"/>
      <c r="M18" s="20"/>
      <c r="N18" s="20"/>
    </row>
    <row r="19" spans="1:14" ht="34.5" customHeight="1">
      <c r="A19" s="22">
        <v>12</v>
      </c>
      <c r="B19" s="49" t="s">
        <v>27</v>
      </c>
      <c r="C19" s="10" t="s">
        <v>28</v>
      </c>
      <c r="D19" s="50">
        <v>200</v>
      </c>
      <c r="E19" s="24"/>
      <c r="F19" s="18">
        <f>D19*E19</f>
        <v>0</v>
      </c>
      <c r="G19" s="25">
        <v>0.08</v>
      </c>
      <c r="H19" s="11">
        <f>E19+(E19*G19)</f>
        <v>0</v>
      </c>
      <c r="I19" s="11">
        <f>D19*H19</f>
        <v>0</v>
      </c>
      <c r="J19" s="21"/>
      <c r="L19" s="44"/>
      <c r="M19" s="20"/>
      <c r="N19" s="20"/>
    </row>
    <row r="20" spans="1:14" ht="39.75" customHeight="1">
      <c r="A20" s="22">
        <v>13</v>
      </c>
      <c r="B20" s="181" t="s">
        <v>29</v>
      </c>
      <c r="C20" s="10" t="s">
        <v>28</v>
      </c>
      <c r="D20" s="50">
        <v>200</v>
      </c>
      <c r="E20" s="24"/>
      <c r="F20" s="18">
        <f>D20*E20</f>
        <v>0</v>
      </c>
      <c r="G20" s="25">
        <v>0.08</v>
      </c>
      <c r="H20" s="11">
        <f>E20+(E20*G20)</f>
        <v>0</v>
      </c>
      <c r="I20" s="11">
        <f>D20*H20</f>
        <v>0</v>
      </c>
      <c r="J20" s="21"/>
      <c r="L20" s="44"/>
      <c r="M20" s="20"/>
      <c r="N20" s="20"/>
    </row>
    <row r="21" spans="1:14" ht="27.75" customHeight="1">
      <c r="A21" s="51"/>
      <c r="B21" s="52"/>
      <c r="C21" s="52"/>
      <c r="D21" s="82" t="s">
        <v>30</v>
      </c>
      <c r="E21" s="82"/>
      <c r="F21" s="54">
        <f>SUM(F4:F20)</f>
        <v>0</v>
      </c>
      <c r="G21" s="55"/>
      <c r="H21" s="56"/>
      <c r="I21" s="54">
        <f>SUM(I4:I20)</f>
        <v>0</v>
      </c>
      <c r="L21" s="44"/>
      <c r="M21" s="20"/>
      <c r="N21" s="20"/>
    </row>
    <row r="22" spans="1:14" ht="27.75" customHeight="1">
      <c r="A22" s="83" t="s">
        <v>31</v>
      </c>
      <c r="B22" s="83" t="s">
        <v>32</v>
      </c>
      <c r="C22" s="83"/>
      <c r="D22" s="83"/>
      <c r="E22" s="83"/>
      <c r="F22" s="83"/>
      <c r="G22" s="83"/>
      <c r="H22" s="83"/>
      <c r="I22" s="83"/>
      <c r="L22" s="44"/>
      <c r="M22" s="20"/>
      <c r="N22" s="20"/>
    </row>
    <row r="23" spans="1:14" ht="27.75" customHeight="1">
      <c r="A23" s="57" t="s">
        <v>1</v>
      </c>
      <c r="B23" s="57" t="s">
        <v>2</v>
      </c>
      <c r="C23" s="58" t="s">
        <v>33</v>
      </c>
      <c r="D23" s="58" t="s">
        <v>4</v>
      </c>
      <c r="E23" s="58" t="s">
        <v>34</v>
      </c>
      <c r="F23" s="59" t="s">
        <v>6</v>
      </c>
      <c r="G23" s="60" t="s">
        <v>7</v>
      </c>
      <c r="H23" s="58" t="s">
        <v>8</v>
      </c>
      <c r="I23" s="59" t="s">
        <v>9</v>
      </c>
      <c r="L23" s="44"/>
      <c r="M23" s="20"/>
      <c r="N23" s="20"/>
    </row>
    <row r="24" spans="1:14" ht="190.5" customHeight="1">
      <c r="A24" s="57">
        <v>1</v>
      </c>
      <c r="B24" s="61" t="s">
        <v>35</v>
      </c>
      <c r="C24" s="58" t="s">
        <v>11</v>
      </c>
      <c r="D24" s="58">
        <v>5000</v>
      </c>
      <c r="E24" s="62"/>
      <c r="F24" s="63">
        <f>D24*E24</f>
        <v>0</v>
      </c>
      <c r="G24" s="64">
        <v>0.08</v>
      </c>
      <c r="H24" s="65">
        <f>E24+(E24*G24)</f>
        <v>0</v>
      </c>
      <c r="I24" s="65">
        <f>D24*H24</f>
        <v>0</v>
      </c>
      <c r="K24" s="66"/>
      <c r="L24" s="44"/>
      <c r="M24" s="20"/>
      <c r="N24" s="20"/>
    </row>
    <row r="25" spans="1:14" ht="227.25" customHeight="1">
      <c r="A25" s="57">
        <v>2</v>
      </c>
      <c r="B25" s="61" t="s">
        <v>36</v>
      </c>
      <c r="C25" s="58" t="s">
        <v>11</v>
      </c>
      <c r="D25" s="58">
        <v>2000</v>
      </c>
      <c r="E25" s="62"/>
      <c r="F25" s="63">
        <f>D25*E25</f>
        <v>0</v>
      </c>
      <c r="G25" s="64">
        <v>0.08</v>
      </c>
      <c r="H25" s="65">
        <f>E25+(E25*G25)</f>
        <v>0</v>
      </c>
      <c r="I25" s="65">
        <f>D25*H25</f>
        <v>0</v>
      </c>
      <c r="K25" s="66"/>
      <c r="L25" s="44"/>
      <c r="M25" s="20"/>
      <c r="N25" s="20"/>
    </row>
    <row r="26" spans="1:14" ht="156" customHeight="1">
      <c r="A26" s="57">
        <v>3</v>
      </c>
      <c r="B26" s="67" t="s">
        <v>37</v>
      </c>
      <c r="C26" s="68" t="s">
        <v>11</v>
      </c>
      <c r="D26" s="69">
        <v>150</v>
      </c>
      <c r="E26" s="62"/>
      <c r="F26" s="63">
        <f>D26*E26</f>
        <v>0</v>
      </c>
      <c r="G26" s="64">
        <v>0.08</v>
      </c>
      <c r="H26" s="65">
        <f>E26+(E26*G26)</f>
        <v>0</v>
      </c>
      <c r="I26" s="65">
        <f>D26*H26</f>
        <v>0</v>
      </c>
      <c r="K26" s="66"/>
      <c r="L26" s="44"/>
      <c r="M26" s="20"/>
      <c r="N26" s="20"/>
    </row>
    <row r="27" spans="1:14" ht="108" customHeight="1">
      <c r="A27" s="57">
        <v>4</v>
      </c>
      <c r="B27" s="67" t="s">
        <v>38</v>
      </c>
      <c r="C27" s="70" t="s">
        <v>39</v>
      </c>
      <c r="D27" s="71">
        <v>36</v>
      </c>
      <c r="E27" s="72"/>
      <c r="F27" s="63">
        <f>D27*E27</f>
        <v>0</v>
      </c>
      <c r="G27" s="64">
        <v>0.23</v>
      </c>
      <c r="H27" s="65">
        <f>E27+(E27*G27)</f>
        <v>0</v>
      </c>
      <c r="I27" s="65">
        <f>D27*H27</f>
        <v>0</v>
      </c>
      <c r="K27" s="66"/>
      <c r="L27" s="44"/>
      <c r="M27" s="20"/>
      <c r="N27" s="20"/>
    </row>
    <row r="28" spans="1:14" ht="57.75" customHeight="1">
      <c r="A28" s="57">
        <v>5</v>
      </c>
      <c r="B28" s="67" t="s">
        <v>40</v>
      </c>
      <c r="C28" s="70" t="s">
        <v>26</v>
      </c>
      <c r="D28" s="73">
        <v>4</v>
      </c>
      <c r="E28" s="72"/>
      <c r="F28" s="63">
        <f>D28*E28</f>
        <v>0</v>
      </c>
      <c r="G28" s="64">
        <v>0.23</v>
      </c>
      <c r="H28" s="65">
        <f>E28+(E28*G28)</f>
        <v>0</v>
      </c>
      <c r="I28" s="65">
        <f>D28*H28</f>
        <v>0</v>
      </c>
      <c r="K28" s="66"/>
      <c r="L28" s="44"/>
      <c r="M28" s="20"/>
      <c r="N28" s="20"/>
    </row>
    <row r="29" spans="1:9" ht="27.75" customHeight="1">
      <c r="A29" s="74"/>
      <c r="B29" s="84"/>
      <c r="C29" s="84"/>
      <c r="D29" s="85" t="s">
        <v>30</v>
      </c>
      <c r="E29" s="85"/>
      <c r="F29" s="75">
        <f>SUM(F24:F28)</f>
        <v>0</v>
      </c>
      <c r="G29" s="76"/>
      <c r="H29" s="77"/>
      <c r="I29" s="75">
        <f>SUM(I24:I28)</f>
        <v>0</v>
      </c>
    </row>
    <row r="31" spans="1:9" ht="14.25" customHeight="1">
      <c r="A31" s="190" t="s">
        <v>41</v>
      </c>
      <c r="B31" s="190"/>
      <c r="C31" s="190"/>
      <c r="D31" s="190"/>
      <c r="E31" s="190"/>
      <c r="F31" s="190"/>
      <c r="G31" s="190"/>
      <c r="H31" s="190"/>
      <c r="I31" s="190"/>
    </row>
    <row r="32" spans="1:9" ht="39.75" customHeight="1">
      <c r="A32" s="86" t="s">
        <v>42</v>
      </c>
      <c r="B32" s="87" t="s">
        <v>2</v>
      </c>
      <c r="C32" s="86" t="s">
        <v>33</v>
      </c>
      <c r="D32" s="86" t="s">
        <v>4</v>
      </c>
      <c r="E32" s="86" t="s">
        <v>34</v>
      </c>
      <c r="F32" s="86" t="s">
        <v>6</v>
      </c>
      <c r="G32" s="88" t="s">
        <v>7</v>
      </c>
      <c r="H32" s="86" t="s">
        <v>8</v>
      </c>
      <c r="I32" s="89" t="s">
        <v>9</v>
      </c>
    </row>
    <row r="33" spans="1:9" ht="101.25" customHeight="1">
      <c r="A33" s="10">
        <v>1</v>
      </c>
      <c r="B33" s="90" t="s">
        <v>43</v>
      </c>
      <c r="C33" s="86" t="s">
        <v>11</v>
      </c>
      <c r="D33" s="86">
        <v>3000</v>
      </c>
      <c r="E33" s="91"/>
      <c r="F33" s="92">
        <f aca="true" t="shared" si="0" ref="F33:F47">E33*D33</f>
        <v>0</v>
      </c>
      <c r="G33" s="93">
        <v>0.23</v>
      </c>
      <c r="H33" s="94">
        <f aca="true" t="shared" si="1" ref="H33:H47">ROUND(E33+E33*G33,2)</f>
        <v>0</v>
      </c>
      <c r="I33" s="95">
        <f aca="true" t="shared" si="2" ref="I33:I47">ROUND(F33+F33*G33,2)</f>
        <v>0</v>
      </c>
    </row>
    <row r="34" spans="1:9" ht="104.25" customHeight="1">
      <c r="A34" s="10">
        <v>2</v>
      </c>
      <c r="B34" s="96" t="s">
        <v>44</v>
      </c>
      <c r="C34" s="86" t="s">
        <v>11</v>
      </c>
      <c r="D34" s="86">
        <v>1000</v>
      </c>
      <c r="E34" s="91"/>
      <c r="F34" s="92">
        <f t="shared" si="0"/>
        <v>0</v>
      </c>
      <c r="G34" s="93">
        <v>0.23</v>
      </c>
      <c r="H34" s="94">
        <f t="shared" si="1"/>
        <v>0</v>
      </c>
      <c r="I34" s="95">
        <f t="shared" si="2"/>
        <v>0</v>
      </c>
    </row>
    <row r="35" spans="1:9" ht="117" customHeight="1">
      <c r="A35" s="10">
        <v>3</v>
      </c>
      <c r="B35" s="96" t="s">
        <v>45</v>
      </c>
      <c r="C35" s="86" t="s">
        <v>11</v>
      </c>
      <c r="D35" s="86">
        <v>1000</v>
      </c>
      <c r="E35" s="91"/>
      <c r="F35" s="92">
        <f t="shared" si="0"/>
        <v>0</v>
      </c>
      <c r="G35" s="93">
        <v>0.23</v>
      </c>
      <c r="H35" s="94">
        <f t="shared" si="1"/>
        <v>0</v>
      </c>
      <c r="I35" s="95">
        <f t="shared" si="2"/>
        <v>0</v>
      </c>
    </row>
    <row r="36" spans="1:9" ht="105.75" customHeight="1">
      <c r="A36" s="10">
        <v>4</v>
      </c>
      <c r="B36" s="96" t="s">
        <v>46</v>
      </c>
      <c r="C36" s="86" t="s">
        <v>11</v>
      </c>
      <c r="D36" s="86">
        <v>2400</v>
      </c>
      <c r="E36" s="91"/>
      <c r="F36" s="92">
        <f t="shared" si="0"/>
        <v>0</v>
      </c>
      <c r="G36" s="93">
        <v>0.23</v>
      </c>
      <c r="H36" s="94">
        <f t="shared" si="1"/>
        <v>0</v>
      </c>
      <c r="I36" s="95">
        <f t="shared" si="2"/>
        <v>0</v>
      </c>
    </row>
    <row r="37" spans="1:9" ht="36.75" customHeight="1">
      <c r="A37" s="10">
        <v>5</v>
      </c>
      <c r="B37" s="96" t="s">
        <v>47</v>
      </c>
      <c r="C37" s="86" t="s">
        <v>11</v>
      </c>
      <c r="D37" s="86">
        <v>12000</v>
      </c>
      <c r="E37" s="91"/>
      <c r="F37" s="92">
        <f t="shared" si="0"/>
        <v>0</v>
      </c>
      <c r="G37" s="93">
        <v>0.23</v>
      </c>
      <c r="H37" s="94">
        <f t="shared" si="1"/>
        <v>0</v>
      </c>
      <c r="I37" s="95">
        <f t="shared" si="2"/>
        <v>0</v>
      </c>
    </row>
    <row r="38" spans="1:9" ht="167.25" customHeight="1">
      <c r="A38" s="10">
        <v>6</v>
      </c>
      <c r="B38" s="96" t="s">
        <v>48</v>
      </c>
      <c r="C38" s="86" t="s">
        <v>11</v>
      </c>
      <c r="D38" s="86">
        <v>2</v>
      </c>
      <c r="E38" s="91"/>
      <c r="F38" s="92">
        <f t="shared" si="0"/>
        <v>0</v>
      </c>
      <c r="G38" s="93">
        <v>0.23</v>
      </c>
      <c r="H38" s="94">
        <f t="shared" si="1"/>
        <v>0</v>
      </c>
      <c r="I38" s="95">
        <f t="shared" si="2"/>
        <v>0</v>
      </c>
    </row>
    <row r="39" spans="1:9" ht="86.25" customHeight="1">
      <c r="A39" s="10">
        <v>7</v>
      </c>
      <c r="B39" s="96" t="s">
        <v>49</v>
      </c>
      <c r="C39" s="86" t="s">
        <v>11</v>
      </c>
      <c r="D39" s="86">
        <v>45000</v>
      </c>
      <c r="E39" s="91"/>
      <c r="F39" s="92">
        <f t="shared" si="0"/>
        <v>0</v>
      </c>
      <c r="G39" s="93">
        <v>0.23</v>
      </c>
      <c r="H39" s="94">
        <f t="shared" si="1"/>
        <v>0</v>
      </c>
      <c r="I39" s="95">
        <f t="shared" si="2"/>
        <v>0</v>
      </c>
    </row>
    <row r="40" spans="1:9" ht="96.75" customHeight="1">
      <c r="A40" s="10">
        <v>8</v>
      </c>
      <c r="B40" s="96" t="s">
        <v>50</v>
      </c>
      <c r="C40" s="86" t="s">
        <v>11</v>
      </c>
      <c r="D40" s="86">
        <v>45000</v>
      </c>
      <c r="E40" s="91"/>
      <c r="F40" s="92">
        <f t="shared" si="0"/>
        <v>0</v>
      </c>
      <c r="G40" s="93">
        <v>0.23</v>
      </c>
      <c r="H40" s="94">
        <f t="shared" si="1"/>
        <v>0</v>
      </c>
      <c r="I40" s="95">
        <f t="shared" si="2"/>
        <v>0</v>
      </c>
    </row>
    <row r="41" spans="1:9" ht="93.75" customHeight="1">
      <c r="A41" s="10">
        <v>9</v>
      </c>
      <c r="B41" s="96" t="s">
        <v>51</v>
      </c>
      <c r="C41" s="86" t="s">
        <v>11</v>
      </c>
      <c r="D41" s="86">
        <v>45000</v>
      </c>
      <c r="E41" s="91"/>
      <c r="F41" s="92">
        <f t="shared" si="0"/>
        <v>0</v>
      </c>
      <c r="G41" s="93">
        <v>0.23</v>
      </c>
      <c r="H41" s="94">
        <f t="shared" si="1"/>
        <v>0</v>
      </c>
      <c r="I41" s="95">
        <f t="shared" si="2"/>
        <v>0</v>
      </c>
    </row>
    <row r="42" spans="1:9" ht="79.5" customHeight="1">
      <c r="A42" s="10">
        <v>10</v>
      </c>
      <c r="B42" s="96" t="s">
        <v>52</v>
      </c>
      <c r="C42" s="86" t="s">
        <v>11</v>
      </c>
      <c r="D42" s="86">
        <v>9000</v>
      </c>
      <c r="E42" s="91"/>
      <c r="F42" s="92">
        <f t="shared" si="0"/>
        <v>0</v>
      </c>
      <c r="G42" s="93">
        <v>0.23</v>
      </c>
      <c r="H42" s="94">
        <f t="shared" si="1"/>
        <v>0</v>
      </c>
      <c r="I42" s="95">
        <f t="shared" si="2"/>
        <v>0</v>
      </c>
    </row>
    <row r="43" spans="1:9" ht="51.75" customHeight="1">
      <c r="A43" s="10">
        <v>11</v>
      </c>
      <c r="B43" s="97" t="s">
        <v>53</v>
      </c>
      <c r="C43" s="98" t="s">
        <v>26</v>
      </c>
      <c r="D43" s="99">
        <v>10000</v>
      </c>
      <c r="E43" s="100"/>
      <c r="F43" s="92">
        <f t="shared" si="0"/>
        <v>0</v>
      </c>
      <c r="G43" s="93">
        <v>0.23</v>
      </c>
      <c r="H43" s="94">
        <f t="shared" si="1"/>
        <v>0</v>
      </c>
      <c r="I43" s="95">
        <f t="shared" si="2"/>
        <v>0</v>
      </c>
    </row>
    <row r="44" spans="1:9" ht="24.75" customHeight="1">
      <c r="A44" s="10">
        <v>12</v>
      </c>
      <c r="B44" s="96" t="s">
        <v>54</v>
      </c>
      <c r="C44" s="86" t="s">
        <v>11</v>
      </c>
      <c r="D44" s="101">
        <v>250</v>
      </c>
      <c r="E44" s="91"/>
      <c r="F44" s="92">
        <f t="shared" si="0"/>
        <v>0</v>
      </c>
      <c r="G44" s="93">
        <v>0.23</v>
      </c>
      <c r="H44" s="94">
        <f t="shared" si="1"/>
        <v>0</v>
      </c>
      <c r="I44" s="95">
        <f t="shared" si="2"/>
        <v>0</v>
      </c>
    </row>
    <row r="45" spans="1:9" ht="73.5" customHeight="1">
      <c r="A45" s="23">
        <v>13</v>
      </c>
      <c r="B45" s="102" t="s">
        <v>55</v>
      </c>
      <c r="C45" s="86" t="s">
        <v>11</v>
      </c>
      <c r="D45" s="103">
        <v>2400</v>
      </c>
      <c r="E45" s="104"/>
      <c r="F45" s="92">
        <f t="shared" si="0"/>
        <v>0</v>
      </c>
      <c r="G45" s="105">
        <v>0.23</v>
      </c>
      <c r="H45" s="94">
        <f t="shared" si="1"/>
        <v>0</v>
      </c>
      <c r="I45" s="95">
        <f t="shared" si="2"/>
        <v>0</v>
      </c>
    </row>
    <row r="46" spans="1:9" ht="69.75" customHeight="1">
      <c r="A46" s="23">
        <v>14</v>
      </c>
      <c r="B46" s="102" t="s">
        <v>56</v>
      </c>
      <c r="C46" s="103" t="s">
        <v>11</v>
      </c>
      <c r="D46" s="106">
        <v>800</v>
      </c>
      <c r="E46" s="104"/>
      <c r="F46" s="92">
        <f t="shared" si="0"/>
        <v>0</v>
      </c>
      <c r="G46" s="105">
        <v>0.23</v>
      </c>
      <c r="H46" s="94">
        <f t="shared" si="1"/>
        <v>0</v>
      </c>
      <c r="I46" s="95">
        <f t="shared" si="2"/>
        <v>0</v>
      </c>
    </row>
    <row r="47" spans="1:9" ht="22.5" customHeight="1">
      <c r="A47" s="23">
        <v>15</v>
      </c>
      <c r="B47" s="96" t="s">
        <v>57</v>
      </c>
      <c r="C47" s="86" t="s">
        <v>58</v>
      </c>
      <c r="D47" s="86">
        <v>1000</v>
      </c>
      <c r="E47" s="91"/>
      <c r="F47" s="92">
        <f t="shared" si="0"/>
        <v>0</v>
      </c>
      <c r="G47" s="93">
        <v>0.23</v>
      </c>
      <c r="H47" s="94">
        <f t="shared" si="1"/>
        <v>0</v>
      </c>
      <c r="I47" s="95">
        <f t="shared" si="2"/>
        <v>0</v>
      </c>
    </row>
    <row r="48" spans="1:9" ht="14.25" customHeight="1">
      <c r="A48" s="107"/>
      <c r="B48" s="107"/>
      <c r="C48" s="107"/>
      <c r="D48" s="108" t="s">
        <v>30</v>
      </c>
      <c r="E48" s="108"/>
      <c r="F48" s="109">
        <f>SUM(F33:F46)</f>
        <v>0</v>
      </c>
      <c r="G48" s="110"/>
      <c r="H48" s="111"/>
      <c r="I48" s="109">
        <f>SUM(I33:I47)</f>
        <v>0</v>
      </c>
    </row>
    <row r="50" spans="1:9" ht="14.25" customHeight="1">
      <c r="A50" s="189" t="s">
        <v>59</v>
      </c>
      <c r="B50" s="189"/>
      <c r="C50" s="189"/>
      <c r="D50" s="189"/>
      <c r="E50" s="189"/>
      <c r="F50" s="189"/>
      <c r="G50" s="189"/>
      <c r="H50" s="189"/>
      <c r="I50" s="189"/>
    </row>
    <row r="51" spans="1:9" ht="25.5" customHeight="1">
      <c r="A51" s="9" t="s">
        <v>42</v>
      </c>
      <c r="B51" s="87" t="s">
        <v>2</v>
      </c>
      <c r="C51" s="112" t="s">
        <v>33</v>
      </c>
      <c r="D51" s="112" t="s">
        <v>4</v>
      </c>
      <c r="E51" s="112" t="s">
        <v>5</v>
      </c>
      <c r="F51" s="112" t="s">
        <v>6</v>
      </c>
      <c r="G51" s="113" t="s">
        <v>7</v>
      </c>
      <c r="H51" s="112" t="s">
        <v>8</v>
      </c>
      <c r="I51" s="114" t="s">
        <v>9</v>
      </c>
    </row>
    <row r="52" spans="1:9" ht="21.75" customHeight="1">
      <c r="A52" s="9" t="s">
        <v>60</v>
      </c>
      <c r="B52" s="115" t="s">
        <v>61</v>
      </c>
      <c r="C52" s="10"/>
      <c r="D52" s="10"/>
      <c r="E52" s="10"/>
      <c r="F52" s="10"/>
      <c r="G52" s="10"/>
      <c r="H52" s="12"/>
      <c r="I52" s="11"/>
    </row>
    <row r="53" spans="1:9" ht="14.25" customHeight="1">
      <c r="A53" s="53">
        <v>1</v>
      </c>
      <c r="B53" s="116" t="s">
        <v>62</v>
      </c>
      <c r="C53" s="30" t="s">
        <v>28</v>
      </c>
      <c r="D53" s="30">
        <v>40</v>
      </c>
      <c r="E53" s="24"/>
      <c r="F53" s="24">
        <f aca="true" t="shared" si="3" ref="F53:F62">E53*D53</f>
        <v>0</v>
      </c>
      <c r="G53" s="25">
        <v>0.08</v>
      </c>
      <c r="H53" s="117">
        <f aca="true" t="shared" si="4" ref="H53:H62">ROUND(E53*G53+E53,2)</f>
        <v>0</v>
      </c>
      <c r="I53" s="28">
        <f aca="true" t="shared" si="5" ref="I53:I62">H53*D53</f>
        <v>0</v>
      </c>
    </row>
    <row r="54" spans="1:9" ht="14.25" customHeight="1">
      <c r="A54" s="53">
        <v>2</v>
      </c>
      <c r="B54" s="116" t="s">
        <v>63</v>
      </c>
      <c r="C54" s="30" t="s">
        <v>28</v>
      </c>
      <c r="D54" s="30">
        <v>30</v>
      </c>
      <c r="E54" s="24"/>
      <c r="F54" s="24">
        <f t="shared" si="3"/>
        <v>0</v>
      </c>
      <c r="G54" s="25">
        <v>0.08</v>
      </c>
      <c r="H54" s="117">
        <f t="shared" si="4"/>
        <v>0</v>
      </c>
      <c r="I54" s="28">
        <f t="shared" si="5"/>
        <v>0</v>
      </c>
    </row>
    <row r="55" spans="1:9" ht="14.25" customHeight="1">
      <c r="A55" s="53">
        <v>3</v>
      </c>
      <c r="B55" s="116" t="s">
        <v>64</v>
      </c>
      <c r="C55" s="30" t="s">
        <v>28</v>
      </c>
      <c r="D55" s="30">
        <v>30</v>
      </c>
      <c r="E55" s="24"/>
      <c r="F55" s="24">
        <f t="shared" si="3"/>
        <v>0</v>
      </c>
      <c r="G55" s="25">
        <v>0.08</v>
      </c>
      <c r="H55" s="117">
        <f t="shared" si="4"/>
        <v>0</v>
      </c>
      <c r="I55" s="28">
        <f t="shared" si="5"/>
        <v>0</v>
      </c>
    </row>
    <row r="56" spans="1:9" ht="14.25" customHeight="1">
      <c r="A56" s="53">
        <v>4</v>
      </c>
      <c r="B56" s="116" t="s">
        <v>65</v>
      </c>
      <c r="C56" s="30" t="s">
        <v>28</v>
      </c>
      <c r="D56" s="30">
        <v>30</v>
      </c>
      <c r="E56" s="24"/>
      <c r="F56" s="24">
        <f t="shared" si="3"/>
        <v>0</v>
      </c>
      <c r="G56" s="25">
        <v>0.08</v>
      </c>
      <c r="H56" s="117">
        <f t="shared" si="4"/>
        <v>0</v>
      </c>
      <c r="I56" s="28">
        <f t="shared" si="5"/>
        <v>0</v>
      </c>
    </row>
    <row r="57" spans="1:9" ht="14.25" customHeight="1">
      <c r="A57" s="53">
        <v>5</v>
      </c>
      <c r="B57" s="116" t="s">
        <v>66</v>
      </c>
      <c r="C57" s="30" t="s">
        <v>28</v>
      </c>
      <c r="D57" s="30">
        <v>20</v>
      </c>
      <c r="E57" s="24"/>
      <c r="F57" s="24">
        <f t="shared" si="3"/>
        <v>0</v>
      </c>
      <c r="G57" s="25">
        <v>0.08</v>
      </c>
      <c r="H57" s="117">
        <f t="shared" si="4"/>
        <v>0</v>
      </c>
      <c r="I57" s="28">
        <f t="shared" si="5"/>
        <v>0</v>
      </c>
    </row>
    <row r="58" spans="1:9" ht="14.25" customHeight="1">
      <c r="A58" s="53">
        <v>6</v>
      </c>
      <c r="B58" s="116" t="s">
        <v>67</v>
      </c>
      <c r="C58" s="30" t="s">
        <v>28</v>
      </c>
      <c r="D58" s="30">
        <v>20</v>
      </c>
      <c r="E58" s="24"/>
      <c r="F58" s="24">
        <f t="shared" si="3"/>
        <v>0</v>
      </c>
      <c r="G58" s="25">
        <v>0.08</v>
      </c>
      <c r="H58" s="117">
        <f t="shared" si="4"/>
        <v>0</v>
      </c>
      <c r="I58" s="28">
        <f t="shared" si="5"/>
        <v>0</v>
      </c>
    </row>
    <row r="59" spans="1:9" ht="14.25" customHeight="1">
      <c r="A59" s="9">
        <v>7</v>
      </c>
      <c r="B59" s="118" t="s">
        <v>68</v>
      </c>
      <c r="C59" s="30" t="s">
        <v>28</v>
      </c>
      <c r="D59" s="30">
        <v>20</v>
      </c>
      <c r="E59" s="24"/>
      <c r="F59" s="24">
        <f t="shared" si="3"/>
        <v>0</v>
      </c>
      <c r="G59" s="25">
        <v>0.08</v>
      </c>
      <c r="H59" s="117">
        <f t="shared" si="4"/>
        <v>0</v>
      </c>
      <c r="I59" s="28">
        <f t="shared" si="5"/>
        <v>0</v>
      </c>
    </row>
    <row r="60" spans="1:9" ht="14.25" customHeight="1">
      <c r="A60" s="9">
        <v>8</v>
      </c>
      <c r="B60" s="118" t="s">
        <v>69</v>
      </c>
      <c r="C60" s="30" t="s">
        <v>28</v>
      </c>
      <c r="D60" s="30">
        <v>20</v>
      </c>
      <c r="E60" s="24"/>
      <c r="F60" s="24">
        <f t="shared" si="3"/>
        <v>0</v>
      </c>
      <c r="G60" s="25">
        <v>0.08</v>
      </c>
      <c r="H60" s="117">
        <f t="shared" si="4"/>
        <v>0</v>
      </c>
      <c r="I60" s="28">
        <f t="shared" si="5"/>
        <v>0</v>
      </c>
    </row>
    <row r="61" spans="1:9" ht="14.25" customHeight="1">
      <c r="A61" s="9">
        <v>9</v>
      </c>
      <c r="B61" s="118" t="s">
        <v>70</v>
      </c>
      <c r="C61" s="30" t="s">
        <v>28</v>
      </c>
      <c r="D61" s="30">
        <v>15</v>
      </c>
      <c r="E61" s="24"/>
      <c r="F61" s="24">
        <f t="shared" si="3"/>
        <v>0</v>
      </c>
      <c r="G61" s="25">
        <v>0.08</v>
      </c>
      <c r="H61" s="117">
        <f t="shared" si="4"/>
        <v>0</v>
      </c>
      <c r="I61" s="28">
        <f t="shared" si="5"/>
        <v>0</v>
      </c>
    </row>
    <row r="62" spans="1:9" ht="14.25" customHeight="1">
      <c r="A62" s="9">
        <v>10</v>
      </c>
      <c r="B62" s="118" t="s">
        <v>71</v>
      </c>
      <c r="C62" s="30" t="s">
        <v>28</v>
      </c>
      <c r="D62" s="30">
        <v>10</v>
      </c>
      <c r="E62" s="24"/>
      <c r="F62" s="24">
        <f t="shared" si="3"/>
        <v>0</v>
      </c>
      <c r="G62" s="25">
        <v>0.08</v>
      </c>
      <c r="H62" s="117">
        <f t="shared" si="4"/>
        <v>0</v>
      </c>
      <c r="I62" s="28">
        <f t="shared" si="5"/>
        <v>0</v>
      </c>
    </row>
    <row r="63" spans="1:9" ht="183" customHeight="1">
      <c r="A63" s="119" t="s">
        <v>72</v>
      </c>
      <c r="B63" s="119"/>
      <c r="C63" s="119"/>
      <c r="D63" s="119"/>
      <c r="E63" s="24"/>
      <c r="F63" s="24"/>
      <c r="G63" s="120"/>
      <c r="H63" s="121"/>
      <c r="I63" s="122"/>
    </row>
    <row r="64" spans="1:9" ht="14.25" customHeight="1">
      <c r="A64" s="123"/>
      <c r="B64" s="123"/>
      <c r="C64" s="123"/>
      <c r="D64" s="124" t="s">
        <v>30</v>
      </c>
      <c r="E64" s="124"/>
      <c r="F64" s="125">
        <f>SUM(F53:F62)</f>
        <v>0</v>
      </c>
      <c r="G64" s="126"/>
      <c r="H64" s="125"/>
      <c r="I64" s="125">
        <f>SUM(I53:I62)</f>
        <v>0</v>
      </c>
    </row>
    <row r="65" spans="1:9" ht="14.25" customHeight="1">
      <c r="A65" s="188" t="s">
        <v>73</v>
      </c>
      <c r="B65" s="188"/>
      <c r="C65" s="188"/>
      <c r="D65" s="188"/>
      <c r="E65" s="188"/>
      <c r="F65" s="188"/>
      <c r="G65" s="188"/>
      <c r="H65" s="188"/>
      <c r="I65" s="188"/>
    </row>
    <row r="66" spans="1:9" ht="33" customHeight="1">
      <c r="A66" s="53" t="s">
        <v>42</v>
      </c>
      <c r="B66" s="53" t="s">
        <v>2</v>
      </c>
      <c r="C66" s="112" t="s">
        <v>33</v>
      </c>
      <c r="D66" s="112" t="s">
        <v>4</v>
      </c>
      <c r="E66" s="112" t="s">
        <v>5</v>
      </c>
      <c r="F66" s="112" t="s">
        <v>6</v>
      </c>
      <c r="G66" s="113" t="s">
        <v>7</v>
      </c>
      <c r="H66" s="112" t="s">
        <v>8</v>
      </c>
      <c r="I66" s="114" t="s">
        <v>9</v>
      </c>
    </row>
    <row r="67" spans="1:9" ht="14.25" customHeight="1">
      <c r="A67" s="29">
        <v>1</v>
      </c>
      <c r="B67" s="127" t="s">
        <v>74</v>
      </c>
      <c r="C67" s="30" t="s">
        <v>11</v>
      </c>
      <c r="D67" s="30">
        <v>500</v>
      </c>
      <c r="E67" s="24"/>
      <c r="F67" s="24">
        <f>E67*D67</f>
        <v>0</v>
      </c>
      <c r="G67" s="25">
        <v>0.23</v>
      </c>
      <c r="H67" s="117">
        <f>ROUND(E67*G67+E67,2)</f>
        <v>0</v>
      </c>
      <c r="I67" s="28">
        <f>H67*D67</f>
        <v>0</v>
      </c>
    </row>
    <row r="68" spans="1:9" ht="14.25" customHeight="1">
      <c r="A68" s="29">
        <v>2</v>
      </c>
      <c r="B68" s="127" t="s">
        <v>75</v>
      </c>
      <c r="C68" s="30" t="s">
        <v>11</v>
      </c>
      <c r="D68" s="30">
        <v>500</v>
      </c>
      <c r="E68" s="128"/>
      <c r="F68" s="24">
        <f>E68*D68</f>
        <v>0</v>
      </c>
      <c r="G68" s="25">
        <v>0.23</v>
      </c>
      <c r="H68" s="117">
        <f>ROUND(E68*G68+E68,2)</f>
        <v>0</v>
      </c>
      <c r="I68" s="28">
        <f>H68*D68</f>
        <v>0</v>
      </c>
    </row>
    <row r="69" spans="1:9" ht="106.5" customHeight="1">
      <c r="A69" s="79" t="s">
        <v>76</v>
      </c>
      <c r="B69" s="79"/>
      <c r="C69" s="79"/>
      <c r="D69" s="79"/>
      <c r="E69" s="24"/>
      <c r="F69" s="24"/>
      <c r="G69" s="24"/>
      <c r="H69" s="129"/>
      <c r="I69" s="130"/>
    </row>
    <row r="70" spans="1:9" ht="14.25" customHeight="1">
      <c r="A70" s="123"/>
      <c r="B70" s="123"/>
      <c r="C70" s="123"/>
      <c r="D70" s="124" t="s">
        <v>30</v>
      </c>
      <c r="E70" s="124"/>
      <c r="F70" s="125">
        <f>SUM(F67:F68)</f>
        <v>0</v>
      </c>
      <c r="G70" s="126"/>
      <c r="H70" s="131"/>
      <c r="I70" s="125">
        <f>SUM(I67:I68)</f>
        <v>0</v>
      </c>
    </row>
    <row r="71" spans="1:9" ht="14.25" customHeight="1">
      <c r="A71" s="187" t="s">
        <v>77</v>
      </c>
      <c r="B71" s="187"/>
      <c r="C71" s="187"/>
      <c r="D71" s="187"/>
      <c r="E71" s="187"/>
      <c r="F71" s="187"/>
      <c r="G71" s="187"/>
      <c r="H71" s="187"/>
      <c r="I71" s="187"/>
    </row>
    <row r="72" spans="1:9" ht="27.75" customHeight="1">
      <c r="A72" s="53" t="s">
        <v>42</v>
      </c>
      <c r="B72" s="53" t="s">
        <v>2</v>
      </c>
      <c r="C72" s="112" t="s">
        <v>33</v>
      </c>
      <c r="D72" s="112" t="s">
        <v>4</v>
      </c>
      <c r="E72" s="112" t="s">
        <v>5</v>
      </c>
      <c r="F72" s="112" t="s">
        <v>6</v>
      </c>
      <c r="G72" s="113" t="s">
        <v>7</v>
      </c>
      <c r="H72" s="112" t="s">
        <v>8</v>
      </c>
      <c r="I72" s="114" t="s">
        <v>9</v>
      </c>
    </row>
    <row r="73" spans="1:9" ht="14.25" customHeight="1">
      <c r="A73" s="22">
        <v>1</v>
      </c>
      <c r="B73" s="132" t="s">
        <v>78</v>
      </c>
      <c r="C73" s="30" t="s">
        <v>28</v>
      </c>
      <c r="D73" s="30">
        <v>15</v>
      </c>
      <c r="E73" s="26"/>
      <c r="F73" s="24">
        <f>E73*D73</f>
        <v>0</v>
      </c>
      <c r="G73" s="25">
        <v>0.08</v>
      </c>
      <c r="H73" s="117">
        <f>ROUND(E73*G73+E73,2)</f>
        <v>0</v>
      </c>
      <c r="I73" s="28">
        <f>H73*D73</f>
        <v>0</v>
      </c>
    </row>
    <row r="74" spans="1:9" ht="14.25" customHeight="1">
      <c r="A74" s="22">
        <v>2</v>
      </c>
      <c r="B74" s="118" t="s">
        <v>79</v>
      </c>
      <c r="C74" s="30" t="s">
        <v>28</v>
      </c>
      <c r="D74" s="30">
        <v>10</v>
      </c>
      <c r="E74" s="26"/>
      <c r="F74" s="24">
        <f>E74*D74</f>
        <v>0</v>
      </c>
      <c r="G74" s="25">
        <v>0.08</v>
      </c>
      <c r="H74" s="117">
        <f>ROUND(E74*G74+E74,2)</f>
        <v>0</v>
      </c>
      <c r="I74" s="28">
        <f>H74*D74</f>
        <v>0</v>
      </c>
    </row>
    <row r="75" spans="1:9" ht="87.75" customHeight="1">
      <c r="A75" s="79" t="s">
        <v>80</v>
      </c>
      <c r="B75" s="79"/>
      <c r="C75" s="79"/>
      <c r="D75" s="79"/>
      <c r="E75" s="26"/>
      <c r="F75" s="26"/>
      <c r="G75" s="26"/>
      <c r="H75" s="27"/>
      <c r="I75" s="133"/>
    </row>
    <row r="76" spans="1:9" ht="14.25" customHeight="1">
      <c r="A76" s="134"/>
      <c r="B76" s="134"/>
      <c r="C76" s="134"/>
      <c r="D76" s="124" t="s">
        <v>30</v>
      </c>
      <c r="E76" s="124"/>
      <c r="F76" s="135">
        <f>SUM(F73:F74)</f>
        <v>0</v>
      </c>
      <c r="G76" s="126"/>
      <c r="H76" s="136"/>
      <c r="I76" s="135">
        <f>SUM(I73:I74)</f>
        <v>0</v>
      </c>
    </row>
    <row r="77" spans="1:9" ht="14.25" customHeight="1">
      <c r="A77" s="187" t="s">
        <v>81</v>
      </c>
      <c r="B77" s="187"/>
      <c r="C77" s="187"/>
      <c r="D77" s="187"/>
      <c r="E77" s="187"/>
      <c r="F77" s="187"/>
      <c r="G77" s="187"/>
      <c r="H77" s="187"/>
      <c r="I77" s="187"/>
    </row>
    <row r="78" spans="1:9" ht="33.75" customHeight="1">
      <c r="A78" s="53" t="s">
        <v>42</v>
      </c>
      <c r="B78" s="53" t="s">
        <v>2</v>
      </c>
      <c r="C78" s="112" t="s">
        <v>33</v>
      </c>
      <c r="D78" s="112" t="s">
        <v>4</v>
      </c>
      <c r="E78" s="112" t="s">
        <v>5</v>
      </c>
      <c r="F78" s="112" t="s">
        <v>6</v>
      </c>
      <c r="G78" s="113" t="s">
        <v>7</v>
      </c>
      <c r="H78" s="112" t="s">
        <v>8</v>
      </c>
      <c r="I78" s="114" t="s">
        <v>9</v>
      </c>
    </row>
    <row r="79" spans="1:9" ht="41.25" customHeight="1">
      <c r="A79" s="22">
        <v>1</v>
      </c>
      <c r="B79" s="17" t="s">
        <v>82</v>
      </c>
      <c r="C79" s="10" t="s">
        <v>11</v>
      </c>
      <c r="D79" s="50">
        <v>1000</v>
      </c>
      <c r="E79" s="26"/>
      <c r="F79" s="24">
        <f>E79*D79</f>
        <v>0</v>
      </c>
      <c r="G79" s="25">
        <v>0.08</v>
      </c>
      <c r="H79" s="117">
        <f>ROUND(E79*G79+E79,2)</f>
        <v>0</v>
      </c>
      <c r="I79" s="28">
        <f>H79*D79</f>
        <v>0</v>
      </c>
    </row>
    <row r="80" spans="1:9" ht="39" customHeight="1">
      <c r="A80" s="22">
        <v>2</v>
      </c>
      <c r="B80" s="17" t="s">
        <v>83</v>
      </c>
      <c r="C80" s="10" t="s">
        <v>11</v>
      </c>
      <c r="D80" s="50">
        <v>1000</v>
      </c>
      <c r="E80" s="26"/>
      <c r="F80" s="24">
        <f>E80*D80</f>
        <v>0</v>
      </c>
      <c r="G80" s="25">
        <v>0.08</v>
      </c>
      <c r="H80" s="117">
        <f>ROUND(E80*G80+E80,2)</f>
        <v>0</v>
      </c>
      <c r="I80" s="28">
        <f>H80*D80</f>
        <v>0</v>
      </c>
    </row>
    <row r="81" spans="1:9" ht="154.5" customHeight="1">
      <c r="A81" s="137" t="s">
        <v>84</v>
      </c>
      <c r="B81" s="137"/>
      <c r="C81" s="137"/>
      <c r="D81" s="137"/>
      <c r="E81" s="26"/>
      <c r="F81" s="24"/>
      <c r="G81" s="25"/>
      <c r="H81" s="117"/>
      <c r="I81" s="28"/>
    </row>
    <row r="82" spans="1:9" ht="27.75" customHeight="1">
      <c r="A82" s="22">
        <v>3</v>
      </c>
      <c r="B82" s="17" t="s">
        <v>85</v>
      </c>
      <c r="C82" s="10" t="s">
        <v>11</v>
      </c>
      <c r="D82" s="50">
        <v>900</v>
      </c>
      <c r="E82" s="26"/>
      <c r="F82" s="24">
        <f>E82*D82</f>
        <v>0</v>
      </c>
      <c r="G82" s="25">
        <v>0.08</v>
      </c>
      <c r="H82" s="117">
        <f>ROUND(E82*G82+E82,2)</f>
        <v>0</v>
      </c>
      <c r="I82" s="28">
        <f>H82*D82</f>
        <v>0</v>
      </c>
    </row>
    <row r="83" spans="1:9" ht="109.5" customHeight="1">
      <c r="A83" s="138" t="s">
        <v>86</v>
      </c>
      <c r="B83" s="138"/>
      <c r="C83" s="138"/>
      <c r="D83" s="138"/>
      <c r="E83" s="139"/>
      <c r="F83" s="140"/>
      <c r="G83" s="141"/>
      <c r="H83" s="142"/>
      <c r="I83" s="143"/>
    </row>
    <row r="84" spans="1:9" ht="14.25" customHeight="1">
      <c r="A84" s="144"/>
      <c r="B84" s="144"/>
      <c r="C84" s="144"/>
      <c r="D84" s="124" t="s">
        <v>30</v>
      </c>
      <c r="E84" s="124"/>
      <c r="F84" s="125">
        <f>SUM(F79:F82)</f>
        <v>0</v>
      </c>
      <c r="G84" s="126"/>
      <c r="H84" s="136"/>
      <c r="I84" s="125">
        <f>SUM(I79:I82)</f>
        <v>0</v>
      </c>
    </row>
    <row r="85" spans="1:9" ht="14.25" customHeight="1">
      <c r="A85" s="187" t="s">
        <v>87</v>
      </c>
      <c r="B85" s="187"/>
      <c r="C85" s="187"/>
      <c r="D85" s="187"/>
      <c r="E85" s="187"/>
      <c r="F85" s="187"/>
      <c r="G85" s="187"/>
      <c r="H85" s="187"/>
      <c r="I85" s="187"/>
    </row>
    <row r="86" spans="1:9" ht="30" customHeight="1">
      <c r="A86" s="53" t="s">
        <v>42</v>
      </c>
      <c r="B86" s="53" t="s">
        <v>2</v>
      </c>
      <c r="C86" s="10" t="s">
        <v>33</v>
      </c>
      <c r="D86" s="10" t="s">
        <v>4</v>
      </c>
      <c r="E86" s="10" t="s">
        <v>5</v>
      </c>
      <c r="F86" s="10" t="s">
        <v>6</v>
      </c>
      <c r="G86" s="12" t="s">
        <v>7</v>
      </c>
      <c r="H86" s="10" t="s">
        <v>8</v>
      </c>
      <c r="I86" s="11" t="s">
        <v>9</v>
      </c>
    </row>
    <row r="87" spans="1:9" ht="39" customHeight="1">
      <c r="A87" s="53">
        <v>1</v>
      </c>
      <c r="B87" s="96" t="s">
        <v>88</v>
      </c>
      <c r="C87" s="10" t="s">
        <v>26</v>
      </c>
      <c r="D87" s="10">
        <v>10</v>
      </c>
      <c r="E87" s="145"/>
      <c r="F87" s="24">
        <f aca="true" t="shared" si="6" ref="F87:F98">E87*D87</f>
        <v>0</v>
      </c>
      <c r="G87" s="25">
        <v>0.23</v>
      </c>
      <c r="H87" s="117">
        <f aca="true" t="shared" si="7" ref="H87:H98">ROUND(E87*G87+E87,2)</f>
        <v>0</v>
      </c>
      <c r="I87" s="28">
        <f aca="true" t="shared" si="8" ref="I87:I98">H87*D87</f>
        <v>0</v>
      </c>
    </row>
    <row r="88" spans="1:9" ht="33" customHeight="1">
      <c r="A88" s="53">
        <v>2</v>
      </c>
      <c r="B88" s="96" t="s">
        <v>89</v>
      </c>
      <c r="C88" s="10" t="s">
        <v>26</v>
      </c>
      <c r="D88" s="10">
        <v>10</v>
      </c>
      <c r="E88" s="145"/>
      <c r="F88" s="24">
        <f t="shared" si="6"/>
        <v>0</v>
      </c>
      <c r="G88" s="25">
        <v>0.23</v>
      </c>
      <c r="H88" s="117">
        <f t="shared" si="7"/>
        <v>0</v>
      </c>
      <c r="I88" s="28">
        <f t="shared" si="8"/>
        <v>0</v>
      </c>
    </row>
    <row r="89" spans="1:9" ht="30" customHeight="1">
      <c r="A89" s="53">
        <v>3</v>
      </c>
      <c r="B89" s="17" t="s">
        <v>90</v>
      </c>
      <c r="C89" s="10" t="s">
        <v>26</v>
      </c>
      <c r="D89" s="10">
        <v>5</v>
      </c>
      <c r="E89" s="145"/>
      <c r="F89" s="24">
        <f t="shared" si="6"/>
        <v>0</v>
      </c>
      <c r="G89" s="25">
        <v>0.23</v>
      </c>
      <c r="H89" s="117">
        <f t="shared" si="7"/>
        <v>0</v>
      </c>
      <c r="I89" s="28">
        <f t="shared" si="8"/>
        <v>0</v>
      </c>
    </row>
    <row r="90" spans="1:9" ht="32.25" customHeight="1">
      <c r="A90" s="53">
        <v>4</v>
      </c>
      <c r="B90" s="17" t="s">
        <v>91</v>
      </c>
      <c r="C90" s="10" t="s">
        <v>26</v>
      </c>
      <c r="D90" s="10">
        <v>5</v>
      </c>
      <c r="E90" s="145"/>
      <c r="F90" s="24">
        <f t="shared" si="6"/>
        <v>0</v>
      </c>
      <c r="G90" s="25">
        <v>0.23</v>
      </c>
      <c r="H90" s="117">
        <f t="shared" si="7"/>
        <v>0</v>
      </c>
      <c r="I90" s="28">
        <f t="shared" si="8"/>
        <v>0</v>
      </c>
    </row>
    <row r="91" spans="1:9" ht="33.75" customHeight="1">
      <c r="A91" s="53">
        <v>5</v>
      </c>
      <c r="B91" s="17" t="s">
        <v>92</v>
      </c>
      <c r="C91" s="10" t="s">
        <v>26</v>
      </c>
      <c r="D91" s="10">
        <v>5</v>
      </c>
      <c r="E91" s="145"/>
      <c r="F91" s="24">
        <f t="shared" si="6"/>
        <v>0</v>
      </c>
      <c r="G91" s="25">
        <v>0.23</v>
      </c>
      <c r="H91" s="117">
        <f t="shared" si="7"/>
        <v>0</v>
      </c>
      <c r="I91" s="28">
        <f t="shared" si="8"/>
        <v>0</v>
      </c>
    </row>
    <row r="92" spans="1:9" ht="26.25" customHeight="1">
      <c r="A92" s="53">
        <v>6</v>
      </c>
      <c r="B92" s="96" t="s">
        <v>93</v>
      </c>
      <c r="C92" s="10" t="s">
        <v>26</v>
      </c>
      <c r="D92" s="10">
        <v>5</v>
      </c>
      <c r="E92" s="145"/>
      <c r="F92" s="24">
        <f t="shared" si="6"/>
        <v>0</v>
      </c>
      <c r="G92" s="25">
        <v>0.23</v>
      </c>
      <c r="H92" s="117">
        <f t="shared" si="7"/>
        <v>0</v>
      </c>
      <c r="I92" s="28">
        <f t="shared" si="8"/>
        <v>0</v>
      </c>
    </row>
    <row r="93" spans="1:9" ht="33.75" customHeight="1">
      <c r="A93" s="53">
        <v>7</v>
      </c>
      <c r="B93" s="96" t="s">
        <v>94</v>
      </c>
      <c r="C93" s="10" t="s">
        <v>26</v>
      </c>
      <c r="D93" s="10">
        <v>5</v>
      </c>
      <c r="E93" s="145"/>
      <c r="F93" s="24">
        <f t="shared" si="6"/>
        <v>0</v>
      </c>
      <c r="G93" s="25">
        <v>0.23</v>
      </c>
      <c r="H93" s="117">
        <f t="shared" si="7"/>
        <v>0</v>
      </c>
      <c r="I93" s="28">
        <f t="shared" si="8"/>
        <v>0</v>
      </c>
    </row>
    <row r="94" spans="1:9" ht="26.25" customHeight="1">
      <c r="A94" s="53">
        <v>8</v>
      </c>
      <c r="B94" s="96" t="s">
        <v>95</v>
      </c>
      <c r="C94" s="10" t="s">
        <v>26</v>
      </c>
      <c r="D94" s="10">
        <v>50</v>
      </c>
      <c r="E94" s="145"/>
      <c r="F94" s="24">
        <f t="shared" si="6"/>
        <v>0</v>
      </c>
      <c r="G94" s="25">
        <v>0.23</v>
      </c>
      <c r="H94" s="117">
        <f t="shared" si="7"/>
        <v>0</v>
      </c>
      <c r="I94" s="28">
        <f t="shared" si="8"/>
        <v>0</v>
      </c>
    </row>
    <row r="95" spans="1:9" ht="21" customHeight="1">
      <c r="A95" s="53">
        <v>9</v>
      </c>
      <c r="B95" s="96" t="s">
        <v>96</v>
      </c>
      <c r="C95" s="10" t="s">
        <v>26</v>
      </c>
      <c r="D95" s="10">
        <v>50</v>
      </c>
      <c r="E95" s="145"/>
      <c r="F95" s="24">
        <f t="shared" si="6"/>
        <v>0</v>
      </c>
      <c r="G95" s="25">
        <v>0.23</v>
      </c>
      <c r="H95" s="117">
        <f t="shared" si="7"/>
        <v>0</v>
      </c>
      <c r="I95" s="28">
        <f t="shared" si="8"/>
        <v>0</v>
      </c>
    </row>
    <row r="96" spans="1:9" ht="31.5" customHeight="1">
      <c r="A96" s="53">
        <v>10</v>
      </c>
      <c r="B96" s="96" t="s">
        <v>97</v>
      </c>
      <c r="C96" s="10" t="s">
        <v>26</v>
      </c>
      <c r="D96" s="10">
        <v>10</v>
      </c>
      <c r="E96" s="145"/>
      <c r="F96" s="24">
        <f t="shared" si="6"/>
        <v>0</v>
      </c>
      <c r="G96" s="25">
        <v>0.23</v>
      </c>
      <c r="H96" s="117">
        <f t="shared" si="7"/>
        <v>0</v>
      </c>
      <c r="I96" s="28">
        <f t="shared" si="8"/>
        <v>0</v>
      </c>
    </row>
    <row r="97" spans="1:9" ht="27.75" customHeight="1">
      <c r="A97" s="53">
        <v>11</v>
      </c>
      <c r="B97" s="146" t="s">
        <v>98</v>
      </c>
      <c r="C97" s="10" t="s">
        <v>26</v>
      </c>
      <c r="D97" s="147">
        <v>24</v>
      </c>
      <c r="E97" s="145"/>
      <c r="F97" s="24">
        <f t="shared" si="6"/>
        <v>0</v>
      </c>
      <c r="G97" s="25">
        <v>0.23</v>
      </c>
      <c r="H97" s="117">
        <f t="shared" si="7"/>
        <v>0</v>
      </c>
      <c r="I97" s="28">
        <f t="shared" si="8"/>
        <v>0</v>
      </c>
    </row>
    <row r="98" spans="1:9" ht="50.25" customHeight="1">
      <c r="A98" s="53">
        <v>12</v>
      </c>
      <c r="B98" s="96" t="s">
        <v>99</v>
      </c>
      <c r="C98" s="10" t="s">
        <v>26</v>
      </c>
      <c r="D98" s="50">
        <v>1000</v>
      </c>
      <c r="E98" s="148"/>
      <c r="F98" s="24">
        <f t="shared" si="6"/>
        <v>0</v>
      </c>
      <c r="G98" s="25">
        <v>0.23</v>
      </c>
      <c r="H98" s="149">
        <f t="shared" si="7"/>
        <v>0</v>
      </c>
      <c r="I98" s="133">
        <f t="shared" si="8"/>
        <v>0</v>
      </c>
    </row>
    <row r="99" spans="1:9" ht="14.25" customHeight="1">
      <c r="A99" s="150"/>
      <c r="B99" s="150"/>
      <c r="C99" s="150"/>
      <c r="D99" s="124" t="s">
        <v>30</v>
      </c>
      <c r="E99" s="124"/>
      <c r="F99" s="131">
        <f>SUM(F87:F98)</f>
        <v>0</v>
      </c>
      <c r="G99" s="126"/>
      <c r="H99" s="117"/>
      <c r="I99" s="131">
        <f>SUM(I87:I98)</f>
        <v>0</v>
      </c>
    </row>
    <row r="100" spans="1:9" ht="14.25" customHeight="1">
      <c r="A100" s="186" t="s">
        <v>100</v>
      </c>
      <c r="B100" s="186"/>
      <c r="C100" s="186"/>
      <c r="D100" s="186"/>
      <c r="E100" s="186"/>
      <c r="F100" s="186"/>
      <c r="G100" s="186"/>
      <c r="H100" s="186"/>
      <c r="I100" s="186"/>
    </row>
    <row r="101" spans="1:9" ht="44.25" customHeight="1">
      <c r="A101" s="151" t="s">
        <v>42</v>
      </c>
      <c r="B101" s="152" t="s">
        <v>2</v>
      </c>
      <c r="C101" s="152"/>
      <c r="D101" s="153" t="s">
        <v>101</v>
      </c>
      <c r="E101" s="153" t="s">
        <v>102</v>
      </c>
      <c r="F101" s="153" t="s">
        <v>103</v>
      </c>
      <c r="G101" s="154" t="s">
        <v>104</v>
      </c>
      <c r="H101" s="153" t="s">
        <v>105</v>
      </c>
      <c r="I101" s="153" t="s">
        <v>126</v>
      </c>
    </row>
    <row r="102" spans="1:9" ht="56.25" customHeight="1">
      <c r="A102" s="151">
        <v>1</v>
      </c>
      <c r="B102" s="155" t="s">
        <v>106</v>
      </c>
      <c r="C102" s="155"/>
      <c r="D102" s="156"/>
      <c r="E102" s="157">
        <v>0.23</v>
      </c>
      <c r="F102" s="158">
        <f aca="true" t="shared" si="9" ref="F102:F119">D102*(1+E102)</f>
        <v>0</v>
      </c>
      <c r="G102" s="159">
        <v>300</v>
      </c>
      <c r="H102" s="160">
        <f aca="true" t="shared" si="10" ref="H102:H119">D102*G102</f>
        <v>0</v>
      </c>
      <c r="I102" s="160">
        <f>F102*G102</f>
        <v>0</v>
      </c>
    </row>
    <row r="103" spans="1:9" ht="62.25" customHeight="1">
      <c r="A103" s="151">
        <v>2</v>
      </c>
      <c r="B103" s="155" t="s">
        <v>107</v>
      </c>
      <c r="C103" s="155"/>
      <c r="D103" s="156"/>
      <c r="E103" s="157">
        <v>0.08</v>
      </c>
      <c r="F103" s="158">
        <f t="shared" si="9"/>
        <v>0</v>
      </c>
      <c r="G103" s="161">
        <v>18</v>
      </c>
      <c r="H103" s="160">
        <f t="shared" si="10"/>
        <v>0</v>
      </c>
      <c r="I103" s="160">
        <f aca="true" t="shared" si="11" ref="I103:I119">F103*G103</f>
        <v>0</v>
      </c>
    </row>
    <row r="104" spans="1:9" ht="136.5" customHeight="1">
      <c r="A104" s="151">
        <v>3</v>
      </c>
      <c r="B104" s="155" t="s">
        <v>108</v>
      </c>
      <c r="C104" s="155"/>
      <c r="D104" s="156"/>
      <c r="E104" s="157">
        <v>0.08</v>
      </c>
      <c r="F104" s="158">
        <f t="shared" si="9"/>
        <v>0</v>
      </c>
      <c r="G104" s="161">
        <v>600</v>
      </c>
      <c r="H104" s="160">
        <f t="shared" si="10"/>
        <v>0</v>
      </c>
      <c r="I104" s="160">
        <f t="shared" si="11"/>
        <v>0</v>
      </c>
    </row>
    <row r="105" spans="1:9" ht="44.25" customHeight="1">
      <c r="A105" s="151">
        <v>4</v>
      </c>
      <c r="B105" s="155" t="s">
        <v>109</v>
      </c>
      <c r="C105" s="153" t="s">
        <v>110</v>
      </c>
      <c r="D105" s="156"/>
      <c r="E105" s="157">
        <v>0.08</v>
      </c>
      <c r="F105" s="158">
        <f t="shared" si="9"/>
        <v>0</v>
      </c>
      <c r="G105" s="161">
        <v>4</v>
      </c>
      <c r="H105" s="160">
        <f t="shared" si="10"/>
        <v>0</v>
      </c>
      <c r="I105" s="160">
        <f t="shared" si="11"/>
        <v>0</v>
      </c>
    </row>
    <row r="106" spans="1:9" ht="36.75" customHeight="1">
      <c r="A106" s="151">
        <v>5</v>
      </c>
      <c r="B106" s="155"/>
      <c r="C106" s="153" t="s">
        <v>111</v>
      </c>
      <c r="D106" s="156"/>
      <c r="E106" s="157">
        <v>0.08</v>
      </c>
      <c r="F106" s="158">
        <f t="shared" si="9"/>
        <v>0</v>
      </c>
      <c r="G106" s="161">
        <v>4</v>
      </c>
      <c r="H106" s="160">
        <f t="shared" si="10"/>
        <v>0</v>
      </c>
      <c r="I106" s="160">
        <f t="shared" si="11"/>
        <v>0</v>
      </c>
    </row>
    <row r="107" spans="1:9" ht="38.25" customHeight="1">
      <c r="A107" s="151">
        <v>6</v>
      </c>
      <c r="B107" s="155"/>
      <c r="C107" s="153" t="s">
        <v>112</v>
      </c>
      <c r="D107" s="156"/>
      <c r="E107" s="157">
        <v>0.08</v>
      </c>
      <c r="F107" s="158">
        <f t="shared" si="9"/>
        <v>0</v>
      </c>
      <c r="G107" s="161">
        <v>4</v>
      </c>
      <c r="H107" s="160">
        <f t="shared" si="10"/>
        <v>0</v>
      </c>
      <c r="I107" s="160">
        <f t="shared" si="11"/>
        <v>0</v>
      </c>
    </row>
    <row r="108" spans="1:9" ht="37.5" customHeight="1">
      <c r="A108" s="151">
        <v>7</v>
      </c>
      <c r="B108" s="155"/>
      <c r="C108" s="153" t="s">
        <v>113</v>
      </c>
      <c r="D108" s="156"/>
      <c r="E108" s="157">
        <v>0.08</v>
      </c>
      <c r="F108" s="158">
        <f t="shared" si="9"/>
        <v>0</v>
      </c>
      <c r="G108" s="161">
        <v>4</v>
      </c>
      <c r="H108" s="160">
        <f t="shared" si="10"/>
        <v>0</v>
      </c>
      <c r="I108" s="160">
        <f t="shared" si="11"/>
        <v>0</v>
      </c>
    </row>
    <row r="109" spans="1:9" ht="42" customHeight="1">
      <c r="A109" s="151">
        <v>8</v>
      </c>
      <c r="B109" s="155"/>
      <c r="C109" s="153" t="s">
        <v>114</v>
      </c>
      <c r="D109" s="156"/>
      <c r="E109" s="157">
        <v>0.08</v>
      </c>
      <c r="F109" s="158">
        <f t="shared" si="9"/>
        <v>0</v>
      </c>
      <c r="G109" s="161">
        <v>4</v>
      </c>
      <c r="H109" s="160">
        <f t="shared" si="10"/>
        <v>0</v>
      </c>
      <c r="I109" s="160">
        <f t="shared" si="11"/>
        <v>0</v>
      </c>
    </row>
    <row r="110" spans="1:9" ht="36" customHeight="1">
      <c r="A110" s="151">
        <v>9</v>
      </c>
      <c r="B110" s="155"/>
      <c r="C110" s="153" t="s">
        <v>115</v>
      </c>
      <c r="D110" s="156"/>
      <c r="E110" s="157">
        <v>0.08</v>
      </c>
      <c r="F110" s="158">
        <f t="shared" si="9"/>
        <v>0</v>
      </c>
      <c r="G110" s="161">
        <v>4</v>
      </c>
      <c r="H110" s="160">
        <f t="shared" si="10"/>
        <v>0</v>
      </c>
      <c r="I110" s="160">
        <f t="shared" si="11"/>
        <v>0</v>
      </c>
    </row>
    <row r="111" spans="1:9" ht="41.25" customHeight="1">
      <c r="A111" s="151">
        <v>10</v>
      </c>
      <c r="B111" s="155"/>
      <c r="C111" s="153" t="s">
        <v>116</v>
      </c>
      <c r="D111" s="156"/>
      <c r="E111" s="157">
        <v>0.08</v>
      </c>
      <c r="F111" s="158">
        <f t="shared" si="9"/>
        <v>0</v>
      </c>
      <c r="G111" s="161">
        <v>8</v>
      </c>
      <c r="H111" s="160">
        <f t="shared" si="10"/>
        <v>0</v>
      </c>
      <c r="I111" s="160">
        <f t="shared" si="11"/>
        <v>0</v>
      </c>
    </row>
    <row r="112" spans="1:9" ht="50.25" customHeight="1">
      <c r="A112" s="151">
        <v>11</v>
      </c>
      <c r="B112" s="155"/>
      <c r="C112" s="153" t="s">
        <v>117</v>
      </c>
      <c r="D112" s="156"/>
      <c r="E112" s="157">
        <v>0.08</v>
      </c>
      <c r="F112" s="158">
        <f t="shared" si="9"/>
        <v>0</v>
      </c>
      <c r="G112" s="161">
        <v>2</v>
      </c>
      <c r="H112" s="160">
        <f t="shared" si="10"/>
        <v>0</v>
      </c>
      <c r="I112" s="160">
        <f t="shared" si="11"/>
        <v>0</v>
      </c>
    </row>
    <row r="113" spans="1:9" ht="47.25" customHeight="1">
      <c r="A113" s="151">
        <v>12</v>
      </c>
      <c r="B113" s="155" t="s">
        <v>118</v>
      </c>
      <c r="C113" s="155"/>
      <c r="D113" s="156"/>
      <c r="E113" s="157">
        <v>0.23</v>
      </c>
      <c r="F113" s="158">
        <f t="shared" si="9"/>
        <v>0</v>
      </c>
      <c r="G113" s="161">
        <v>250</v>
      </c>
      <c r="H113" s="160">
        <f t="shared" si="10"/>
        <v>0</v>
      </c>
      <c r="I113" s="160">
        <f t="shared" si="11"/>
        <v>0</v>
      </c>
    </row>
    <row r="114" spans="1:9" ht="51" customHeight="1">
      <c r="A114" s="151">
        <v>13</v>
      </c>
      <c r="B114" s="155" t="s">
        <v>119</v>
      </c>
      <c r="C114" s="162" t="s">
        <v>120</v>
      </c>
      <c r="D114" s="156"/>
      <c r="E114" s="157">
        <v>0.08</v>
      </c>
      <c r="F114" s="158">
        <f t="shared" si="9"/>
        <v>0</v>
      </c>
      <c r="G114" s="161">
        <v>300</v>
      </c>
      <c r="H114" s="160">
        <f t="shared" si="10"/>
        <v>0</v>
      </c>
      <c r="I114" s="160">
        <f t="shared" si="11"/>
        <v>0</v>
      </c>
    </row>
    <row r="115" spans="1:9" ht="48" customHeight="1">
      <c r="A115" s="151">
        <v>14</v>
      </c>
      <c r="B115" s="155"/>
      <c r="C115" s="162" t="s">
        <v>121</v>
      </c>
      <c r="D115" s="156"/>
      <c r="E115" s="157">
        <v>0.08</v>
      </c>
      <c r="F115" s="158">
        <f t="shared" si="9"/>
        <v>0</v>
      </c>
      <c r="G115" s="159">
        <v>600</v>
      </c>
      <c r="H115" s="160">
        <f t="shared" si="10"/>
        <v>0</v>
      </c>
      <c r="I115" s="160">
        <f t="shared" si="11"/>
        <v>0</v>
      </c>
    </row>
    <row r="116" spans="1:9" ht="40.5" customHeight="1">
      <c r="A116" s="151">
        <v>15</v>
      </c>
      <c r="B116" s="155"/>
      <c r="C116" s="162" t="s">
        <v>122</v>
      </c>
      <c r="D116" s="156"/>
      <c r="E116" s="157">
        <v>0.08</v>
      </c>
      <c r="F116" s="158">
        <f t="shared" si="9"/>
        <v>0</v>
      </c>
      <c r="G116" s="159">
        <v>2000</v>
      </c>
      <c r="H116" s="160">
        <f t="shared" si="10"/>
        <v>0</v>
      </c>
      <c r="I116" s="160">
        <f t="shared" si="11"/>
        <v>0</v>
      </c>
    </row>
    <row r="117" spans="1:9" ht="43.5" customHeight="1">
      <c r="A117" s="151">
        <v>16</v>
      </c>
      <c r="B117" s="155"/>
      <c r="C117" s="162" t="s">
        <v>123</v>
      </c>
      <c r="D117" s="156"/>
      <c r="E117" s="157">
        <v>0.08</v>
      </c>
      <c r="F117" s="158">
        <f t="shared" si="9"/>
        <v>0</v>
      </c>
      <c r="G117" s="159">
        <v>240</v>
      </c>
      <c r="H117" s="160">
        <f t="shared" si="10"/>
        <v>0</v>
      </c>
      <c r="I117" s="160">
        <f t="shared" si="11"/>
        <v>0</v>
      </c>
    </row>
    <row r="118" spans="1:9" ht="34.5" customHeight="1">
      <c r="A118" s="151">
        <v>17</v>
      </c>
      <c r="B118" s="155" t="s">
        <v>124</v>
      </c>
      <c r="C118" s="155"/>
      <c r="D118" s="156"/>
      <c r="E118" s="157">
        <v>0.08</v>
      </c>
      <c r="F118" s="158">
        <f t="shared" si="9"/>
        <v>0</v>
      </c>
      <c r="G118" s="159">
        <v>6</v>
      </c>
      <c r="H118" s="160">
        <f t="shared" si="10"/>
        <v>0</v>
      </c>
      <c r="I118" s="160">
        <f t="shared" si="11"/>
        <v>0</v>
      </c>
    </row>
    <row r="119" spans="1:9" ht="50.25" customHeight="1">
      <c r="A119" s="151">
        <v>18</v>
      </c>
      <c r="B119" s="155" t="s">
        <v>125</v>
      </c>
      <c r="C119" s="155"/>
      <c r="D119" s="156"/>
      <c r="E119" s="157">
        <v>0.23</v>
      </c>
      <c r="F119" s="158">
        <f t="shared" si="9"/>
        <v>0</v>
      </c>
      <c r="G119" s="159">
        <v>9</v>
      </c>
      <c r="H119" s="160">
        <f t="shared" si="10"/>
        <v>0</v>
      </c>
      <c r="I119" s="160">
        <f t="shared" si="11"/>
        <v>0</v>
      </c>
    </row>
    <row r="120" spans="1:9" ht="14.25" customHeight="1">
      <c r="A120" s="163"/>
      <c r="B120" s="164" t="s">
        <v>30</v>
      </c>
      <c r="C120" s="164"/>
      <c r="D120" s="164"/>
      <c r="E120" s="165"/>
      <c r="F120" s="166"/>
      <c r="G120" s="165"/>
      <c r="H120" s="160">
        <f>SUM(H102:H119)</f>
        <v>0</v>
      </c>
      <c r="I120" s="160">
        <f>SUM(I102:I119)</f>
        <v>0</v>
      </c>
    </row>
    <row r="122" spans="1:9" ht="14.25" customHeight="1">
      <c r="A122" s="185" t="s">
        <v>127</v>
      </c>
      <c r="B122" s="185"/>
      <c r="C122" s="185"/>
      <c r="D122" s="185"/>
      <c r="E122" s="185"/>
      <c r="F122" s="185"/>
      <c r="G122" s="185"/>
      <c r="H122" s="185"/>
      <c r="I122" s="185"/>
    </row>
    <row r="123" spans="1:9" ht="39" customHeight="1">
      <c r="A123" s="57" t="s">
        <v>42</v>
      </c>
      <c r="B123" s="57" t="s">
        <v>2</v>
      </c>
      <c r="C123" s="58" t="s">
        <v>33</v>
      </c>
      <c r="D123" s="58" t="s">
        <v>4</v>
      </c>
      <c r="E123" s="58" t="s">
        <v>34</v>
      </c>
      <c r="F123" s="58" t="s">
        <v>6</v>
      </c>
      <c r="G123" s="60" t="s">
        <v>7</v>
      </c>
      <c r="H123" s="58" t="s">
        <v>128</v>
      </c>
      <c r="I123" s="59" t="s">
        <v>9</v>
      </c>
    </row>
    <row r="124" spans="1:9" ht="72.75" customHeight="1">
      <c r="A124" s="57">
        <v>1</v>
      </c>
      <c r="B124" s="167" t="s">
        <v>129</v>
      </c>
      <c r="C124" s="168" t="s">
        <v>11</v>
      </c>
      <c r="D124" s="58">
        <v>500</v>
      </c>
      <c r="E124" s="168"/>
      <c r="F124" s="169">
        <f>E124*A124</f>
        <v>0</v>
      </c>
      <c r="G124" s="170">
        <v>0.08</v>
      </c>
      <c r="H124" s="171">
        <f>E124+E124*G124</f>
        <v>0</v>
      </c>
      <c r="I124" s="169">
        <f>H124*D124</f>
        <v>0</v>
      </c>
    </row>
    <row r="125" spans="1:9" ht="102.75" customHeight="1">
      <c r="A125" s="57">
        <v>2</v>
      </c>
      <c r="B125" s="182" t="s">
        <v>130</v>
      </c>
      <c r="C125" s="168" t="s">
        <v>11</v>
      </c>
      <c r="D125" s="58">
        <v>500</v>
      </c>
      <c r="E125" s="168"/>
      <c r="F125" s="169">
        <f>E125*A125</f>
        <v>0</v>
      </c>
      <c r="G125" s="170">
        <v>0.23</v>
      </c>
      <c r="H125" s="171">
        <f>E125+E125*G125</f>
        <v>0</v>
      </c>
      <c r="I125" s="169">
        <f>H125*D125</f>
        <v>0</v>
      </c>
    </row>
    <row r="126" spans="1:9" ht="176.25" customHeight="1">
      <c r="A126" s="172">
        <v>3</v>
      </c>
      <c r="B126" s="183" t="s">
        <v>131</v>
      </c>
      <c r="C126" s="168" t="s">
        <v>11</v>
      </c>
      <c r="D126" s="173">
        <v>500</v>
      </c>
      <c r="E126" s="168"/>
      <c r="F126" s="169">
        <f>E126*A126</f>
        <v>0</v>
      </c>
      <c r="G126" s="170">
        <v>0.23</v>
      </c>
      <c r="H126" s="171">
        <f>E126+E126*G126</f>
        <v>0</v>
      </c>
      <c r="I126" s="169">
        <f>H126*D126</f>
        <v>0</v>
      </c>
    </row>
    <row r="127" spans="1:9" ht="159.75" customHeight="1">
      <c r="A127" s="172">
        <v>4</v>
      </c>
      <c r="B127" s="183" t="s">
        <v>132</v>
      </c>
      <c r="C127" s="168" t="s">
        <v>11</v>
      </c>
      <c r="D127" s="173">
        <v>500</v>
      </c>
      <c r="E127" s="168"/>
      <c r="F127" s="169">
        <f>E127*A127</f>
        <v>0</v>
      </c>
      <c r="G127" s="170">
        <v>0.23</v>
      </c>
      <c r="H127" s="171">
        <f>E127+E127*G127</f>
        <v>0</v>
      </c>
      <c r="I127" s="169">
        <f>H127*D127</f>
        <v>0</v>
      </c>
    </row>
    <row r="128" spans="1:9" ht="14.25" customHeight="1">
      <c r="A128" s="174"/>
      <c r="B128" s="174"/>
      <c r="C128" s="174"/>
      <c r="D128" s="85" t="s">
        <v>30</v>
      </c>
      <c r="E128" s="85"/>
      <c r="F128" s="175">
        <f>SUM(F124:F127)</f>
        <v>0</v>
      </c>
      <c r="G128" s="111"/>
      <c r="H128" s="176"/>
      <c r="I128" s="175">
        <f>SUM(I124:I127)</f>
        <v>0</v>
      </c>
    </row>
    <row r="129" spans="1:9" ht="31.5" customHeight="1">
      <c r="A129" s="185" t="s">
        <v>133</v>
      </c>
      <c r="B129" s="185"/>
      <c r="C129" s="185"/>
      <c r="D129" s="185"/>
      <c r="E129" s="185"/>
      <c r="F129" s="185"/>
      <c r="G129" s="185"/>
      <c r="H129" s="185"/>
      <c r="I129" s="185"/>
    </row>
    <row r="130" spans="1:9" ht="48.75" customHeight="1">
      <c r="A130" s="57" t="s">
        <v>42</v>
      </c>
      <c r="B130" s="57" t="s">
        <v>2</v>
      </c>
      <c r="C130" s="58" t="s">
        <v>33</v>
      </c>
      <c r="D130" s="58" t="s">
        <v>4</v>
      </c>
      <c r="E130" s="58" t="s">
        <v>34</v>
      </c>
      <c r="F130" s="58" t="s">
        <v>6</v>
      </c>
      <c r="G130" s="60" t="s">
        <v>7</v>
      </c>
      <c r="H130" s="58" t="s">
        <v>128</v>
      </c>
      <c r="I130" s="59" t="s">
        <v>9</v>
      </c>
    </row>
    <row r="131" spans="1:9" ht="48" customHeight="1">
      <c r="A131" s="57">
        <v>1</v>
      </c>
      <c r="B131" s="177" t="s">
        <v>134</v>
      </c>
      <c r="C131" s="168" t="s">
        <v>28</v>
      </c>
      <c r="D131" s="58">
        <v>10</v>
      </c>
      <c r="E131" s="168"/>
      <c r="F131" s="168">
        <f>D131*E131</f>
        <v>0</v>
      </c>
      <c r="G131" s="178">
        <v>0.23</v>
      </c>
      <c r="H131" s="171">
        <f>E131+E131*G131</f>
        <v>0</v>
      </c>
      <c r="I131" s="169">
        <f>H131*D131</f>
        <v>0</v>
      </c>
    </row>
    <row r="132" spans="1:9" ht="41.25" customHeight="1">
      <c r="A132" s="57">
        <v>2</v>
      </c>
      <c r="B132" s="179" t="s">
        <v>135</v>
      </c>
      <c r="C132" s="168" t="s">
        <v>28</v>
      </c>
      <c r="D132" s="58">
        <v>15</v>
      </c>
      <c r="E132" s="168"/>
      <c r="F132" s="168">
        <f>D132*E132</f>
        <v>0</v>
      </c>
      <c r="G132" s="178">
        <v>0.23</v>
      </c>
      <c r="H132" s="171">
        <f>E132+E132*G132</f>
        <v>0</v>
      </c>
      <c r="I132" s="169">
        <f>H132*D132</f>
        <v>0</v>
      </c>
    </row>
    <row r="133" spans="1:9" ht="51.75" customHeight="1">
      <c r="A133" s="57">
        <v>3</v>
      </c>
      <c r="B133" s="179" t="s">
        <v>138</v>
      </c>
      <c r="C133" s="168" t="s">
        <v>136</v>
      </c>
      <c r="D133" s="58">
        <v>3</v>
      </c>
      <c r="E133" s="168"/>
      <c r="F133" s="168">
        <f>D133*E133</f>
        <v>0</v>
      </c>
      <c r="G133" s="178">
        <v>0.23</v>
      </c>
      <c r="H133" s="171">
        <f>E133+E133*G133</f>
        <v>0</v>
      </c>
      <c r="I133" s="169">
        <f>H133*D133</f>
        <v>0</v>
      </c>
    </row>
    <row r="134" spans="1:9" ht="14.25" customHeight="1">
      <c r="A134" s="174"/>
      <c r="B134" s="174"/>
      <c r="C134" s="174"/>
      <c r="D134" s="85" t="s">
        <v>30</v>
      </c>
      <c r="E134" s="85"/>
      <c r="F134" s="175">
        <f>SUM(F131:F133)</f>
        <v>0</v>
      </c>
      <c r="G134" s="111"/>
      <c r="H134" s="176"/>
      <c r="I134" s="175">
        <f>SUM(I131:I133)</f>
        <v>0</v>
      </c>
    </row>
    <row r="139" spans="2:9" ht="14.25" customHeight="1">
      <c r="B139" s="184" t="s">
        <v>139</v>
      </c>
      <c r="C139" s="184"/>
      <c r="D139" s="184"/>
      <c r="E139" s="184"/>
      <c r="F139" s="184"/>
      <c r="G139" s="184"/>
      <c r="H139" s="184"/>
      <c r="I139" s="184"/>
    </row>
    <row r="65411" ht="12.75" customHeight="1"/>
    <row r="65412" ht="12.75" customHeight="1"/>
    <row r="65413" ht="12.75" customHeight="1"/>
    <row r="65414" ht="12.75" customHeight="1"/>
    <row r="65415" ht="12.75" customHeight="1"/>
    <row r="65416"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31" ht="12.75" customHeight="1"/>
    <row r="65532" ht="12.75" customHeight="1"/>
    <row r="65533" ht="12.75" customHeight="1"/>
    <row r="65534" ht="12.75" customHeight="1"/>
    <row r="65535" ht="12.75" customHeight="1"/>
  </sheetData>
  <sheetProtection selectLockedCells="1" selectUnlockedCells="1"/>
  <mergeCells count="51">
    <mergeCell ref="B113:C113"/>
    <mergeCell ref="B114:B117"/>
    <mergeCell ref="B118:C118"/>
    <mergeCell ref="B119:C119"/>
    <mergeCell ref="B120:D120"/>
    <mergeCell ref="A122:I122"/>
    <mergeCell ref="A100:I100"/>
    <mergeCell ref="B101:C101"/>
    <mergeCell ref="B102:C102"/>
    <mergeCell ref="B103:C103"/>
    <mergeCell ref="B104:C104"/>
    <mergeCell ref="B105:B112"/>
    <mergeCell ref="A128:C128"/>
    <mergeCell ref="D128:E128"/>
    <mergeCell ref="A129:I129"/>
    <mergeCell ref="A134:C134"/>
    <mergeCell ref="D134:E134"/>
    <mergeCell ref="B139:I139"/>
    <mergeCell ref="A99:C99"/>
    <mergeCell ref="D99:E99"/>
    <mergeCell ref="A77:I77"/>
    <mergeCell ref="A81:D81"/>
    <mergeCell ref="A83:D83"/>
    <mergeCell ref="A84:C84"/>
    <mergeCell ref="D84:E84"/>
    <mergeCell ref="A85:I85"/>
    <mergeCell ref="A70:C70"/>
    <mergeCell ref="D70:E70"/>
    <mergeCell ref="A71:I71"/>
    <mergeCell ref="A75:D75"/>
    <mergeCell ref="A76:C76"/>
    <mergeCell ref="D76:E76"/>
    <mergeCell ref="A50:I50"/>
    <mergeCell ref="A63:D63"/>
    <mergeCell ref="A64:C64"/>
    <mergeCell ref="D64:E64"/>
    <mergeCell ref="A65:I65"/>
    <mergeCell ref="A69:D69"/>
    <mergeCell ref="D21:E21"/>
    <mergeCell ref="A22:I22"/>
    <mergeCell ref="B29:C29"/>
    <mergeCell ref="D29:E29"/>
    <mergeCell ref="A31:I31"/>
    <mergeCell ref="A48:C48"/>
    <mergeCell ref="D48:E48"/>
    <mergeCell ref="A1:I1"/>
    <mergeCell ref="A2:I2"/>
    <mergeCell ref="A7:D7"/>
    <mergeCell ref="A11:D11"/>
    <mergeCell ref="A14:C14"/>
    <mergeCell ref="A17:C17"/>
  </mergeCells>
  <conditionalFormatting sqref="B27:B28">
    <cfRule type="expression" priority="1" dxfId="3" stopIfTrue="1">
      <formula>COUNTIF(A26,"REF")</formula>
    </cfRule>
    <cfRule type="expression" priority="2" dxfId="0" stopIfTrue="1">
      <formula>COUNTIF(A26,"TAK")</formula>
    </cfRule>
  </conditionalFormatting>
  <conditionalFormatting sqref="B26">
    <cfRule type="expression" priority="3" dxfId="1" stopIfTrue="1">
      <formula>COUNTIF(A25,"REF")</formula>
    </cfRule>
    <cfRule type="expression" priority="4" dxfId="0" stopIfTrue="1">
      <formula>COUNTIF(A25,"TAK")</formula>
    </cfRule>
  </conditionalFormatting>
  <printOptions/>
  <pageMargins left="0.19652777777777777" right="0.19652777777777777" top="0.15763888888888888" bottom="0.15763888888888888" header="0.5118055555555555" footer="0.511805555555555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Ewa Dorosz,,1716,,Z amówienia</dc:creator>
  <cp:keywords/>
  <dc:description/>
  <cp:lastModifiedBy>Ewa Dorosz,,1716,,Z amówienia</cp:lastModifiedBy>
  <cp:lastPrinted>2024-06-17T10:08:11Z</cp:lastPrinted>
  <dcterms:created xsi:type="dcterms:W3CDTF">2024-06-17T09:49:01Z</dcterms:created>
  <dcterms:modified xsi:type="dcterms:W3CDTF">2024-06-17T10:16:44Z</dcterms:modified>
  <cp:category/>
  <cp:version/>
  <cp:contentType/>
  <cp:contentStatus/>
</cp:coreProperties>
</file>