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8820" tabRatio="867" activeTab="4"/>
  </bookViews>
  <sheets>
    <sheet name="Okładka kosztorysu ofertowego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 Pakiet 8 - ŁOW" sheetId="9" r:id="rId9"/>
    <sheet name="Pakiet 9" sheetId="10" r:id="rId10"/>
    <sheet name="Pakiet 10" sheetId="11" r:id="rId11"/>
    <sheet name="Pakiet 11" sheetId="12" r:id="rId12"/>
    <sheet name="Pakiet 12 " sheetId="13" r:id="rId13"/>
    <sheet name="Pakiet 13" sheetId="14" r:id="rId14"/>
    <sheet name="RAZEM" sheetId="15" state="hidden" r:id="rId15"/>
  </sheets>
  <definedNames>
    <definedName name="Arkusze" localSheetId="8">{"Pakiet 01";"Pakiet 02";"Pakiet 03";"Pakiet 04";"Pakiet 05";"Pakiet 06";"Pakiet 07";"Pakiet 08";"Pakiet 09";"Pakiet 10";"Pakiet 11";"Pakiet 12"}</definedName>
    <definedName name="Arkusze" localSheetId="10">{"Pakiet 01";"Pakiet 02";"Pakiet 03";"Pakiet 04";"Pakiet 05";"Pakiet 06";"Pakiet 07";"Pakiet 08";"Pakiet 09";"Pakiet 10";"Pakiet 11";"Pakiet 12"}</definedName>
    <definedName name="Arkusze" localSheetId="11">{"Pakiet 01";"Pakiet 02";"Pakiet 03";"Pakiet 04";"Pakiet 05";"Pakiet 06";"Pakiet 07";"Pakiet 08";"Pakiet 09";"Pakiet 10";"Pakiet 11";"Pakiet 12"}</definedName>
    <definedName name="Arkusze" localSheetId="12">{"Pakiet 01";"Pakiet 02";"Pakiet 03";"Pakiet 04";"Pakiet 05";"Pakiet 06";"Pakiet 07";"Pakiet 08";"Pakiet 09";"Pakiet 10";"Pakiet 11";"Pakiet 12"}</definedName>
    <definedName name="Arkusze" localSheetId="13">{"Pakiet 01";"Pakiet 02";"Pakiet 03";"Pakiet 04";"Pakiet 05";"Pakiet 06";"Pakiet 07";"Pakiet 08";"Pakiet 09";"Pakiet 10";"Pakiet 11";"Pakiet 12"}</definedName>
    <definedName name="Arkusze" localSheetId="2">{"Pakiet 01";"Pakiet 02";"Pakiet 03";"Pakiet 04";"Pakiet 05";"Pakiet 06";"Pakiet 07";"Pakiet 08";"Pakiet 09";"Pakiet 10";"Pakiet 11";"Pakiet 12"}</definedName>
    <definedName name="Arkusze" localSheetId="3">{"Pakiet 01";"Pakiet 02";"Pakiet 03";"Pakiet 04";"Pakiet 05";"Pakiet 06";"Pakiet 07";"Pakiet 08";"Pakiet 09";"Pakiet 10";"Pakiet 11";"Pakiet 12"}</definedName>
    <definedName name="Arkusze" localSheetId="4">{"Pakiet 01";"Pakiet 02";"Pakiet 03";"Pakiet 04";"Pakiet 05";"Pakiet 06";"Pakiet 07";"Pakiet 08";"Pakiet 09";"Pakiet 10";"Pakiet 11";"Pakiet 12"}</definedName>
    <definedName name="Arkusze" localSheetId="5">{"Pakiet 01";"Pakiet 02";"Pakiet 03";"Pakiet 04";"Pakiet 05";"Pakiet 06";"Pakiet 07";"Pakiet 08";"Pakiet 09";"Pakiet 10";"Pakiet 11";"Pakiet 12"}</definedName>
    <definedName name="Arkusze" localSheetId="6">{"Pakiet 01";"Pakiet 02";"Pakiet 03";"Pakiet 04";"Pakiet 05";"Pakiet 06";"Pakiet 07";"Pakiet 08";"Pakiet 09";"Pakiet 10";"Pakiet 11";"Pakiet 12"}</definedName>
    <definedName name="Arkusze" localSheetId="7">{"Pakiet 01";"Pakiet 02";"Pakiet 03";"Pakiet 04";"Pakiet 05";"Pakiet 06";"Pakiet 07";"Pakiet 08";"Pakiet 09";"Pakiet 10";"Pakiet 11";"Pakiet 12"}</definedName>
    <definedName name="Arkusze" localSheetId="9">{"Pakiet 01";"Pakiet 02";"Pakiet 03";"Pakiet 04";"Pakiet 05";"Pakiet 06";"Pakiet 07";"Pakiet 08";"Pakiet 09";"Pakiet 10";"Pakiet 11";"Pakiet 12"}</definedName>
    <definedName name="Arkusze">{"Pakiet 01";"Pakiet 02";"Pakiet 03";"Pakiet 04";"Pakiet 05";"Pakiet 06";"Pakiet 07";"Pakiet 08";"Pakiet 09";"Pakiet 10";"Pakiet 11";"Pakiet 12"}</definedName>
    <definedName name="_xlnm.Print_Area" localSheetId="8">' Pakiet 8 - ŁOW'!$B$1:$J$20</definedName>
    <definedName name="_xlnm.Print_Area" localSheetId="0">'Okładka kosztorysu ofertowego'!$A$1:$Q$34</definedName>
    <definedName name="_xlnm.Print_Area" localSheetId="1">'Pakiet 1'!$B$1:$J$20</definedName>
    <definedName name="_xlnm.Print_Area" localSheetId="10">'Pakiet 10'!$B$1:$J$20</definedName>
    <definedName name="_xlnm.Print_Area" localSheetId="11">'Pakiet 11'!$B$1:$J$20</definedName>
    <definedName name="_xlnm.Print_Area" localSheetId="12">'Pakiet 12 '!$B$1:$J$20</definedName>
    <definedName name="_xlnm.Print_Area" localSheetId="13">'Pakiet 13'!$B$1:$J$20</definedName>
    <definedName name="_xlnm.Print_Area" localSheetId="2">'Pakiet 2'!$B$1:$J$20</definedName>
    <definedName name="_xlnm.Print_Area" localSheetId="3">'Pakiet 3'!$B$1:$J$20</definedName>
    <definedName name="_xlnm.Print_Area" localSheetId="4">'Pakiet 4'!$B$1:$J$21</definedName>
    <definedName name="_xlnm.Print_Area" localSheetId="5">'Pakiet 5'!$B$1:$J$20</definedName>
    <definedName name="_xlnm.Print_Area" localSheetId="6">'Pakiet 6'!$B$1:$J$20</definedName>
    <definedName name="_xlnm.Print_Area" localSheetId="7">'Pakiet 7'!$B$1:$J$20</definedName>
    <definedName name="_xlnm.Print_Area" localSheetId="9">'Pakiet 9'!$B$1:$J$20</definedName>
    <definedName name="_xlnm.Print_Area" localSheetId="14">'RAZEM'!$A$1:$H$20</definedName>
  </definedNames>
  <calcPr fullCalcOnLoad="1"/>
</workbook>
</file>

<file path=xl/sharedStrings.xml><?xml version="1.0" encoding="utf-8"?>
<sst xmlns="http://schemas.openxmlformats.org/spreadsheetml/2006/main" count="561" uniqueCount="43">
  <si>
    <t>Lp</t>
  </si>
  <si>
    <t>Kategoria prac</t>
  </si>
  <si>
    <t>Jedn. miary</t>
  </si>
  <si>
    <t>Nakład wg jedn. miary</t>
  </si>
  <si>
    <t>Stawka jedn. netto w PLN</t>
  </si>
  <si>
    <t>Wartość netto w PLN</t>
  </si>
  <si>
    <t>Stawka VAT</t>
  </si>
  <si>
    <t>Wartość brutto w PLN</t>
  </si>
  <si>
    <t>Pozyskanie drewna</t>
  </si>
  <si>
    <t>m3</t>
  </si>
  <si>
    <t>Zrywka drewna</t>
  </si>
  <si>
    <t>Prace ręczne w zagospodarowaniu lasu, pozyskaniu drewna, utrzymaniu obiektów turystycznych i edukacyjnych oraz w użytkowaniu ubocznym i gospodarce łowieckiej</t>
  </si>
  <si>
    <t>H</t>
  </si>
  <si>
    <t xml:space="preserve">Prace zmechanizowane w zagospodarowaniu lasu, pozyskaniu drewna,, utrzymaniu obiektów turystycznych i edukacyjnych oraz w użytkowaniu ubocznym i gospodarce łowieckiej </t>
  </si>
  <si>
    <t>MSZH</t>
  </si>
  <si>
    <t xml:space="preserve">Prace zmechanizowane w gospodarce łąkowo - rolnej (koszenie z usuwaniem biomasy) </t>
  </si>
  <si>
    <t>Dowozy do lub z leśnictwa</t>
  </si>
  <si>
    <t>KM</t>
  </si>
  <si>
    <t xml:space="preserve">Prace godzinowe ręczne z utrzymania szlaków zrywkowych </t>
  </si>
  <si>
    <t xml:space="preserve">Prace godzinowe zmechanizowane z utrzymania szlaków zrywkowych </t>
  </si>
  <si>
    <t xml:space="preserve">Prace godzinowe ręczne z utrzymania dróg leśnych i obiektów retencji </t>
  </si>
  <si>
    <t>Prace godzinowe zmechanizowane z utrzymania dróg leśnych i obiektów retencji</t>
  </si>
  <si>
    <t xml:space="preserve">Prace godzinowe zmechanizowane z zimowego utrzymania dróg leśnych </t>
  </si>
  <si>
    <t xml:space="preserve">Remont dróg leśnych materiałem wykonawcy (żwir) </t>
  </si>
  <si>
    <t xml:space="preserve">Remont dróg leśnych materiałem wykonawcy (kliniec) </t>
  </si>
  <si>
    <t>Wartość łączna w PLN</t>
  </si>
  <si>
    <t>___________________________________</t>
  </si>
  <si>
    <t>(podpis oferenta)</t>
  </si>
  <si>
    <t>KMTR</t>
  </si>
  <si>
    <t>Prace ręczne w zagospodarowaniu lasu, pozyskaniu drewna, utrzymaniu obiektów turystycznych i edukacyjnych oraz w użytkowaniu ubocznym, szkółkarstwie, gospodarce łowieckiej i gospodarce łąkowo-rolnej</t>
  </si>
  <si>
    <t xml:space="preserve">Uszorstnianie zimowe drogi materiałem wykonawcy (piasek, grys) </t>
  </si>
  <si>
    <t>Prace zmechanizowane w zagospodarowaniu lasu, pozyskaniu drewna,, utrzymaniu obiektów turystycznych i edukacyjnych oraz w użytkowaniu ubocznym, gospodarce łowieckiej, szkółkarstwie - (GODZ MP, DOW.INNE., DOW.SADZ.)</t>
  </si>
  <si>
    <t>Remont dróg lesnych materiałem wykonawcy - żwir</t>
  </si>
  <si>
    <t>Remont dróg lesnych materiałem wykonawcy - kliniec</t>
  </si>
  <si>
    <t>Budowa nowych grodzeń w 100 % materiałem wykonawcy</t>
  </si>
  <si>
    <t>M3</t>
  </si>
  <si>
    <t>HM</t>
  </si>
  <si>
    <t>M2</t>
  </si>
  <si>
    <t>(dokument musi być podpisany kwalifikowanym podpisem elektronicznym)</t>
  </si>
  <si>
    <t>3a</t>
  </si>
  <si>
    <t>Prace ręczne w zagospodarowaniu lasu, pozyskaniu drewna, utrzymaniu obiektów turystycznych i edukacyjnych oraz w użytkowaniu ubocznym, gospodarce łowieckiej i gospodarce łąkowo-rolnej</t>
  </si>
  <si>
    <t>3b</t>
  </si>
  <si>
    <t>Prace ręczne godzinowe na szkółkach leśnych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</si>
</sst>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%"/>
  </numFmts>
  <fonts count="43">
    <font>
      <sz val="10"/>
      <color rgb="FF000000"/>
      <name val="Arial"/>
      <family val="0"/>
    </font>
    <font>
      <sz val="11"/>
      <color indexed="8"/>
      <name val="Czcionka tekstu podstawowego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 Unicode MS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0" fillId="0" borderId="0" xfId="51">
      <alignment/>
      <protection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 hidden="1"/>
    </xf>
    <xf numFmtId="9" fontId="0" fillId="0" borderId="0" xfId="53" applyFont="1" applyAlignment="1" applyProtection="1">
      <alignment horizontal="center"/>
      <protection hidden="1"/>
    </xf>
    <xf numFmtId="4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64" fontId="2" fillId="33" borderId="12" xfId="0" applyNumberFormat="1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49" fontId="2" fillId="33" borderId="1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12" xfId="0" applyNumberFormat="1" applyFont="1" applyFill="1" applyBorder="1" applyAlignment="1" applyProtection="1">
      <alignment horizontal="center" vertical="center"/>
      <protection hidden="1"/>
    </xf>
    <xf numFmtId="4" fontId="2" fillId="33" borderId="12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" fontId="2" fillId="33" borderId="10" xfId="0" applyNumberFormat="1" applyFont="1" applyFill="1" applyBorder="1" applyAlignment="1" applyProtection="1">
      <alignment horizontal="right" vertical="center"/>
      <protection hidden="1"/>
    </xf>
    <xf numFmtId="4" fontId="2" fillId="33" borderId="14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43" fontId="2" fillId="34" borderId="12" xfId="42" applyFont="1" applyFill="1" applyBorder="1" applyAlignment="1" applyProtection="1">
      <alignment horizontal="right" vertical="center"/>
      <protection locked="0"/>
    </xf>
    <xf numFmtId="43" fontId="2" fillId="34" borderId="10" xfId="42" applyFont="1" applyFill="1" applyBorder="1" applyAlignment="1" applyProtection="1">
      <alignment horizontal="right" vertical="center"/>
      <protection locked="0"/>
    </xf>
    <xf numFmtId="43" fontId="2" fillId="34" borderId="15" xfId="42" applyFont="1" applyFill="1" applyBorder="1" applyAlignment="1" applyProtection="1">
      <alignment horizontal="right" vertical="center"/>
      <protection locked="0"/>
    </xf>
    <xf numFmtId="43" fontId="2" fillId="34" borderId="18" xfId="42" applyFont="1" applyFill="1" applyBorder="1" applyAlignment="1" applyProtection="1">
      <alignment horizontal="right" vertical="center"/>
      <protection locked="0"/>
    </xf>
    <xf numFmtId="4" fontId="2" fillId="33" borderId="19" xfId="0" applyNumberFormat="1" applyFont="1" applyFill="1" applyBorder="1" applyAlignment="1">
      <alignment horizontal="right" vertical="center"/>
    </xf>
    <xf numFmtId="9" fontId="2" fillId="33" borderId="11" xfId="0" applyNumberFormat="1" applyFont="1" applyFill="1" applyBorder="1" applyAlignment="1">
      <alignment horizontal="center" vertical="center"/>
    </xf>
    <xf numFmtId="9" fontId="2" fillId="33" borderId="16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9" fontId="6" fillId="0" borderId="0" xfId="53" applyFont="1" applyAlignment="1" applyProtection="1">
      <alignment horizontal="center"/>
      <protection hidden="1"/>
    </xf>
    <xf numFmtId="4" fontId="2" fillId="33" borderId="21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5" fillId="33" borderId="17" xfId="0" applyFont="1" applyFill="1" applyBorder="1" applyAlignment="1" applyProtection="1">
      <alignment horizontal="right" vertical="center"/>
      <protection hidden="1"/>
    </xf>
    <xf numFmtId="4" fontId="7" fillId="0" borderId="0" xfId="0" applyNumberFormat="1" applyFont="1" applyAlignment="1" applyProtection="1">
      <alignment horizontal="center"/>
      <protection hidden="1"/>
    </xf>
    <xf numFmtId="0" fontId="5" fillId="33" borderId="11" xfId="0" applyFont="1" applyFill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5" zoomScalePageLayoutView="0" workbookViewId="0" topLeftCell="A1">
      <selection activeCell="R40" sqref="R40"/>
    </sheetView>
  </sheetViews>
  <sheetFormatPr defaultColWidth="9.140625" defaultRowHeight="12.75"/>
  <cols>
    <col min="1" max="16384" width="9.140625" style="6" customWidth="1"/>
  </cols>
  <sheetData/>
  <sheetProtection selectLockedCells="1" selectUnlockedCells="1"/>
  <printOptions/>
  <pageMargins left="0.5905511811023623" right="0.5905511811023623" top="0" bottom="0" header="0" footer="0"/>
  <pageSetup horizontalDpi="600" verticalDpi="600" orientation="landscape" paperSize="9" scale="88" r:id="rId3"/>
  <legacyDrawing r:id="rId2"/>
  <oleObjects>
    <oleObject progId="Dokument" shapeId="131855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8560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8560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5810.62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9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33.13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45.2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82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130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90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50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35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4000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20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5533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5533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10328.43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10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42.35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7.35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145.8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100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33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25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3000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20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5863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5863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11679.22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11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40.07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14.1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155.01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120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45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25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4000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20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5050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5050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10040.31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12 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28.67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24.95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151.4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100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35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35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4000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20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9" sqref="F9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5000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5000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5953.34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13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20.85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0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197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150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110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40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30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4000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20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145" zoomScaleSheetLayoutView="145" zoomScalePageLayoutView="0" workbookViewId="0" topLeftCell="A1">
      <selection activeCell="D2" sqref="D2:D14"/>
    </sheetView>
  </sheetViews>
  <sheetFormatPr defaultColWidth="9.140625" defaultRowHeight="12.75"/>
  <cols>
    <col min="1" max="1" width="10.57421875" style="0" customWidth="1"/>
    <col min="2" max="2" width="70.00390625" style="0" customWidth="1"/>
    <col min="3" max="3" width="8.00390625" style="0" customWidth="1"/>
    <col min="4" max="4" width="9.421875" style="0" customWidth="1"/>
    <col min="5" max="5" width="10.57421875" style="0" customWidth="1"/>
    <col min="6" max="6" width="9.57421875" style="0" customWidth="1"/>
    <col min="7" max="7" width="9.00390625" style="0" customWidth="1"/>
    <col min="8" max="8" width="10.7109375" style="0" customWidth="1"/>
    <col min="9" max="9" width="5.8515625" style="0" customWidth="1"/>
  </cols>
  <sheetData>
    <row r="1" spans="1:8" s="1" customFormat="1" ht="24.75" customHeight="1" thickBot="1">
      <c r="A1" s="21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</row>
    <row r="2" spans="1:8" s="1" customFormat="1" ht="24.75" customHeight="1" thickTop="1">
      <c r="A2" s="15">
        <v>1</v>
      </c>
      <c r="B2" s="16" t="s">
        <v>8</v>
      </c>
      <c r="C2" s="17" t="s">
        <v>9</v>
      </c>
      <c r="D2" s="18" t="e">
        <f aca="true" ca="1" t="shared" si="0" ref="D2:D14">SUMPRODUCT(SUMIF(INDIRECT("'"&amp;Arkusze&amp;"'!A2:A14"),A2,INDIRECT("'"&amp;Arkusze&amp;"'!E2:E14")))</f>
        <v>#REF!</v>
      </c>
      <c r="E2" s="19"/>
      <c r="F2" s="18">
        <f aca="true" t="shared" si="1" ref="F2:F14">IF(E2="","",ROUND(D2*E2,2))</f>
      </c>
      <c r="G2" s="20">
        <v>0.08</v>
      </c>
      <c r="H2" s="18">
        <f aca="true" t="shared" si="2" ref="H2:H14">IF(E2="","",ROUND(F2+F2*G2,2))</f>
      </c>
    </row>
    <row r="3" spans="1:8" s="1" customFormat="1" ht="24.75" customHeight="1">
      <c r="A3" s="2">
        <v>2</v>
      </c>
      <c r="B3" s="3" t="s">
        <v>10</v>
      </c>
      <c r="C3" s="4" t="s">
        <v>9</v>
      </c>
      <c r="D3" s="18" t="e">
        <f ca="1" t="shared" si="0"/>
        <v>#REF!</v>
      </c>
      <c r="E3" s="8"/>
      <c r="F3" s="5">
        <f t="shared" si="1"/>
      </c>
      <c r="G3" s="9">
        <v>0.08</v>
      </c>
      <c r="H3" s="5">
        <f t="shared" si="2"/>
      </c>
    </row>
    <row r="4" spans="1:8" s="1" customFormat="1" ht="24.75" customHeight="1">
      <c r="A4" s="2">
        <v>3</v>
      </c>
      <c r="B4" s="3" t="s">
        <v>11</v>
      </c>
      <c r="C4" s="4" t="s">
        <v>12</v>
      </c>
      <c r="D4" s="18" t="e">
        <f ca="1" t="shared" si="0"/>
        <v>#REF!</v>
      </c>
      <c r="E4" s="8"/>
      <c r="F4" s="5">
        <f t="shared" si="1"/>
      </c>
      <c r="G4" s="9">
        <v>0.08</v>
      </c>
      <c r="H4" s="5">
        <f t="shared" si="2"/>
      </c>
    </row>
    <row r="5" spans="1:8" s="1" customFormat="1" ht="24.75" customHeight="1">
      <c r="A5" s="2">
        <v>4</v>
      </c>
      <c r="B5" s="3" t="s">
        <v>13</v>
      </c>
      <c r="C5" s="4" t="s">
        <v>14</v>
      </c>
      <c r="D5" s="18" t="e">
        <f ca="1" t="shared" si="0"/>
        <v>#REF!</v>
      </c>
      <c r="E5" s="8"/>
      <c r="F5" s="5">
        <f t="shared" si="1"/>
      </c>
      <c r="G5" s="9">
        <v>0.08</v>
      </c>
      <c r="H5" s="5">
        <f t="shared" si="2"/>
      </c>
    </row>
    <row r="6" spans="1:8" s="1" customFormat="1" ht="24.75" customHeight="1">
      <c r="A6" s="2">
        <v>5</v>
      </c>
      <c r="B6" s="3" t="s">
        <v>15</v>
      </c>
      <c r="C6" s="4" t="s">
        <v>14</v>
      </c>
      <c r="D6" s="18" t="e">
        <f ca="1" t="shared" si="0"/>
        <v>#REF!</v>
      </c>
      <c r="E6" s="8"/>
      <c r="F6" s="5">
        <f t="shared" si="1"/>
      </c>
      <c r="G6" s="9">
        <v>0.08</v>
      </c>
      <c r="H6" s="5">
        <f t="shared" si="2"/>
      </c>
    </row>
    <row r="7" spans="1:8" s="1" customFormat="1" ht="24.75" customHeight="1">
      <c r="A7" s="2">
        <v>6</v>
      </c>
      <c r="B7" s="3" t="s">
        <v>16</v>
      </c>
      <c r="C7" s="4" t="s">
        <v>17</v>
      </c>
      <c r="D7" s="18" t="e">
        <f ca="1" t="shared" si="0"/>
        <v>#REF!</v>
      </c>
      <c r="E7" s="8"/>
      <c r="F7" s="5">
        <f t="shared" si="1"/>
      </c>
      <c r="G7" s="9">
        <v>0.23</v>
      </c>
      <c r="H7" s="5">
        <f t="shared" si="2"/>
      </c>
    </row>
    <row r="8" spans="1:8" s="1" customFormat="1" ht="24.75" customHeight="1">
      <c r="A8" s="2">
        <v>7</v>
      </c>
      <c r="B8" s="3" t="s">
        <v>18</v>
      </c>
      <c r="C8" s="4" t="s">
        <v>12</v>
      </c>
      <c r="D8" s="18" t="e">
        <f ca="1" t="shared" si="0"/>
        <v>#REF!</v>
      </c>
      <c r="E8" s="8"/>
      <c r="F8" s="5">
        <f t="shared" si="1"/>
      </c>
      <c r="G8" s="9">
        <v>0.08</v>
      </c>
      <c r="H8" s="5">
        <f t="shared" si="2"/>
      </c>
    </row>
    <row r="9" spans="1:8" s="1" customFormat="1" ht="24.75" customHeight="1">
      <c r="A9" s="2">
        <v>8</v>
      </c>
      <c r="B9" s="3" t="s">
        <v>19</v>
      </c>
      <c r="C9" s="4" t="s">
        <v>14</v>
      </c>
      <c r="D9" s="18" t="e">
        <f ca="1" t="shared" si="0"/>
        <v>#REF!</v>
      </c>
      <c r="E9" s="8"/>
      <c r="F9" s="5">
        <f t="shared" si="1"/>
      </c>
      <c r="G9" s="9">
        <v>0.08</v>
      </c>
      <c r="H9" s="5">
        <f t="shared" si="2"/>
      </c>
    </row>
    <row r="10" spans="1:8" s="1" customFormat="1" ht="24.75" customHeight="1">
      <c r="A10" s="2">
        <v>9</v>
      </c>
      <c r="B10" s="3" t="s">
        <v>20</v>
      </c>
      <c r="C10" s="4" t="s">
        <v>12</v>
      </c>
      <c r="D10" s="18" t="e">
        <f ca="1" t="shared" si="0"/>
        <v>#REF!</v>
      </c>
      <c r="E10" s="8"/>
      <c r="F10" s="5">
        <f t="shared" si="1"/>
      </c>
      <c r="G10" s="9">
        <v>0.23</v>
      </c>
      <c r="H10" s="5">
        <f t="shared" si="2"/>
      </c>
    </row>
    <row r="11" spans="1:8" s="1" customFormat="1" ht="24.75" customHeight="1">
      <c r="A11" s="2">
        <v>10</v>
      </c>
      <c r="B11" s="3" t="s">
        <v>21</v>
      </c>
      <c r="C11" s="4" t="s">
        <v>14</v>
      </c>
      <c r="D11" s="18" t="e">
        <f ca="1" t="shared" si="0"/>
        <v>#REF!</v>
      </c>
      <c r="E11" s="8"/>
      <c r="F11" s="5">
        <f t="shared" si="1"/>
      </c>
      <c r="G11" s="9">
        <v>0.23</v>
      </c>
      <c r="H11" s="5">
        <f t="shared" si="2"/>
      </c>
    </row>
    <row r="12" spans="1:8" s="1" customFormat="1" ht="24.75" customHeight="1">
      <c r="A12" s="2">
        <v>11</v>
      </c>
      <c r="B12" s="3" t="s">
        <v>22</v>
      </c>
      <c r="C12" s="4" t="s">
        <v>14</v>
      </c>
      <c r="D12" s="18" t="e">
        <f ca="1" t="shared" si="0"/>
        <v>#REF!</v>
      </c>
      <c r="E12" s="8"/>
      <c r="F12" s="5">
        <f t="shared" si="1"/>
      </c>
      <c r="G12" s="9">
        <v>0.08</v>
      </c>
      <c r="H12" s="5">
        <f t="shared" si="2"/>
      </c>
    </row>
    <row r="13" spans="1:8" s="1" customFormat="1" ht="24.75" customHeight="1">
      <c r="A13" s="2">
        <v>12</v>
      </c>
      <c r="B13" s="3" t="s">
        <v>23</v>
      </c>
      <c r="C13" s="4" t="s">
        <v>9</v>
      </c>
      <c r="D13" s="18" t="e">
        <f ca="1" t="shared" si="0"/>
        <v>#REF!</v>
      </c>
      <c r="E13" s="8"/>
      <c r="F13" s="5">
        <f t="shared" si="1"/>
      </c>
      <c r="G13" s="9">
        <v>0.23</v>
      </c>
      <c r="H13" s="5">
        <f t="shared" si="2"/>
      </c>
    </row>
    <row r="14" spans="1:8" s="1" customFormat="1" ht="24.75" customHeight="1">
      <c r="A14" s="2">
        <v>13</v>
      </c>
      <c r="B14" s="3" t="s">
        <v>24</v>
      </c>
      <c r="C14" s="4" t="s">
        <v>9</v>
      </c>
      <c r="D14" s="18" t="e">
        <f ca="1" t="shared" si="0"/>
        <v>#REF!</v>
      </c>
      <c r="E14" s="8"/>
      <c r="F14" s="5">
        <f t="shared" si="1"/>
      </c>
      <c r="G14" s="9">
        <v>0.23</v>
      </c>
      <c r="H14" s="5">
        <f t="shared" si="2"/>
      </c>
    </row>
    <row r="15" spans="1:8" s="1" customFormat="1" ht="24.75" customHeight="1">
      <c r="A15" s="67" t="s">
        <v>25</v>
      </c>
      <c r="B15" s="67"/>
      <c r="C15" s="67"/>
      <c r="D15" s="67"/>
      <c r="E15" s="67"/>
      <c r="F15" s="10">
        <f>IF(SUM(F2:F14)=0,"",SUM(F2:F14))</f>
      </c>
      <c r="G15" s="23"/>
      <c r="H15" s="10">
        <f>IF(SUM(H2:H14)=0,"",SUM(H2:H14))</f>
      </c>
    </row>
    <row r="19" spans="4:7" ht="12.75">
      <c r="D19" s="11" t="s">
        <v>26</v>
      </c>
      <c r="E19" s="12"/>
      <c r="F19" s="13"/>
      <c r="G19" s="7"/>
    </row>
    <row r="20" spans="4:7" ht="12.75">
      <c r="D20" s="66" t="s">
        <v>27</v>
      </c>
      <c r="E20" s="66"/>
      <c r="F20" s="66"/>
      <c r="G20" s="66"/>
    </row>
    <row r="21" spans="4:6" ht="12.75">
      <c r="D21" s="14"/>
      <c r="E21" s="12"/>
      <c r="F21" s="13"/>
    </row>
  </sheetData>
  <sheetProtection/>
  <mergeCells count="2">
    <mergeCell ref="A15:E15"/>
    <mergeCell ref="D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14" sqref="F14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>IF(J2="",B2,J2)</f>
        <v>1</v>
      </c>
      <c r="B2" s="27">
        <v>1</v>
      </c>
      <c r="C2" s="28" t="s">
        <v>8</v>
      </c>
      <c r="D2" s="29" t="s">
        <v>9</v>
      </c>
      <c r="E2" s="30">
        <v>5680</v>
      </c>
      <c r="F2" s="50"/>
      <c r="G2" s="18">
        <f aca="true" t="shared" si="0" ref="G2:G11">IF(F2="","",ROUND(E2*F2,2))</f>
      </c>
      <c r="H2" s="43">
        <v>0.08</v>
      </c>
      <c r="I2" s="18">
        <f aca="true" t="shared" si="1" ref="I2:I11">IF(F2="","",ROUND(G2+G2*H2,2))</f>
      </c>
      <c r="L2" s="24"/>
    </row>
    <row r="3" spans="1:12" s="1" customFormat="1" ht="21.75" customHeight="1">
      <c r="A3" s="1">
        <f aca="true" t="shared" si="2" ref="A3:A11">IF(J3="",B3,J3)</f>
        <v>2</v>
      </c>
      <c r="B3" s="31">
        <v>2</v>
      </c>
      <c r="C3" s="32" t="s">
        <v>10</v>
      </c>
      <c r="D3" s="33" t="s">
        <v>9</v>
      </c>
      <c r="E3" s="34">
        <v>5680</v>
      </c>
      <c r="F3" s="51"/>
      <c r="G3" s="5">
        <f t="shared" si="0"/>
      </c>
      <c r="H3" s="44">
        <v>0.08</v>
      </c>
      <c r="I3" s="5">
        <f t="shared" si="1"/>
      </c>
      <c r="L3" s="24"/>
    </row>
    <row r="4" spans="1:12" s="1" customFormat="1" ht="50.25" customHeight="1">
      <c r="A4" s="1">
        <f t="shared" si="2"/>
        <v>3</v>
      </c>
      <c r="B4" s="31">
        <v>3</v>
      </c>
      <c r="C4" s="32" t="s">
        <v>29</v>
      </c>
      <c r="D4" s="33" t="s">
        <v>12</v>
      </c>
      <c r="E4" s="34">
        <v>3186.15</v>
      </c>
      <c r="F4" s="51"/>
      <c r="G4" s="5">
        <f t="shared" si="0"/>
      </c>
      <c r="H4" s="44">
        <v>0.08</v>
      </c>
      <c r="I4" s="5">
        <f t="shared" si="1"/>
      </c>
      <c r="L4" s="1" t="str">
        <f ca="1">MID(CELL("filename",A1),SEARCH("]",CELL("filename",A1))+1,LEN(CELL("filename",A1))-SEARCH("]",CELL("filename",A1)))</f>
        <v>Pakiet 1</v>
      </c>
    </row>
    <row r="5" spans="1:9" s="1" customFormat="1" ht="49.5" customHeight="1">
      <c r="A5" s="1">
        <f t="shared" si="2"/>
        <v>4</v>
      </c>
      <c r="B5" s="31">
        <v>4</v>
      </c>
      <c r="C5" s="36" t="s">
        <v>31</v>
      </c>
      <c r="D5" s="33" t="s">
        <v>14</v>
      </c>
      <c r="E5" s="34">
        <v>27.37</v>
      </c>
      <c r="F5" s="51"/>
      <c r="G5" s="5">
        <f t="shared" si="0"/>
      </c>
      <c r="H5" s="44">
        <v>0.08</v>
      </c>
      <c r="I5" s="5">
        <f t="shared" si="1"/>
      </c>
    </row>
    <row r="6" spans="1:9" s="1" customFormat="1" ht="21.75" customHeight="1">
      <c r="A6" s="1">
        <f t="shared" si="2"/>
        <v>5</v>
      </c>
      <c r="B6" s="31">
        <v>5</v>
      </c>
      <c r="C6" s="32" t="s">
        <v>15</v>
      </c>
      <c r="D6" s="33" t="s">
        <v>14</v>
      </c>
      <c r="E6" s="34">
        <v>5.7</v>
      </c>
      <c r="F6" s="51"/>
      <c r="G6" s="5">
        <f t="shared" si="0"/>
      </c>
      <c r="H6" s="44">
        <v>0.08</v>
      </c>
      <c r="I6" s="5">
        <f t="shared" si="1"/>
      </c>
    </row>
    <row r="7" spans="1:9" s="1" customFormat="1" ht="21.75" customHeight="1">
      <c r="A7" s="1">
        <f t="shared" si="2"/>
        <v>6</v>
      </c>
      <c r="B7" s="31">
        <v>6</v>
      </c>
      <c r="C7" s="32" t="s">
        <v>16</v>
      </c>
      <c r="D7" s="33" t="s">
        <v>28</v>
      </c>
      <c r="E7" s="34">
        <v>75</v>
      </c>
      <c r="F7" s="51"/>
      <c r="G7" s="5">
        <f t="shared" si="0"/>
      </c>
      <c r="H7" s="44">
        <v>0.23</v>
      </c>
      <c r="I7" s="5">
        <f t="shared" si="1"/>
      </c>
    </row>
    <row r="8" spans="1:9" s="1" customFormat="1" ht="21.75" customHeight="1">
      <c r="A8" s="1">
        <f t="shared" si="2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0"/>
      </c>
      <c r="H8" s="44">
        <v>0.08</v>
      </c>
      <c r="I8" s="5">
        <f t="shared" si="1"/>
      </c>
    </row>
    <row r="9" spans="1:9" s="1" customFormat="1" ht="21.75" customHeight="1">
      <c r="A9" s="1">
        <f t="shared" si="2"/>
        <v>8</v>
      </c>
      <c r="B9" s="31">
        <v>8</v>
      </c>
      <c r="C9" s="32" t="s">
        <v>19</v>
      </c>
      <c r="D9" s="33" t="s">
        <v>14</v>
      </c>
      <c r="E9" s="34">
        <v>150</v>
      </c>
      <c r="F9" s="51"/>
      <c r="G9" s="5">
        <f t="shared" si="0"/>
      </c>
      <c r="H9" s="44">
        <v>0.08</v>
      </c>
      <c r="I9" s="5">
        <f t="shared" si="1"/>
      </c>
    </row>
    <row r="10" spans="1:9" s="1" customFormat="1" ht="21.75" customHeight="1">
      <c r="A10" s="1">
        <f t="shared" si="2"/>
        <v>9</v>
      </c>
      <c r="B10" s="31">
        <v>9</v>
      </c>
      <c r="C10" s="32" t="s">
        <v>20</v>
      </c>
      <c r="D10" s="33" t="s">
        <v>12</v>
      </c>
      <c r="E10" s="34">
        <v>115</v>
      </c>
      <c r="F10" s="51"/>
      <c r="G10" s="5">
        <f t="shared" si="0"/>
      </c>
      <c r="H10" s="44">
        <v>0.23</v>
      </c>
      <c r="I10" s="5">
        <f t="shared" si="1"/>
      </c>
    </row>
    <row r="11" spans="1:9" s="1" customFormat="1" ht="21.75" customHeight="1">
      <c r="A11" s="1">
        <f t="shared" si="2"/>
        <v>10</v>
      </c>
      <c r="B11" s="31">
        <v>10</v>
      </c>
      <c r="C11" s="32" t="s">
        <v>21</v>
      </c>
      <c r="D11" s="33" t="s">
        <v>14</v>
      </c>
      <c r="E11" s="34">
        <v>32</v>
      </c>
      <c r="F11" s="51"/>
      <c r="G11" s="5">
        <f t="shared" si="0"/>
      </c>
      <c r="H11" s="44">
        <v>0.23</v>
      </c>
      <c r="I11" s="5">
        <f t="shared" si="1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10</v>
      </c>
      <c r="F12" s="51"/>
      <c r="G12" s="5">
        <f>IF(F12="","",ROUND(E12*F12,2))</f>
      </c>
      <c r="H12" s="44">
        <v>0.08</v>
      </c>
      <c r="I12" s="5">
        <f>IF(F12="","",ROUND(G12+G12*H12,2))</f>
      </c>
    </row>
    <row r="13" spans="2:9" s="1" customFormat="1" ht="21.75" customHeight="1">
      <c r="B13" s="37">
        <v>12</v>
      </c>
      <c r="C13" s="38" t="s">
        <v>30</v>
      </c>
      <c r="D13" s="39" t="s">
        <v>37</v>
      </c>
      <c r="E13" s="34">
        <v>3200</v>
      </c>
      <c r="F13" s="52"/>
      <c r="G13" s="40">
        <f>IF(F13="","",ROUND(E13*F13,2))</f>
      </c>
      <c r="H13" s="45">
        <v>0.08</v>
      </c>
      <c r="I13" s="40">
        <f>IF(F13="","",ROUND(G13+G13*H13,2))</f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>IF(F14="","",ROUND(E14*F14,2))</f>
      </c>
      <c r="H14" s="55">
        <v>0.23</v>
      </c>
      <c r="I14" s="40">
        <f>IF(F14="","",ROUND(G14+G14*H14,2))</f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40</v>
      </c>
      <c r="F15" s="52"/>
      <c r="G15" s="40">
        <f>IF(F15="","",ROUND(E15*F15,2))</f>
      </c>
      <c r="H15" s="55">
        <v>0.23</v>
      </c>
      <c r="I15" s="40">
        <f>IF(F15="","",ROUND(G15+G15*H15,2))</f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7.5</v>
      </c>
      <c r="F16" s="53"/>
      <c r="G16" s="54">
        <f>IF(F16="","",ROUND(E16*F16,2))</f>
      </c>
      <c r="H16" s="56">
        <v>0.08</v>
      </c>
      <c r="I16" s="35">
        <f>IF(F16="","",ROUND(G16+G16*H16,2))</f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13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4" sqref="F4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5176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5176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4443.2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2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31.68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15.55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69.4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120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30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10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2400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25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15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4849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4849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2181.6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3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28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0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25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130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120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37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12.5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3000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25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15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B1">
      <selection activeCell="F16" sqref="F16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64.57421875" style="0" customWidth="1"/>
    <col min="4" max="4" width="8.00390625" style="0" customWidth="1"/>
    <col min="5" max="5" width="9.421875" style="0" customWidth="1"/>
    <col min="6" max="6" width="10.57421875" style="0" customWidth="1"/>
    <col min="7" max="7" width="13.7109375" style="0" customWidth="1"/>
    <col min="8" max="8" width="7.28125" style="0" customWidth="1"/>
    <col min="9" max="9" width="13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3" width="0" style="0" hidden="1" customWidth="1"/>
    <col min="14" max="14" width="3.7109375" style="0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2">IF(J2="",B2,J2)</f>
        <v>1</v>
      </c>
      <c r="B2" s="27">
        <v>1</v>
      </c>
      <c r="C2" s="28" t="s">
        <v>8</v>
      </c>
      <c r="D2" s="29" t="s">
        <v>9</v>
      </c>
      <c r="E2" s="63">
        <v>12969</v>
      </c>
      <c r="F2" s="50"/>
      <c r="G2" s="18">
        <f aca="true" t="shared" si="1" ref="G2:G17">IF(F2="","",ROUND(E2*F2,2))</f>
      </c>
      <c r="H2" s="43">
        <v>0.08</v>
      </c>
      <c r="I2" s="18">
        <f aca="true" t="shared" si="2" ref="I2:I17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64">
        <v>12969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45" customHeight="1">
      <c r="A4" s="1" t="str">
        <f t="shared" si="0"/>
        <v>3a</v>
      </c>
      <c r="B4" s="31" t="s">
        <v>39</v>
      </c>
      <c r="C4" s="32" t="s">
        <v>40</v>
      </c>
      <c r="D4" s="33" t="s">
        <v>12</v>
      </c>
      <c r="E4" s="34">
        <v>14087.45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4</v>
      </c>
    </row>
    <row r="5" spans="2:9" s="1" customFormat="1" ht="24.75" customHeight="1">
      <c r="B5" s="31" t="s">
        <v>41</v>
      </c>
      <c r="C5" s="32" t="s">
        <v>42</v>
      </c>
      <c r="D5" s="33" t="s">
        <v>12</v>
      </c>
      <c r="E5" s="34">
        <v>8818.09</v>
      </c>
      <c r="F5" s="51"/>
      <c r="G5" s="5">
        <f>IF(F5="","",ROUND(E5*F5,2))</f>
      </c>
      <c r="H5" s="44">
        <v>0.08</v>
      </c>
      <c r="I5" s="5">
        <f>IF(F5="","",ROUND(G5+G5*H5,2))</f>
      </c>
    </row>
    <row r="6" spans="1:9" s="1" customFormat="1" ht="49.5" customHeight="1">
      <c r="A6" s="1">
        <f t="shared" si="0"/>
        <v>4</v>
      </c>
      <c r="B6" s="31">
        <v>4</v>
      </c>
      <c r="C6" s="36" t="s">
        <v>31</v>
      </c>
      <c r="D6" s="33" t="s">
        <v>14</v>
      </c>
      <c r="E6" s="34">
        <v>91.63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5</v>
      </c>
      <c r="B7" s="31">
        <v>5</v>
      </c>
      <c r="C7" s="32" t="s">
        <v>15</v>
      </c>
      <c r="D7" s="33" t="s">
        <v>14</v>
      </c>
      <c r="E7" s="34">
        <v>0</v>
      </c>
      <c r="F7" s="51"/>
      <c r="G7" s="5">
        <f t="shared" si="1"/>
      </c>
      <c r="H7" s="44">
        <v>0.08</v>
      </c>
      <c r="I7" s="5">
        <f t="shared" si="2"/>
      </c>
    </row>
    <row r="8" spans="1:9" s="1" customFormat="1" ht="21.75" customHeight="1">
      <c r="A8" s="1">
        <f t="shared" si="0"/>
        <v>6</v>
      </c>
      <c r="B8" s="31">
        <v>6</v>
      </c>
      <c r="C8" s="32" t="s">
        <v>16</v>
      </c>
      <c r="D8" s="33" t="s">
        <v>28</v>
      </c>
      <c r="E8" s="34">
        <v>512.62</v>
      </c>
      <c r="F8" s="51"/>
      <c r="G8" s="5">
        <f t="shared" si="1"/>
      </c>
      <c r="H8" s="44">
        <v>0.23</v>
      </c>
      <c r="I8" s="5">
        <f t="shared" si="2"/>
      </c>
    </row>
    <row r="9" spans="1:9" s="1" customFormat="1" ht="21.75" customHeight="1">
      <c r="A9" s="1">
        <f t="shared" si="0"/>
        <v>7</v>
      </c>
      <c r="B9" s="31">
        <v>7</v>
      </c>
      <c r="C9" s="32" t="s">
        <v>18</v>
      </c>
      <c r="D9" s="33" t="s">
        <v>12</v>
      </c>
      <c r="E9" s="34">
        <v>350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8</v>
      </c>
      <c r="B10" s="31">
        <v>8</v>
      </c>
      <c r="C10" s="32" t="s">
        <v>19</v>
      </c>
      <c r="D10" s="33" t="s">
        <v>14</v>
      </c>
      <c r="E10" s="34">
        <v>290</v>
      </c>
      <c r="F10" s="51"/>
      <c r="G10" s="5">
        <f t="shared" si="1"/>
      </c>
      <c r="H10" s="44">
        <v>0.08</v>
      </c>
      <c r="I10" s="5">
        <f t="shared" si="2"/>
      </c>
    </row>
    <row r="11" spans="1:9" s="1" customFormat="1" ht="21.75" customHeight="1">
      <c r="A11" s="1">
        <f t="shared" si="0"/>
        <v>9</v>
      </c>
      <c r="B11" s="31">
        <v>9</v>
      </c>
      <c r="C11" s="32" t="s">
        <v>20</v>
      </c>
      <c r="D11" s="33" t="s">
        <v>12</v>
      </c>
      <c r="E11" s="34">
        <v>200</v>
      </c>
      <c r="F11" s="51"/>
      <c r="G11" s="5">
        <f t="shared" si="1"/>
      </c>
      <c r="H11" s="44">
        <v>0.23</v>
      </c>
      <c r="I11" s="5">
        <f t="shared" si="2"/>
      </c>
    </row>
    <row r="12" spans="1:9" s="1" customFormat="1" ht="21.75" customHeight="1">
      <c r="A12" s="1">
        <f t="shared" si="0"/>
        <v>10</v>
      </c>
      <c r="B12" s="31">
        <v>10</v>
      </c>
      <c r="C12" s="32" t="s">
        <v>21</v>
      </c>
      <c r="D12" s="33" t="s">
        <v>14</v>
      </c>
      <c r="E12" s="34">
        <v>72.5</v>
      </c>
      <c r="F12" s="51"/>
      <c r="G12" s="5">
        <f t="shared" si="1"/>
      </c>
      <c r="H12" s="44">
        <v>0.23</v>
      </c>
      <c r="I12" s="5">
        <f t="shared" si="2"/>
      </c>
    </row>
    <row r="13" spans="2:9" s="1" customFormat="1" ht="21.75" customHeight="1">
      <c r="B13" s="31">
        <v>11</v>
      </c>
      <c r="C13" s="32" t="s">
        <v>22</v>
      </c>
      <c r="D13" s="33" t="s">
        <v>14</v>
      </c>
      <c r="E13" s="34">
        <v>40</v>
      </c>
      <c r="F13" s="51"/>
      <c r="G13" s="5">
        <f t="shared" si="1"/>
      </c>
      <c r="H13" s="44">
        <v>0.08</v>
      </c>
      <c r="I13" s="5">
        <f t="shared" si="2"/>
      </c>
    </row>
    <row r="14" spans="2:9" s="1" customFormat="1" ht="21.75" customHeight="1">
      <c r="B14" s="58">
        <v>12</v>
      </c>
      <c r="C14" s="59" t="s">
        <v>30</v>
      </c>
      <c r="D14" s="60" t="s">
        <v>37</v>
      </c>
      <c r="E14" s="34">
        <v>8000</v>
      </c>
      <c r="F14" s="52"/>
      <c r="G14" s="40">
        <f t="shared" si="1"/>
      </c>
      <c r="H14" s="61">
        <v>0.08</v>
      </c>
      <c r="I14" s="40">
        <f t="shared" si="2"/>
      </c>
    </row>
    <row r="15" spans="1:9" s="1" customFormat="1" ht="21.75" customHeight="1">
      <c r="A15" s="1">
        <f>IF(J15="",B13,J15)</f>
        <v>11</v>
      </c>
      <c r="B15" s="41">
        <v>13</v>
      </c>
      <c r="C15" s="42" t="s">
        <v>32</v>
      </c>
      <c r="D15" s="41" t="s">
        <v>35</v>
      </c>
      <c r="E15" s="34">
        <v>60</v>
      </c>
      <c r="F15" s="52"/>
      <c r="G15" s="40">
        <f t="shared" si="1"/>
      </c>
      <c r="H15" s="55">
        <v>0.23</v>
      </c>
      <c r="I15" s="40">
        <f t="shared" si="2"/>
      </c>
    </row>
    <row r="16" spans="2:9" s="1" customFormat="1" ht="21.75" customHeight="1">
      <c r="B16" s="41">
        <v>14</v>
      </c>
      <c r="C16" s="42" t="s">
        <v>33</v>
      </c>
      <c r="D16" s="41" t="s">
        <v>35</v>
      </c>
      <c r="E16" s="34">
        <v>40</v>
      </c>
      <c r="F16" s="52"/>
      <c r="G16" s="40">
        <f t="shared" si="1"/>
      </c>
      <c r="H16" s="55">
        <v>0.23</v>
      </c>
      <c r="I16" s="40">
        <f t="shared" si="2"/>
      </c>
    </row>
    <row r="17" spans="1:9" s="1" customFormat="1" ht="21.75" customHeight="1" thickBot="1">
      <c r="A17" s="1">
        <f>IF(J17="",B14,J17)</f>
        <v>12</v>
      </c>
      <c r="B17" s="46">
        <v>15</v>
      </c>
      <c r="C17" s="47" t="s">
        <v>34</v>
      </c>
      <c r="D17" s="46" t="s">
        <v>36</v>
      </c>
      <c r="E17" s="57">
        <v>0</v>
      </c>
      <c r="F17" s="53"/>
      <c r="G17" s="54">
        <f t="shared" si="1"/>
      </c>
      <c r="H17" s="56">
        <v>0.08</v>
      </c>
      <c r="I17" s="35">
        <f t="shared" si="2"/>
      </c>
    </row>
    <row r="18" spans="1:9" s="1" customFormat="1" ht="24.75" customHeight="1" thickBot="1" thickTop="1">
      <c r="A18" s="1" t="str">
        <f>IF(J18="",B18,J18)</f>
        <v>Wartość łączna w PLN</v>
      </c>
      <c r="B18" s="65" t="s">
        <v>25</v>
      </c>
      <c r="C18" s="65"/>
      <c r="D18" s="65"/>
      <c r="E18" s="65"/>
      <c r="F18" s="65"/>
      <c r="G18" s="48">
        <f>IF(SUM(G2:G17)=0,"",SUM(G1:G17))</f>
      </c>
      <c r="H18" s="49"/>
      <c r="I18" s="48">
        <f>IF(SUM(I2:I14)=0,"",SUM(I1:I14))</f>
      </c>
    </row>
    <row r="19" s="1" customFormat="1" ht="12" thickTop="1"/>
    <row r="21" spans="5:9" ht="12.75">
      <c r="E21" s="66" t="s">
        <v>38</v>
      </c>
      <c r="F21" s="66"/>
      <c r="G21" s="66"/>
      <c r="H21" s="66"/>
      <c r="I21" s="66"/>
    </row>
    <row r="22" spans="5:7" ht="12.75">
      <c r="E22" s="14"/>
      <c r="F22" s="12"/>
      <c r="G22" s="62"/>
    </row>
  </sheetData>
  <sheetProtection sheet="1" selectLockedCells="1"/>
  <mergeCells count="2">
    <mergeCell ref="B18:F18"/>
    <mergeCell ref="E21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7937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7937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4903.75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5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66.95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1.5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84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175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140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115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42.5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25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4000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20</v>
      </c>
      <c r="F15" s="52"/>
      <c r="G15" s="40">
        <f>IF(F15="","",ROUND(E15*F15,2))</f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2.5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6033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6033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12401.38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6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73.95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8.45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76.1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150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150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105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45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15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3000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25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15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15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7351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7351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15836.88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Pakiet 7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43.3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0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236.5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200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130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100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45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25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4000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30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20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57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B1">
      <selection activeCell="F2" sqref="F2"/>
    </sheetView>
  </sheetViews>
  <sheetFormatPr defaultColWidth="9.140625" defaultRowHeight="12.75"/>
  <cols>
    <col min="1" max="1" width="5.8515625" style="0" hidden="1" customWidth="1"/>
    <col min="2" max="2" width="4.421875" style="0" customWidth="1"/>
    <col min="3" max="3" width="70.00390625" style="0" customWidth="1"/>
    <col min="4" max="4" width="8.00390625" style="0" customWidth="1"/>
    <col min="5" max="5" width="9.42187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10.7109375" style="0" customWidth="1"/>
    <col min="10" max="10" width="5.8515625" style="0" hidden="1" customWidth="1"/>
    <col min="11" max="11" width="0" style="0" hidden="1" customWidth="1"/>
    <col min="12" max="12" width="10.00390625" style="0" hidden="1" customWidth="1"/>
    <col min="13" max="14" width="0" style="0" hidden="1" customWidth="1"/>
  </cols>
  <sheetData>
    <row r="1" spans="2:9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75" customHeight="1" thickTop="1">
      <c r="A2" s="1">
        <f aca="true" t="shared" si="0" ref="A2:A11">IF(J2="",B2,J2)</f>
        <v>1</v>
      </c>
      <c r="B2" s="27">
        <v>1</v>
      </c>
      <c r="C2" s="28" t="s">
        <v>8</v>
      </c>
      <c r="D2" s="29" t="s">
        <v>9</v>
      </c>
      <c r="E2" s="30">
        <v>0</v>
      </c>
      <c r="F2" s="50"/>
      <c r="G2" s="18">
        <f aca="true" t="shared" si="1" ref="G2:G16">IF(F2="","",ROUND(E2*F2,2))</f>
      </c>
      <c r="H2" s="43">
        <v>0.08</v>
      </c>
      <c r="I2" s="18">
        <f aca="true" t="shared" si="2" ref="I2:I16">IF(F2="","",ROUND(G2+G2*H2,2))</f>
      </c>
      <c r="L2" s="24"/>
    </row>
    <row r="3" spans="1:12" s="1" customFormat="1" ht="21.7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0</v>
      </c>
      <c r="F3" s="51"/>
      <c r="G3" s="5">
        <f t="shared" si="1"/>
      </c>
      <c r="H3" s="44">
        <v>0.08</v>
      </c>
      <c r="I3" s="5">
        <f t="shared" si="2"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935.8</v>
      </c>
      <c r="F4" s="51"/>
      <c r="G4" s="5">
        <f t="shared" si="1"/>
      </c>
      <c r="H4" s="44">
        <v>0.08</v>
      </c>
      <c r="I4" s="5">
        <f t="shared" si="2"/>
      </c>
      <c r="L4" s="1" t="str">
        <f ca="1">MID(CELL("filename",A1),SEARCH("]",CELL("filename",A1))+1,LEN(CELL("filename",A1))-SEARCH("]",CELL("filename",A1)))</f>
        <v> Pakiet 8 - ŁOW</v>
      </c>
    </row>
    <row r="5" spans="1:9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166.82</v>
      </c>
      <c r="F5" s="51"/>
      <c r="G5" s="5">
        <f t="shared" si="1"/>
      </c>
      <c r="H5" s="44">
        <v>0.08</v>
      </c>
      <c r="I5" s="5">
        <f t="shared" si="2"/>
      </c>
    </row>
    <row r="6" spans="1:9" s="1" customFormat="1" ht="21.7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0</v>
      </c>
      <c r="F6" s="51"/>
      <c r="G6" s="5">
        <f t="shared" si="1"/>
      </c>
      <c r="H6" s="44">
        <v>0.08</v>
      </c>
      <c r="I6" s="5">
        <f t="shared" si="2"/>
      </c>
    </row>
    <row r="7" spans="1:9" s="1" customFormat="1" ht="21.7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800</v>
      </c>
      <c r="F7" s="51"/>
      <c r="G7" s="5">
        <f t="shared" si="1"/>
      </c>
      <c r="H7" s="44">
        <v>0.23</v>
      </c>
      <c r="I7" s="5">
        <f t="shared" si="2"/>
      </c>
    </row>
    <row r="8" spans="1:9" s="1" customFormat="1" ht="21.7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0</v>
      </c>
      <c r="F8" s="51"/>
      <c r="G8" s="5">
        <f t="shared" si="1"/>
      </c>
      <c r="H8" s="44">
        <v>0.08</v>
      </c>
      <c r="I8" s="5">
        <f t="shared" si="2"/>
      </c>
    </row>
    <row r="9" spans="1:9" s="1" customFormat="1" ht="21.7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0</v>
      </c>
      <c r="F9" s="51"/>
      <c r="G9" s="5">
        <f t="shared" si="1"/>
      </c>
      <c r="H9" s="44">
        <v>0.08</v>
      </c>
      <c r="I9" s="5">
        <f t="shared" si="2"/>
      </c>
    </row>
    <row r="10" spans="1:9" s="1" customFormat="1" ht="21.7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0</v>
      </c>
      <c r="F10" s="51"/>
      <c r="G10" s="5">
        <f t="shared" si="1"/>
      </c>
      <c r="H10" s="44">
        <v>0.23</v>
      </c>
      <c r="I10" s="5">
        <f t="shared" si="2"/>
      </c>
    </row>
    <row r="11" spans="1:9" s="1" customFormat="1" ht="21.7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0</v>
      </c>
      <c r="F11" s="51"/>
      <c r="G11" s="5">
        <f t="shared" si="1"/>
      </c>
      <c r="H11" s="44">
        <v>0.23</v>
      </c>
      <c r="I11" s="5">
        <f t="shared" si="2"/>
      </c>
    </row>
    <row r="12" spans="2:9" s="1" customFormat="1" ht="21.75" customHeight="1">
      <c r="B12" s="31">
        <v>11</v>
      </c>
      <c r="C12" s="32" t="s">
        <v>22</v>
      </c>
      <c r="D12" s="33" t="s">
        <v>14</v>
      </c>
      <c r="E12" s="34">
        <v>0</v>
      </c>
      <c r="F12" s="51"/>
      <c r="G12" s="5">
        <f t="shared" si="1"/>
      </c>
      <c r="H12" s="44">
        <v>0.08</v>
      </c>
      <c r="I12" s="5">
        <f t="shared" si="2"/>
      </c>
    </row>
    <row r="13" spans="2:9" s="1" customFormat="1" ht="21.75" customHeight="1">
      <c r="B13" s="58">
        <v>12</v>
      </c>
      <c r="C13" s="59" t="s">
        <v>30</v>
      </c>
      <c r="D13" s="60" t="s">
        <v>37</v>
      </c>
      <c r="E13" s="34">
        <v>0</v>
      </c>
      <c r="F13" s="52"/>
      <c r="G13" s="40">
        <f t="shared" si="1"/>
      </c>
      <c r="H13" s="61">
        <v>0.08</v>
      </c>
      <c r="I13" s="40">
        <f t="shared" si="2"/>
      </c>
    </row>
    <row r="14" spans="1:9" s="1" customFormat="1" ht="21.75" customHeight="1">
      <c r="A14" s="1">
        <f>IF(J14="",B12,J14)</f>
        <v>11</v>
      </c>
      <c r="B14" s="41">
        <v>13</v>
      </c>
      <c r="C14" s="42" t="s">
        <v>32</v>
      </c>
      <c r="D14" s="41" t="s">
        <v>35</v>
      </c>
      <c r="E14" s="34">
        <v>0</v>
      </c>
      <c r="F14" s="52"/>
      <c r="G14" s="40">
        <f t="shared" si="1"/>
      </c>
      <c r="H14" s="55">
        <v>0.23</v>
      </c>
      <c r="I14" s="40">
        <f t="shared" si="2"/>
      </c>
    </row>
    <row r="15" spans="2:9" s="1" customFormat="1" ht="21.75" customHeight="1">
      <c r="B15" s="41">
        <v>14</v>
      </c>
      <c r="C15" s="42" t="s">
        <v>33</v>
      </c>
      <c r="D15" s="41" t="s">
        <v>35</v>
      </c>
      <c r="E15" s="34">
        <v>0</v>
      </c>
      <c r="F15" s="52"/>
      <c r="G15" s="40">
        <f t="shared" si="1"/>
      </c>
      <c r="H15" s="55">
        <v>0.23</v>
      </c>
      <c r="I15" s="40">
        <f t="shared" si="2"/>
      </c>
    </row>
    <row r="16" spans="1:9" s="1" customFormat="1" ht="21.75" customHeight="1" thickBot="1">
      <c r="A16" s="1">
        <f>IF(J16="",B13,J16)</f>
        <v>12</v>
      </c>
      <c r="B16" s="46">
        <v>15</v>
      </c>
      <c r="C16" s="47" t="s">
        <v>34</v>
      </c>
      <c r="D16" s="46" t="s">
        <v>36</v>
      </c>
      <c r="E16" s="34">
        <v>0</v>
      </c>
      <c r="F16" s="53"/>
      <c r="G16" s="54">
        <f t="shared" si="1"/>
      </c>
      <c r="H16" s="56">
        <v>0.08</v>
      </c>
      <c r="I16" s="35">
        <f t="shared" si="2"/>
      </c>
    </row>
    <row r="17" spans="1:9" s="1" customFormat="1" ht="24.75" customHeight="1" thickBot="1" thickTop="1">
      <c r="A17" s="1" t="str">
        <f>IF(J17="",B17,J17)</f>
        <v>Wartość łączna w PLN</v>
      </c>
      <c r="B17" s="65" t="s">
        <v>25</v>
      </c>
      <c r="C17" s="65"/>
      <c r="D17" s="65"/>
      <c r="E17" s="65"/>
      <c r="F17" s="65"/>
      <c r="G17" s="48">
        <f>IF(SUM(G2:G16)=0,"",SUM(G1:G16))</f>
      </c>
      <c r="H17" s="49"/>
      <c r="I17" s="48">
        <f>IF(SUM(I2:I13)=0,"",SUM(I1:I13))</f>
      </c>
    </row>
    <row r="18" s="1" customFormat="1" ht="12" thickTop="1"/>
    <row r="20" spans="5:9" ht="12.75">
      <c r="E20" s="66" t="s">
        <v>38</v>
      </c>
      <c r="F20" s="66"/>
      <c r="G20" s="66"/>
      <c r="H20" s="66"/>
      <c r="I20" s="66"/>
    </row>
    <row r="21" spans="5:7" ht="12.75">
      <c r="E21" s="14"/>
      <c r="F21" s="12"/>
      <c r="G21" s="62"/>
    </row>
  </sheetData>
  <sheetProtection sheet="1" selectLockedCells="1"/>
  <mergeCells count="2">
    <mergeCell ref="B17:F17"/>
    <mergeCell ref="E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Konrad Barczyk</cp:lastModifiedBy>
  <cp:lastPrinted>2019-10-16T11:20:31Z</cp:lastPrinted>
  <dcterms:created xsi:type="dcterms:W3CDTF">2016-11-03T06:50:07Z</dcterms:created>
  <dcterms:modified xsi:type="dcterms:W3CDTF">2019-11-27T11:27:48Z</dcterms:modified>
  <cp:category/>
  <cp:version/>
  <cp:contentType/>
  <cp:contentStatus/>
</cp:coreProperties>
</file>