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drezdenko\PCZ\2024\zo\10 2024 nici\zapytanie ofertowe\"/>
    </mc:Choice>
  </mc:AlternateContent>
  <xr:revisionPtr revIDLastSave="0" documentId="13_ncr:1_{99F52DBE-D149-447C-9C03-B8B0965837C0}" xr6:coauthVersionLast="36" xr6:coauthVersionMax="36" xr10:uidLastSave="{00000000-0000-0000-0000-000000000000}"/>
  <bookViews>
    <workbookView xWindow="0" yWindow="0" windowWidth="20730" windowHeight="8940" xr2:uid="{00000000-000D-0000-FFFF-FFFF00000000}"/>
  </bookViews>
  <sheets>
    <sheet name="zał.1" sheetId="1" r:id="rId1"/>
    <sheet name="Arkusz1" sheetId="2" r:id="rId2"/>
  </sheets>
  <definedNames>
    <definedName name="_xlnm.Print_Area" localSheetId="0">zał.1!$A$1:$N$123</definedName>
    <definedName name="_xlnm.Print_Titles" localSheetId="0">zał.1!$2:$2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4" i="1" l="1"/>
  <c r="K77" i="1"/>
  <c r="L77" i="1" s="1"/>
  <c r="K72" i="1"/>
  <c r="L72" i="1" s="1"/>
  <c r="K65" i="1"/>
  <c r="L65" i="1" s="1"/>
  <c r="K56" i="1"/>
  <c r="L56" i="1" s="1"/>
  <c r="K55" i="1"/>
  <c r="L55" i="1" s="1"/>
  <c r="K57" i="1"/>
  <c r="L57" i="1" s="1"/>
  <c r="K38" i="1"/>
  <c r="L38" i="1" s="1"/>
  <c r="K15" i="1"/>
  <c r="L15" i="1" s="1"/>
  <c r="K11" i="1"/>
  <c r="L11" i="1" s="1"/>
  <c r="K10" i="1"/>
  <c r="L10" i="1" s="1"/>
  <c r="K93" i="1" l="1"/>
  <c r="L93" i="1" s="1"/>
  <c r="K92" i="1"/>
  <c r="L92" i="1" s="1"/>
  <c r="K22" i="1"/>
  <c r="L22" i="1" s="1"/>
  <c r="K7" i="1" l="1"/>
  <c r="K8" i="1"/>
  <c r="K9" i="1"/>
  <c r="K12" i="1"/>
  <c r="K13" i="1"/>
  <c r="K14" i="1"/>
  <c r="K6" i="1"/>
  <c r="K91" i="1"/>
  <c r="K94" i="1" s="1"/>
  <c r="K84" i="1"/>
  <c r="K85" i="1"/>
  <c r="K86" i="1"/>
  <c r="K123" i="1" l="1"/>
  <c r="K88" i="1"/>
  <c r="L88" i="1" s="1"/>
  <c r="K87" i="1"/>
  <c r="L87" i="1" s="1"/>
  <c r="K120" i="1"/>
  <c r="L120" i="1" s="1"/>
  <c r="K119" i="1"/>
  <c r="K116" i="1"/>
  <c r="L116" i="1" s="1"/>
  <c r="K115" i="1"/>
  <c r="L115" i="1" s="1"/>
  <c r="K114" i="1"/>
  <c r="K61" i="1"/>
  <c r="K60" i="1"/>
  <c r="L60" i="1" s="1"/>
  <c r="K59" i="1"/>
  <c r="L59" i="1" s="1"/>
  <c r="K111" i="1"/>
  <c r="L111" i="1" s="1"/>
  <c r="K110" i="1"/>
  <c r="L110" i="1" s="1"/>
  <c r="K109" i="1"/>
  <c r="L109" i="1" s="1"/>
  <c r="K108" i="1"/>
  <c r="L108" i="1" s="1"/>
  <c r="K107" i="1"/>
  <c r="L107" i="1" s="1"/>
  <c r="K106" i="1"/>
  <c r="L106" i="1" s="1"/>
  <c r="K105" i="1"/>
  <c r="L105" i="1" s="1"/>
  <c r="K104" i="1"/>
  <c r="L104" i="1" s="1"/>
  <c r="K103" i="1"/>
  <c r="L103" i="1" s="1"/>
  <c r="K102" i="1"/>
  <c r="K101" i="1"/>
  <c r="K79" i="1"/>
  <c r="L79" i="1" s="1"/>
  <c r="K78" i="1"/>
  <c r="L78" i="1" s="1"/>
  <c r="K76" i="1"/>
  <c r="L76" i="1" s="1"/>
  <c r="K75" i="1"/>
  <c r="L75" i="1" s="1"/>
  <c r="K74" i="1"/>
  <c r="L74" i="1" s="1"/>
  <c r="K67" i="1"/>
  <c r="L67" i="1" s="1"/>
  <c r="K66" i="1"/>
  <c r="L66" i="1" s="1"/>
  <c r="K43" i="1"/>
  <c r="L43" i="1" s="1"/>
  <c r="K98" i="1"/>
  <c r="K97" i="1"/>
  <c r="L97" i="1" s="1"/>
  <c r="K96" i="1"/>
  <c r="K26" i="1"/>
  <c r="L26" i="1" s="1"/>
  <c r="K25" i="1"/>
  <c r="K21" i="1"/>
  <c r="L21" i="1" s="1"/>
  <c r="K20" i="1"/>
  <c r="L20" i="1" s="1"/>
  <c r="K19" i="1"/>
  <c r="L19" i="1" s="1"/>
  <c r="K18" i="1"/>
  <c r="L18" i="1" s="1"/>
  <c r="K17" i="1"/>
  <c r="L17" i="1" s="1"/>
  <c r="K16" i="1"/>
  <c r="L16" i="1" s="1"/>
  <c r="L86" i="1"/>
  <c r="L85" i="1"/>
  <c r="L84" i="1"/>
  <c r="K82" i="1"/>
  <c r="L82" i="1" s="1"/>
  <c r="K73" i="1"/>
  <c r="L73" i="1" s="1"/>
  <c r="K71" i="1"/>
  <c r="L71" i="1" s="1"/>
  <c r="K70" i="1"/>
  <c r="L70" i="1" s="1"/>
  <c r="K69" i="1"/>
  <c r="L69" i="1" s="1"/>
  <c r="K68" i="1"/>
  <c r="L68" i="1" s="1"/>
  <c r="L64" i="1"/>
  <c r="K63" i="1"/>
  <c r="L63" i="1" s="1"/>
  <c r="K62" i="1"/>
  <c r="L62" i="1" s="1"/>
  <c r="K58" i="1"/>
  <c r="L58" i="1" s="1"/>
  <c r="K54" i="1"/>
  <c r="L54" i="1" s="1"/>
  <c r="K53" i="1"/>
  <c r="L53" i="1" s="1"/>
  <c r="K52" i="1"/>
  <c r="L52" i="1" s="1"/>
  <c r="K51" i="1"/>
  <c r="L51" i="1" s="1"/>
  <c r="K50" i="1"/>
  <c r="L50" i="1" s="1"/>
  <c r="K49" i="1"/>
  <c r="L49" i="1" s="1"/>
  <c r="K48" i="1"/>
  <c r="L48" i="1" s="1"/>
  <c r="K47" i="1"/>
  <c r="L47" i="1" s="1"/>
  <c r="K46" i="1"/>
  <c r="L46" i="1" s="1"/>
  <c r="K45" i="1"/>
  <c r="L45" i="1" s="1"/>
  <c r="K44" i="1"/>
  <c r="L44" i="1" s="1"/>
  <c r="K42" i="1"/>
  <c r="L42" i="1" s="1"/>
  <c r="K41" i="1"/>
  <c r="L41" i="1" s="1"/>
  <c r="K40" i="1"/>
  <c r="L40" i="1" s="1"/>
  <c r="K39" i="1"/>
  <c r="L39" i="1" s="1"/>
  <c r="K37" i="1"/>
  <c r="L37" i="1" s="1"/>
  <c r="K36" i="1"/>
  <c r="L36" i="1" s="1"/>
  <c r="K35" i="1"/>
  <c r="L35" i="1" s="1"/>
  <c r="K34" i="1"/>
  <c r="L34" i="1" s="1"/>
  <c r="K33" i="1"/>
  <c r="K30" i="1"/>
  <c r="L30" i="1" s="1"/>
  <c r="K29" i="1"/>
  <c r="L29" i="1" s="1"/>
  <c r="K28" i="1"/>
  <c r="L28" i="1" s="1"/>
  <c r="K27" i="1"/>
  <c r="L14" i="1"/>
  <c r="L13" i="1"/>
  <c r="L12" i="1"/>
  <c r="L9" i="1"/>
  <c r="L8" i="1"/>
  <c r="L7" i="1"/>
  <c r="L6" i="1"/>
  <c r="K4" i="1"/>
  <c r="L4" i="1" l="1"/>
  <c r="K121" i="1"/>
  <c r="L89" i="1"/>
  <c r="K23" i="1"/>
  <c r="K117" i="1"/>
  <c r="K89" i="1"/>
  <c r="K80" i="1"/>
  <c r="K112" i="1"/>
  <c r="K31" i="1"/>
  <c r="L101" i="1"/>
  <c r="L96" i="1"/>
  <c r="K99" i="1"/>
  <c r="L123" i="1"/>
  <c r="L23" i="1"/>
  <c r="L91" i="1"/>
  <c r="L94" i="1" s="1"/>
  <c r="L119" i="1"/>
  <c r="L121" i="1" s="1"/>
  <c r="L114" i="1"/>
  <c r="L117" i="1" s="1"/>
  <c r="L98" i="1"/>
  <c r="L102" i="1"/>
  <c r="L25" i="1"/>
  <c r="L61" i="1"/>
  <c r="L27" i="1"/>
  <c r="L33" i="1"/>
  <c r="K124" i="1" l="1"/>
  <c r="L112" i="1"/>
  <c r="L99" i="1"/>
  <c r="L80" i="1"/>
  <c r="L31" i="1"/>
  <c r="L124" i="1" l="1"/>
</calcChain>
</file>

<file path=xl/sharedStrings.xml><?xml version="1.0" encoding="utf-8"?>
<sst xmlns="http://schemas.openxmlformats.org/spreadsheetml/2006/main" count="359" uniqueCount="111">
  <si>
    <t>Lp.</t>
  </si>
  <si>
    <t>przedmiot zamówienia</t>
  </si>
  <si>
    <t>Gr.nici</t>
  </si>
  <si>
    <t>Rodz. igły</t>
  </si>
  <si>
    <t>szacowane zapotrzebowanie</t>
  </si>
  <si>
    <t>j.m.</t>
  </si>
  <si>
    <t>cena jedn.netto wg j.m.</t>
  </si>
  <si>
    <t xml:space="preserve">stawka VAT </t>
  </si>
  <si>
    <t>wartość netto</t>
  </si>
  <si>
    <t>wartośc brutto</t>
  </si>
  <si>
    <t>dane identyfikujące przedmiot oferty np.: numer katalogowy, nazwa handlowa</t>
  </si>
  <si>
    <t>producent</t>
  </si>
  <si>
    <t>1/0</t>
  </si>
  <si>
    <t>36-37</t>
  </si>
  <si>
    <t>1/2 okrągła lub okrągła wzmocniona</t>
  </si>
  <si>
    <t>saszetka</t>
  </si>
  <si>
    <t>nici syntetyczne niewchłanialne plecione, wykonane z włókien poliestrowych., powlekane jednolicie silikonem z igłą silikonizowaną,  igła w cześci imadłowej co najmniej jednostronnie spłaszczona</t>
  </si>
  <si>
    <t>2/0</t>
  </si>
  <si>
    <t>150 lub 250</t>
  </si>
  <si>
    <t>xxx</t>
  </si>
  <si>
    <t>3/0</t>
  </si>
  <si>
    <t>1/2 okrągła</t>
  </si>
  <si>
    <t>wartość pakietu</t>
  </si>
  <si>
    <t>75 lub 90</t>
  </si>
  <si>
    <t>1/2 okragła naczyniowa lub lub okrągła z krótkim tnącym końcem</t>
  </si>
  <si>
    <t>4/0</t>
  </si>
  <si>
    <t>5/0</t>
  </si>
  <si>
    <t>3/8 okragła naczyniowa lub
lub okrągła z
krótkim tnącym końcem</t>
  </si>
  <si>
    <t>6/0</t>
  </si>
  <si>
    <t>1/2 okragła naczyniowa lub
lub okrągła z
krótkim tnącym końcem</t>
  </si>
  <si>
    <t>3x45</t>
  </si>
  <si>
    <t>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t>
  </si>
  <si>
    <t>5/8 okrągła</t>
  </si>
  <si>
    <t>Nici chirurgiczne, syntetyczne, monofilament, wchłanialne, o długim okresie wchłaniania- całkowita absorbcja masy szwu  180-210 dniach, 50-70% początkowej siły podtrzymania tkankowego po 28 dniach od zaimplantowania</t>
  </si>
  <si>
    <t>70-75</t>
  </si>
  <si>
    <t>szt.</t>
  </si>
  <si>
    <t>szt</t>
  </si>
  <si>
    <t>1/2 odwrotnie tnąca</t>
  </si>
  <si>
    <t>3/8 odwrotnie tnąca</t>
  </si>
  <si>
    <t>4x75</t>
  </si>
  <si>
    <t>4x40</t>
  </si>
  <si>
    <t>1/2 przyostrzona lub ostra</t>
  </si>
  <si>
    <t>2x65mm</t>
  </si>
  <si>
    <t>okrągła, prosta</t>
  </si>
  <si>
    <r>
      <t>Siatka do przepuklin, płaska, dostęp do rozmiaru 15x15cm, monofilament, polipropylenowa, niewchłanialna</t>
    </r>
    <r>
      <rPr>
        <b/>
        <sz val="9"/>
        <rFont val="Garamond"/>
        <family val="1"/>
        <charset val="238"/>
      </rPr>
      <t xml:space="preserve"> </t>
    </r>
  </si>
  <si>
    <r>
      <t>Siatka do przepuklin, płaska, dostęp do rozmiaru 30x30cm, monofilament, polipropylenowa, niewchłanialna</t>
    </r>
    <r>
      <rPr>
        <b/>
        <sz val="9"/>
        <rFont val="Garamond"/>
        <family val="1"/>
        <charset val="238"/>
      </rPr>
      <t xml:space="preserve"> </t>
    </r>
  </si>
  <si>
    <t>1/2 okrągła o zakończeniu trokarowym</t>
  </si>
  <si>
    <t>1/2 okrągła pętla</t>
  </si>
  <si>
    <t>2x75</t>
  </si>
  <si>
    <t>1/2 okrągła wzmocniona</t>
  </si>
  <si>
    <t xml:space="preserve">Nici chirurgiczne do szycia skóry, syntetyczne -monofilament,  polyamidowe, niewchłanialne z igłą 
</t>
  </si>
  <si>
    <t>3/8 tnąca lub odwrotnie tnąca</t>
  </si>
  <si>
    <t>45 lub 75</t>
  </si>
  <si>
    <t>3/8 odwrotnie tnąca lub kosmetyczna</t>
  </si>
  <si>
    <t>igła prosta odwrotnie tnąca</t>
  </si>
  <si>
    <t>ładunek</t>
  </si>
  <si>
    <t>Taśma retrakcyjna wykonana z nieprzepuszczalnego dla promieni rentgenowskich silikonu</t>
  </si>
  <si>
    <t>2x45</t>
  </si>
  <si>
    <t>szerokość taśmy 2,5mm</t>
  </si>
  <si>
    <r>
      <t xml:space="preserve">Pakiet nr 2
</t>
    </r>
    <r>
      <rPr>
        <sz val="9"/>
        <rFont val="Garamond"/>
        <family val="1"/>
        <charset val="238"/>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9"/>
        <color indexed="12"/>
        <rFont val="Garamond"/>
        <family val="1"/>
        <charset val="238"/>
      </rPr>
      <t>Dopuszcza się nici chirurgiczne pakowane w wewnętrzny papierowy nośnik zawierający etykietę ze wszystkimi informacjami umożliwiającymi identyfikację szwów, z bezpośrednim dostępem do igły, zapakowane następnie w opakowanie zewnętrzne blister-pack (papier-folia lub</t>
    </r>
    <r>
      <rPr>
        <b/>
        <sz val="9"/>
        <color indexed="12"/>
        <rFont val="Garamond"/>
        <family val="1"/>
        <charset val="238"/>
      </rPr>
      <t xml:space="preserve"> folia-folia</t>
    </r>
    <r>
      <rPr>
        <sz val="9"/>
        <color indexed="12"/>
        <rFont val="Garamond"/>
        <family val="1"/>
        <charset val="238"/>
      </rPr>
      <t>);</t>
    </r>
  </si>
  <si>
    <t>Pakiet 6</t>
  </si>
  <si>
    <t>Pakiet 5</t>
  </si>
  <si>
    <t>1/2 okrągła przyostrzona mocna</t>
  </si>
  <si>
    <t>Szew syntetyczny (polidioksanonowy), wchłanialny,  monofilamentowy, z jednokierunkowymi zaczepami pozwalającymi na bezwęzłowe zamykanie ran i bezwęzłowe zespalanie tkanek, czas wchłaniania 180-210dni. Szew z zakończeniem w kształcie pętli, pełniącej rolę węzła początkowego. Dopuszcza się nici sytentyczne wykonane z poliestru p-dioksanonu, wchłanialnego, monofilamentowego z jednokierunkowymi zaczepami pozwalającymi na bezwęzłowe zamykanie ran i bezwęzłowe zespolenie tkanek, o czasie wchłaniania 120-180 dni. Szew z zakończeniem w kształcie pętli pełniącej rolę węzła początkowego na jednym końcu</t>
  </si>
  <si>
    <t>76 lub 90</t>
  </si>
  <si>
    <t>77 lub 90</t>
  </si>
  <si>
    <t>45 lub 75 lub 90</t>
  </si>
  <si>
    <t>45 lub 90</t>
  </si>
  <si>
    <t>46 lub 90</t>
  </si>
  <si>
    <t>47 lub 90</t>
  </si>
  <si>
    <t>3/8 konwencjonalnie lub odwrotnie tnąca</t>
  </si>
  <si>
    <t>35-39</t>
  </si>
  <si>
    <t xml:space="preserve">Nici chirurgiczne syntetyczne plecione, powlekane poliglikonatem lub  powlekane polikaprolaktonem i stearynianem wapnia , całkowity okres wchłaniania szwu między 60 a 90 dniem, o min. 60-70% zdolności podtrzymania tkankowego po 14 dniach,  w składzie nici kwas poliglikolowy,  bez igły. </t>
  </si>
  <si>
    <t>26 lub 27</t>
  </si>
  <si>
    <t xml:space="preserve">Nici chirurgiczne syntetyczne plecione z kwasu poliglikolowego, powlekane poliglikonatem lub  powlekane polikaprolaktonem i stearynianem wapnia , całkowity okres wchłaniania szwu między 60 a 90 dniem, o min. 60-70% zdolności podtrzymania tkankowego po 14 dniach, z igłą;
igła w części imadłowej co najmniej jednostronnie spłaszczona silikonizowana. </t>
  </si>
  <si>
    <t>Nici chirurgiczne plecione, syntetyczne, powlekane polikaprolaktonem i stearynianem wapnia,  w składzie nici kwas poliglikolowy; całkowity okres wchłaniania szwu między 42 a 46 dniem, o min. 65-70% zdolności podtrzymania tkankowego po 7dniach lub  podtrzymywanie tkankowe ok. 50% po 7 dniach, ale 0% po 10-14 dniach</t>
  </si>
  <si>
    <t>Pakiet 7</t>
  </si>
  <si>
    <t>20-22</t>
  </si>
  <si>
    <t xml:space="preserve">Nici chirurgiczne syntetyczne, niewchłanialne, polipropylenowe, monofilament z jedną lub dwiema igłami silikonizowanymi, igła w cześci imadłowej co najmniej jednostronnie spłaszczona. </t>
  </si>
  <si>
    <t>Pakiet 11</t>
  </si>
  <si>
    <t>Pakiet 10</t>
  </si>
  <si>
    <t>Pakiet nr 12</t>
  </si>
  <si>
    <t>Długość nici w cm (+/-5cm)</t>
  </si>
  <si>
    <t>Wielkość igły w mm (+/- 2mm)</t>
  </si>
  <si>
    <r>
      <t xml:space="preserve">Pakiet nr 3
</t>
    </r>
    <r>
      <rPr>
        <sz val="9"/>
        <rFont val="Garamond"/>
        <family val="1"/>
        <charset val="238"/>
      </rPr>
      <t xml:space="preserve">Wszystkie zaoferowane nici chirurgiczne winny:
a) gwarantować stałość węzła, wytrzymałość nitki na zrywanie, elastyczność nitki, stabilność igły w imadle, dopuszczalna igła z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Nie dopuszcza się takiego sposobu pakowania, który wymaga po wyciągnięciu z opakowania zewnętrznego i otwarciu opakowania wewnętrznego rozwijania lub otwierania trzeciego opakowania. Na opakowaniu wewnętrznym musi być narysowana rzeczywista wielkość igły. 
</t>
    </r>
    <r>
      <rPr>
        <sz val="8"/>
        <color indexed="12"/>
        <rFont val="Garamond"/>
        <family val="1"/>
        <charset val="238"/>
      </rPr>
      <t xml:space="preserve">Dopuszcza się nici chirurgiczne pakowane w wewnętrzny papierowy nośnik zawierający etykietę ze wszystkimi informacjami umożliwiającymi identyfikację szwów, z bezpośrednim dostępem do igły, zapakowane następnie w opakowanie zewnętrzne blister-pack (papier-folia lub </t>
    </r>
    <r>
      <rPr>
        <b/>
        <sz val="8"/>
        <color indexed="12"/>
        <rFont val="Garamond"/>
        <family val="1"/>
        <charset val="238"/>
      </rPr>
      <t>folia-folia</t>
    </r>
    <r>
      <rPr>
        <sz val="8"/>
        <color indexed="12"/>
        <rFont val="Garamond"/>
        <family val="1"/>
        <charset val="238"/>
      </rPr>
      <t>);</t>
    </r>
  </si>
  <si>
    <t>2x13-16</t>
  </si>
  <si>
    <t>2x12-16</t>
  </si>
  <si>
    <r>
      <t xml:space="preserve">Pakiet nr 4
</t>
    </r>
    <r>
      <rPr>
        <sz val="9"/>
        <rFont val="Garamond"/>
        <family val="1"/>
        <charset val="238"/>
      </rPr>
      <t xml:space="preserve">Wszystkie zaoferowane nici chirurgiczne winny:
a) gwarantować stałość węzła, wytrzymałość nitki na zrywanie, elastyczność nitki, stabilność igły w imadle, dopuszczalna igła ze wzmocnionej stali
b) być zapakowane w podwójne sterylne opakowanie. Opakowanie zewnętrzne z przezroczystą zewnętrzną warstwą, umożliwiającą identyfikację nici. Otwieranie opakowania wewnętrznego saszetki daje bezpośredni dostęp do igły/nici poprzez jego rozerwanie wzdłuż oznaczonego miejsca, lub po otwarciu opakowania wewnętrznego należy jedynie odchylić listek papierowego nośnika, odsłaniając tym samym igłę zabezpieczoną specjalnym klipsem uniemożliwiającym zakłucie operatora oraz ułatwiającym bezpieczne pobranie szwu z nośnika. Nie dopuszcza się takiego sposobu pakowania, który wymaga po wyciągnięciu z opakowania zewnętrznego i otwarciu opakowania wewnętrznego rozwijania lub otwierania trzeciego opakowania. Na opakowaniu wewnętrznym igły musi być narysowana rzeczywista jej wielkość.
</t>
    </r>
    <r>
      <rPr>
        <sz val="9"/>
        <color indexed="12"/>
        <rFont val="Garamond"/>
        <family val="1"/>
        <charset val="238"/>
      </rPr>
      <t>Dopuszcza się nici chirurgiczne pakowane w wewnętrzny papierowy nośnik zawierający etykietę ze wszystkimi informacjami umożliwiającymi identyfikację szwów, z bezpośrednim dostępem do igły, zapakowane następnie w opakowanie zewnętrzne blister-pack (papier-folia lub folia-folia</t>
    </r>
  </si>
  <si>
    <t>3x45-50</t>
  </si>
  <si>
    <t>Sterylny, jednorazowy stapler do zszycia skóry, załadowany 30-35 zszywkami z medycznej stali nierdzewnej lub pokrytymi teflonem z medycznej stali nierdzewnej. Średnica zszywki 0,5-0,6mm; wymiar zszywki po złożeniu 5,9x3,9mm (szer/wys) do 7,2x4,9mm (szer/wys). Dopuszcza się wymiar zszywki po złożeniu 5,7x3,9mm (szer/wys) do 6,5x4,7mm (szer/wys). Po wyjęciu z opakowania stapler gotowy do użycia;</t>
  </si>
  <si>
    <t>Klipsy polimerowe z zamkiem, niewchłanialne o rozmiarze XL, pakowane sterylnie w magazynek po 4 sztuki, kompatybilne z klipsownicą BERYL/Grena model 0301-04XLE. Zamawiający wymaga dostarczenia naklejek znamionowych do karty pacjenta z każdym opakowaniem, rok produkcji: nie wcześniej niż 2024</t>
  </si>
  <si>
    <t>Klipsy polimerowe z zamkiem, niewchłanialne o rozmiarze ML, pakowane sterylnie w magazynek po 2 sztuki, kompatybilne z klipsownicą laparoskopową 0301-04MLE BERYL/Grena. Zamawiający wymaga dostarczenia naklejek znamionowych do karty pacjenta z każdym opakowaniem, rok produkcji: nie wcześniej niż 2024</t>
  </si>
  <si>
    <t>Klipsy polimerowe z zamkiem, niewchłanialne o rozmiarze ML, pakowane sterylnie w magazynek po 4 sztuki, kompatybilne z klipsownicą laparoskopową  0301-04MLE BERYL/Grena. Zamawiający wymaga dostarczenia naklejek znamionowych do karty pacjenta z każdym opakowaniem, rok produkcji: nie wcześniej niż 2024</t>
  </si>
  <si>
    <t>magazynek (6 klipsów)</t>
  </si>
  <si>
    <t>Klipsownica do zabiegów laparoskopowych, wielorazowego użytku, autoklawowalna, średnica 10mm, długość 330mm, rozmiar M/L, długość szczęki 13mm. Zielony pierścień, obie bransze pracujące, kanał płuczący, kompatybilna z klipsami z pozycji nr 1. Końcówka zaciskająca prosta. Rok produkcji: nie wcześniej niż 2023</t>
  </si>
  <si>
    <t>Klipsownica do zabiegów laparoskopowych, wielorazowego użytku, autoklawowalna, średnica 10mm, długość 330mm, rozmiar M/L, długość szczęki 13mm. Zielony pierścień, obie bransze pracujące, kanał płuczący, kompatybilna z klipsami z pozycji nr 1. Końcówka zaciskająca zakrzywiona, kąt zagięcia 25°. Rok produkcji: nie wcześniej niż 2023</t>
  </si>
  <si>
    <r>
      <rPr>
        <b/>
        <sz val="10"/>
        <rFont val="Garamond"/>
        <family val="1"/>
        <charset val="238"/>
      </rPr>
      <t>Pakiet nr 8</t>
    </r>
    <r>
      <rPr>
        <sz val="10"/>
        <rFont val="Garamond"/>
        <family val="1"/>
        <charset val="238"/>
      </rPr>
      <t xml:space="preserve">
Wszystkie zaoferowane nici chirurgiczne winny:
a) gwarantować stałość węzła, wytrzymałość nitki na zrywanie, elastyczność nitki, stabilność igły w imadle, dopuszczalna igła ze wzmocnionej stali
b) być zapakowane w podwójne sterylne opakowanie</t>
    </r>
  </si>
  <si>
    <t>Siatka do przepuklin, płaska lub owalna eliptyczna, dostęp do rozmiaru 10x10cm (lub 8x12 lub 8x13 lub 6x11), monofilament, polipropylenowa, niewchłanialna;</t>
  </si>
  <si>
    <t>Pakiet nr 1</t>
  </si>
  <si>
    <t>Stapler okrężny jednorazowy o średnicy 30-31mm, zakrzywiony, o długości trzonu 22cm, z łamanym kowadełkiem po oddaniu strzału dla zwiększonego bezpieczeństwa podczas wyciągania staplera przez nowo utworzone zespolenie, minimalna liczba zszywek 30 szt., stapler ze zszywkami tytanowymi, przeznaczonymi do tkanki grubej (4,8mm przed zamknięciem, 2,0mm po zamknięciu). Zamawiający wymaga dostarczenia naklejek znamionowych do karty pacjenta z każdym opakowaniem, rok produkcji: nie wcześniej niż 2024</t>
  </si>
  <si>
    <t>Stapler okrężny jednorazowy o średnicy 28mm, zakrzywiony, o długości trzonu 22cm, z łamanym kowadełkiem po oddaniu strzału dla zwiększonego bezpieczeństwa podczas wyciągania staplera przez nowo utworzone zespolenie, minimalna liczba zszywek 26 szt.,  stapler ze zszywkami tytanowymi, przeznaczonymi do tkanki normalnej (3,5 mm przed zamknięciem, 1,5mm po zamknięciu). Zamawiający wymaga dostarczenia naklejek znamionowych do karty pacjenta z każdym opakowaniem, rok produkcji: nie wcześniej niż 2024</t>
  </si>
  <si>
    <r>
      <t xml:space="preserve">Klipsy tytanowe, sterylne, do procedur laparoskopowych, rozmiar średnio-duży - rozmiar zamkniętego klipsa: 8.88mm, </t>
    </r>
    <r>
      <rPr>
        <b/>
        <sz val="9"/>
        <rFont val="Garamond"/>
        <family val="1"/>
        <charset val="238"/>
      </rPr>
      <t xml:space="preserve">rozmiar otwartego klipsa: 7.50mm. </t>
    </r>
    <r>
      <rPr>
        <sz val="9"/>
        <rFont val="Garamond"/>
        <family val="1"/>
        <charset val="238"/>
      </rPr>
      <t>Rowkowane ramiona klipsa po wewnętrznej i zewnętrznej stronie uniemożliwiające zsunięcie się klipsa z naczynia i wysunięcie z klipsownicy. Kodowanie kolorem (magazynek zielony rozmiar M/L), Zamawiający wymaga dostarczenia naklejek znamionowych do karty pacjenta z każdym opakowaniem, rok produkcji: nie wcześniej niż 2024</t>
    </r>
  </si>
  <si>
    <t>jednorazowy załadowany stapler liniowy z nożem zintegrowanym w staplerze, z możliwością wymiany ładunku dla jednego pacjenta, z dostępem do dwóch długości linii zszycia 80mm i 100mm (+/-5mm), wysokość otwartej zszywki 3,8mm-4,5mm (+/-2mm). Zamawiający wymaga dostarczenia naklejek znamionowych do karty pacjenta z każdym opakowaniem, rok produkcji: nie wcześniej niż 2024</t>
  </si>
  <si>
    <t>dodatek nr 2 do zapytania ofertowego
Dostawa medycznych materiałów szewnych dla Powiatowego Centrum Zdrowia Sp.z o.o. w Drezdenku, nr sprawy PCZSzp/ZP/ZO/130/10/2024</t>
  </si>
  <si>
    <r>
      <t xml:space="preserve">Pakiet nr 9
</t>
    </r>
    <r>
      <rPr>
        <sz val="9"/>
        <rFont val="Garamond"/>
        <family val="1"/>
        <charset val="238"/>
      </rPr>
      <t xml:space="preserve">Wszystkie zaoferowane nici chirurgiczne winny:
a) gwarantować stałość węzła, wytrzymałość nitki na zrywanie, elastyczność nitki, stabilność igły w imadle,
b)  być zapakowane w podwójne sterylne opakowanie. Opakowanie zewnętrzne z przezroczystą zewnętrzną warstwą, umożliwiającą identyfikację nici. Opakowanie wewnętrzne jako papierowy nośnik dający bezpośredni dostęp do igły/nici bez potrzeby rozrywania czy rozwijania. Igła zabezpieczona specjalnym klipsem. Nie dopuszcza się takiego sposobu pakowania, który wymaga po wyciągnięciu z opakowania zewnętrznego rozdzierania lub rozwijania drugiego opakowania. Na opakowaniu wewnętrznym igły musi być narysowana rzeczywista jej wielkość.
</t>
    </r>
    <r>
      <rPr>
        <sz val="8"/>
        <color indexed="12"/>
        <rFont val="Garamond"/>
        <family val="1"/>
        <charset val="238"/>
      </rPr>
      <t>Dopuszcza się nici chirurgiczne pakowane w wewnętrzny papierowy nośnik zawierający etykietę ze wszystkimi informacjami umożliwiającymi identyfikację szwów, z bezpośrednim dostępem do igły, zapakowane następnie w opakowanie zewnętrzne blister-pack (papier-folia);</t>
    </r>
  </si>
  <si>
    <t>jednorazowy załadowany stapler kątowy (do niskich zespoleń) z możliwością wymiany ładunku dla jendego pacjenta, z dostępem do dwóch  długości  długości linii zszycia 60mm i 75mm (+/-2mm),  z podwójnym rzędem tytanowych zszywek o wysokości otwartej zszywki 3,8mm (+/-0,2mm). Dopuszcza się stapler automatyczny. Zamawiający wymaga dostarczenia naklejek znamionowych do karty pacjenta z każdym opakowaniem, rok produkcji: nie wcześniej niż 2024</t>
  </si>
  <si>
    <t>Podwiązka pętlowa, powlekana, pleciona, syntetyczna, wchłanialna z aplikatorem; rozmiar 0</t>
  </si>
  <si>
    <t>ładunek do staplera liniowego z nożem,  z dostępem do dwóch  długości linii zszycia 80mm i 100mm (+/-5mm), wysokość otwartej zszywki 3,8mm-4,5mm (+/-2mm). Zamawiający wymaga dostarczenia naklejek znamionowych do karty pacjenta z każdym opakowaniem, rok produkcji: nie wcześniej niż 2024</t>
  </si>
  <si>
    <t>magazynek (4 klipsy)</t>
  </si>
  <si>
    <t>magazynek</t>
  </si>
  <si>
    <t>ładunek do staplera kątowego (do niskich zespoleń), o długości linii zszycia 60mm i 75mm (+/-2mm)  z podwójnym rzędem tytanowych zszywek o wysokości otwartej zszywki 3,8mm (+/-0,2mm), kompatybilnego ze staplerem z poz.4. Zamawiający wymaga dostarczenia naklejek znamionowych do karty pacjenta z każdym 
opakowaniem, rok produkcji: nie wcześniej niż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</si>
</sst>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quot; zł&quot;_-;\-* #,##0.00&quot; zł&quot;_-;_-* \-??&quot; zł&quot;_-;_-@_-"/>
  </numFmts>
  <fonts count="23" x14ac:knownFonts="1">
    <font>
      <sz val="10"/>
      <name val="Arial CE"/>
      <charset val="238"/>
    </font>
    <font>
      <sz val="10"/>
      <name val="Arial CE"/>
      <charset val="238"/>
    </font>
    <font>
      <sz val="8"/>
      <name val="Garamond"/>
      <family val="1"/>
    </font>
    <font>
      <sz val="7"/>
      <name val="Garamond"/>
      <family val="1"/>
      <charset val="238"/>
    </font>
    <font>
      <sz val="7"/>
      <name val="Garamond"/>
      <family val="1"/>
    </font>
    <font>
      <b/>
      <sz val="10"/>
      <name val="Garamond"/>
      <family val="1"/>
      <charset val="238"/>
    </font>
    <font>
      <sz val="8"/>
      <color indexed="12"/>
      <name val="Garamond"/>
      <family val="1"/>
      <charset val="238"/>
    </font>
    <font>
      <sz val="10"/>
      <name val="Garamond"/>
      <family val="1"/>
      <charset val="238"/>
    </font>
    <font>
      <sz val="8"/>
      <name val="Garamond"/>
      <family val="1"/>
      <charset val="238"/>
    </font>
    <font>
      <sz val="7.5"/>
      <name val="Garamond"/>
      <family val="1"/>
      <charset val="238"/>
    </font>
    <font>
      <sz val="9"/>
      <name val="Garamond"/>
      <family val="1"/>
      <charset val="238"/>
    </font>
    <font>
      <b/>
      <sz val="9"/>
      <name val="Garamond"/>
      <family val="1"/>
      <charset val="238"/>
    </font>
    <font>
      <b/>
      <sz val="8"/>
      <name val="Garamond"/>
      <family val="1"/>
      <charset val="238"/>
    </font>
    <font>
      <sz val="10"/>
      <name val="Garamond"/>
      <family val="1"/>
    </font>
    <font>
      <sz val="9"/>
      <name val="Garamond"/>
      <family val="1"/>
    </font>
    <font>
      <sz val="9"/>
      <color indexed="12"/>
      <name val="Garamond"/>
      <family val="1"/>
      <charset val="238"/>
    </font>
    <font>
      <b/>
      <sz val="9"/>
      <color indexed="12"/>
      <name val="Garamond"/>
      <family val="1"/>
      <charset val="238"/>
    </font>
    <font>
      <b/>
      <sz val="8"/>
      <color indexed="12"/>
      <name val="Garamond"/>
      <family val="1"/>
      <charset val="238"/>
    </font>
    <font>
      <sz val="9"/>
      <color indexed="8"/>
      <name val="Garamond"/>
      <family val="1"/>
      <charset val="238"/>
    </font>
    <font>
      <b/>
      <sz val="10"/>
      <color rgb="FFFF0000"/>
      <name val="Garamond"/>
      <family val="1"/>
      <charset val="238"/>
    </font>
    <font>
      <b/>
      <sz val="9"/>
      <color rgb="FFFF0000"/>
      <name val="Garamond"/>
      <family val="1"/>
      <charset val="238"/>
    </font>
    <font>
      <u/>
      <sz val="8"/>
      <name val="Garamond"/>
      <family val="1"/>
      <charset val="238"/>
    </font>
    <font>
      <b/>
      <sz val="8"/>
      <name val="Garamond"/>
      <family val="1"/>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164" fontId="1" fillId="0" borderId="0" applyFill="0" applyBorder="0" applyAlignment="0" applyProtection="0"/>
  </cellStyleXfs>
  <cellXfs count="190">
    <xf numFmtId="0" fontId="0" fillId="0" borderId="0" xfId="0"/>
    <xf numFmtId="0" fontId="7" fillId="2" borderId="2" xfId="0" applyFont="1" applyFill="1" applyBorder="1" applyAlignment="1">
      <alignment vertical="center"/>
    </xf>
    <xf numFmtId="0" fontId="3" fillId="2" borderId="2" xfId="2" applyFont="1" applyFill="1" applyBorder="1" applyAlignment="1">
      <alignment horizontal="center" vertical="center"/>
    </xf>
    <xf numFmtId="0" fontId="2" fillId="2" borderId="2" xfId="2" applyFont="1" applyFill="1" applyBorder="1" applyAlignment="1">
      <alignment horizontal="left" vertical="center" wrapText="1"/>
    </xf>
    <xf numFmtId="0" fontId="8" fillId="2" borderId="2" xfId="2" applyFont="1" applyFill="1" applyBorder="1" applyAlignment="1">
      <alignment horizontal="center" vertical="center" wrapText="1"/>
    </xf>
    <xf numFmtId="0" fontId="8" fillId="2" borderId="2" xfId="2" applyFont="1" applyFill="1" applyBorder="1" applyAlignment="1">
      <alignment horizontal="center" vertical="center"/>
    </xf>
    <xf numFmtId="0" fontId="9" fillId="2" borderId="2" xfId="2" applyFont="1" applyFill="1" applyBorder="1" applyAlignment="1">
      <alignment horizontal="center" vertical="center" wrapText="1"/>
    </xf>
    <xf numFmtId="1" fontId="10" fillId="2" borderId="2" xfId="2" applyNumberFormat="1" applyFont="1" applyFill="1" applyBorder="1" applyAlignment="1">
      <alignment horizontal="center" vertical="center"/>
    </xf>
    <xf numFmtId="0" fontId="4" fillId="2" borderId="2" xfId="2" applyFont="1" applyFill="1" applyBorder="1" applyAlignment="1">
      <alignment horizontal="center" vertical="center"/>
    </xf>
    <xf numFmtId="44" fontId="10"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44" fontId="10" fillId="2" borderId="2" xfId="1" applyNumberFormat="1" applyFont="1" applyFill="1" applyBorder="1" applyAlignment="1">
      <alignment horizontal="right" vertical="center"/>
    </xf>
    <xf numFmtId="44" fontId="10" fillId="2" borderId="2" xfId="1" applyNumberFormat="1" applyFont="1" applyFill="1" applyBorder="1" applyAlignment="1">
      <alignment horizontal="left" vertical="center" wrapText="1"/>
    </xf>
    <xf numFmtId="0" fontId="10" fillId="0" borderId="2" xfId="2" applyFont="1" applyFill="1" applyBorder="1" applyAlignment="1">
      <alignment horizontal="left" vertical="center" wrapText="1"/>
    </xf>
    <xf numFmtId="0" fontId="7" fillId="0" borderId="2" xfId="0" applyFont="1" applyBorder="1" applyAlignment="1">
      <alignment vertical="center"/>
    </xf>
    <xf numFmtId="44" fontId="11" fillId="0" borderId="2" xfId="0" applyNumberFormat="1" applyFont="1" applyBorder="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horizontal="center" vertical="center" wrapText="1"/>
    </xf>
    <xf numFmtId="0" fontId="14" fillId="0" borderId="2" xfId="0" applyFont="1" applyBorder="1" applyAlignment="1">
      <alignment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1" fontId="14" fillId="2" borderId="2" xfId="0" applyNumberFormat="1" applyFont="1" applyFill="1" applyBorder="1" applyAlignment="1">
      <alignment horizontal="center" vertical="center"/>
    </xf>
    <xf numFmtId="44" fontId="13" fillId="0" borderId="2" xfId="0" applyNumberFormat="1" applyFont="1" applyBorder="1" applyAlignment="1">
      <alignment horizontal="left" vertical="center"/>
    </xf>
    <xf numFmtId="0" fontId="2" fillId="0" borderId="2" xfId="0" applyFont="1" applyBorder="1" applyAlignment="1">
      <alignment horizontal="left" vertical="center"/>
    </xf>
    <xf numFmtId="0" fontId="7" fillId="0" borderId="2" xfId="0" applyFont="1" applyFill="1" applyBorder="1" applyAlignment="1">
      <alignment vertical="center"/>
    </xf>
    <xf numFmtId="0" fontId="8" fillId="0" borderId="2" xfId="2" applyFont="1" applyBorder="1" applyAlignment="1">
      <alignment horizontal="center" vertical="center"/>
    </xf>
    <xf numFmtId="0" fontId="8" fillId="0" borderId="2" xfId="2" applyFont="1" applyBorder="1" applyAlignment="1">
      <alignment horizontal="center" vertical="center" wrapText="1"/>
    </xf>
    <xf numFmtId="0" fontId="9" fillId="0" borderId="2" xfId="2" applyFont="1" applyBorder="1" applyAlignment="1">
      <alignment horizontal="center" vertical="center" wrapText="1"/>
    </xf>
    <xf numFmtId="0" fontId="4" fillId="0" borderId="2" xfId="2" applyFont="1" applyBorder="1" applyAlignment="1">
      <alignment horizontal="center" vertical="center"/>
    </xf>
    <xf numFmtId="44" fontId="10" fillId="0" borderId="2" xfId="1" applyNumberFormat="1" applyFont="1" applyBorder="1" applyAlignment="1">
      <alignment horizontal="right" vertical="center"/>
    </xf>
    <xf numFmtId="0" fontId="2" fillId="0" borderId="2" xfId="0" applyFont="1" applyBorder="1" applyAlignment="1">
      <alignment horizontal="center" vertical="center"/>
    </xf>
    <xf numFmtId="44" fontId="10" fillId="0" borderId="2" xfId="1" applyNumberFormat="1" applyFont="1" applyBorder="1" applyAlignment="1">
      <alignment horizontal="left" vertical="center" wrapText="1"/>
    </xf>
    <xf numFmtId="0" fontId="3" fillId="0" borderId="2" xfId="2" applyFont="1" applyFill="1" applyBorder="1" applyAlignment="1">
      <alignment horizontal="left" vertical="center" wrapText="1"/>
    </xf>
    <xf numFmtId="0" fontId="8" fillId="2" borderId="2" xfId="2" applyFont="1" applyFill="1" applyBorder="1" applyAlignment="1" applyProtection="1">
      <alignment horizontal="center" vertical="center"/>
      <protection locked="0"/>
    </xf>
    <xf numFmtId="0" fontId="9" fillId="2" borderId="2" xfId="2" applyFont="1" applyFill="1" applyBorder="1" applyAlignment="1">
      <alignment horizontal="center" vertical="center"/>
    </xf>
    <xf numFmtId="44" fontId="12" fillId="0" borderId="2" xfId="1" applyNumberFormat="1" applyFont="1" applyBorder="1" applyAlignment="1">
      <alignment horizontal="left" vertical="center" wrapText="1"/>
    </xf>
    <xf numFmtId="0" fontId="12" fillId="0" borderId="2" xfId="0" applyFont="1" applyBorder="1" applyAlignment="1">
      <alignment vertical="center"/>
    </xf>
    <xf numFmtId="0" fontId="8" fillId="0" borderId="2" xfId="2" applyFont="1" applyFill="1" applyBorder="1" applyAlignment="1">
      <alignment horizontal="center" vertical="center"/>
    </xf>
    <xf numFmtId="0" fontId="10" fillId="0" borderId="2" xfId="2" applyFont="1" applyFill="1" applyBorder="1" applyAlignment="1">
      <alignment horizontal="center" vertical="center"/>
    </xf>
    <xf numFmtId="0" fontId="8" fillId="0" borderId="2" xfId="2" applyFont="1" applyFill="1" applyBorder="1" applyAlignment="1">
      <alignment horizontal="left" vertical="center" wrapText="1"/>
    </xf>
    <xf numFmtId="0" fontId="12" fillId="0" borderId="2" xfId="0" applyFont="1" applyBorder="1" applyAlignment="1">
      <alignment horizontal="center" vertical="center"/>
    </xf>
    <xf numFmtId="1" fontId="18" fillId="2" borderId="2" xfId="2" applyNumberFormat="1" applyFont="1" applyFill="1" applyBorder="1" applyAlignment="1">
      <alignment horizontal="center" vertical="center"/>
    </xf>
    <xf numFmtId="0" fontId="8" fillId="2" borderId="2" xfId="2" applyFont="1" applyFill="1" applyBorder="1" applyAlignment="1" applyProtection="1">
      <alignment horizontal="center" vertical="center" wrapText="1"/>
      <protection locked="0"/>
    </xf>
    <xf numFmtId="0" fontId="3" fillId="0" borderId="2" xfId="2" applyFont="1" applyFill="1" applyBorder="1" applyAlignment="1">
      <alignment horizontal="center" vertical="center"/>
    </xf>
    <xf numFmtId="44" fontId="12" fillId="2" borderId="2" xfId="1" applyNumberFormat="1" applyFont="1" applyFill="1" applyBorder="1" applyAlignment="1">
      <alignment horizontal="left" vertical="center" wrapText="1"/>
    </xf>
    <xf numFmtId="0" fontId="8" fillId="2" borderId="2" xfId="0" applyFont="1" applyFill="1" applyBorder="1" applyAlignment="1">
      <alignment vertical="center"/>
    </xf>
    <xf numFmtId="0" fontId="5" fillId="0" borderId="2" xfId="0" applyFont="1" applyFill="1" applyBorder="1" applyAlignment="1">
      <alignment wrapText="1"/>
    </xf>
    <xf numFmtId="0" fontId="7" fillId="0" borderId="2" xfId="0" applyFont="1" applyBorder="1" applyAlignment="1">
      <alignment horizontal="center"/>
    </xf>
    <xf numFmtId="0" fontId="7" fillId="2" borderId="2" xfId="0" applyFont="1" applyFill="1" applyBorder="1" applyAlignment="1">
      <alignment horizontal="center"/>
    </xf>
    <xf numFmtId="0" fontId="7" fillId="0" borderId="2" xfId="0" applyFont="1" applyBorder="1"/>
    <xf numFmtId="0" fontId="3" fillId="0" borderId="2" xfId="2" applyFont="1" applyFill="1" applyBorder="1" applyAlignment="1">
      <alignment vertical="center" wrapText="1"/>
    </xf>
    <xf numFmtId="0" fontId="13" fillId="0" borderId="2" xfId="0" applyFont="1" applyFill="1" applyBorder="1" applyAlignment="1">
      <alignment horizontal="left" vertical="center"/>
    </xf>
    <xf numFmtId="0" fontId="8" fillId="0" borderId="2" xfId="0" applyFont="1" applyBorder="1" applyAlignment="1">
      <alignment horizontal="center" vertical="center"/>
    </xf>
    <xf numFmtId="1" fontId="10" fillId="2" borderId="2" xfId="0" applyNumberFormat="1" applyFont="1" applyFill="1" applyBorder="1" applyAlignment="1">
      <alignment horizontal="center" vertical="center"/>
    </xf>
    <xf numFmtId="0" fontId="10" fillId="0" borderId="2" xfId="0" applyFont="1" applyBorder="1" applyAlignment="1">
      <alignment horizontal="center" vertical="center" textRotation="90"/>
    </xf>
    <xf numFmtId="44" fontId="8" fillId="0" borderId="2" xfId="0" applyNumberFormat="1" applyFont="1" applyBorder="1" applyAlignment="1">
      <alignment horizontal="center" vertical="center"/>
    </xf>
    <xf numFmtId="44" fontId="8" fillId="0" borderId="2" xfId="0" applyNumberFormat="1" applyFont="1" applyBorder="1" applyAlignment="1">
      <alignment horizontal="left" vertical="center"/>
    </xf>
    <xf numFmtId="44" fontId="8" fillId="2" borderId="2" xfId="0" applyNumberFormat="1" applyFont="1" applyFill="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1" fillId="0" borderId="2" xfId="0" applyFont="1" applyBorder="1" applyAlignment="1">
      <alignment horizontal="left" vertical="center"/>
    </xf>
    <xf numFmtId="0" fontId="20" fillId="0" borderId="2" xfId="0" applyFont="1" applyBorder="1" applyAlignment="1">
      <alignment horizontal="left" vertical="center"/>
    </xf>
    <xf numFmtId="0" fontId="8" fillId="2" borderId="2" xfId="0" applyFont="1" applyFill="1" applyBorder="1" applyAlignment="1">
      <alignment horizontal="center" vertical="center"/>
    </xf>
    <xf numFmtId="44" fontId="8" fillId="2" borderId="2"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2" xfId="0" applyFont="1" applyFill="1" applyBorder="1" applyAlignment="1">
      <alignment horizontal="left"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8" fillId="0" borderId="2" xfId="2" applyFont="1" applyFill="1" applyBorder="1" applyAlignment="1">
      <alignment vertical="center" wrapText="1"/>
    </xf>
    <xf numFmtId="0" fontId="21" fillId="2" borderId="2" xfId="2" applyFont="1" applyFill="1" applyBorder="1" applyAlignment="1">
      <alignment horizontal="center" vertical="center"/>
    </xf>
    <xf numFmtId="44" fontId="11" fillId="0" borderId="2" xfId="1" applyNumberFormat="1" applyFont="1" applyBorder="1" applyAlignment="1">
      <alignment horizontal="right" vertical="center"/>
    </xf>
    <xf numFmtId="0" fontId="12" fillId="0" borderId="2" xfId="0" applyFont="1" applyFill="1" applyBorder="1" applyAlignment="1">
      <alignment vertical="center" wrapText="1"/>
    </xf>
    <xf numFmtId="44" fontId="11" fillId="0" borderId="2" xfId="1" applyNumberFormat="1" applyFont="1" applyBorder="1" applyAlignment="1">
      <alignment horizontal="center" vertical="center"/>
    </xf>
    <xf numFmtId="0" fontId="12" fillId="0" borderId="2" xfId="0" applyFont="1" applyFill="1" applyBorder="1" applyAlignment="1">
      <alignment horizontal="center" vertical="center" wrapText="1"/>
    </xf>
    <xf numFmtId="0" fontId="2" fillId="0" borderId="2" xfId="2" applyFont="1" applyBorder="1" applyAlignment="1">
      <alignment horizontal="center" vertical="center"/>
    </xf>
    <xf numFmtId="44" fontId="14" fillId="0" borderId="2" xfId="3" applyNumberFormat="1" applyFont="1" applyBorder="1" applyAlignment="1">
      <alignment horizontal="right" vertical="center"/>
    </xf>
    <xf numFmtId="0" fontId="8" fillId="0" borderId="2" xfId="0" applyFont="1" applyFill="1" applyBorder="1" applyAlignment="1">
      <alignment horizontal="center" vertical="center" wrapText="1"/>
    </xf>
    <xf numFmtId="0" fontId="10" fillId="0" borderId="2" xfId="0" applyFont="1" applyBorder="1" applyAlignment="1">
      <alignment vertical="center"/>
    </xf>
    <xf numFmtId="16" fontId="9" fillId="0" borderId="2" xfId="2" applyNumberFormat="1" applyFont="1" applyBorder="1" applyAlignment="1">
      <alignment horizontal="center" vertical="center" wrapText="1"/>
    </xf>
    <xf numFmtId="44" fontId="11" fillId="2" borderId="2" xfId="1" applyNumberFormat="1" applyFont="1" applyFill="1" applyBorder="1" applyAlignment="1">
      <alignment horizontal="right" vertical="center"/>
    </xf>
    <xf numFmtId="0" fontId="12" fillId="2" borderId="2" xfId="0" applyFont="1" applyFill="1" applyBorder="1" applyAlignment="1">
      <alignment vertical="center" wrapText="1"/>
    </xf>
    <xf numFmtId="44" fontId="10" fillId="0" borderId="2" xfId="1" applyNumberFormat="1" applyFont="1" applyFill="1" applyBorder="1" applyAlignment="1">
      <alignment horizontal="left" vertical="center" wrapText="1"/>
    </xf>
    <xf numFmtId="0" fontId="3" fillId="0" borderId="2" xfId="2" applyFont="1" applyFill="1" applyBorder="1" applyAlignment="1">
      <alignment horizontal="center" vertical="center" wrapText="1"/>
    </xf>
    <xf numFmtId="44" fontId="10" fillId="0" borderId="2" xfId="1" applyNumberFormat="1" applyFont="1" applyFill="1" applyBorder="1" applyAlignment="1">
      <alignment horizontal="right" vertical="center"/>
    </xf>
    <xf numFmtId="0" fontId="8" fillId="0" borderId="2"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4" fillId="0" borderId="2" xfId="2" applyFont="1" applyFill="1" applyBorder="1" applyAlignment="1">
      <alignment horizontal="center" vertical="center"/>
    </xf>
    <xf numFmtId="0" fontId="8" fillId="2" borderId="1" xfId="2" applyFont="1" applyFill="1" applyBorder="1" applyAlignment="1">
      <alignment horizontal="center" vertical="center"/>
    </xf>
    <xf numFmtId="0" fontId="9" fillId="2" borderId="1" xfId="2" applyFont="1" applyFill="1" applyBorder="1" applyAlignment="1">
      <alignment horizontal="center" vertical="center" wrapText="1"/>
    </xf>
    <xf numFmtId="44" fontId="10" fillId="2" borderId="1" xfId="0" applyNumberFormat="1" applyFont="1" applyFill="1" applyBorder="1" applyAlignment="1">
      <alignment horizontal="center" vertical="center"/>
    </xf>
    <xf numFmtId="0" fontId="12" fillId="0" borderId="2" xfId="0" applyFont="1" applyBorder="1" applyAlignment="1">
      <alignment horizontal="left" vertical="center"/>
    </xf>
    <xf numFmtId="44" fontId="10" fillId="0" borderId="2" xfId="0" applyNumberFormat="1" applyFont="1" applyBorder="1"/>
    <xf numFmtId="0" fontId="10" fillId="0" borderId="2" xfId="0" applyFont="1" applyBorder="1"/>
    <xf numFmtId="44" fontId="11" fillId="0" borderId="2" xfId="0" applyNumberFormat="1" applyFont="1" applyBorder="1"/>
    <xf numFmtId="0" fontId="11" fillId="0" borderId="2" xfId="0" applyFont="1" applyBorder="1"/>
    <xf numFmtId="1" fontId="10" fillId="2" borderId="2" xfId="2"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vertical="center" wrapText="1"/>
    </xf>
    <xf numFmtId="0" fontId="10" fillId="0" borderId="2" xfId="0" applyFont="1" applyBorder="1" applyAlignment="1">
      <alignment horizontal="center" vertical="center"/>
    </xf>
    <xf numFmtId="44" fontId="12" fillId="0" borderId="2" xfId="0" applyNumberFormat="1" applyFont="1" applyBorder="1" applyAlignment="1">
      <alignment horizontal="left" vertical="center"/>
    </xf>
    <xf numFmtId="0" fontId="12" fillId="2" borderId="2" xfId="0" applyFont="1" applyFill="1" applyBorder="1" applyAlignment="1">
      <alignment horizontal="left" vertical="center"/>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2" fillId="0" borderId="2" xfId="2" applyFont="1" applyFill="1" applyBorder="1" applyAlignment="1">
      <alignment horizontal="left" vertical="center" wrapText="1"/>
    </xf>
    <xf numFmtId="1" fontId="18" fillId="0" borderId="2" xfId="2" applyNumberFormat="1" applyFont="1" applyFill="1" applyBorder="1" applyAlignment="1">
      <alignment horizontal="center" vertical="center" wrapText="1"/>
    </xf>
    <xf numFmtId="44" fontId="10"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4" fontId="8" fillId="0" borderId="2" xfId="1" applyNumberFormat="1" applyFont="1" applyFill="1" applyBorder="1" applyAlignment="1">
      <alignment horizontal="left" vertical="center" wrapText="1"/>
    </xf>
    <xf numFmtId="0" fontId="7" fillId="0" borderId="0"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1" xfId="0" applyFont="1" applyBorder="1"/>
    <xf numFmtId="44" fontId="10" fillId="2" borderId="2" xfId="2" applyNumberFormat="1" applyFont="1" applyFill="1" applyBorder="1" applyAlignment="1">
      <alignment horizontal="right" vertical="center" wrapText="1"/>
    </xf>
    <xf numFmtId="44" fontId="10" fillId="0" borderId="2" xfId="2" applyNumberFormat="1" applyFont="1" applyFill="1" applyBorder="1" applyAlignment="1">
      <alignment horizontal="center" vertical="center" wrapText="1"/>
    </xf>
    <xf numFmtId="0" fontId="7" fillId="3" borderId="2" xfId="0" applyFont="1" applyFill="1" applyBorder="1" applyAlignment="1">
      <alignment vertical="center"/>
    </xf>
    <xf numFmtId="0" fontId="5" fillId="3" borderId="4" xfId="0" applyFont="1" applyFill="1" applyBorder="1" applyAlignment="1">
      <alignment wrapText="1"/>
    </xf>
    <xf numFmtId="44" fontId="5" fillId="3" borderId="4" xfId="0" applyNumberFormat="1" applyFont="1" applyFill="1" applyBorder="1" applyAlignment="1">
      <alignment wrapText="1"/>
    </xf>
    <xf numFmtId="0" fontId="19" fillId="3" borderId="4" xfId="0" applyFont="1" applyFill="1" applyBorder="1" applyAlignment="1">
      <alignment wrapText="1"/>
    </xf>
    <xf numFmtId="0" fontId="5" fillId="3" borderId="2" xfId="0" applyFont="1" applyFill="1" applyBorder="1" applyAlignment="1">
      <alignment wrapText="1"/>
    </xf>
    <xf numFmtId="44" fontId="5" fillId="3" borderId="2" xfId="0" applyNumberFormat="1" applyFont="1" applyFill="1" applyBorder="1" applyAlignment="1">
      <alignment wrapText="1"/>
    </xf>
    <xf numFmtId="0" fontId="5" fillId="3" borderId="2" xfId="0" applyFont="1" applyFill="1" applyBorder="1" applyAlignment="1">
      <alignment horizontal="left" wrapText="1"/>
    </xf>
    <xf numFmtId="0" fontId="7" fillId="4" borderId="2" xfId="0" applyFont="1" applyFill="1" applyBorder="1" applyAlignment="1">
      <alignment horizontal="center"/>
    </xf>
    <xf numFmtId="44" fontId="8" fillId="4" borderId="2" xfId="0" applyNumberFormat="1" applyFont="1" applyFill="1" applyBorder="1"/>
    <xf numFmtId="0" fontId="7" fillId="4" borderId="2" xfId="0" applyFont="1" applyFill="1" applyBorder="1" applyAlignment="1">
      <alignment horizontal="left" wrapText="1"/>
    </xf>
    <xf numFmtId="0" fontId="8" fillId="4" borderId="2" xfId="0" applyFont="1" applyFill="1" applyBorder="1" applyAlignment="1">
      <alignment horizontal="left" wrapText="1"/>
    </xf>
    <xf numFmtId="0" fontId="7" fillId="4" borderId="2" xfId="0" applyFont="1" applyFill="1" applyBorder="1"/>
    <xf numFmtId="44" fontId="5" fillId="3" borderId="2" xfId="0" applyNumberFormat="1" applyFont="1" applyFill="1" applyBorder="1" applyAlignment="1">
      <alignment vertical="center"/>
    </xf>
    <xf numFmtId="0" fontId="5" fillId="3" borderId="2"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2" xfId="0" applyFont="1" applyFill="1" applyBorder="1" applyAlignment="1">
      <alignment vertical="center"/>
    </xf>
    <xf numFmtId="0" fontId="11" fillId="0" borderId="2" xfId="0" applyFont="1" applyBorder="1" applyAlignment="1">
      <alignment horizontal="center" vertical="center"/>
    </xf>
    <xf numFmtId="44" fontId="5" fillId="0" borderId="2" xfId="0" applyNumberFormat="1" applyFont="1" applyBorder="1"/>
    <xf numFmtId="0" fontId="3" fillId="5" borderId="2" xfId="2" applyFont="1" applyFill="1" applyBorder="1" applyAlignment="1">
      <alignment horizontal="center" vertical="center"/>
    </xf>
    <xf numFmtId="0" fontId="2" fillId="5" borderId="2" xfId="2" applyFont="1" applyFill="1" applyBorder="1" applyAlignment="1">
      <alignment horizontal="left" vertical="center"/>
    </xf>
    <xf numFmtId="0" fontId="3" fillId="5" borderId="2" xfId="2" applyFont="1" applyFill="1" applyBorder="1" applyAlignment="1">
      <alignment horizontal="center" vertical="center" wrapText="1"/>
    </xf>
    <xf numFmtId="1" fontId="3" fillId="5" borderId="2" xfId="2" applyNumberFormat="1" applyFont="1" applyFill="1" applyBorder="1" applyAlignment="1">
      <alignment horizontal="center" vertical="center" wrapText="1"/>
    </xf>
    <xf numFmtId="0" fontId="4" fillId="5" borderId="2" xfId="2" applyFont="1" applyFill="1" applyBorder="1" applyAlignment="1">
      <alignment horizontal="center" vertical="center" wrapText="1"/>
    </xf>
    <xf numFmtId="44" fontId="3" fillId="5" borderId="2" xfId="2" applyNumberFormat="1" applyFont="1" applyFill="1" applyBorder="1" applyAlignment="1">
      <alignment horizontal="center" vertical="center" wrapText="1"/>
    </xf>
    <xf numFmtId="0" fontId="2" fillId="5" borderId="2" xfId="2" applyFont="1" applyFill="1" applyBorder="1" applyAlignment="1">
      <alignment horizontal="center" vertical="center" wrapText="1"/>
    </xf>
    <xf numFmtId="0" fontId="3" fillId="5" borderId="2" xfId="0" applyFont="1" applyFill="1" applyBorder="1" applyAlignment="1">
      <alignment horizontal="center" wrapText="1"/>
    </xf>
    <xf numFmtId="0" fontId="3" fillId="5" borderId="2" xfId="2" applyFont="1" applyFill="1" applyBorder="1" applyAlignment="1">
      <alignment vertical="center" wrapText="1"/>
    </xf>
    <xf numFmtId="0" fontId="5" fillId="5" borderId="2" xfId="0" applyFont="1" applyFill="1" applyBorder="1" applyAlignment="1">
      <alignment vertical="center" wrapText="1"/>
    </xf>
    <xf numFmtId="1" fontId="10" fillId="5" borderId="2" xfId="2" applyNumberFormat="1" applyFont="1" applyFill="1" applyBorder="1" applyAlignment="1">
      <alignment horizontal="center" vertical="center"/>
    </xf>
    <xf numFmtId="0" fontId="7" fillId="0" borderId="2" xfId="0" applyFont="1" applyBorder="1" applyAlignment="1">
      <alignment horizontal="center" vertical="center"/>
    </xf>
    <xf numFmtId="0" fontId="7" fillId="2" borderId="2" xfId="0" applyFont="1" applyFill="1" applyBorder="1" applyAlignment="1">
      <alignment horizontal="center" vertical="center"/>
    </xf>
    <xf numFmtId="0" fontId="22" fillId="3" borderId="2" xfId="0" applyFont="1" applyFill="1" applyBorder="1" applyAlignment="1">
      <alignment wrapText="1"/>
    </xf>
    <xf numFmtId="0" fontId="2" fillId="4" borderId="2" xfId="0" applyFont="1" applyFill="1" applyBorder="1" applyAlignment="1">
      <alignment horizontal="center"/>
    </xf>
    <xf numFmtId="0" fontId="22" fillId="3" borderId="4" xfId="0" applyFont="1" applyFill="1" applyBorder="1" applyAlignment="1">
      <alignment wrapText="1"/>
    </xf>
    <xf numFmtId="0" fontId="22" fillId="0" borderId="2" xfId="0" applyFont="1" applyBorder="1" applyAlignment="1">
      <alignment horizontal="left" vertical="center"/>
    </xf>
    <xf numFmtId="0" fontId="2" fillId="0" borderId="2" xfId="0" applyFont="1" applyBorder="1" applyAlignment="1">
      <alignment horizontal="center"/>
    </xf>
    <xf numFmtId="0" fontId="2" fillId="0" borderId="2" xfId="2" applyFont="1" applyFill="1" applyBorder="1" applyAlignment="1">
      <alignment horizontal="center" vertical="center" wrapText="1"/>
    </xf>
    <xf numFmtId="1" fontId="18" fillId="5" borderId="2" xfId="2" applyNumberFormat="1" applyFont="1" applyFill="1" applyBorder="1" applyAlignment="1">
      <alignment horizontal="center" vertical="center"/>
    </xf>
    <xf numFmtId="0" fontId="10" fillId="0" borderId="5" xfId="0" applyFont="1" applyFill="1" applyBorder="1" applyAlignment="1">
      <alignment horizontal="left" wrapText="1"/>
    </xf>
    <xf numFmtId="0" fontId="10" fillId="0" borderId="6" xfId="0" applyFont="1" applyFill="1" applyBorder="1" applyAlignment="1">
      <alignment horizontal="left" wrapText="1"/>
    </xf>
    <xf numFmtId="0" fontId="10" fillId="0" borderId="7" xfId="0" applyFont="1" applyFill="1" applyBorder="1" applyAlignment="1">
      <alignment horizontal="left" wrapText="1"/>
    </xf>
    <xf numFmtId="0" fontId="2" fillId="2" borderId="1" xfId="2" applyFont="1" applyFill="1" applyBorder="1" applyAlignment="1">
      <alignment horizontal="left" vertical="center" wrapText="1"/>
    </xf>
    <xf numFmtId="0" fontId="2" fillId="2" borderId="3" xfId="2" applyFont="1" applyFill="1" applyBorder="1" applyAlignment="1">
      <alignment horizontal="left" vertical="center" wrapText="1"/>
    </xf>
    <xf numFmtId="0" fontId="2" fillId="2" borderId="4" xfId="2" applyFont="1" applyFill="1" applyBorder="1" applyAlignment="1">
      <alignment horizontal="left" vertical="center" wrapText="1"/>
    </xf>
    <xf numFmtId="0" fontId="10" fillId="0" borderId="5"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10" fillId="0" borderId="7" xfId="2"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wrapText="1"/>
    </xf>
    <xf numFmtId="0" fontId="11" fillId="3" borderId="4" xfId="2" applyFont="1" applyFill="1" applyBorder="1" applyAlignment="1">
      <alignment horizontal="left" vertical="center"/>
    </xf>
    <xf numFmtId="0" fontId="11" fillId="0" borderId="2" xfId="0" applyFont="1" applyBorder="1" applyAlignment="1">
      <alignment horizontal="center" vertical="center"/>
    </xf>
    <xf numFmtId="0" fontId="12" fillId="0" borderId="2"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1" xfId="2" applyFont="1" applyFill="1" applyBorder="1" applyAlignment="1">
      <alignment horizontal="left" vertical="top" wrapText="1"/>
    </xf>
    <xf numFmtId="0" fontId="2" fillId="2" borderId="3" xfId="2" applyFont="1" applyFill="1" applyBorder="1" applyAlignment="1">
      <alignment horizontal="left" vertical="top" wrapText="1"/>
    </xf>
    <xf numFmtId="0" fontId="2" fillId="2" borderId="4" xfId="2" applyFont="1" applyFill="1" applyBorder="1" applyAlignment="1">
      <alignment horizontal="left" vertical="top" wrapText="1"/>
    </xf>
    <xf numFmtId="0" fontId="10" fillId="4" borderId="5" xfId="2" applyFont="1" applyFill="1" applyBorder="1" applyAlignment="1">
      <alignment horizontal="left" vertical="center" wrapText="1"/>
    </xf>
    <xf numFmtId="0" fontId="10" fillId="4"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10" fillId="0" borderId="5" xfId="2" applyFont="1" applyBorder="1" applyAlignment="1">
      <alignment horizontal="left" vertical="center" wrapText="1"/>
    </xf>
    <xf numFmtId="0" fontId="10" fillId="0" borderId="6" xfId="2" applyFont="1" applyBorder="1" applyAlignment="1">
      <alignment horizontal="left" vertical="center" wrapText="1"/>
    </xf>
    <xf numFmtId="0" fontId="10" fillId="0" borderId="7" xfId="2" applyFont="1" applyBorder="1" applyAlignment="1">
      <alignment horizontal="left" vertical="center" wrapText="1"/>
    </xf>
    <xf numFmtId="0" fontId="12" fillId="2" borderId="2" xfId="2" applyFont="1" applyFill="1" applyBorder="1" applyAlignment="1">
      <alignment horizontal="center" vertical="center"/>
    </xf>
    <xf numFmtId="0" fontId="5" fillId="2" borderId="2" xfId="2" applyFont="1" applyFill="1" applyBorder="1" applyAlignment="1">
      <alignment horizontal="center" vertical="center"/>
    </xf>
    <xf numFmtId="0" fontId="11" fillId="0" borderId="2" xfId="0" applyFont="1" applyBorder="1" applyAlignment="1">
      <alignment horizontal="center"/>
    </xf>
    <xf numFmtId="0" fontId="12" fillId="0" borderId="2" xfId="0" applyFont="1" applyBorder="1" applyAlignment="1">
      <alignment horizontal="center" vertical="center"/>
    </xf>
    <xf numFmtId="0" fontId="8" fillId="0" borderId="2" xfId="0" applyFont="1" applyBorder="1" applyAlignment="1">
      <alignment horizontal="center" vertical="center" textRotation="90"/>
    </xf>
  </cellXfs>
  <cellStyles count="4">
    <cellStyle name="Normalny" xfId="0" builtinId="0"/>
    <cellStyle name="Normalny_Arkusz1" xfId="2" xr:uid="{00000000-0005-0000-0000-000001000000}"/>
    <cellStyle name="Walutowy" xfId="1" builtinId="4"/>
    <cellStyle name="Walutowy_Arkusz1" xfId="3" xr:uid="{00000000-0005-0000-0000-000003000000}"/>
  </cellStyles>
  <dxfs count="0"/>
  <tableStyles count="0" defaultTableStyle="TableStyleMedium2" defaultPivotStyle="PivotStyleLight16"/>
  <colors>
    <mruColors>
      <color rgb="FFCCFFCC"/>
      <color rgb="FFFFFFCC"/>
      <color rgb="FFFFCCFF"/>
      <color rgb="FFCC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4"/>
  <sheetViews>
    <sheetView tabSelected="1" zoomScaleSheetLayoutView="100" workbookViewId="0">
      <selection activeCell="A45" sqref="A45:XFD47"/>
    </sheetView>
  </sheetViews>
  <sheetFormatPr defaultColWidth="9.140625" defaultRowHeight="12.75" x14ac:dyDescent="0.2"/>
  <cols>
    <col min="1" max="1" width="4" style="16" customWidth="1"/>
    <col min="2" max="2" width="46.7109375" style="23" customWidth="1"/>
    <col min="3" max="3" width="8.5703125" style="17" customWidth="1"/>
    <col min="4" max="4" width="7.7109375" style="18" customWidth="1"/>
    <col min="5" max="5" width="7.7109375" style="19" customWidth="1"/>
    <col min="6" max="6" width="13.140625" style="20" customWidth="1"/>
    <col min="7" max="7" width="9.7109375" style="21" customWidth="1"/>
    <col min="8" max="8" width="6.85546875" style="16" customWidth="1"/>
    <col min="9" max="9" width="11.28515625" style="22" customWidth="1"/>
    <col min="10" max="10" width="5.28515625" style="23" customWidth="1"/>
    <col min="11" max="11" width="11.42578125" style="22" customWidth="1"/>
    <col min="12" max="12" width="12.7109375" style="22" customWidth="1"/>
    <col min="13" max="13" width="12.42578125" style="16" customWidth="1"/>
    <col min="14" max="14" width="8.7109375" style="51" customWidth="1"/>
    <col min="15" max="233" width="9.140625" style="16"/>
    <col min="234" max="234" width="4" style="16" customWidth="1"/>
    <col min="235" max="235" width="25.42578125" style="16" customWidth="1"/>
    <col min="236" max="236" width="4.85546875" style="16" customWidth="1"/>
    <col min="237" max="237" width="7.7109375" style="16" customWidth="1"/>
    <col min="238" max="238" width="8.140625" style="16" customWidth="1"/>
    <col min="239" max="239" width="7.28515625" style="16" customWidth="1"/>
    <col min="240" max="240" width="9.7109375" style="16" customWidth="1"/>
    <col min="241" max="241" width="3.85546875" style="16" customWidth="1"/>
    <col min="242" max="242" width="7.28515625" style="16" customWidth="1"/>
    <col min="243" max="243" width="5.28515625" style="16" customWidth="1"/>
    <col min="244" max="244" width="6.28515625" style="16" customWidth="1"/>
    <col min="245" max="245" width="6.140625" style="16" customWidth="1"/>
    <col min="246" max="246" width="12.42578125" style="16" customWidth="1"/>
    <col min="247" max="247" width="8.7109375" style="16" customWidth="1"/>
    <col min="248" max="248" width="1.7109375" style="16" customWidth="1"/>
    <col min="249" max="249" width="2.140625" style="16" customWidth="1"/>
    <col min="250" max="250" width="6.85546875" style="16" customWidth="1"/>
    <col min="251" max="251" width="8.5703125" style="16" customWidth="1"/>
    <col min="252" max="489" width="9.140625" style="16"/>
    <col min="490" max="490" width="4" style="16" customWidth="1"/>
    <col min="491" max="491" width="25.42578125" style="16" customWidth="1"/>
    <col min="492" max="492" width="4.85546875" style="16" customWidth="1"/>
    <col min="493" max="493" width="7.7109375" style="16" customWidth="1"/>
    <col min="494" max="494" width="8.140625" style="16" customWidth="1"/>
    <col min="495" max="495" width="7.28515625" style="16" customWidth="1"/>
    <col min="496" max="496" width="9.7109375" style="16" customWidth="1"/>
    <col min="497" max="497" width="3.85546875" style="16" customWidth="1"/>
    <col min="498" max="498" width="7.28515625" style="16" customWidth="1"/>
    <col min="499" max="499" width="5.28515625" style="16" customWidth="1"/>
    <col min="500" max="500" width="6.28515625" style="16" customWidth="1"/>
    <col min="501" max="501" width="6.140625" style="16" customWidth="1"/>
    <col min="502" max="502" width="12.42578125" style="16" customWidth="1"/>
    <col min="503" max="503" width="8.7109375" style="16" customWidth="1"/>
    <col min="504" max="504" width="1.7109375" style="16" customWidth="1"/>
    <col min="505" max="505" width="2.140625" style="16" customWidth="1"/>
    <col min="506" max="506" width="6.85546875" style="16" customWidth="1"/>
    <col min="507" max="507" width="8.5703125" style="16" customWidth="1"/>
    <col min="508" max="745" width="9.140625" style="16"/>
    <col min="746" max="746" width="4" style="16" customWidth="1"/>
    <col min="747" max="747" width="25.42578125" style="16" customWidth="1"/>
    <col min="748" max="748" width="4.85546875" style="16" customWidth="1"/>
    <col min="749" max="749" width="7.7109375" style="16" customWidth="1"/>
    <col min="750" max="750" width="8.140625" style="16" customWidth="1"/>
    <col min="751" max="751" width="7.28515625" style="16" customWidth="1"/>
    <col min="752" max="752" width="9.7109375" style="16" customWidth="1"/>
    <col min="753" max="753" width="3.85546875" style="16" customWidth="1"/>
    <col min="754" max="754" width="7.28515625" style="16" customWidth="1"/>
    <col min="755" max="755" width="5.28515625" style="16" customWidth="1"/>
    <col min="756" max="756" width="6.28515625" style="16" customWidth="1"/>
    <col min="757" max="757" width="6.140625" style="16" customWidth="1"/>
    <col min="758" max="758" width="12.42578125" style="16" customWidth="1"/>
    <col min="759" max="759" width="8.7109375" style="16" customWidth="1"/>
    <col min="760" max="760" width="1.7109375" style="16" customWidth="1"/>
    <col min="761" max="761" width="2.140625" style="16" customWidth="1"/>
    <col min="762" max="762" width="6.85546875" style="16" customWidth="1"/>
    <col min="763" max="763" width="8.5703125" style="16" customWidth="1"/>
    <col min="764" max="1001" width="9.140625" style="16"/>
    <col min="1002" max="1002" width="4" style="16" customWidth="1"/>
    <col min="1003" max="1003" width="25.42578125" style="16" customWidth="1"/>
    <col min="1004" max="1004" width="4.85546875" style="16" customWidth="1"/>
    <col min="1005" max="1005" width="7.7109375" style="16" customWidth="1"/>
    <col min="1006" max="1006" width="8.140625" style="16" customWidth="1"/>
    <col min="1007" max="1007" width="7.28515625" style="16" customWidth="1"/>
    <col min="1008" max="1008" width="9.7109375" style="16" customWidth="1"/>
    <col min="1009" max="1009" width="3.85546875" style="16" customWidth="1"/>
    <col min="1010" max="1010" width="7.28515625" style="16" customWidth="1"/>
    <col min="1011" max="1011" width="5.28515625" style="16" customWidth="1"/>
    <col min="1012" max="1012" width="6.28515625" style="16" customWidth="1"/>
    <col min="1013" max="1013" width="6.140625" style="16" customWidth="1"/>
    <col min="1014" max="1014" width="12.42578125" style="16" customWidth="1"/>
    <col min="1015" max="1015" width="8.7109375" style="16" customWidth="1"/>
    <col min="1016" max="1016" width="1.7109375" style="16" customWidth="1"/>
    <col min="1017" max="1017" width="2.140625" style="16" customWidth="1"/>
    <col min="1018" max="1018" width="6.85546875" style="16" customWidth="1"/>
    <col min="1019" max="1019" width="8.5703125" style="16" customWidth="1"/>
    <col min="1020" max="1257" width="9.140625" style="16"/>
    <col min="1258" max="1258" width="4" style="16" customWidth="1"/>
    <col min="1259" max="1259" width="25.42578125" style="16" customWidth="1"/>
    <col min="1260" max="1260" width="4.85546875" style="16" customWidth="1"/>
    <col min="1261" max="1261" width="7.7109375" style="16" customWidth="1"/>
    <col min="1262" max="1262" width="8.140625" style="16" customWidth="1"/>
    <col min="1263" max="1263" width="7.28515625" style="16" customWidth="1"/>
    <col min="1264" max="1264" width="9.7109375" style="16" customWidth="1"/>
    <col min="1265" max="1265" width="3.85546875" style="16" customWidth="1"/>
    <col min="1266" max="1266" width="7.28515625" style="16" customWidth="1"/>
    <col min="1267" max="1267" width="5.28515625" style="16" customWidth="1"/>
    <col min="1268" max="1268" width="6.28515625" style="16" customWidth="1"/>
    <col min="1269" max="1269" width="6.140625" style="16" customWidth="1"/>
    <col min="1270" max="1270" width="12.42578125" style="16" customWidth="1"/>
    <col min="1271" max="1271" width="8.7109375" style="16" customWidth="1"/>
    <col min="1272" max="1272" width="1.7109375" style="16" customWidth="1"/>
    <col min="1273" max="1273" width="2.140625" style="16" customWidth="1"/>
    <col min="1274" max="1274" width="6.85546875" style="16" customWidth="1"/>
    <col min="1275" max="1275" width="8.5703125" style="16" customWidth="1"/>
    <col min="1276" max="1513" width="9.140625" style="16"/>
    <col min="1514" max="1514" width="4" style="16" customWidth="1"/>
    <col min="1515" max="1515" width="25.42578125" style="16" customWidth="1"/>
    <col min="1516" max="1516" width="4.85546875" style="16" customWidth="1"/>
    <col min="1517" max="1517" width="7.7109375" style="16" customWidth="1"/>
    <col min="1518" max="1518" width="8.140625" style="16" customWidth="1"/>
    <col min="1519" max="1519" width="7.28515625" style="16" customWidth="1"/>
    <col min="1520" max="1520" width="9.7109375" style="16" customWidth="1"/>
    <col min="1521" max="1521" width="3.85546875" style="16" customWidth="1"/>
    <col min="1522" max="1522" width="7.28515625" style="16" customWidth="1"/>
    <col min="1523" max="1523" width="5.28515625" style="16" customWidth="1"/>
    <col min="1524" max="1524" width="6.28515625" style="16" customWidth="1"/>
    <col min="1525" max="1525" width="6.140625" style="16" customWidth="1"/>
    <col min="1526" max="1526" width="12.42578125" style="16" customWidth="1"/>
    <col min="1527" max="1527" width="8.7109375" style="16" customWidth="1"/>
    <col min="1528" max="1528" width="1.7109375" style="16" customWidth="1"/>
    <col min="1529" max="1529" width="2.140625" style="16" customWidth="1"/>
    <col min="1530" max="1530" width="6.85546875" style="16" customWidth="1"/>
    <col min="1531" max="1531" width="8.5703125" style="16" customWidth="1"/>
    <col min="1532" max="1769" width="9.140625" style="16"/>
    <col min="1770" max="1770" width="4" style="16" customWidth="1"/>
    <col min="1771" max="1771" width="25.42578125" style="16" customWidth="1"/>
    <col min="1772" max="1772" width="4.85546875" style="16" customWidth="1"/>
    <col min="1773" max="1773" width="7.7109375" style="16" customWidth="1"/>
    <col min="1774" max="1774" width="8.140625" style="16" customWidth="1"/>
    <col min="1775" max="1775" width="7.28515625" style="16" customWidth="1"/>
    <col min="1776" max="1776" width="9.7109375" style="16" customWidth="1"/>
    <col min="1777" max="1777" width="3.85546875" style="16" customWidth="1"/>
    <col min="1778" max="1778" width="7.28515625" style="16" customWidth="1"/>
    <col min="1779" max="1779" width="5.28515625" style="16" customWidth="1"/>
    <col min="1780" max="1780" width="6.28515625" style="16" customWidth="1"/>
    <col min="1781" max="1781" width="6.140625" style="16" customWidth="1"/>
    <col min="1782" max="1782" width="12.42578125" style="16" customWidth="1"/>
    <col min="1783" max="1783" width="8.7109375" style="16" customWidth="1"/>
    <col min="1784" max="1784" width="1.7109375" style="16" customWidth="1"/>
    <col min="1785" max="1785" width="2.140625" style="16" customWidth="1"/>
    <col min="1786" max="1786" width="6.85546875" style="16" customWidth="1"/>
    <col min="1787" max="1787" width="8.5703125" style="16" customWidth="1"/>
    <col min="1788" max="2025" width="9.140625" style="16"/>
    <col min="2026" max="2026" width="4" style="16" customWidth="1"/>
    <col min="2027" max="2027" width="25.42578125" style="16" customWidth="1"/>
    <col min="2028" max="2028" width="4.85546875" style="16" customWidth="1"/>
    <col min="2029" max="2029" width="7.7109375" style="16" customWidth="1"/>
    <col min="2030" max="2030" width="8.140625" style="16" customWidth="1"/>
    <col min="2031" max="2031" width="7.28515625" style="16" customWidth="1"/>
    <col min="2032" max="2032" width="9.7109375" style="16" customWidth="1"/>
    <col min="2033" max="2033" width="3.85546875" style="16" customWidth="1"/>
    <col min="2034" max="2034" width="7.28515625" style="16" customWidth="1"/>
    <col min="2035" max="2035" width="5.28515625" style="16" customWidth="1"/>
    <col min="2036" max="2036" width="6.28515625" style="16" customWidth="1"/>
    <col min="2037" max="2037" width="6.140625" style="16" customWidth="1"/>
    <col min="2038" max="2038" width="12.42578125" style="16" customWidth="1"/>
    <col min="2039" max="2039" width="8.7109375" style="16" customWidth="1"/>
    <col min="2040" max="2040" width="1.7109375" style="16" customWidth="1"/>
    <col min="2041" max="2041" width="2.140625" style="16" customWidth="1"/>
    <col min="2042" max="2042" width="6.85546875" style="16" customWidth="1"/>
    <col min="2043" max="2043" width="8.5703125" style="16" customWidth="1"/>
    <col min="2044" max="2281" width="9.140625" style="16"/>
    <col min="2282" max="2282" width="4" style="16" customWidth="1"/>
    <col min="2283" max="2283" width="25.42578125" style="16" customWidth="1"/>
    <col min="2284" max="2284" width="4.85546875" style="16" customWidth="1"/>
    <col min="2285" max="2285" width="7.7109375" style="16" customWidth="1"/>
    <col min="2286" max="2286" width="8.140625" style="16" customWidth="1"/>
    <col min="2287" max="2287" width="7.28515625" style="16" customWidth="1"/>
    <col min="2288" max="2288" width="9.7109375" style="16" customWidth="1"/>
    <col min="2289" max="2289" width="3.85546875" style="16" customWidth="1"/>
    <col min="2290" max="2290" width="7.28515625" style="16" customWidth="1"/>
    <col min="2291" max="2291" width="5.28515625" style="16" customWidth="1"/>
    <col min="2292" max="2292" width="6.28515625" style="16" customWidth="1"/>
    <col min="2293" max="2293" width="6.140625" style="16" customWidth="1"/>
    <col min="2294" max="2294" width="12.42578125" style="16" customWidth="1"/>
    <col min="2295" max="2295" width="8.7109375" style="16" customWidth="1"/>
    <col min="2296" max="2296" width="1.7109375" style="16" customWidth="1"/>
    <col min="2297" max="2297" width="2.140625" style="16" customWidth="1"/>
    <col min="2298" max="2298" width="6.85546875" style="16" customWidth="1"/>
    <col min="2299" max="2299" width="8.5703125" style="16" customWidth="1"/>
    <col min="2300" max="2537" width="9.140625" style="16"/>
    <col min="2538" max="2538" width="4" style="16" customWidth="1"/>
    <col min="2539" max="2539" width="25.42578125" style="16" customWidth="1"/>
    <col min="2540" max="2540" width="4.85546875" style="16" customWidth="1"/>
    <col min="2541" max="2541" width="7.7109375" style="16" customWidth="1"/>
    <col min="2542" max="2542" width="8.140625" style="16" customWidth="1"/>
    <col min="2543" max="2543" width="7.28515625" style="16" customWidth="1"/>
    <col min="2544" max="2544" width="9.7109375" style="16" customWidth="1"/>
    <col min="2545" max="2545" width="3.85546875" style="16" customWidth="1"/>
    <col min="2546" max="2546" width="7.28515625" style="16" customWidth="1"/>
    <col min="2547" max="2547" width="5.28515625" style="16" customWidth="1"/>
    <col min="2548" max="2548" width="6.28515625" style="16" customWidth="1"/>
    <col min="2549" max="2549" width="6.140625" style="16" customWidth="1"/>
    <col min="2550" max="2550" width="12.42578125" style="16" customWidth="1"/>
    <col min="2551" max="2551" width="8.7109375" style="16" customWidth="1"/>
    <col min="2552" max="2552" width="1.7109375" style="16" customWidth="1"/>
    <col min="2553" max="2553" width="2.140625" style="16" customWidth="1"/>
    <col min="2554" max="2554" width="6.85546875" style="16" customWidth="1"/>
    <col min="2555" max="2555" width="8.5703125" style="16" customWidth="1"/>
    <col min="2556" max="2793" width="9.140625" style="16"/>
    <col min="2794" max="2794" width="4" style="16" customWidth="1"/>
    <col min="2795" max="2795" width="25.42578125" style="16" customWidth="1"/>
    <col min="2796" max="2796" width="4.85546875" style="16" customWidth="1"/>
    <col min="2797" max="2797" width="7.7109375" style="16" customWidth="1"/>
    <col min="2798" max="2798" width="8.140625" style="16" customWidth="1"/>
    <col min="2799" max="2799" width="7.28515625" style="16" customWidth="1"/>
    <col min="2800" max="2800" width="9.7109375" style="16" customWidth="1"/>
    <col min="2801" max="2801" width="3.85546875" style="16" customWidth="1"/>
    <col min="2802" max="2802" width="7.28515625" style="16" customWidth="1"/>
    <col min="2803" max="2803" width="5.28515625" style="16" customWidth="1"/>
    <col min="2804" max="2804" width="6.28515625" style="16" customWidth="1"/>
    <col min="2805" max="2805" width="6.140625" style="16" customWidth="1"/>
    <col min="2806" max="2806" width="12.42578125" style="16" customWidth="1"/>
    <col min="2807" max="2807" width="8.7109375" style="16" customWidth="1"/>
    <col min="2808" max="2808" width="1.7109375" style="16" customWidth="1"/>
    <col min="2809" max="2809" width="2.140625" style="16" customWidth="1"/>
    <col min="2810" max="2810" width="6.85546875" style="16" customWidth="1"/>
    <col min="2811" max="2811" width="8.5703125" style="16" customWidth="1"/>
    <col min="2812" max="3049" width="9.140625" style="16"/>
    <col min="3050" max="3050" width="4" style="16" customWidth="1"/>
    <col min="3051" max="3051" width="25.42578125" style="16" customWidth="1"/>
    <col min="3052" max="3052" width="4.85546875" style="16" customWidth="1"/>
    <col min="3053" max="3053" width="7.7109375" style="16" customWidth="1"/>
    <col min="3054" max="3054" width="8.140625" style="16" customWidth="1"/>
    <col min="3055" max="3055" width="7.28515625" style="16" customWidth="1"/>
    <col min="3056" max="3056" width="9.7109375" style="16" customWidth="1"/>
    <col min="3057" max="3057" width="3.85546875" style="16" customWidth="1"/>
    <col min="3058" max="3058" width="7.28515625" style="16" customWidth="1"/>
    <col min="3059" max="3059" width="5.28515625" style="16" customWidth="1"/>
    <col min="3060" max="3060" width="6.28515625" style="16" customWidth="1"/>
    <col min="3061" max="3061" width="6.140625" style="16" customWidth="1"/>
    <col min="3062" max="3062" width="12.42578125" style="16" customWidth="1"/>
    <col min="3063" max="3063" width="8.7109375" style="16" customWidth="1"/>
    <col min="3064" max="3064" width="1.7109375" style="16" customWidth="1"/>
    <col min="3065" max="3065" width="2.140625" style="16" customWidth="1"/>
    <col min="3066" max="3066" width="6.85546875" style="16" customWidth="1"/>
    <col min="3067" max="3067" width="8.5703125" style="16" customWidth="1"/>
    <col min="3068" max="3305" width="9.140625" style="16"/>
    <col min="3306" max="3306" width="4" style="16" customWidth="1"/>
    <col min="3307" max="3307" width="25.42578125" style="16" customWidth="1"/>
    <col min="3308" max="3308" width="4.85546875" style="16" customWidth="1"/>
    <col min="3309" max="3309" width="7.7109375" style="16" customWidth="1"/>
    <col min="3310" max="3310" width="8.140625" style="16" customWidth="1"/>
    <col min="3311" max="3311" width="7.28515625" style="16" customWidth="1"/>
    <col min="3312" max="3312" width="9.7109375" style="16" customWidth="1"/>
    <col min="3313" max="3313" width="3.85546875" style="16" customWidth="1"/>
    <col min="3314" max="3314" width="7.28515625" style="16" customWidth="1"/>
    <col min="3315" max="3315" width="5.28515625" style="16" customWidth="1"/>
    <col min="3316" max="3316" width="6.28515625" style="16" customWidth="1"/>
    <col min="3317" max="3317" width="6.140625" style="16" customWidth="1"/>
    <col min="3318" max="3318" width="12.42578125" style="16" customWidth="1"/>
    <col min="3319" max="3319" width="8.7109375" style="16" customWidth="1"/>
    <col min="3320" max="3320" width="1.7109375" style="16" customWidth="1"/>
    <col min="3321" max="3321" width="2.140625" style="16" customWidth="1"/>
    <col min="3322" max="3322" width="6.85546875" style="16" customWidth="1"/>
    <col min="3323" max="3323" width="8.5703125" style="16" customWidth="1"/>
    <col min="3324" max="3561" width="9.140625" style="16"/>
    <col min="3562" max="3562" width="4" style="16" customWidth="1"/>
    <col min="3563" max="3563" width="25.42578125" style="16" customWidth="1"/>
    <col min="3564" max="3564" width="4.85546875" style="16" customWidth="1"/>
    <col min="3565" max="3565" width="7.7109375" style="16" customWidth="1"/>
    <col min="3566" max="3566" width="8.140625" style="16" customWidth="1"/>
    <col min="3567" max="3567" width="7.28515625" style="16" customWidth="1"/>
    <col min="3568" max="3568" width="9.7109375" style="16" customWidth="1"/>
    <col min="3569" max="3569" width="3.85546875" style="16" customWidth="1"/>
    <col min="3570" max="3570" width="7.28515625" style="16" customWidth="1"/>
    <col min="3571" max="3571" width="5.28515625" style="16" customWidth="1"/>
    <col min="3572" max="3572" width="6.28515625" style="16" customWidth="1"/>
    <col min="3573" max="3573" width="6.140625" style="16" customWidth="1"/>
    <col min="3574" max="3574" width="12.42578125" style="16" customWidth="1"/>
    <col min="3575" max="3575" width="8.7109375" style="16" customWidth="1"/>
    <col min="3576" max="3576" width="1.7109375" style="16" customWidth="1"/>
    <col min="3577" max="3577" width="2.140625" style="16" customWidth="1"/>
    <col min="3578" max="3578" width="6.85546875" style="16" customWidth="1"/>
    <col min="3579" max="3579" width="8.5703125" style="16" customWidth="1"/>
    <col min="3580" max="3817" width="9.140625" style="16"/>
    <col min="3818" max="3818" width="4" style="16" customWidth="1"/>
    <col min="3819" max="3819" width="25.42578125" style="16" customWidth="1"/>
    <col min="3820" max="3820" width="4.85546875" style="16" customWidth="1"/>
    <col min="3821" max="3821" width="7.7109375" style="16" customWidth="1"/>
    <col min="3822" max="3822" width="8.140625" style="16" customWidth="1"/>
    <col min="3823" max="3823" width="7.28515625" style="16" customWidth="1"/>
    <col min="3824" max="3824" width="9.7109375" style="16" customWidth="1"/>
    <col min="3825" max="3825" width="3.85546875" style="16" customWidth="1"/>
    <col min="3826" max="3826" width="7.28515625" style="16" customWidth="1"/>
    <col min="3827" max="3827" width="5.28515625" style="16" customWidth="1"/>
    <col min="3828" max="3828" width="6.28515625" style="16" customWidth="1"/>
    <col min="3829" max="3829" width="6.140625" style="16" customWidth="1"/>
    <col min="3830" max="3830" width="12.42578125" style="16" customWidth="1"/>
    <col min="3831" max="3831" width="8.7109375" style="16" customWidth="1"/>
    <col min="3832" max="3832" width="1.7109375" style="16" customWidth="1"/>
    <col min="3833" max="3833" width="2.140625" style="16" customWidth="1"/>
    <col min="3834" max="3834" width="6.85546875" style="16" customWidth="1"/>
    <col min="3835" max="3835" width="8.5703125" style="16" customWidth="1"/>
    <col min="3836" max="4073" width="9.140625" style="16"/>
    <col min="4074" max="4074" width="4" style="16" customWidth="1"/>
    <col min="4075" max="4075" width="25.42578125" style="16" customWidth="1"/>
    <col min="4076" max="4076" width="4.85546875" style="16" customWidth="1"/>
    <col min="4077" max="4077" width="7.7109375" style="16" customWidth="1"/>
    <col min="4078" max="4078" width="8.140625" style="16" customWidth="1"/>
    <col min="4079" max="4079" width="7.28515625" style="16" customWidth="1"/>
    <col min="4080" max="4080" width="9.7109375" style="16" customWidth="1"/>
    <col min="4081" max="4081" width="3.85546875" style="16" customWidth="1"/>
    <col min="4082" max="4082" width="7.28515625" style="16" customWidth="1"/>
    <col min="4083" max="4083" width="5.28515625" style="16" customWidth="1"/>
    <col min="4084" max="4084" width="6.28515625" style="16" customWidth="1"/>
    <col min="4085" max="4085" width="6.140625" style="16" customWidth="1"/>
    <col min="4086" max="4086" width="12.42578125" style="16" customWidth="1"/>
    <col min="4087" max="4087" width="8.7109375" style="16" customWidth="1"/>
    <col min="4088" max="4088" width="1.7109375" style="16" customWidth="1"/>
    <col min="4089" max="4089" width="2.140625" style="16" customWidth="1"/>
    <col min="4090" max="4090" width="6.85546875" style="16" customWidth="1"/>
    <col min="4091" max="4091" width="8.5703125" style="16" customWidth="1"/>
    <col min="4092" max="4329" width="9.140625" style="16"/>
    <col min="4330" max="4330" width="4" style="16" customWidth="1"/>
    <col min="4331" max="4331" width="25.42578125" style="16" customWidth="1"/>
    <col min="4332" max="4332" width="4.85546875" style="16" customWidth="1"/>
    <col min="4333" max="4333" width="7.7109375" style="16" customWidth="1"/>
    <col min="4334" max="4334" width="8.140625" style="16" customWidth="1"/>
    <col min="4335" max="4335" width="7.28515625" style="16" customWidth="1"/>
    <col min="4336" max="4336" width="9.7109375" style="16" customWidth="1"/>
    <col min="4337" max="4337" width="3.85546875" style="16" customWidth="1"/>
    <col min="4338" max="4338" width="7.28515625" style="16" customWidth="1"/>
    <col min="4339" max="4339" width="5.28515625" style="16" customWidth="1"/>
    <col min="4340" max="4340" width="6.28515625" style="16" customWidth="1"/>
    <col min="4341" max="4341" width="6.140625" style="16" customWidth="1"/>
    <col min="4342" max="4342" width="12.42578125" style="16" customWidth="1"/>
    <col min="4343" max="4343" width="8.7109375" style="16" customWidth="1"/>
    <col min="4344" max="4344" width="1.7109375" style="16" customWidth="1"/>
    <col min="4345" max="4345" width="2.140625" style="16" customWidth="1"/>
    <col min="4346" max="4346" width="6.85546875" style="16" customWidth="1"/>
    <col min="4347" max="4347" width="8.5703125" style="16" customWidth="1"/>
    <col min="4348" max="4585" width="9.140625" style="16"/>
    <col min="4586" max="4586" width="4" style="16" customWidth="1"/>
    <col min="4587" max="4587" width="25.42578125" style="16" customWidth="1"/>
    <col min="4588" max="4588" width="4.85546875" style="16" customWidth="1"/>
    <col min="4589" max="4589" width="7.7109375" style="16" customWidth="1"/>
    <col min="4590" max="4590" width="8.140625" style="16" customWidth="1"/>
    <col min="4591" max="4591" width="7.28515625" style="16" customWidth="1"/>
    <col min="4592" max="4592" width="9.7109375" style="16" customWidth="1"/>
    <col min="4593" max="4593" width="3.85546875" style="16" customWidth="1"/>
    <col min="4594" max="4594" width="7.28515625" style="16" customWidth="1"/>
    <col min="4595" max="4595" width="5.28515625" style="16" customWidth="1"/>
    <col min="4596" max="4596" width="6.28515625" style="16" customWidth="1"/>
    <col min="4597" max="4597" width="6.140625" style="16" customWidth="1"/>
    <col min="4598" max="4598" width="12.42578125" style="16" customWidth="1"/>
    <col min="4599" max="4599" width="8.7109375" style="16" customWidth="1"/>
    <col min="4600" max="4600" width="1.7109375" style="16" customWidth="1"/>
    <col min="4601" max="4601" width="2.140625" style="16" customWidth="1"/>
    <col min="4602" max="4602" width="6.85546875" style="16" customWidth="1"/>
    <col min="4603" max="4603" width="8.5703125" style="16" customWidth="1"/>
    <col min="4604" max="4841" width="9.140625" style="16"/>
    <col min="4842" max="4842" width="4" style="16" customWidth="1"/>
    <col min="4843" max="4843" width="25.42578125" style="16" customWidth="1"/>
    <col min="4844" max="4844" width="4.85546875" style="16" customWidth="1"/>
    <col min="4845" max="4845" width="7.7109375" style="16" customWidth="1"/>
    <col min="4846" max="4846" width="8.140625" style="16" customWidth="1"/>
    <col min="4847" max="4847" width="7.28515625" style="16" customWidth="1"/>
    <col min="4848" max="4848" width="9.7109375" style="16" customWidth="1"/>
    <col min="4849" max="4849" width="3.85546875" style="16" customWidth="1"/>
    <col min="4850" max="4850" width="7.28515625" style="16" customWidth="1"/>
    <col min="4851" max="4851" width="5.28515625" style="16" customWidth="1"/>
    <col min="4852" max="4852" width="6.28515625" style="16" customWidth="1"/>
    <col min="4853" max="4853" width="6.140625" style="16" customWidth="1"/>
    <col min="4854" max="4854" width="12.42578125" style="16" customWidth="1"/>
    <col min="4855" max="4855" width="8.7109375" style="16" customWidth="1"/>
    <col min="4856" max="4856" width="1.7109375" style="16" customWidth="1"/>
    <col min="4857" max="4857" width="2.140625" style="16" customWidth="1"/>
    <col min="4858" max="4858" width="6.85546875" style="16" customWidth="1"/>
    <col min="4859" max="4859" width="8.5703125" style="16" customWidth="1"/>
    <col min="4860" max="5097" width="9.140625" style="16"/>
    <col min="5098" max="5098" width="4" style="16" customWidth="1"/>
    <col min="5099" max="5099" width="25.42578125" style="16" customWidth="1"/>
    <col min="5100" max="5100" width="4.85546875" style="16" customWidth="1"/>
    <col min="5101" max="5101" width="7.7109375" style="16" customWidth="1"/>
    <col min="5102" max="5102" width="8.140625" style="16" customWidth="1"/>
    <col min="5103" max="5103" width="7.28515625" style="16" customWidth="1"/>
    <col min="5104" max="5104" width="9.7109375" style="16" customWidth="1"/>
    <col min="5105" max="5105" width="3.85546875" style="16" customWidth="1"/>
    <col min="5106" max="5106" width="7.28515625" style="16" customWidth="1"/>
    <col min="5107" max="5107" width="5.28515625" style="16" customWidth="1"/>
    <col min="5108" max="5108" width="6.28515625" style="16" customWidth="1"/>
    <col min="5109" max="5109" width="6.140625" style="16" customWidth="1"/>
    <col min="5110" max="5110" width="12.42578125" style="16" customWidth="1"/>
    <col min="5111" max="5111" width="8.7109375" style="16" customWidth="1"/>
    <col min="5112" max="5112" width="1.7109375" style="16" customWidth="1"/>
    <col min="5113" max="5113" width="2.140625" style="16" customWidth="1"/>
    <col min="5114" max="5114" width="6.85546875" style="16" customWidth="1"/>
    <col min="5115" max="5115" width="8.5703125" style="16" customWidth="1"/>
    <col min="5116" max="5353" width="9.140625" style="16"/>
    <col min="5354" max="5354" width="4" style="16" customWidth="1"/>
    <col min="5355" max="5355" width="25.42578125" style="16" customWidth="1"/>
    <col min="5356" max="5356" width="4.85546875" style="16" customWidth="1"/>
    <col min="5357" max="5357" width="7.7109375" style="16" customWidth="1"/>
    <col min="5358" max="5358" width="8.140625" style="16" customWidth="1"/>
    <col min="5359" max="5359" width="7.28515625" style="16" customWidth="1"/>
    <col min="5360" max="5360" width="9.7109375" style="16" customWidth="1"/>
    <col min="5361" max="5361" width="3.85546875" style="16" customWidth="1"/>
    <col min="5362" max="5362" width="7.28515625" style="16" customWidth="1"/>
    <col min="5363" max="5363" width="5.28515625" style="16" customWidth="1"/>
    <col min="5364" max="5364" width="6.28515625" style="16" customWidth="1"/>
    <col min="5365" max="5365" width="6.140625" style="16" customWidth="1"/>
    <col min="5366" max="5366" width="12.42578125" style="16" customWidth="1"/>
    <col min="5367" max="5367" width="8.7109375" style="16" customWidth="1"/>
    <col min="5368" max="5368" width="1.7109375" style="16" customWidth="1"/>
    <col min="5369" max="5369" width="2.140625" style="16" customWidth="1"/>
    <col min="5370" max="5370" width="6.85546875" style="16" customWidth="1"/>
    <col min="5371" max="5371" width="8.5703125" style="16" customWidth="1"/>
    <col min="5372" max="5609" width="9.140625" style="16"/>
    <col min="5610" max="5610" width="4" style="16" customWidth="1"/>
    <col min="5611" max="5611" width="25.42578125" style="16" customWidth="1"/>
    <col min="5612" max="5612" width="4.85546875" style="16" customWidth="1"/>
    <col min="5613" max="5613" width="7.7109375" style="16" customWidth="1"/>
    <col min="5614" max="5614" width="8.140625" style="16" customWidth="1"/>
    <col min="5615" max="5615" width="7.28515625" style="16" customWidth="1"/>
    <col min="5616" max="5616" width="9.7109375" style="16" customWidth="1"/>
    <col min="5617" max="5617" width="3.85546875" style="16" customWidth="1"/>
    <col min="5618" max="5618" width="7.28515625" style="16" customWidth="1"/>
    <col min="5619" max="5619" width="5.28515625" style="16" customWidth="1"/>
    <col min="5620" max="5620" width="6.28515625" style="16" customWidth="1"/>
    <col min="5621" max="5621" width="6.140625" style="16" customWidth="1"/>
    <col min="5622" max="5622" width="12.42578125" style="16" customWidth="1"/>
    <col min="5623" max="5623" width="8.7109375" style="16" customWidth="1"/>
    <col min="5624" max="5624" width="1.7109375" style="16" customWidth="1"/>
    <col min="5625" max="5625" width="2.140625" style="16" customWidth="1"/>
    <col min="5626" max="5626" width="6.85546875" style="16" customWidth="1"/>
    <col min="5627" max="5627" width="8.5703125" style="16" customWidth="1"/>
    <col min="5628" max="5865" width="9.140625" style="16"/>
    <col min="5866" max="5866" width="4" style="16" customWidth="1"/>
    <col min="5867" max="5867" width="25.42578125" style="16" customWidth="1"/>
    <col min="5868" max="5868" width="4.85546875" style="16" customWidth="1"/>
    <col min="5869" max="5869" width="7.7109375" style="16" customWidth="1"/>
    <col min="5870" max="5870" width="8.140625" style="16" customWidth="1"/>
    <col min="5871" max="5871" width="7.28515625" style="16" customWidth="1"/>
    <col min="5872" max="5872" width="9.7109375" style="16" customWidth="1"/>
    <col min="5873" max="5873" width="3.85546875" style="16" customWidth="1"/>
    <col min="5874" max="5874" width="7.28515625" style="16" customWidth="1"/>
    <col min="5875" max="5875" width="5.28515625" style="16" customWidth="1"/>
    <col min="5876" max="5876" width="6.28515625" style="16" customWidth="1"/>
    <col min="5877" max="5877" width="6.140625" style="16" customWidth="1"/>
    <col min="5878" max="5878" width="12.42578125" style="16" customWidth="1"/>
    <col min="5879" max="5879" width="8.7109375" style="16" customWidth="1"/>
    <col min="5880" max="5880" width="1.7109375" style="16" customWidth="1"/>
    <col min="5881" max="5881" width="2.140625" style="16" customWidth="1"/>
    <col min="5882" max="5882" width="6.85546875" style="16" customWidth="1"/>
    <col min="5883" max="5883" width="8.5703125" style="16" customWidth="1"/>
    <col min="5884" max="6121" width="9.140625" style="16"/>
    <col min="6122" max="6122" width="4" style="16" customWidth="1"/>
    <col min="6123" max="6123" width="25.42578125" style="16" customWidth="1"/>
    <col min="6124" max="6124" width="4.85546875" style="16" customWidth="1"/>
    <col min="6125" max="6125" width="7.7109375" style="16" customWidth="1"/>
    <col min="6126" max="6126" width="8.140625" style="16" customWidth="1"/>
    <col min="6127" max="6127" width="7.28515625" style="16" customWidth="1"/>
    <col min="6128" max="6128" width="9.7109375" style="16" customWidth="1"/>
    <col min="6129" max="6129" width="3.85546875" style="16" customWidth="1"/>
    <col min="6130" max="6130" width="7.28515625" style="16" customWidth="1"/>
    <col min="6131" max="6131" width="5.28515625" style="16" customWidth="1"/>
    <col min="6132" max="6132" width="6.28515625" style="16" customWidth="1"/>
    <col min="6133" max="6133" width="6.140625" style="16" customWidth="1"/>
    <col min="6134" max="6134" width="12.42578125" style="16" customWidth="1"/>
    <col min="6135" max="6135" width="8.7109375" style="16" customWidth="1"/>
    <col min="6136" max="6136" width="1.7109375" style="16" customWidth="1"/>
    <col min="6137" max="6137" width="2.140625" style="16" customWidth="1"/>
    <col min="6138" max="6138" width="6.85546875" style="16" customWidth="1"/>
    <col min="6139" max="6139" width="8.5703125" style="16" customWidth="1"/>
    <col min="6140" max="6377" width="9.140625" style="16"/>
    <col min="6378" max="6378" width="4" style="16" customWidth="1"/>
    <col min="6379" max="6379" width="25.42578125" style="16" customWidth="1"/>
    <col min="6380" max="6380" width="4.85546875" style="16" customWidth="1"/>
    <col min="6381" max="6381" width="7.7109375" style="16" customWidth="1"/>
    <col min="6382" max="6382" width="8.140625" style="16" customWidth="1"/>
    <col min="6383" max="6383" width="7.28515625" style="16" customWidth="1"/>
    <col min="6384" max="6384" width="9.7109375" style="16" customWidth="1"/>
    <col min="6385" max="6385" width="3.85546875" style="16" customWidth="1"/>
    <col min="6386" max="6386" width="7.28515625" style="16" customWidth="1"/>
    <col min="6387" max="6387" width="5.28515625" style="16" customWidth="1"/>
    <col min="6388" max="6388" width="6.28515625" style="16" customWidth="1"/>
    <col min="6389" max="6389" width="6.140625" style="16" customWidth="1"/>
    <col min="6390" max="6390" width="12.42578125" style="16" customWidth="1"/>
    <col min="6391" max="6391" width="8.7109375" style="16" customWidth="1"/>
    <col min="6392" max="6392" width="1.7109375" style="16" customWidth="1"/>
    <col min="6393" max="6393" width="2.140625" style="16" customWidth="1"/>
    <col min="6394" max="6394" width="6.85546875" style="16" customWidth="1"/>
    <col min="6395" max="6395" width="8.5703125" style="16" customWidth="1"/>
    <col min="6396" max="6633" width="9.140625" style="16"/>
    <col min="6634" max="6634" width="4" style="16" customWidth="1"/>
    <col min="6635" max="6635" width="25.42578125" style="16" customWidth="1"/>
    <col min="6636" max="6636" width="4.85546875" style="16" customWidth="1"/>
    <col min="6637" max="6637" width="7.7109375" style="16" customWidth="1"/>
    <col min="6638" max="6638" width="8.140625" style="16" customWidth="1"/>
    <col min="6639" max="6639" width="7.28515625" style="16" customWidth="1"/>
    <col min="6640" max="6640" width="9.7109375" style="16" customWidth="1"/>
    <col min="6641" max="6641" width="3.85546875" style="16" customWidth="1"/>
    <col min="6642" max="6642" width="7.28515625" style="16" customWidth="1"/>
    <col min="6643" max="6643" width="5.28515625" style="16" customWidth="1"/>
    <col min="6644" max="6644" width="6.28515625" style="16" customWidth="1"/>
    <col min="6645" max="6645" width="6.140625" style="16" customWidth="1"/>
    <col min="6646" max="6646" width="12.42578125" style="16" customWidth="1"/>
    <col min="6647" max="6647" width="8.7109375" style="16" customWidth="1"/>
    <col min="6648" max="6648" width="1.7109375" style="16" customWidth="1"/>
    <col min="6649" max="6649" width="2.140625" style="16" customWidth="1"/>
    <col min="6650" max="6650" width="6.85546875" style="16" customWidth="1"/>
    <col min="6651" max="6651" width="8.5703125" style="16" customWidth="1"/>
    <col min="6652" max="6889" width="9.140625" style="16"/>
    <col min="6890" max="6890" width="4" style="16" customWidth="1"/>
    <col min="6891" max="6891" width="25.42578125" style="16" customWidth="1"/>
    <col min="6892" max="6892" width="4.85546875" style="16" customWidth="1"/>
    <col min="6893" max="6893" width="7.7109375" style="16" customWidth="1"/>
    <col min="6894" max="6894" width="8.140625" style="16" customWidth="1"/>
    <col min="6895" max="6895" width="7.28515625" style="16" customWidth="1"/>
    <col min="6896" max="6896" width="9.7109375" style="16" customWidth="1"/>
    <col min="6897" max="6897" width="3.85546875" style="16" customWidth="1"/>
    <col min="6898" max="6898" width="7.28515625" style="16" customWidth="1"/>
    <col min="6899" max="6899" width="5.28515625" style="16" customWidth="1"/>
    <col min="6900" max="6900" width="6.28515625" style="16" customWidth="1"/>
    <col min="6901" max="6901" width="6.140625" style="16" customWidth="1"/>
    <col min="6902" max="6902" width="12.42578125" style="16" customWidth="1"/>
    <col min="6903" max="6903" width="8.7109375" style="16" customWidth="1"/>
    <col min="6904" max="6904" width="1.7109375" style="16" customWidth="1"/>
    <col min="6905" max="6905" width="2.140625" style="16" customWidth="1"/>
    <col min="6906" max="6906" width="6.85546875" style="16" customWidth="1"/>
    <col min="6907" max="6907" width="8.5703125" style="16" customWidth="1"/>
    <col min="6908" max="7145" width="9.140625" style="16"/>
    <col min="7146" max="7146" width="4" style="16" customWidth="1"/>
    <col min="7147" max="7147" width="25.42578125" style="16" customWidth="1"/>
    <col min="7148" max="7148" width="4.85546875" style="16" customWidth="1"/>
    <col min="7149" max="7149" width="7.7109375" style="16" customWidth="1"/>
    <col min="7150" max="7150" width="8.140625" style="16" customWidth="1"/>
    <col min="7151" max="7151" width="7.28515625" style="16" customWidth="1"/>
    <col min="7152" max="7152" width="9.7109375" style="16" customWidth="1"/>
    <col min="7153" max="7153" width="3.85546875" style="16" customWidth="1"/>
    <col min="7154" max="7154" width="7.28515625" style="16" customWidth="1"/>
    <col min="7155" max="7155" width="5.28515625" style="16" customWidth="1"/>
    <col min="7156" max="7156" width="6.28515625" style="16" customWidth="1"/>
    <col min="7157" max="7157" width="6.140625" style="16" customWidth="1"/>
    <col min="7158" max="7158" width="12.42578125" style="16" customWidth="1"/>
    <col min="7159" max="7159" width="8.7109375" style="16" customWidth="1"/>
    <col min="7160" max="7160" width="1.7109375" style="16" customWidth="1"/>
    <col min="7161" max="7161" width="2.140625" style="16" customWidth="1"/>
    <col min="7162" max="7162" width="6.85546875" style="16" customWidth="1"/>
    <col min="7163" max="7163" width="8.5703125" style="16" customWidth="1"/>
    <col min="7164" max="7401" width="9.140625" style="16"/>
    <col min="7402" max="7402" width="4" style="16" customWidth="1"/>
    <col min="7403" max="7403" width="25.42578125" style="16" customWidth="1"/>
    <col min="7404" max="7404" width="4.85546875" style="16" customWidth="1"/>
    <col min="7405" max="7405" width="7.7109375" style="16" customWidth="1"/>
    <col min="7406" max="7406" width="8.140625" style="16" customWidth="1"/>
    <col min="7407" max="7407" width="7.28515625" style="16" customWidth="1"/>
    <col min="7408" max="7408" width="9.7109375" style="16" customWidth="1"/>
    <col min="7409" max="7409" width="3.85546875" style="16" customWidth="1"/>
    <col min="7410" max="7410" width="7.28515625" style="16" customWidth="1"/>
    <col min="7411" max="7411" width="5.28515625" style="16" customWidth="1"/>
    <col min="7412" max="7412" width="6.28515625" style="16" customWidth="1"/>
    <col min="7413" max="7413" width="6.140625" style="16" customWidth="1"/>
    <col min="7414" max="7414" width="12.42578125" style="16" customWidth="1"/>
    <col min="7415" max="7415" width="8.7109375" style="16" customWidth="1"/>
    <col min="7416" max="7416" width="1.7109375" style="16" customWidth="1"/>
    <col min="7417" max="7417" width="2.140625" style="16" customWidth="1"/>
    <col min="7418" max="7418" width="6.85546875" style="16" customWidth="1"/>
    <col min="7419" max="7419" width="8.5703125" style="16" customWidth="1"/>
    <col min="7420" max="7657" width="9.140625" style="16"/>
    <col min="7658" max="7658" width="4" style="16" customWidth="1"/>
    <col min="7659" max="7659" width="25.42578125" style="16" customWidth="1"/>
    <col min="7660" max="7660" width="4.85546875" style="16" customWidth="1"/>
    <col min="7661" max="7661" width="7.7109375" style="16" customWidth="1"/>
    <col min="7662" max="7662" width="8.140625" style="16" customWidth="1"/>
    <col min="7663" max="7663" width="7.28515625" style="16" customWidth="1"/>
    <col min="7664" max="7664" width="9.7109375" style="16" customWidth="1"/>
    <col min="7665" max="7665" width="3.85546875" style="16" customWidth="1"/>
    <col min="7666" max="7666" width="7.28515625" style="16" customWidth="1"/>
    <col min="7667" max="7667" width="5.28515625" style="16" customWidth="1"/>
    <col min="7668" max="7668" width="6.28515625" style="16" customWidth="1"/>
    <col min="7669" max="7669" width="6.140625" style="16" customWidth="1"/>
    <col min="7670" max="7670" width="12.42578125" style="16" customWidth="1"/>
    <col min="7671" max="7671" width="8.7109375" style="16" customWidth="1"/>
    <col min="7672" max="7672" width="1.7109375" style="16" customWidth="1"/>
    <col min="7673" max="7673" width="2.140625" style="16" customWidth="1"/>
    <col min="7674" max="7674" width="6.85546875" style="16" customWidth="1"/>
    <col min="7675" max="7675" width="8.5703125" style="16" customWidth="1"/>
    <col min="7676" max="7913" width="9.140625" style="16"/>
    <col min="7914" max="7914" width="4" style="16" customWidth="1"/>
    <col min="7915" max="7915" width="25.42578125" style="16" customWidth="1"/>
    <col min="7916" max="7916" width="4.85546875" style="16" customWidth="1"/>
    <col min="7917" max="7917" width="7.7109375" style="16" customWidth="1"/>
    <col min="7918" max="7918" width="8.140625" style="16" customWidth="1"/>
    <col min="7919" max="7919" width="7.28515625" style="16" customWidth="1"/>
    <col min="7920" max="7920" width="9.7109375" style="16" customWidth="1"/>
    <col min="7921" max="7921" width="3.85546875" style="16" customWidth="1"/>
    <col min="7922" max="7922" width="7.28515625" style="16" customWidth="1"/>
    <col min="7923" max="7923" width="5.28515625" style="16" customWidth="1"/>
    <col min="7924" max="7924" width="6.28515625" style="16" customWidth="1"/>
    <col min="7925" max="7925" width="6.140625" style="16" customWidth="1"/>
    <col min="7926" max="7926" width="12.42578125" style="16" customWidth="1"/>
    <col min="7927" max="7927" width="8.7109375" style="16" customWidth="1"/>
    <col min="7928" max="7928" width="1.7109375" style="16" customWidth="1"/>
    <col min="7929" max="7929" width="2.140625" style="16" customWidth="1"/>
    <col min="7930" max="7930" width="6.85546875" style="16" customWidth="1"/>
    <col min="7931" max="7931" width="8.5703125" style="16" customWidth="1"/>
    <col min="7932" max="8169" width="9.140625" style="16"/>
    <col min="8170" max="8170" width="4" style="16" customWidth="1"/>
    <col min="8171" max="8171" width="25.42578125" style="16" customWidth="1"/>
    <col min="8172" max="8172" width="4.85546875" style="16" customWidth="1"/>
    <col min="8173" max="8173" width="7.7109375" style="16" customWidth="1"/>
    <col min="8174" max="8174" width="8.140625" style="16" customWidth="1"/>
    <col min="8175" max="8175" width="7.28515625" style="16" customWidth="1"/>
    <col min="8176" max="8176" width="9.7109375" style="16" customWidth="1"/>
    <col min="8177" max="8177" width="3.85546875" style="16" customWidth="1"/>
    <col min="8178" max="8178" width="7.28515625" style="16" customWidth="1"/>
    <col min="8179" max="8179" width="5.28515625" style="16" customWidth="1"/>
    <col min="8180" max="8180" width="6.28515625" style="16" customWidth="1"/>
    <col min="8181" max="8181" width="6.140625" style="16" customWidth="1"/>
    <col min="8182" max="8182" width="12.42578125" style="16" customWidth="1"/>
    <col min="8183" max="8183" width="8.7109375" style="16" customWidth="1"/>
    <col min="8184" max="8184" width="1.7109375" style="16" customWidth="1"/>
    <col min="8185" max="8185" width="2.140625" style="16" customWidth="1"/>
    <col min="8186" max="8186" width="6.85546875" style="16" customWidth="1"/>
    <col min="8187" max="8187" width="8.5703125" style="16" customWidth="1"/>
    <col min="8188" max="8425" width="9.140625" style="16"/>
    <col min="8426" max="8426" width="4" style="16" customWidth="1"/>
    <col min="8427" max="8427" width="25.42578125" style="16" customWidth="1"/>
    <col min="8428" max="8428" width="4.85546875" style="16" customWidth="1"/>
    <col min="8429" max="8429" width="7.7109375" style="16" customWidth="1"/>
    <col min="8430" max="8430" width="8.140625" style="16" customWidth="1"/>
    <col min="8431" max="8431" width="7.28515625" style="16" customWidth="1"/>
    <col min="8432" max="8432" width="9.7109375" style="16" customWidth="1"/>
    <col min="8433" max="8433" width="3.85546875" style="16" customWidth="1"/>
    <col min="8434" max="8434" width="7.28515625" style="16" customWidth="1"/>
    <col min="8435" max="8435" width="5.28515625" style="16" customWidth="1"/>
    <col min="8436" max="8436" width="6.28515625" style="16" customWidth="1"/>
    <col min="8437" max="8437" width="6.140625" style="16" customWidth="1"/>
    <col min="8438" max="8438" width="12.42578125" style="16" customWidth="1"/>
    <col min="8439" max="8439" width="8.7109375" style="16" customWidth="1"/>
    <col min="8440" max="8440" width="1.7109375" style="16" customWidth="1"/>
    <col min="8441" max="8441" width="2.140625" style="16" customWidth="1"/>
    <col min="8442" max="8442" width="6.85546875" style="16" customWidth="1"/>
    <col min="8443" max="8443" width="8.5703125" style="16" customWidth="1"/>
    <col min="8444" max="8681" width="9.140625" style="16"/>
    <col min="8682" max="8682" width="4" style="16" customWidth="1"/>
    <col min="8683" max="8683" width="25.42578125" style="16" customWidth="1"/>
    <col min="8684" max="8684" width="4.85546875" style="16" customWidth="1"/>
    <col min="8685" max="8685" width="7.7109375" style="16" customWidth="1"/>
    <col min="8686" max="8686" width="8.140625" style="16" customWidth="1"/>
    <col min="8687" max="8687" width="7.28515625" style="16" customWidth="1"/>
    <col min="8688" max="8688" width="9.7109375" style="16" customWidth="1"/>
    <col min="8689" max="8689" width="3.85546875" style="16" customWidth="1"/>
    <col min="8690" max="8690" width="7.28515625" style="16" customWidth="1"/>
    <col min="8691" max="8691" width="5.28515625" style="16" customWidth="1"/>
    <col min="8692" max="8692" width="6.28515625" style="16" customWidth="1"/>
    <col min="8693" max="8693" width="6.140625" style="16" customWidth="1"/>
    <col min="8694" max="8694" width="12.42578125" style="16" customWidth="1"/>
    <col min="8695" max="8695" width="8.7109375" style="16" customWidth="1"/>
    <col min="8696" max="8696" width="1.7109375" style="16" customWidth="1"/>
    <col min="8697" max="8697" width="2.140625" style="16" customWidth="1"/>
    <col min="8698" max="8698" width="6.85546875" style="16" customWidth="1"/>
    <col min="8699" max="8699" width="8.5703125" style="16" customWidth="1"/>
    <col min="8700" max="8937" width="9.140625" style="16"/>
    <col min="8938" max="8938" width="4" style="16" customWidth="1"/>
    <col min="8939" max="8939" width="25.42578125" style="16" customWidth="1"/>
    <col min="8940" max="8940" width="4.85546875" style="16" customWidth="1"/>
    <col min="8941" max="8941" width="7.7109375" style="16" customWidth="1"/>
    <col min="8942" max="8942" width="8.140625" style="16" customWidth="1"/>
    <col min="8943" max="8943" width="7.28515625" style="16" customWidth="1"/>
    <col min="8944" max="8944" width="9.7109375" style="16" customWidth="1"/>
    <col min="8945" max="8945" width="3.85546875" style="16" customWidth="1"/>
    <col min="8946" max="8946" width="7.28515625" style="16" customWidth="1"/>
    <col min="8947" max="8947" width="5.28515625" style="16" customWidth="1"/>
    <col min="8948" max="8948" width="6.28515625" style="16" customWidth="1"/>
    <col min="8949" max="8949" width="6.140625" style="16" customWidth="1"/>
    <col min="8950" max="8950" width="12.42578125" style="16" customWidth="1"/>
    <col min="8951" max="8951" width="8.7109375" style="16" customWidth="1"/>
    <col min="8952" max="8952" width="1.7109375" style="16" customWidth="1"/>
    <col min="8953" max="8953" width="2.140625" style="16" customWidth="1"/>
    <col min="8954" max="8954" width="6.85546875" style="16" customWidth="1"/>
    <col min="8955" max="8955" width="8.5703125" style="16" customWidth="1"/>
    <col min="8956" max="9193" width="9.140625" style="16"/>
    <col min="9194" max="9194" width="4" style="16" customWidth="1"/>
    <col min="9195" max="9195" width="25.42578125" style="16" customWidth="1"/>
    <col min="9196" max="9196" width="4.85546875" style="16" customWidth="1"/>
    <col min="9197" max="9197" width="7.7109375" style="16" customWidth="1"/>
    <col min="9198" max="9198" width="8.140625" style="16" customWidth="1"/>
    <col min="9199" max="9199" width="7.28515625" style="16" customWidth="1"/>
    <col min="9200" max="9200" width="9.7109375" style="16" customWidth="1"/>
    <col min="9201" max="9201" width="3.85546875" style="16" customWidth="1"/>
    <col min="9202" max="9202" width="7.28515625" style="16" customWidth="1"/>
    <col min="9203" max="9203" width="5.28515625" style="16" customWidth="1"/>
    <col min="9204" max="9204" width="6.28515625" style="16" customWidth="1"/>
    <col min="9205" max="9205" width="6.140625" style="16" customWidth="1"/>
    <col min="9206" max="9206" width="12.42578125" style="16" customWidth="1"/>
    <col min="9207" max="9207" width="8.7109375" style="16" customWidth="1"/>
    <col min="9208" max="9208" width="1.7109375" style="16" customWidth="1"/>
    <col min="9209" max="9209" width="2.140625" style="16" customWidth="1"/>
    <col min="9210" max="9210" width="6.85546875" style="16" customWidth="1"/>
    <col min="9211" max="9211" width="8.5703125" style="16" customWidth="1"/>
    <col min="9212" max="9449" width="9.140625" style="16"/>
    <col min="9450" max="9450" width="4" style="16" customWidth="1"/>
    <col min="9451" max="9451" width="25.42578125" style="16" customWidth="1"/>
    <col min="9452" max="9452" width="4.85546875" style="16" customWidth="1"/>
    <col min="9453" max="9453" width="7.7109375" style="16" customWidth="1"/>
    <col min="9454" max="9454" width="8.140625" style="16" customWidth="1"/>
    <col min="9455" max="9455" width="7.28515625" style="16" customWidth="1"/>
    <col min="9456" max="9456" width="9.7109375" style="16" customWidth="1"/>
    <col min="9457" max="9457" width="3.85546875" style="16" customWidth="1"/>
    <col min="9458" max="9458" width="7.28515625" style="16" customWidth="1"/>
    <col min="9459" max="9459" width="5.28515625" style="16" customWidth="1"/>
    <col min="9460" max="9460" width="6.28515625" style="16" customWidth="1"/>
    <col min="9461" max="9461" width="6.140625" style="16" customWidth="1"/>
    <col min="9462" max="9462" width="12.42578125" style="16" customWidth="1"/>
    <col min="9463" max="9463" width="8.7109375" style="16" customWidth="1"/>
    <col min="9464" max="9464" width="1.7109375" style="16" customWidth="1"/>
    <col min="9465" max="9465" width="2.140625" style="16" customWidth="1"/>
    <col min="9466" max="9466" width="6.85546875" style="16" customWidth="1"/>
    <col min="9467" max="9467" width="8.5703125" style="16" customWidth="1"/>
    <col min="9468" max="9705" width="9.140625" style="16"/>
    <col min="9706" max="9706" width="4" style="16" customWidth="1"/>
    <col min="9707" max="9707" width="25.42578125" style="16" customWidth="1"/>
    <col min="9708" max="9708" width="4.85546875" style="16" customWidth="1"/>
    <col min="9709" max="9709" width="7.7109375" style="16" customWidth="1"/>
    <col min="9710" max="9710" width="8.140625" style="16" customWidth="1"/>
    <col min="9711" max="9711" width="7.28515625" style="16" customWidth="1"/>
    <col min="9712" max="9712" width="9.7109375" style="16" customWidth="1"/>
    <col min="9713" max="9713" width="3.85546875" style="16" customWidth="1"/>
    <col min="9714" max="9714" width="7.28515625" style="16" customWidth="1"/>
    <col min="9715" max="9715" width="5.28515625" style="16" customWidth="1"/>
    <col min="9716" max="9716" width="6.28515625" style="16" customWidth="1"/>
    <col min="9717" max="9717" width="6.140625" style="16" customWidth="1"/>
    <col min="9718" max="9718" width="12.42578125" style="16" customWidth="1"/>
    <col min="9719" max="9719" width="8.7109375" style="16" customWidth="1"/>
    <col min="9720" max="9720" width="1.7109375" style="16" customWidth="1"/>
    <col min="9721" max="9721" width="2.140625" style="16" customWidth="1"/>
    <col min="9722" max="9722" width="6.85546875" style="16" customWidth="1"/>
    <col min="9723" max="9723" width="8.5703125" style="16" customWidth="1"/>
    <col min="9724" max="9961" width="9.140625" style="16"/>
    <col min="9962" max="9962" width="4" style="16" customWidth="1"/>
    <col min="9963" max="9963" width="25.42578125" style="16" customWidth="1"/>
    <col min="9964" max="9964" width="4.85546875" style="16" customWidth="1"/>
    <col min="9965" max="9965" width="7.7109375" style="16" customWidth="1"/>
    <col min="9966" max="9966" width="8.140625" style="16" customWidth="1"/>
    <col min="9967" max="9967" width="7.28515625" style="16" customWidth="1"/>
    <col min="9968" max="9968" width="9.7109375" style="16" customWidth="1"/>
    <col min="9969" max="9969" width="3.85546875" style="16" customWidth="1"/>
    <col min="9970" max="9970" width="7.28515625" style="16" customWidth="1"/>
    <col min="9971" max="9971" width="5.28515625" style="16" customWidth="1"/>
    <col min="9972" max="9972" width="6.28515625" style="16" customWidth="1"/>
    <col min="9973" max="9973" width="6.140625" style="16" customWidth="1"/>
    <col min="9974" max="9974" width="12.42578125" style="16" customWidth="1"/>
    <col min="9975" max="9975" width="8.7109375" style="16" customWidth="1"/>
    <col min="9976" max="9976" width="1.7109375" style="16" customWidth="1"/>
    <col min="9977" max="9977" width="2.140625" style="16" customWidth="1"/>
    <col min="9978" max="9978" width="6.85546875" style="16" customWidth="1"/>
    <col min="9979" max="9979" width="8.5703125" style="16" customWidth="1"/>
    <col min="9980" max="10217" width="9.140625" style="16"/>
    <col min="10218" max="10218" width="4" style="16" customWidth="1"/>
    <col min="10219" max="10219" width="25.42578125" style="16" customWidth="1"/>
    <col min="10220" max="10220" width="4.85546875" style="16" customWidth="1"/>
    <col min="10221" max="10221" width="7.7109375" style="16" customWidth="1"/>
    <col min="10222" max="10222" width="8.140625" style="16" customWidth="1"/>
    <col min="10223" max="10223" width="7.28515625" style="16" customWidth="1"/>
    <col min="10224" max="10224" width="9.7109375" style="16" customWidth="1"/>
    <col min="10225" max="10225" width="3.85546875" style="16" customWidth="1"/>
    <col min="10226" max="10226" width="7.28515625" style="16" customWidth="1"/>
    <col min="10227" max="10227" width="5.28515625" style="16" customWidth="1"/>
    <col min="10228" max="10228" width="6.28515625" style="16" customWidth="1"/>
    <col min="10229" max="10229" width="6.140625" style="16" customWidth="1"/>
    <col min="10230" max="10230" width="12.42578125" style="16" customWidth="1"/>
    <col min="10231" max="10231" width="8.7109375" style="16" customWidth="1"/>
    <col min="10232" max="10232" width="1.7109375" style="16" customWidth="1"/>
    <col min="10233" max="10233" width="2.140625" style="16" customWidth="1"/>
    <col min="10234" max="10234" width="6.85546875" style="16" customWidth="1"/>
    <col min="10235" max="10235" width="8.5703125" style="16" customWidth="1"/>
    <col min="10236" max="10473" width="9.140625" style="16"/>
    <col min="10474" max="10474" width="4" style="16" customWidth="1"/>
    <col min="10475" max="10475" width="25.42578125" style="16" customWidth="1"/>
    <col min="10476" max="10476" width="4.85546875" style="16" customWidth="1"/>
    <col min="10477" max="10477" width="7.7109375" style="16" customWidth="1"/>
    <col min="10478" max="10478" width="8.140625" style="16" customWidth="1"/>
    <col min="10479" max="10479" width="7.28515625" style="16" customWidth="1"/>
    <col min="10480" max="10480" width="9.7109375" style="16" customWidth="1"/>
    <col min="10481" max="10481" width="3.85546875" style="16" customWidth="1"/>
    <col min="10482" max="10482" width="7.28515625" style="16" customWidth="1"/>
    <col min="10483" max="10483" width="5.28515625" style="16" customWidth="1"/>
    <col min="10484" max="10484" width="6.28515625" style="16" customWidth="1"/>
    <col min="10485" max="10485" width="6.140625" style="16" customWidth="1"/>
    <col min="10486" max="10486" width="12.42578125" style="16" customWidth="1"/>
    <col min="10487" max="10487" width="8.7109375" style="16" customWidth="1"/>
    <col min="10488" max="10488" width="1.7109375" style="16" customWidth="1"/>
    <col min="10489" max="10489" width="2.140625" style="16" customWidth="1"/>
    <col min="10490" max="10490" width="6.85546875" style="16" customWidth="1"/>
    <col min="10491" max="10491" width="8.5703125" style="16" customWidth="1"/>
    <col min="10492" max="10729" width="9.140625" style="16"/>
    <col min="10730" max="10730" width="4" style="16" customWidth="1"/>
    <col min="10731" max="10731" width="25.42578125" style="16" customWidth="1"/>
    <col min="10732" max="10732" width="4.85546875" style="16" customWidth="1"/>
    <col min="10733" max="10733" width="7.7109375" style="16" customWidth="1"/>
    <col min="10734" max="10734" width="8.140625" style="16" customWidth="1"/>
    <col min="10735" max="10735" width="7.28515625" style="16" customWidth="1"/>
    <col min="10736" max="10736" width="9.7109375" style="16" customWidth="1"/>
    <col min="10737" max="10737" width="3.85546875" style="16" customWidth="1"/>
    <col min="10738" max="10738" width="7.28515625" style="16" customWidth="1"/>
    <col min="10739" max="10739" width="5.28515625" style="16" customWidth="1"/>
    <col min="10740" max="10740" width="6.28515625" style="16" customWidth="1"/>
    <col min="10741" max="10741" width="6.140625" style="16" customWidth="1"/>
    <col min="10742" max="10742" width="12.42578125" style="16" customWidth="1"/>
    <col min="10743" max="10743" width="8.7109375" style="16" customWidth="1"/>
    <col min="10744" max="10744" width="1.7109375" style="16" customWidth="1"/>
    <col min="10745" max="10745" width="2.140625" style="16" customWidth="1"/>
    <col min="10746" max="10746" width="6.85546875" style="16" customWidth="1"/>
    <col min="10747" max="10747" width="8.5703125" style="16" customWidth="1"/>
    <col min="10748" max="10985" width="9.140625" style="16"/>
    <col min="10986" max="10986" width="4" style="16" customWidth="1"/>
    <col min="10987" max="10987" width="25.42578125" style="16" customWidth="1"/>
    <col min="10988" max="10988" width="4.85546875" style="16" customWidth="1"/>
    <col min="10989" max="10989" width="7.7109375" style="16" customWidth="1"/>
    <col min="10990" max="10990" width="8.140625" style="16" customWidth="1"/>
    <col min="10991" max="10991" width="7.28515625" style="16" customWidth="1"/>
    <col min="10992" max="10992" width="9.7109375" style="16" customWidth="1"/>
    <col min="10993" max="10993" width="3.85546875" style="16" customWidth="1"/>
    <col min="10994" max="10994" width="7.28515625" style="16" customWidth="1"/>
    <col min="10995" max="10995" width="5.28515625" style="16" customWidth="1"/>
    <col min="10996" max="10996" width="6.28515625" style="16" customWidth="1"/>
    <col min="10997" max="10997" width="6.140625" style="16" customWidth="1"/>
    <col min="10998" max="10998" width="12.42578125" style="16" customWidth="1"/>
    <col min="10999" max="10999" width="8.7109375" style="16" customWidth="1"/>
    <col min="11000" max="11000" width="1.7109375" style="16" customWidth="1"/>
    <col min="11001" max="11001" width="2.140625" style="16" customWidth="1"/>
    <col min="11002" max="11002" width="6.85546875" style="16" customWidth="1"/>
    <col min="11003" max="11003" width="8.5703125" style="16" customWidth="1"/>
    <col min="11004" max="11241" width="9.140625" style="16"/>
    <col min="11242" max="11242" width="4" style="16" customWidth="1"/>
    <col min="11243" max="11243" width="25.42578125" style="16" customWidth="1"/>
    <col min="11244" max="11244" width="4.85546875" style="16" customWidth="1"/>
    <col min="11245" max="11245" width="7.7109375" style="16" customWidth="1"/>
    <col min="11246" max="11246" width="8.140625" style="16" customWidth="1"/>
    <col min="11247" max="11247" width="7.28515625" style="16" customWidth="1"/>
    <col min="11248" max="11248" width="9.7109375" style="16" customWidth="1"/>
    <col min="11249" max="11249" width="3.85546875" style="16" customWidth="1"/>
    <col min="11250" max="11250" width="7.28515625" style="16" customWidth="1"/>
    <col min="11251" max="11251" width="5.28515625" style="16" customWidth="1"/>
    <col min="11252" max="11252" width="6.28515625" style="16" customWidth="1"/>
    <col min="11253" max="11253" width="6.140625" style="16" customWidth="1"/>
    <col min="11254" max="11254" width="12.42578125" style="16" customWidth="1"/>
    <col min="11255" max="11255" width="8.7109375" style="16" customWidth="1"/>
    <col min="11256" max="11256" width="1.7109375" style="16" customWidth="1"/>
    <col min="11257" max="11257" width="2.140625" style="16" customWidth="1"/>
    <col min="11258" max="11258" width="6.85546875" style="16" customWidth="1"/>
    <col min="11259" max="11259" width="8.5703125" style="16" customWidth="1"/>
    <col min="11260" max="11497" width="9.140625" style="16"/>
    <col min="11498" max="11498" width="4" style="16" customWidth="1"/>
    <col min="11499" max="11499" width="25.42578125" style="16" customWidth="1"/>
    <col min="11500" max="11500" width="4.85546875" style="16" customWidth="1"/>
    <col min="11501" max="11501" width="7.7109375" style="16" customWidth="1"/>
    <col min="11502" max="11502" width="8.140625" style="16" customWidth="1"/>
    <col min="11503" max="11503" width="7.28515625" style="16" customWidth="1"/>
    <col min="11504" max="11504" width="9.7109375" style="16" customWidth="1"/>
    <col min="11505" max="11505" width="3.85546875" style="16" customWidth="1"/>
    <col min="11506" max="11506" width="7.28515625" style="16" customWidth="1"/>
    <col min="11507" max="11507" width="5.28515625" style="16" customWidth="1"/>
    <col min="11508" max="11508" width="6.28515625" style="16" customWidth="1"/>
    <col min="11509" max="11509" width="6.140625" style="16" customWidth="1"/>
    <col min="11510" max="11510" width="12.42578125" style="16" customWidth="1"/>
    <col min="11511" max="11511" width="8.7109375" style="16" customWidth="1"/>
    <col min="11512" max="11512" width="1.7109375" style="16" customWidth="1"/>
    <col min="11513" max="11513" width="2.140625" style="16" customWidth="1"/>
    <col min="11514" max="11514" width="6.85546875" style="16" customWidth="1"/>
    <col min="11515" max="11515" width="8.5703125" style="16" customWidth="1"/>
    <col min="11516" max="11753" width="9.140625" style="16"/>
    <col min="11754" max="11754" width="4" style="16" customWidth="1"/>
    <col min="11755" max="11755" width="25.42578125" style="16" customWidth="1"/>
    <col min="11756" max="11756" width="4.85546875" style="16" customWidth="1"/>
    <col min="11757" max="11757" width="7.7109375" style="16" customWidth="1"/>
    <col min="11758" max="11758" width="8.140625" style="16" customWidth="1"/>
    <col min="11759" max="11759" width="7.28515625" style="16" customWidth="1"/>
    <col min="11760" max="11760" width="9.7109375" style="16" customWidth="1"/>
    <col min="11761" max="11761" width="3.85546875" style="16" customWidth="1"/>
    <col min="11762" max="11762" width="7.28515625" style="16" customWidth="1"/>
    <col min="11763" max="11763" width="5.28515625" style="16" customWidth="1"/>
    <col min="11764" max="11764" width="6.28515625" style="16" customWidth="1"/>
    <col min="11765" max="11765" width="6.140625" style="16" customWidth="1"/>
    <col min="11766" max="11766" width="12.42578125" style="16" customWidth="1"/>
    <col min="11767" max="11767" width="8.7109375" style="16" customWidth="1"/>
    <col min="11768" max="11768" width="1.7109375" style="16" customWidth="1"/>
    <col min="11769" max="11769" width="2.140625" style="16" customWidth="1"/>
    <col min="11770" max="11770" width="6.85546875" style="16" customWidth="1"/>
    <col min="11771" max="11771" width="8.5703125" style="16" customWidth="1"/>
    <col min="11772" max="12009" width="9.140625" style="16"/>
    <col min="12010" max="12010" width="4" style="16" customWidth="1"/>
    <col min="12011" max="12011" width="25.42578125" style="16" customWidth="1"/>
    <col min="12012" max="12012" width="4.85546875" style="16" customWidth="1"/>
    <col min="12013" max="12013" width="7.7109375" style="16" customWidth="1"/>
    <col min="12014" max="12014" width="8.140625" style="16" customWidth="1"/>
    <col min="12015" max="12015" width="7.28515625" style="16" customWidth="1"/>
    <col min="12016" max="12016" width="9.7109375" style="16" customWidth="1"/>
    <col min="12017" max="12017" width="3.85546875" style="16" customWidth="1"/>
    <col min="12018" max="12018" width="7.28515625" style="16" customWidth="1"/>
    <col min="12019" max="12019" width="5.28515625" style="16" customWidth="1"/>
    <col min="12020" max="12020" width="6.28515625" style="16" customWidth="1"/>
    <col min="12021" max="12021" width="6.140625" style="16" customWidth="1"/>
    <col min="12022" max="12022" width="12.42578125" style="16" customWidth="1"/>
    <col min="12023" max="12023" width="8.7109375" style="16" customWidth="1"/>
    <col min="12024" max="12024" width="1.7109375" style="16" customWidth="1"/>
    <col min="12025" max="12025" width="2.140625" style="16" customWidth="1"/>
    <col min="12026" max="12026" width="6.85546875" style="16" customWidth="1"/>
    <col min="12027" max="12027" width="8.5703125" style="16" customWidth="1"/>
    <col min="12028" max="12265" width="9.140625" style="16"/>
    <col min="12266" max="12266" width="4" style="16" customWidth="1"/>
    <col min="12267" max="12267" width="25.42578125" style="16" customWidth="1"/>
    <col min="12268" max="12268" width="4.85546875" style="16" customWidth="1"/>
    <col min="12269" max="12269" width="7.7109375" style="16" customWidth="1"/>
    <col min="12270" max="12270" width="8.140625" style="16" customWidth="1"/>
    <col min="12271" max="12271" width="7.28515625" style="16" customWidth="1"/>
    <col min="12272" max="12272" width="9.7109375" style="16" customWidth="1"/>
    <col min="12273" max="12273" width="3.85546875" style="16" customWidth="1"/>
    <col min="12274" max="12274" width="7.28515625" style="16" customWidth="1"/>
    <col min="12275" max="12275" width="5.28515625" style="16" customWidth="1"/>
    <col min="12276" max="12276" width="6.28515625" style="16" customWidth="1"/>
    <col min="12277" max="12277" width="6.140625" style="16" customWidth="1"/>
    <col min="12278" max="12278" width="12.42578125" style="16" customWidth="1"/>
    <col min="12279" max="12279" width="8.7109375" style="16" customWidth="1"/>
    <col min="12280" max="12280" width="1.7109375" style="16" customWidth="1"/>
    <col min="12281" max="12281" width="2.140625" style="16" customWidth="1"/>
    <col min="12282" max="12282" width="6.85546875" style="16" customWidth="1"/>
    <col min="12283" max="12283" width="8.5703125" style="16" customWidth="1"/>
    <col min="12284" max="12521" width="9.140625" style="16"/>
    <col min="12522" max="12522" width="4" style="16" customWidth="1"/>
    <col min="12523" max="12523" width="25.42578125" style="16" customWidth="1"/>
    <col min="12524" max="12524" width="4.85546875" style="16" customWidth="1"/>
    <col min="12525" max="12525" width="7.7109375" style="16" customWidth="1"/>
    <col min="12526" max="12526" width="8.140625" style="16" customWidth="1"/>
    <col min="12527" max="12527" width="7.28515625" style="16" customWidth="1"/>
    <col min="12528" max="12528" width="9.7109375" style="16" customWidth="1"/>
    <col min="12529" max="12529" width="3.85546875" style="16" customWidth="1"/>
    <col min="12530" max="12530" width="7.28515625" style="16" customWidth="1"/>
    <col min="12531" max="12531" width="5.28515625" style="16" customWidth="1"/>
    <col min="12532" max="12532" width="6.28515625" style="16" customWidth="1"/>
    <col min="12533" max="12533" width="6.140625" style="16" customWidth="1"/>
    <col min="12534" max="12534" width="12.42578125" style="16" customWidth="1"/>
    <col min="12535" max="12535" width="8.7109375" style="16" customWidth="1"/>
    <col min="12536" max="12536" width="1.7109375" style="16" customWidth="1"/>
    <col min="12537" max="12537" width="2.140625" style="16" customWidth="1"/>
    <col min="12538" max="12538" width="6.85546875" style="16" customWidth="1"/>
    <col min="12539" max="12539" width="8.5703125" style="16" customWidth="1"/>
    <col min="12540" max="12777" width="9.140625" style="16"/>
    <col min="12778" max="12778" width="4" style="16" customWidth="1"/>
    <col min="12779" max="12779" width="25.42578125" style="16" customWidth="1"/>
    <col min="12780" max="12780" width="4.85546875" style="16" customWidth="1"/>
    <col min="12781" max="12781" width="7.7109375" style="16" customWidth="1"/>
    <col min="12782" max="12782" width="8.140625" style="16" customWidth="1"/>
    <col min="12783" max="12783" width="7.28515625" style="16" customWidth="1"/>
    <col min="12784" max="12784" width="9.7109375" style="16" customWidth="1"/>
    <col min="12785" max="12785" width="3.85546875" style="16" customWidth="1"/>
    <col min="12786" max="12786" width="7.28515625" style="16" customWidth="1"/>
    <col min="12787" max="12787" width="5.28515625" style="16" customWidth="1"/>
    <col min="12788" max="12788" width="6.28515625" style="16" customWidth="1"/>
    <col min="12789" max="12789" width="6.140625" style="16" customWidth="1"/>
    <col min="12790" max="12790" width="12.42578125" style="16" customWidth="1"/>
    <col min="12791" max="12791" width="8.7109375" style="16" customWidth="1"/>
    <col min="12792" max="12792" width="1.7109375" style="16" customWidth="1"/>
    <col min="12793" max="12793" width="2.140625" style="16" customWidth="1"/>
    <col min="12794" max="12794" width="6.85546875" style="16" customWidth="1"/>
    <col min="12795" max="12795" width="8.5703125" style="16" customWidth="1"/>
    <col min="12796" max="13033" width="9.140625" style="16"/>
    <col min="13034" max="13034" width="4" style="16" customWidth="1"/>
    <col min="13035" max="13035" width="25.42578125" style="16" customWidth="1"/>
    <col min="13036" max="13036" width="4.85546875" style="16" customWidth="1"/>
    <col min="13037" max="13037" width="7.7109375" style="16" customWidth="1"/>
    <col min="13038" max="13038" width="8.140625" style="16" customWidth="1"/>
    <col min="13039" max="13039" width="7.28515625" style="16" customWidth="1"/>
    <col min="13040" max="13040" width="9.7109375" style="16" customWidth="1"/>
    <col min="13041" max="13041" width="3.85546875" style="16" customWidth="1"/>
    <col min="13042" max="13042" width="7.28515625" style="16" customWidth="1"/>
    <col min="13043" max="13043" width="5.28515625" style="16" customWidth="1"/>
    <col min="13044" max="13044" width="6.28515625" style="16" customWidth="1"/>
    <col min="13045" max="13045" width="6.140625" style="16" customWidth="1"/>
    <col min="13046" max="13046" width="12.42578125" style="16" customWidth="1"/>
    <col min="13047" max="13047" width="8.7109375" style="16" customWidth="1"/>
    <col min="13048" max="13048" width="1.7109375" style="16" customWidth="1"/>
    <col min="13049" max="13049" width="2.140625" style="16" customWidth="1"/>
    <col min="13050" max="13050" width="6.85546875" style="16" customWidth="1"/>
    <col min="13051" max="13051" width="8.5703125" style="16" customWidth="1"/>
    <col min="13052" max="13289" width="9.140625" style="16"/>
    <col min="13290" max="13290" width="4" style="16" customWidth="1"/>
    <col min="13291" max="13291" width="25.42578125" style="16" customWidth="1"/>
    <col min="13292" max="13292" width="4.85546875" style="16" customWidth="1"/>
    <col min="13293" max="13293" width="7.7109375" style="16" customWidth="1"/>
    <col min="13294" max="13294" width="8.140625" style="16" customWidth="1"/>
    <col min="13295" max="13295" width="7.28515625" style="16" customWidth="1"/>
    <col min="13296" max="13296" width="9.7109375" style="16" customWidth="1"/>
    <col min="13297" max="13297" width="3.85546875" style="16" customWidth="1"/>
    <col min="13298" max="13298" width="7.28515625" style="16" customWidth="1"/>
    <col min="13299" max="13299" width="5.28515625" style="16" customWidth="1"/>
    <col min="13300" max="13300" width="6.28515625" style="16" customWidth="1"/>
    <col min="13301" max="13301" width="6.140625" style="16" customWidth="1"/>
    <col min="13302" max="13302" width="12.42578125" style="16" customWidth="1"/>
    <col min="13303" max="13303" width="8.7109375" style="16" customWidth="1"/>
    <col min="13304" max="13304" width="1.7109375" style="16" customWidth="1"/>
    <col min="13305" max="13305" width="2.140625" style="16" customWidth="1"/>
    <col min="13306" max="13306" width="6.85546875" style="16" customWidth="1"/>
    <col min="13307" max="13307" width="8.5703125" style="16" customWidth="1"/>
    <col min="13308" max="13545" width="9.140625" style="16"/>
    <col min="13546" max="13546" width="4" style="16" customWidth="1"/>
    <col min="13547" max="13547" width="25.42578125" style="16" customWidth="1"/>
    <col min="13548" max="13548" width="4.85546875" style="16" customWidth="1"/>
    <col min="13549" max="13549" width="7.7109375" style="16" customWidth="1"/>
    <col min="13550" max="13550" width="8.140625" style="16" customWidth="1"/>
    <col min="13551" max="13551" width="7.28515625" style="16" customWidth="1"/>
    <col min="13552" max="13552" width="9.7109375" style="16" customWidth="1"/>
    <col min="13553" max="13553" width="3.85546875" style="16" customWidth="1"/>
    <col min="13554" max="13554" width="7.28515625" style="16" customWidth="1"/>
    <col min="13555" max="13555" width="5.28515625" style="16" customWidth="1"/>
    <col min="13556" max="13556" width="6.28515625" style="16" customWidth="1"/>
    <col min="13557" max="13557" width="6.140625" style="16" customWidth="1"/>
    <col min="13558" max="13558" width="12.42578125" style="16" customWidth="1"/>
    <col min="13559" max="13559" width="8.7109375" style="16" customWidth="1"/>
    <col min="13560" max="13560" width="1.7109375" style="16" customWidth="1"/>
    <col min="13561" max="13561" width="2.140625" style="16" customWidth="1"/>
    <col min="13562" max="13562" width="6.85546875" style="16" customWidth="1"/>
    <col min="13563" max="13563" width="8.5703125" style="16" customWidth="1"/>
    <col min="13564" max="13801" width="9.140625" style="16"/>
    <col min="13802" max="13802" width="4" style="16" customWidth="1"/>
    <col min="13803" max="13803" width="25.42578125" style="16" customWidth="1"/>
    <col min="13804" max="13804" width="4.85546875" style="16" customWidth="1"/>
    <col min="13805" max="13805" width="7.7109375" style="16" customWidth="1"/>
    <col min="13806" max="13806" width="8.140625" style="16" customWidth="1"/>
    <col min="13807" max="13807" width="7.28515625" style="16" customWidth="1"/>
    <col min="13808" max="13808" width="9.7109375" style="16" customWidth="1"/>
    <col min="13809" max="13809" width="3.85546875" style="16" customWidth="1"/>
    <col min="13810" max="13810" width="7.28515625" style="16" customWidth="1"/>
    <col min="13811" max="13811" width="5.28515625" style="16" customWidth="1"/>
    <col min="13812" max="13812" width="6.28515625" style="16" customWidth="1"/>
    <col min="13813" max="13813" width="6.140625" style="16" customWidth="1"/>
    <col min="13814" max="13814" width="12.42578125" style="16" customWidth="1"/>
    <col min="13815" max="13815" width="8.7109375" style="16" customWidth="1"/>
    <col min="13816" max="13816" width="1.7109375" style="16" customWidth="1"/>
    <col min="13817" max="13817" width="2.140625" style="16" customWidth="1"/>
    <col min="13818" max="13818" width="6.85546875" style="16" customWidth="1"/>
    <col min="13819" max="13819" width="8.5703125" style="16" customWidth="1"/>
    <col min="13820" max="14057" width="9.140625" style="16"/>
    <col min="14058" max="14058" width="4" style="16" customWidth="1"/>
    <col min="14059" max="14059" width="25.42578125" style="16" customWidth="1"/>
    <col min="14060" max="14060" width="4.85546875" style="16" customWidth="1"/>
    <col min="14061" max="14061" width="7.7109375" style="16" customWidth="1"/>
    <col min="14062" max="14062" width="8.140625" style="16" customWidth="1"/>
    <col min="14063" max="14063" width="7.28515625" style="16" customWidth="1"/>
    <col min="14064" max="14064" width="9.7109375" style="16" customWidth="1"/>
    <col min="14065" max="14065" width="3.85546875" style="16" customWidth="1"/>
    <col min="14066" max="14066" width="7.28515625" style="16" customWidth="1"/>
    <col min="14067" max="14067" width="5.28515625" style="16" customWidth="1"/>
    <col min="14068" max="14068" width="6.28515625" style="16" customWidth="1"/>
    <col min="14069" max="14069" width="6.140625" style="16" customWidth="1"/>
    <col min="14070" max="14070" width="12.42578125" style="16" customWidth="1"/>
    <col min="14071" max="14071" width="8.7109375" style="16" customWidth="1"/>
    <col min="14072" max="14072" width="1.7109375" style="16" customWidth="1"/>
    <col min="14073" max="14073" width="2.140625" style="16" customWidth="1"/>
    <col min="14074" max="14074" width="6.85546875" style="16" customWidth="1"/>
    <col min="14075" max="14075" width="8.5703125" style="16" customWidth="1"/>
    <col min="14076" max="14313" width="9.140625" style="16"/>
    <col min="14314" max="14314" width="4" style="16" customWidth="1"/>
    <col min="14315" max="14315" width="25.42578125" style="16" customWidth="1"/>
    <col min="14316" max="14316" width="4.85546875" style="16" customWidth="1"/>
    <col min="14317" max="14317" width="7.7109375" style="16" customWidth="1"/>
    <col min="14318" max="14318" width="8.140625" style="16" customWidth="1"/>
    <col min="14319" max="14319" width="7.28515625" style="16" customWidth="1"/>
    <col min="14320" max="14320" width="9.7109375" style="16" customWidth="1"/>
    <col min="14321" max="14321" width="3.85546875" style="16" customWidth="1"/>
    <col min="14322" max="14322" width="7.28515625" style="16" customWidth="1"/>
    <col min="14323" max="14323" width="5.28515625" style="16" customWidth="1"/>
    <col min="14324" max="14324" width="6.28515625" style="16" customWidth="1"/>
    <col min="14325" max="14325" width="6.140625" style="16" customWidth="1"/>
    <col min="14326" max="14326" width="12.42578125" style="16" customWidth="1"/>
    <col min="14327" max="14327" width="8.7109375" style="16" customWidth="1"/>
    <col min="14328" max="14328" width="1.7109375" style="16" customWidth="1"/>
    <col min="14329" max="14329" width="2.140625" style="16" customWidth="1"/>
    <col min="14330" max="14330" width="6.85546875" style="16" customWidth="1"/>
    <col min="14331" max="14331" width="8.5703125" style="16" customWidth="1"/>
    <col min="14332" max="14569" width="9.140625" style="16"/>
    <col min="14570" max="14570" width="4" style="16" customWidth="1"/>
    <col min="14571" max="14571" width="25.42578125" style="16" customWidth="1"/>
    <col min="14572" max="14572" width="4.85546875" style="16" customWidth="1"/>
    <col min="14573" max="14573" width="7.7109375" style="16" customWidth="1"/>
    <col min="14574" max="14574" width="8.140625" style="16" customWidth="1"/>
    <col min="14575" max="14575" width="7.28515625" style="16" customWidth="1"/>
    <col min="14576" max="14576" width="9.7109375" style="16" customWidth="1"/>
    <col min="14577" max="14577" width="3.85546875" style="16" customWidth="1"/>
    <col min="14578" max="14578" width="7.28515625" style="16" customWidth="1"/>
    <col min="14579" max="14579" width="5.28515625" style="16" customWidth="1"/>
    <col min="14580" max="14580" width="6.28515625" style="16" customWidth="1"/>
    <col min="14581" max="14581" width="6.140625" style="16" customWidth="1"/>
    <col min="14582" max="14582" width="12.42578125" style="16" customWidth="1"/>
    <col min="14583" max="14583" width="8.7109375" style="16" customWidth="1"/>
    <col min="14584" max="14584" width="1.7109375" style="16" customWidth="1"/>
    <col min="14585" max="14585" width="2.140625" style="16" customWidth="1"/>
    <col min="14586" max="14586" width="6.85546875" style="16" customWidth="1"/>
    <col min="14587" max="14587" width="8.5703125" style="16" customWidth="1"/>
    <col min="14588" max="14825" width="9.140625" style="16"/>
    <col min="14826" max="14826" width="4" style="16" customWidth="1"/>
    <col min="14827" max="14827" width="25.42578125" style="16" customWidth="1"/>
    <col min="14828" max="14828" width="4.85546875" style="16" customWidth="1"/>
    <col min="14829" max="14829" width="7.7109375" style="16" customWidth="1"/>
    <col min="14830" max="14830" width="8.140625" style="16" customWidth="1"/>
    <col min="14831" max="14831" width="7.28515625" style="16" customWidth="1"/>
    <col min="14832" max="14832" width="9.7109375" style="16" customWidth="1"/>
    <col min="14833" max="14833" width="3.85546875" style="16" customWidth="1"/>
    <col min="14834" max="14834" width="7.28515625" style="16" customWidth="1"/>
    <col min="14835" max="14835" width="5.28515625" style="16" customWidth="1"/>
    <col min="14836" max="14836" width="6.28515625" style="16" customWidth="1"/>
    <col min="14837" max="14837" width="6.140625" style="16" customWidth="1"/>
    <col min="14838" max="14838" width="12.42578125" style="16" customWidth="1"/>
    <col min="14839" max="14839" width="8.7109375" style="16" customWidth="1"/>
    <col min="14840" max="14840" width="1.7109375" style="16" customWidth="1"/>
    <col min="14841" max="14841" width="2.140625" style="16" customWidth="1"/>
    <col min="14842" max="14842" width="6.85546875" style="16" customWidth="1"/>
    <col min="14843" max="14843" width="8.5703125" style="16" customWidth="1"/>
    <col min="14844" max="15081" width="9.140625" style="16"/>
    <col min="15082" max="15082" width="4" style="16" customWidth="1"/>
    <col min="15083" max="15083" width="25.42578125" style="16" customWidth="1"/>
    <col min="15084" max="15084" width="4.85546875" style="16" customWidth="1"/>
    <col min="15085" max="15085" width="7.7109375" style="16" customWidth="1"/>
    <col min="15086" max="15086" width="8.140625" style="16" customWidth="1"/>
    <col min="15087" max="15087" width="7.28515625" style="16" customWidth="1"/>
    <col min="15088" max="15088" width="9.7109375" style="16" customWidth="1"/>
    <col min="15089" max="15089" width="3.85546875" style="16" customWidth="1"/>
    <col min="15090" max="15090" width="7.28515625" style="16" customWidth="1"/>
    <col min="15091" max="15091" width="5.28515625" style="16" customWidth="1"/>
    <col min="15092" max="15092" width="6.28515625" style="16" customWidth="1"/>
    <col min="15093" max="15093" width="6.140625" style="16" customWidth="1"/>
    <col min="15094" max="15094" width="12.42578125" style="16" customWidth="1"/>
    <col min="15095" max="15095" width="8.7109375" style="16" customWidth="1"/>
    <col min="15096" max="15096" width="1.7109375" style="16" customWidth="1"/>
    <col min="15097" max="15097" width="2.140625" style="16" customWidth="1"/>
    <col min="15098" max="15098" width="6.85546875" style="16" customWidth="1"/>
    <col min="15099" max="15099" width="8.5703125" style="16" customWidth="1"/>
    <col min="15100" max="15337" width="9.140625" style="16"/>
    <col min="15338" max="15338" width="4" style="16" customWidth="1"/>
    <col min="15339" max="15339" width="25.42578125" style="16" customWidth="1"/>
    <col min="15340" max="15340" width="4.85546875" style="16" customWidth="1"/>
    <col min="15341" max="15341" width="7.7109375" style="16" customWidth="1"/>
    <col min="15342" max="15342" width="8.140625" style="16" customWidth="1"/>
    <col min="15343" max="15343" width="7.28515625" style="16" customWidth="1"/>
    <col min="15344" max="15344" width="9.7109375" style="16" customWidth="1"/>
    <col min="15345" max="15345" width="3.85546875" style="16" customWidth="1"/>
    <col min="15346" max="15346" width="7.28515625" style="16" customWidth="1"/>
    <col min="15347" max="15347" width="5.28515625" style="16" customWidth="1"/>
    <col min="15348" max="15348" width="6.28515625" style="16" customWidth="1"/>
    <col min="15349" max="15349" width="6.140625" style="16" customWidth="1"/>
    <col min="15350" max="15350" width="12.42578125" style="16" customWidth="1"/>
    <col min="15351" max="15351" width="8.7109375" style="16" customWidth="1"/>
    <col min="15352" max="15352" width="1.7109375" style="16" customWidth="1"/>
    <col min="15353" max="15353" width="2.140625" style="16" customWidth="1"/>
    <col min="15354" max="15354" width="6.85546875" style="16" customWidth="1"/>
    <col min="15355" max="15355" width="8.5703125" style="16" customWidth="1"/>
    <col min="15356" max="15593" width="9.140625" style="16"/>
    <col min="15594" max="15594" width="4" style="16" customWidth="1"/>
    <col min="15595" max="15595" width="25.42578125" style="16" customWidth="1"/>
    <col min="15596" max="15596" width="4.85546875" style="16" customWidth="1"/>
    <col min="15597" max="15597" width="7.7109375" style="16" customWidth="1"/>
    <col min="15598" max="15598" width="8.140625" style="16" customWidth="1"/>
    <col min="15599" max="15599" width="7.28515625" style="16" customWidth="1"/>
    <col min="15600" max="15600" width="9.7109375" style="16" customWidth="1"/>
    <col min="15601" max="15601" width="3.85546875" style="16" customWidth="1"/>
    <col min="15602" max="15602" width="7.28515625" style="16" customWidth="1"/>
    <col min="15603" max="15603" width="5.28515625" style="16" customWidth="1"/>
    <col min="15604" max="15604" width="6.28515625" style="16" customWidth="1"/>
    <col min="15605" max="15605" width="6.140625" style="16" customWidth="1"/>
    <col min="15606" max="15606" width="12.42578125" style="16" customWidth="1"/>
    <col min="15607" max="15607" width="8.7109375" style="16" customWidth="1"/>
    <col min="15608" max="15608" width="1.7109375" style="16" customWidth="1"/>
    <col min="15609" max="15609" width="2.140625" style="16" customWidth="1"/>
    <col min="15610" max="15610" width="6.85546875" style="16" customWidth="1"/>
    <col min="15611" max="15611" width="8.5703125" style="16" customWidth="1"/>
    <col min="15612" max="15849" width="9.140625" style="16"/>
    <col min="15850" max="15850" width="4" style="16" customWidth="1"/>
    <col min="15851" max="15851" width="25.42578125" style="16" customWidth="1"/>
    <col min="15852" max="15852" width="4.85546875" style="16" customWidth="1"/>
    <col min="15853" max="15853" width="7.7109375" style="16" customWidth="1"/>
    <col min="15854" max="15854" width="8.140625" style="16" customWidth="1"/>
    <col min="15855" max="15855" width="7.28515625" style="16" customWidth="1"/>
    <col min="15856" max="15856" width="9.7109375" style="16" customWidth="1"/>
    <col min="15857" max="15857" width="3.85546875" style="16" customWidth="1"/>
    <col min="15858" max="15858" width="7.28515625" style="16" customWidth="1"/>
    <col min="15859" max="15859" width="5.28515625" style="16" customWidth="1"/>
    <col min="15860" max="15860" width="6.28515625" style="16" customWidth="1"/>
    <col min="15861" max="15861" width="6.140625" style="16" customWidth="1"/>
    <col min="15862" max="15862" width="12.42578125" style="16" customWidth="1"/>
    <col min="15863" max="15863" width="8.7109375" style="16" customWidth="1"/>
    <col min="15864" max="15864" width="1.7109375" style="16" customWidth="1"/>
    <col min="15865" max="15865" width="2.140625" style="16" customWidth="1"/>
    <col min="15866" max="15866" width="6.85546875" style="16" customWidth="1"/>
    <col min="15867" max="15867" width="8.5703125" style="16" customWidth="1"/>
    <col min="15868" max="16105" width="9.140625" style="16"/>
    <col min="16106" max="16106" width="4" style="16" customWidth="1"/>
    <col min="16107" max="16107" width="25.42578125" style="16" customWidth="1"/>
    <col min="16108" max="16108" width="4.85546875" style="16" customWidth="1"/>
    <col min="16109" max="16109" width="7.7109375" style="16" customWidth="1"/>
    <col min="16110" max="16110" width="8.140625" style="16" customWidth="1"/>
    <col min="16111" max="16111" width="7.28515625" style="16" customWidth="1"/>
    <col min="16112" max="16112" width="9.7109375" style="16" customWidth="1"/>
    <col min="16113" max="16113" width="3.85546875" style="16" customWidth="1"/>
    <col min="16114" max="16114" width="7.28515625" style="16" customWidth="1"/>
    <col min="16115" max="16115" width="5.28515625" style="16" customWidth="1"/>
    <col min="16116" max="16116" width="6.28515625" style="16" customWidth="1"/>
    <col min="16117" max="16117" width="6.140625" style="16" customWidth="1"/>
    <col min="16118" max="16118" width="12.42578125" style="16" customWidth="1"/>
    <col min="16119" max="16119" width="8.7109375" style="16" customWidth="1"/>
    <col min="16120" max="16120" width="1.7109375" style="16" customWidth="1"/>
    <col min="16121" max="16121" width="2.140625" style="16" customWidth="1"/>
    <col min="16122" max="16122" width="6.85546875" style="16" customWidth="1"/>
    <col min="16123" max="16123" width="8.5703125" style="16" customWidth="1"/>
    <col min="16124" max="16384" width="9.140625" style="16"/>
  </cols>
  <sheetData>
    <row r="1" spans="1:14" ht="35.25" customHeight="1" x14ac:dyDescent="0.2">
      <c r="A1" s="161" t="s">
        <v>103</v>
      </c>
      <c r="B1" s="162"/>
      <c r="C1" s="162"/>
      <c r="D1" s="162"/>
      <c r="E1" s="162"/>
      <c r="F1" s="162"/>
      <c r="G1" s="162"/>
      <c r="H1" s="162"/>
      <c r="I1" s="162"/>
      <c r="J1" s="162"/>
      <c r="K1" s="162"/>
      <c r="L1" s="162"/>
      <c r="M1" s="162"/>
      <c r="N1" s="163"/>
    </row>
    <row r="2" spans="1:14" s="141" customFormat="1" ht="36" x14ac:dyDescent="0.15">
      <c r="A2" s="132" t="s">
        <v>0</v>
      </c>
      <c r="B2" s="133" t="s">
        <v>1</v>
      </c>
      <c r="C2" s="134" t="s">
        <v>2</v>
      </c>
      <c r="D2" s="134" t="s">
        <v>82</v>
      </c>
      <c r="E2" s="134" t="s">
        <v>83</v>
      </c>
      <c r="F2" s="134" t="s">
        <v>3</v>
      </c>
      <c r="G2" s="135" t="s">
        <v>4</v>
      </c>
      <c r="H2" s="136" t="s">
        <v>5</v>
      </c>
      <c r="I2" s="137" t="s">
        <v>6</v>
      </c>
      <c r="J2" s="138" t="s">
        <v>7</v>
      </c>
      <c r="K2" s="137" t="s">
        <v>8</v>
      </c>
      <c r="L2" s="137" t="s">
        <v>9</v>
      </c>
      <c r="M2" s="139" t="s">
        <v>10</v>
      </c>
      <c r="N2" s="140" t="s">
        <v>11</v>
      </c>
    </row>
    <row r="3" spans="1:14" s="114" customFormat="1" ht="21" customHeight="1" x14ac:dyDescent="0.2">
      <c r="A3" s="164" t="s">
        <v>98</v>
      </c>
      <c r="B3" s="165"/>
      <c r="C3" s="165"/>
      <c r="D3" s="165"/>
      <c r="E3" s="165"/>
      <c r="F3" s="165"/>
      <c r="G3" s="165"/>
      <c r="H3" s="165"/>
      <c r="I3" s="165"/>
      <c r="J3" s="165"/>
      <c r="K3" s="165"/>
      <c r="L3" s="165"/>
      <c r="M3" s="165"/>
      <c r="N3" s="165"/>
    </row>
    <row r="4" spans="1:14" s="14" customFormat="1" ht="113.25" customHeight="1" x14ac:dyDescent="0.2">
      <c r="A4" s="2">
        <v>1</v>
      </c>
      <c r="B4" s="3" t="s">
        <v>63</v>
      </c>
      <c r="C4" s="4" t="s">
        <v>12</v>
      </c>
      <c r="D4" s="5">
        <v>30</v>
      </c>
      <c r="E4" s="5" t="s">
        <v>13</v>
      </c>
      <c r="F4" s="6" t="s">
        <v>14</v>
      </c>
      <c r="G4" s="7">
        <v>24</v>
      </c>
      <c r="H4" s="8" t="s">
        <v>15</v>
      </c>
      <c r="I4" s="9"/>
      <c r="J4" s="10"/>
      <c r="K4" s="11">
        <f>ROUND(G4*I4,2)</f>
        <v>0</v>
      </c>
      <c r="L4" s="11">
        <f>K4+ROUND(K4*J4/100,2)</f>
        <v>0</v>
      </c>
      <c r="M4" s="12"/>
      <c r="N4" s="13"/>
    </row>
    <row r="5" spans="1:14" s="114" customFormat="1" ht="96.75" customHeight="1" x14ac:dyDescent="0.2">
      <c r="A5" s="164" t="s">
        <v>59</v>
      </c>
      <c r="B5" s="165"/>
      <c r="C5" s="165"/>
      <c r="D5" s="165"/>
      <c r="E5" s="165"/>
      <c r="F5" s="165"/>
      <c r="G5" s="165"/>
      <c r="H5" s="165"/>
      <c r="I5" s="165"/>
      <c r="J5" s="165"/>
      <c r="K5" s="165"/>
      <c r="L5" s="165"/>
      <c r="M5" s="165"/>
      <c r="N5" s="165"/>
    </row>
    <row r="6" spans="1:14" s="14" customFormat="1" ht="13.15" customHeight="1" x14ac:dyDescent="0.2">
      <c r="A6" s="25">
        <v>1</v>
      </c>
      <c r="B6" s="155" t="s">
        <v>16</v>
      </c>
      <c r="C6" s="26" t="s">
        <v>17</v>
      </c>
      <c r="D6" s="25" t="s">
        <v>18</v>
      </c>
      <c r="E6" s="25" t="s">
        <v>19</v>
      </c>
      <c r="F6" s="27" t="s">
        <v>19</v>
      </c>
      <c r="G6" s="7">
        <v>24</v>
      </c>
      <c r="H6" s="28" t="s">
        <v>15</v>
      </c>
      <c r="I6" s="29"/>
      <c r="J6" s="30"/>
      <c r="K6" s="11">
        <f t="shared" ref="K6:K14" si="0">ROUND(G6*I6,2)</f>
        <v>0</v>
      </c>
      <c r="L6" s="29">
        <f t="shared" ref="L6:L14" si="1">K6+ROUND(K6*J6/100,2)</f>
        <v>0</v>
      </c>
      <c r="M6" s="31"/>
      <c r="N6" s="32"/>
    </row>
    <row r="7" spans="1:14" s="14" customFormat="1" x14ac:dyDescent="0.2">
      <c r="A7" s="25">
        <v>2</v>
      </c>
      <c r="B7" s="156"/>
      <c r="C7" s="26">
        <v>0</v>
      </c>
      <c r="D7" s="25" t="s">
        <v>18</v>
      </c>
      <c r="E7" s="25" t="s">
        <v>19</v>
      </c>
      <c r="F7" s="27" t="s">
        <v>19</v>
      </c>
      <c r="G7" s="7">
        <v>24</v>
      </c>
      <c r="H7" s="28" t="s">
        <v>15</v>
      </c>
      <c r="I7" s="29"/>
      <c r="J7" s="30"/>
      <c r="K7" s="11">
        <f t="shared" si="0"/>
        <v>0</v>
      </c>
      <c r="L7" s="29">
        <f t="shared" si="1"/>
        <v>0</v>
      </c>
      <c r="M7" s="31"/>
      <c r="N7" s="32"/>
    </row>
    <row r="8" spans="1:14" s="14" customFormat="1" x14ac:dyDescent="0.2">
      <c r="A8" s="25">
        <v>3</v>
      </c>
      <c r="B8" s="156"/>
      <c r="C8" s="26">
        <v>1</v>
      </c>
      <c r="D8" s="25" t="s">
        <v>18</v>
      </c>
      <c r="E8" s="25" t="s">
        <v>19</v>
      </c>
      <c r="F8" s="27" t="s">
        <v>19</v>
      </c>
      <c r="G8" s="7">
        <v>12</v>
      </c>
      <c r="H8" s="28" t="s">
        <v>15</v>
      </c>
      <c r="I8" s="29"/>
      <c r="J8" s="30"/>
      <c r="K8" s="11">
        <f t="shared" si="0"/>
        <v>0</v>
      </c>
      <c r="L8" s="29">
        <f t="shared" si="1"/>
        <v>0</v>
      </c>
      <c r="M8" s="31"/>
      <c r="N8" s="32"/>
    </row>
    <row r="9" spans="1:14" s="14" customFormat="1" x14ac:dyDescent="0.2">
      <c r="A9" s="25">
        <v>4</v>
      </c>
      <c r="B9" s="156"/>
      <c r="C9" s="26">
        <v>2</v>
      </c>
      <c r="D9" s="25" t="s">
        <v>18</v>
      </c>
      <c r="E9" s="25" t="s">
        <v>19</v>
      </c>
      <c r="F9" s="27" t="s">
        <v>19</v>
      </c>
      <c r="G9" s="7">
        <v>144</v>
      </c>
      <c r="H9" s="28" t="s">
        <v>15</v>
      </c>
      <c r="I9" s="29"/>
      <c r="J9" s="30"/>
      <c r="K9" s="11">
        <f t="shared" si="0"/>
        <v>0</v>
      </c>
      <c r="L9" s="29">
        <f t="shared" si="1"/>
        <v>0</v>
      </c>
      <c r="M9" s="31"/>
      <c r="N9" s="32"/>
    </row>
    <row r="10" spans="1:14" s="14" customFormat="1" x14ac:dyDescent="0.2">
      <c r="A10" s="25">
        <v>5</v>
      </c>
      <c r="B10" s="156"/>
      <c r="C10" s="26">
        <v>3</v>
      </c>
      <c r="D10" s="25">
        <v>150</v>
      </c>
      <c r="E10" s="25" t="s">
        <v>19</v>
      </c>
      <c r="F10" s="27" t="s">
        <v>19</v>
      </c>
      <c r="G10" s="7">
        <v>12</v>
      </c>
      <c r="H10" s="28" t="s">
        <v>15</v>
      </c>
      <c r="I10" s="29"/>
      <c r="J10" s="30"/>
      <c r="K10" s="29">
        <f t="shared" si="0"/>
        <v>0</v>
      </c>
      <c r="L10" s="29">
        <f t="shared" si="1"/>
        <v>0</v>
      </c>
      <c r="M10" s="31"/>
      <c r="N10" s="68"/>
    </row>
    <row r="11" spans="1:14" s="14" customFormat="1" x14ac:dyDescent="0.2">
      <c r="A11" s="25">
        <v>6</v>
      </c>
      <c r="B11" s="156"/>
      <c r="C11" s="26">
        <v>4</v>
      </c>
      <c r="D11" s="25">
        <v>150</v>
      </c>
      <c r="E11" s="25" t="s">
        <v>19</v>
      </c>
      <c r="F11" s="27" t="s">
        <v>19</v>
      </c>
      <c r="G11" s="7">
        <v>12</v>
      </c>
      <c r="H11" s="28" t="s">
        <v>15</v>
      </c>
      <c r="I11" s="29"/>
      <c r="J11" s="30"/>
      <c r="K11" s="29">
        <f t="shared" si="0"/>
        <v>0</v>
      </c>
      <c r="L11" s="29">
        <f t="shared" si="1"/>
        <v>0</v>
      </c>
      <c r="M11" s="31"/>
      <c r="N11" s="68"/>
    </row>
    <row r="12" spans="1:14" s="1" customFormat="1" x14ac:dyDescent="0.2">
      <c r="A12" s="25">
        <v>7</v>
      </c>
      <c r="B12" s="156"/>
      <c r="C12" s="4" t="s">
        <v>20</v>
      </c>
      <c r="D12" s="33">
        <v>75</v>
      </c>
      <c r="E12" s="5">
        <v>30</v>
      </c>
      <c r="F12" s="34" t="s">
        <v>21</v>
      </c>
      <c r="G12" s="7">
        <v>12</v>
      </c>
      <c r="H12" s="28" t="s">
        <v>15</v>
      </c>
      <c r="I12" s="29"/>
      <c r="J12" s="30"/>
      <c r="K12" s="11">
        <f t="shared" si="0"/>
        <v>0</v>
      </c>
      <c r="L12" s="11">
        <f t="shared" si="1"/>
        <v>0</v>
      </c>
      <c r="M12" s="12"/>
      <c r="N12" s="32"/>
    </row>
    <row r="13" spans="1:14" s="1" customFormat="1" x14ac:dyDescent="0.2">
      <c r="A13" s="25">
        <v>8</v>
      </c>
      <c r="B13" s="156"/>
      <c r="C13" s="4" t="s">
        <v>17</v>
      </c>
      <c r="D13" s="33">
        <v>75</v>
      </c>
      <c r="E13" s="5">
        <v>30</v>
      </c>
      <c r="F13" s="34" t="s">
        <v>21</v>
      </c>
      <c r="G13" s="7">
        <v>204</v>
      </c>
      <c r="H13" s="28" t="s">
        <v>15</v>
      </c>
      <c r="I13" s="29"/>
      <c r="J13" s="30"/>
      <c r="K13" s="11">
        <f t="shared" si="0"/>
        <v>0</v>
      </c>
      <c r="L13" s="11">
        <f t="shared" si="1"/>
        <v>0</v>
      </c>
      <c r="M13" s="12"/>
      <c r="N13" s="32"/>
    </row>
    <row r="14" spans="1:14" s="1" customFormat="1" x14ac:dyDescent="0.2">
      <c r="A14" s="25">
        <v>9</v>
      </c>
      <c r="B14" s="156"/>
      <c r="C14" s="4">
        <v>0</v>
      </c>
      <c r="D14" s="33">
        <v>75</v>
      </c>
      <c r="E14" s="5">
        <v>30</v>
      </c>
      <c r="F14" s="34" t="s">
        <v>21</v>
      </c>
      <c r="G14" s="7">
        <v>24</v>
      </c>
      <c r="H14" s="28" t="s">
        <v>15</v>
      </c>
      <c r="I14" s="29"/>
      <c r="J14" s="30"/>
      <c r="K14" s="11">
        <f t="shared" si="0"/>
        <v>0</v>
      </c>
      <c r="L14" s="11">
        <f t="shared" si="1"/>
        <v>0</v>
      </c>
      <c r="M14" s="12"/>
      <c r="N14" s="32"/>
    </row>
    <row r="15" spans="1:14" s="1" customFormat="1" x14ac:dyDescent="0.2">
      <c r="A15" s="25">
        <v>10</v>
      </c>
      <c r="B15" s="156"/>
      <c r="C15" s="4">
        <v>2</v>
      </c>
      <c r="D15" s="33">
        <v>90</v>
      </c>
      <c r="E15" s="5">
        <v>40</v>
      </c>
      <c r="F15" s="34" t="s">
        <v>21</v>
      </c>
      <c r="G15" s="7">
        <v>24</v>
      </c>
      <c r="H15" s="28" t="s">
        <v>15</v>
      </c>
      <c r="I15" s="11"/>
      <c r="J15" s="30"/>
      <c r="K15" s="29">
        <f t="shared" ref="K15:K22" si="2">ROUND(G15*I15,2)</f>
        <v>0</v>
      </c>
      <c r="L15" s="11">
        <f t="shared" ref="L15:L22" si="3">K15+ROUND(K15*J15/100,2)</f>
        <v>0</v>
      </c>
      <c r="M15" s="12"/>
      <c r="N15" s="68"/>
    </row>
    <row r="16" spans="1:14" s="1" customFormat="1" x14ac:dyDescent="0.2">
      <c r="A16" s="25">
        <v>11</v>
      </c>
      <c r="B16" s="156"/>
      <c r="C16" s="4" t="s">
        <v>17</v>
      </c>
      <c r="D16" s="33">
        <v>75</v>
      </c>
      <c r="E16" s="5">
        <v>26</v>
      </c>
      <c r="F16" s="6" t="s">
        <v>37</v>
      </c>
      <c r="G16" s="7">
        <v>36</v>
      </c>
      <c r="H16" s="28" t="s">
        <v>15</v>
      </c>
      <c r="I16" s="11"/>
      <c r="J16" s="30"/>
      <c r="K16" s="29">
        <f t="shared" si="2"/>
        <v>0</v>
      </c>
      <c r="L16" s="11">
        <f t="shared" si="3"/>
        <v>0</v>
      </c>
      <c r="M16" s="12"/>
      <c r="N16" s="68"/>
    </row>
    <row r="17" spans="1:14" s="1" customFormat="1" x14ac:dyDescent="0.2">
      <c r="A17" s="25">
        <v>12</v>
      </c>
      <c r="B17" s="156"/>
      <c r="C17" s="4">
        <v>0</v>
      </c>
      <c r="D17" s="33">
        <v>75</v>
      </c>
      <c r="E17" s="5">
        <v>37</v>
      </c>
      <c r="F17" s="6" t="s">
        <v>37</v>
      </c>
      <c r="G17" s="7">
        <v>24</v>
      </c>
      <c r="H17" s="28" t="s">
        <v>15</v>
      </c>
      <c r="I17" s="11"/>
      <c r="J17" s="30"/>
      <c r="K17" s="29">
        <f t="shared" si="2"/>
        <v>0</v>
      </c>
      <c r="L17" s="11">
        <f t="shared" si="3"/>
        <v>0</v>
      </c>
      <c r="M17" s="12"/>
      <c r="N17" s="68"/>
    </row>
    <row r="18" spans="1:14" s="1" customFormat="1" x14ac:dyDescent="0.2">
      <c r="A18" s="25">
        <v>13</v>
      </c>
      <c r="B18" s="156"/>
      <c r="C18" s="4">
        <v>1</v>
      </c>
      <c r="D18" s="33">
        <v>75</v>
      </c>
      <c r="E18" s="69">
        <v>37</v>
      </c>
      <c r="F18" s="6" t="s">
        <v>37</v>
      </c>
      <c r="G18" s="7">
        <v>12</v>
      </c>
      <c r="H18" s="28" t="s">
        <v>15</v>
      </c>
      <c r="I18" s="11"/>
      <c r="J18" s="30"/>
      <c r="K18" s="29">
        <f t="shared" si="2"/>
        <v>0</v>
      </c>
      <c r="L18" s="11">
        <f t="shared" si="3"/>
        <v>0</v>
      </c>
      <c r="M18" s="12"/>
      <c r="N18" s="68"/>
    </row>
    <row r="19" spans="1:14" s="1" customFormat="1" x14ac:dyDescent="0.2">
      <c r="A19" s="25">
        <v>14</v>
      </c>
      <c r="B19" s="156"/>
      <c r="C19" s="4" t="s">
        <v>17</v>
      </c>
      <c r="D19" s="33">
        <v>75</v>
      </c>
      <c r="E19" s="5">
        <v>30</v>
      </c>
      <c r="F19" s="6" t="s">
        <v>38</v>
      </c>
      <c r="G19" s="7">
        <v>264</v>
      </c>
      <c r="H19" s="28" t="s">
        <v>15</v>
      </c>
      <c r="I19" s="11"/>
      <c r="J19" s="30"/>
      <c r="K19" s="29">
        <f t="shared" si="2"/>
        <v>0</v>
      </c>
      <c r="L19" s="11">
        <f t="shared" si="3"/>
        <v>0</v>
      </c>
      <c r="M19" s="12"/>
      <c r="N19" s="68"/>
    </row>
    <row r="20" spans="1:14" s="1" customFormat="1" x14ac:dyDescent="0.2">
      <c r="A20" s="25">
        <v>15</v>
      </c>
      <c r="B20" s="156"/>
      <c r="C20" s="4">
        <v>0</v>
      </c>
      <c r="D20" s="33">
        <v>75</v>
      </c>
      <c r="E20" s="5">
        <v>39</v>
      </c>
      <c r="F20" s="6" t="s">
        <v>38</v>
      </c>
      <c r="G20" s="7">
        <v>12</v>
      </c>
      <c r="H20" s="28" t="s">
        <v>15</v>
      </c>
      <c r="I20" s="11"/>
      <c r="J20" s="30"/>
      <c r="K20" s="29">
        <f>ROUND(G20*I20,2)</f>
        <v>0</v>
      </c>
      <c r="L20" s="11">
        <f>K20+ROUND(K20*J20/100,2)</f>
        <v>0</v>
      </c>
      <c r="M20" s="12"/>
      <c r="N20" s="68"/>
    </row>
    <row r="21" spans="1:14" s="1" customFormat="1" ht="21" customHeight="1" x14ac:dyDescent="0.2">
      <c r="A21" s="25">
        <v>16</v>
      </c>
      <c r="B21" s="156"/>
      <c r="C21" s="4">
        <v>2</v>
      </c>
      <c r="D21" s="33" t="s">
        <v>39</v>
      </c>
      <c r="E21" s="5" t="s">
        <v>40</v>
      </c>
      <c r="F21" s="6" t="s">
        <v>41</v>
      </c>
      <c r="G21" s="7">
        <v>144</v>
      </c>
      <c r="H21" s="28" t="s">
        <v>15</v>
      </c>
      <c r="I21" s="11"/>
      <c r="J21" s="30"/>
      <c r="K21" s="29">
        <f t="shared" si="2"/>
        <v>0</v>
      </c>
      <c r="L21" s="11">
        <f t="shared" si="3"/>
        <v>0</v>
      </c>
      <c r="M21" s="12"/>
      <c r="N21" s="68"/>
    </row>
    <row r="22" spans="1:14" s="1" customFormat="1" ht="31.15" customHeight="1" x14ac:dyDescent="0.2">
      <c r="A22" s="25">
        <v>17</v>
      </c>
      <c r="B22" s="157"/>
      <c r="C22" s="4">
        <v>5</v>
      </c>
      <c r="D22" s="33" t="s">
        <v>39</v>
      </c>
      <c r="E22" s="5">
        <v>55</v>
      </c>
      <c r="F22" s="6" t="s">
        <v>62</v>
      </c>
      <c r="G22" s="142">
        <v>12</v>
      </c>
      <c r="H22" s="28" t="s">
        <v>15</v>
      </c>
      <c r="I22" s="11"/>
      <c r="J22" s="30"/>
      <c r="K22" s="29">
        <f t="shared" si="2"/>
        <v>0</v>
      </c>
      <c r="L22" s="11">
        <f t="shared" si="3"/>
        <v>0</v>
      </c>
      <c r="M22" s="12"/>
      <c r="N22" s="68"/>
    </row>
    <row r="23" spans="1:14" s="36" customFormat="1" ht="15" customHeight="1" x14ac:dyDescent="0.2">
      <c r="A23" s="170" t="s">
        <v>22</v>
      </c>
      <c r="B23" s="170"/>
      <c r="C23" s="170"/>
      <c r="D23" s="170"/>
      <c r="E23" s="170"/>
      <c r="F23" s="170"/>
      <c r="G23" s="170"/>
      <c r="H23" s="170"/>
      <c r="I23" s="170"/>
      <c r="J23" s="170"/>
      <c r="K23" s="70">
        <f>SUM(K6:K22)</f>
        <v>0</v>
      </c>
      <c r="L23" s="70">
        <f>SUM(L6:L22)</f>
        <v>0</v>
      </c>
      <c r="M23" s="35"/>
      <c r="N23" s="71"/>
    </row>
    <row r="24" spans="1:14" s="114" customFormat="1" ht="94.5" customHeight="1" x14ac:dyDescent="0.2">
      <c r="A24" s="164" t="s">
        <v>84</v>
      </c>
      <c r="B24" s="165"/>
      <c r="C24" s="165"/>
      <c r="D24" s="165"/>
      <c r="E24" s="165"/>
      <c r="F24" s="165"/>
      <c r="G24" s="165"/>
      <c r="H24" s="165"/>
      <c r="I24" s="165"/>
      <c r="J24" s="165"/>
      <c r="K24" s="165"/>
      <c r="L24" s="165"/>
      <c r="M24" s="165"/>
      <c r="N24" s="165"/>
    </row>
    <row r="25" spans="1:14" s="1" customFormat="1" ht="52.5" customHeight="1" x14ac:dyDescent="0.2">
      <c r="A25" s="5">
        <v>1</v>
      </c>
      <c r="B25" s="171" t="s">
        <v>78</v>
      </c>
      <c r="C25" s="25" t="s">
        <v>17</v>
      </c>
      <c r="D25" s="25">
        <v>90</v>
      </c>
      <c r="E25" s="5">
        <v>26</v>
      </c>
      <c r="F25" s="6" t="s">
        <v>29</v>
      </c>
      <c r="G25" s="7">
        <v>24</v>
      </c>
      <c r="H25" s="28" t="s">
        <v>15</v>
      </c>
      <c r="I25" s="11"/>
      <c r="J25" s="10"/>
      <c r="K25" s="11">
        <f>ROUND(G25*I25,2)</f>
        <v>0</v>
      </c>
      <c r="L25" s="11">
        <f>K25+ROUND(K25*J25/100,2)</f>
        <v>0</v>
      </c>
      <c r="M25" s="12"/>
      <c r="N25" s="68"/>
    </row>
    <row r="26" spans="1:14" s="1" customFormat="1" ht="23.25" customHeight="1" x14ac:dyDescent="0.2">
      <c r="A26" s="5">
        <v>2</v>
      </c>
      <c r="B26" s="172"/>
      <c r="C26" s="4" t="s">
        <v>17</v>
      </c>
      <c r="D26" s="5">
        <v>75</v>
      </c>
      <c r="E26" s="5" t="s">
        <v>42</v>
      </c>
      <c r="F26" s="6" t="s">
        <v>43</v>
      </c>
      <c r="G26" s="7">
        <v>12</v>
      </c>
      <c r="H26" s="28" t="s">
        <v>15</v>
      </c>
      <c r="I26" s="11"/>
      <c r="J26" s="10"/>
      <c r="K26" s="11">
        <f>ROUND(G26*I26,2)</f>
        <v>0</v>
      </c>
      <c r="L26" s="11">
        <f>K26+ROUND(K26*J26/100,2)</f>
        <v>0</v>
      </c>
      <c r="M26" s="12"/>
      <c r="N26" s="68"/>
    </row>
    <row r="27" spans="1:14" s="1" customFormat="1" ht="45.75" customHeight="1" x14ac:dyDescent="0.2">
      <c r="A27" s="5">
        <v>1</v>
      </c>
      <c r="B27" s="172"/>
      <c r="C27" s="37" t="s">
        <v>20</v>
      </c>
      <c r="D27" s="37" t="s">
        <v>23</v>
      </c>
      <c r="E27" s="5" t="s">
        <v>77</v>
      </c>
      <c r="F27" s="6" t="s">
        <v>24</v>
      </c>
      <c r="G27" s="38">
        <v>12</v>
      </c>
      <c r="H27" s="28" t="s">
        <v>15</v>
      </c>
      <c r="I27" s="11"/>
      <c r="J27" s="10"/>
      <c r="K27" s="11">
        <f t="shared" ref="K27:K30" si="4">ROUND(G27*I27,2)</f>
        <v>0</v>
      </c>
      <c r="L27" s="11">
        <f t="shared" ref="L27:L30" si="5">K27+ROUND(K27*J27/100,2)</f>
        <v>0</v>
      </c>
      <c r="M27" s="12"/>
      <c r="N27" s="39"/>
    </row>
    <row r="28" spans="1:14" s="1" customFormat="1" ht="42" customHeight="1" x14ac:dyDescent="0.2">
      <c r="A28" s="5">
        <v>2</v>
      </c>
      <c r="B28" s="172"/>
      <c r="C28" s="25" t="s">
        <v>25</v>
      </c>
      <c r="D28" s="25">
        <v>90</v>
      </c>
      <c r="E28" s="26" t="s">
        <v>85</v>
      </c>
      <c r="F28" s="6" t="s">
        <v>24</v>
      </c>
      <c r="G28" s="38">
        <v>24</v>
      </c>
      <c r="H28" s="28" t="s">
        <v>15</v>
      </c>
      <c r="I28" s="11"/>
      <c r="J28" s="10"/>
      <c r="K28" s="11">
        <f t="shared" si="4"/>
        <v>0</v>
      </c>
      <c r="L28" s="11">
        <f t="shared" si="5"/>
        <v>0</v>
      </c>
      <c r="M28" s="12"/>
      <c r="N28" s="39"/>
    </row>
    <row r="29" spans="1:14" s="1" customFormat="1" ht="52.5" customHeight="1" x14ac:dyDescent="0.2">
      <c r="A29" s="5">
        <v>3</v>
      </c>
      <c r="B29" s="172"/>
      <c r="C29" s="25" t="s">
        <v>26</v>
      </c>
      <c r="D29" s="25">
        <v>75</v>
      </c>
      <c r="E29" s="26" t="s">
        <v>86</v>
      </c>
      <c r="F29" s="27" t="s">
        <v>27</v>
      </c>
      <c r="G29" s="38">
        <v>12</v>
      </c>
      <c r="H29" s="28" t="s">
        <v>15</v>
      </c>
      <c r="I29" s="11"/>
      <c r="J29" s="10"/>
      <c r="K29" s="11">
        <f t="shared" si="4"/>
        <v>0</v>
      </c>
      <c r="L29" s="11">
        <f t="shared" si="5"/>
        <v>0</v>
      </c>
      <c r="M29" s="12"/>
      <c r="N29" s="39"/>
    </row>
    <row r="30" spans="1:14" s="1" customFormat="1" ht="48.75" customHeight="1" x14ac:dyDescent="0.2">
      <c r="A30" s="5">
        <v>4</v>
      </c>
      <c r="B30" s="173"/>
      <c r="C30" s="25" t="s">
        <v>28</v>
      </c>
      <c r="D30" s="25">
        <v>75</v>
      </c>
      <c r="E30" s="26" t="s">
        <v>86</v>
      </c>
      <c r="F30" s="27" t="s">
        <v>27</v>
      </c>
      <c r="G30" s="38">
        <v>12</v>
      </c>
      <c r="H30" s="28" t="s">
        <v>15</v>
      </c>
      <c r="I30" s="11"/>
      <c r="J30" s="10"/>
      <c r="K30" s="11">
        <f t="shared" si="4"/>
        <v>0</v>
      </c>
      <c r="L30" s="11">
        <f t="shared" si="5"/>
        <v>0</v>
      </c>
      <c r="M30" s="12"/>
      <c r="N30" s="39"/>
    </row>
    <row r="31" spans="1:14" s="40" customFormat="1" ht="15.75" customHeight="1" x14ac:dyDescent="0.2">
      <c r="A31" s="170" t="s">
        <v>22</v>
      </c>
      <c r="B31" s="170"/>
      <c r="C31" s="170"/>
      <c r="D31" s="170"/>
      <c r="E31" s="170"/>
      <c r="F31" s="170"/>
      <c r="G31" s="170"/>
      <c r="H31" s="170"/>
      <c r="I31" s="170"/>
      <c r="J31" s="170"/>
      <c r="K31" s="72">
        <f>SUM(K25:K30)</f>
        <v>0</v>
      </c>
      <c r="L31" s="72">
        <f>SUM(L25:L30)</f>
        <v>0</v>
      </c>
      <c r="M31" s="35"/>
      <c r="N31" s="73"/>
    </row>
    <row r="32" spans="1:14" s="114" customFormat="1" ht="112.5" customHeight="1" x14ac:dyDescent="0.2">
      <c r="A32" s="164" t="s">
        <v>87</v>
      </c>
      <c r="B32" s="165"/>
      <c r="C32" s="165"/>
      <c r="D32" s="165"/>
      <c r="E32" s="165"/>
      <c r="F32" s="165"/>
      <c r="G32" s="165"/>
      <c r="H32" s="165"/>
      <c r="I32" s="165"/>
      <c r="J32" s="165"/>
      <c r="K32" s="165"/>
      <c r="L32" s="165"/>
      <c r="M32" s="165"/>
      <c r="N32" s="165"/>
    </row>
    <row r="33" spans="1:14" s="14" customFormat="1" ht="25.9" customHeight="1" x14ac:dyDescent="0.2">
      <c r="A33" s="25">
        <v>1</v>
      </c>
      <c r="B33" s="174" t="s">
        <v>72</v>
      </c>
      <c r="C33" s="26" t="s">
        <v>17</v>
      </c>
      <c r="D33" s="25" t="s">
        <v>18</v>
      </c>
      <c r="E33" s="25" t="s">
        <v>19</v>
      </c>
      <c r="F33" s="27" t="s">
        <v>19</v>
      </c>
      <c r="G33" s="41">
        <v>96</v>
      </c>
      <c r="H33" s="28" t="s">
        <v>15</v>
      </c>
      <c r="I33" s="29"/>
      <c r="J33" s="30"/>
      <c r="K33" s="29">
        <f t="shared" ref="K33:K73" si="6">ROUND(G33*I33,2)</f>
        <v>0</v>
      </c>
      <c r="L33" s="29">
        <f t="shared" ref="L33:L73" si="7">K33+ROUND(K33*J33/100,2)</f>
        <v>0</v>
      </c>
      <c r="M33" s="31"/>
      <c r="N33" s="32"/>
    </row>
    <row r="34" spans="1:14" s="14" customFormat="1" ht="24.6" customHeight="1" x14ac:dyDescent="0.2">
      <c r="A34" s="25">
        <v>2</v>
      </c>
      <c r="B34" s="175"/>
      <c r="C34" s="26">
        <v>0</v>
      </c>
      <c r="D34" s="25">
        <v>150</v>
      </c>
      <c r="E34" s="25" t="s">
        <v>19</v>
      </c>
      <c r="F34" s="27" t="s">
        <v>19</v>
      </c>
      <c r="G34" s="41">
        <v>48</v>
      </c>
      <c r="H34" s="28" t="s">
        <v>15</v>
      </c>
      <c r="I34" s="29"/>
      <c r="J34" s="30"/>
      <c r="K34" s="29">
        <f t="shared" si="6"/>
        <v>0</v>
      </c>
      <c r="L34" s="29">
        <f t="shared" si="7"/>
        <v>0</v>
      </c>
      <c r="M34" s="31"/>
      <c r="N34" s="32"/>
    </row>
    <row r="35" spans="1:14" s="1" customFormat="1" ht="21" customHeight="1" x14ac:dyDescent="0.2">
      <c r="A35" s="5">
        <v>3</v>
      </c>
      <c r="B35" s="175"/>
      <c r="C35" s="4" t="s">
        <v>20</v>
      </c>
      <c r="D35" s="5">
        <v>150</v>
      </c>
      <c r="E35" s="5" t="s">
        <v>19</v>
      </c>
      <c r="F35" s="6" t="s">
        <v>19</v>
      </c>
      <c r="G35" s="41">
        <v>48</v>
      </c>
      <c r="H35" s="28" t="s">
        <v>15</v>
      </c>
      <c r="I35" s="11"/>
      <c r="J35" s="10"/>
      <c r="K35" s="29">
        <f t="shared" si="6"/>
        <v>0</v>
      </c>
      <c r="L35" s="11">
        <f t="shared" si="7"/>
        <v>0</v>
      </c>
      <c r="M35" s="12"/>
      <c r="N35" s="32"/>
    </row>
    <row r="36" spans="1:14" s="1" customFormat="1" ht="19.899999999999999" customHeight="1" x14ac:dyDescent="0.2">
      <c r="A36" s="25">
        <v>4</v>
      </c>
      <c r="B36" s="175"/>
      <c r="C36" s="4" t="s">
        <v>25</v>
      </c>
      <c r="D36" s="4">
        <v>150</v>
      </c>
      <c r="E36" s="5" t="s">
        <v>19</v>
      </c>
      <c r="F36" s="6" t="s">
        <v>19</v>
      </c>
      <c r="G36" s="41">
        <v>240</v>
      </c>
      <c r="H36" s="28" t="s">
        <v>15</v>
      </c>
      <c r="I36" s="11"/>
      <c r="J36" s="30"/>
      <c r="K36" s="29">
        <f t="shared" si="6"/>
        <v>0</v>
      </c>
      <c r="L36" s="11">
        <f t="shared" si="7"/>
        <v>0</v>
      </c>
      <c r="M36" s="12"/>
      <c r="N36" s="32"/>
    </row>
    <row r="37" spans="1:14" s="1" customFormat="1" ht="21.6" customHeight="1" x14ac:dyDescent="0.2">
      <c r="A37" s="25">
        <v>5</v>
      </c>
      <c r="B37" s="175"/>
      <c r="C37" s="4">
        <v>1</v>
      </c>
      <c r="D37" s="5">
        <v>150</v>
      </c>
      <c r="E37" s="5" t="s">
        <v>19</v>
      </c>
      <c r="F37" s="6" t="s">
        <v>19</v>
      </c>
      <c r="G37" s="41">
        <v>24</v>
      </c>
      <c r="H37" s="28" t="s">
        <v>15</v>
      </c>
      <c r="I37" s="11"/>
      <c r="J37" s="30"/>
      <c r="K37" s="29">
        <f t="shared" si="6"/>
        <v>0</v>
      </c>
      <c r="L37" s="11">
        <f t="shared" si="7"/>
        <v>0</v>
      </c>
      <c r="M37" s="12"/>
      <c r="N37" s="32"/>
    </row>
    <row r="38" spans="1:14" s="1" customFormat="1" ht="23.25" customHeight="1" x14ac:dyDescent="0.2">
      <c r="A38" s="5">
        <v>6</v>
      </c>
      <c r="B38" s="175"/>
      <c r="C38" s="4" t="s">
        <v>26</v>
      </c>
      <c r="D38" s="33" t="s">
        <v>30</v>
      </c>
      <c r="E38" s="5" t="s">
        <v>19</v>
      </c>
      <c r="F38" s="6" t="s">
        <v>19</v>
      </c>
      <c r="G38" s="7">
        <v>144</v>
      </c>
      <c r="H38" s="28" t="s">
        <v>15</v>
      </c>
      <c r="I38" s="11"/>
      <c r="J38" s="10"/>
      <c r="K38" s="29">
        <f>ROUND(G38*I38,2)</f>
        <v>0</v>
      </c>
      <c r="L38" s="11">
        <f>K38+ROUND(K38*J38/100,2)</f>
        <v>0</v>
      </c>
      <c r="M38" s="12"/>
      <c r="N38" s="68"/>
    </row>
    <row r="39" spans="1:14" s="1" customFormat="1" ht="25.5" customHeight="1" x14ac:dyDescent="0.2">
      <c r="A39" s="25">
        <v>7</v>
      </c>
      <c r="B39" s="175"/>
      <c r="C39" s="4" t="s">
        <v>25</v>
      </c>
      <c r="D39" s="42" t="s">
        <v>88</v>
      </c>
      <c r="E39" s="5" t="s">
        <v>19</v>
      </c>
      <c r="F39" s="6" t="s">
        <v>19</v>
      </c>
      <c r="G39" s="41">
        <v>540</v>
      </c>
      <c r="H39" s="28" t="s">
        <v>15</v>
      </c>
      <c r="I39" s="11"/>
      <c r="J39" s="30"/>
      <c r="K39" s="29">
        <f>ROUND(G39*I39,2)</f>
        <v>0</v>
      </c>
      <c r="L39" s="11">
        <f>K39+ROUND(K39*J39/100,2)</f>
        <v>0</v>
      </c>
      <c r="M39" s="12"/>
      <c r="N39" s="32"/>
    </row>
    <row r="40" spans="1:14" s="1" customFormat="1" ht="17.45" customHeight="1" x14ac:dyDescent="0.2">
      <c r="A40" s="25">
        <v>8</v>
      </c>
      <c r="B40" s="175"/>
      <c r="C40" s="4" t="s">
        <v>20</v>
      </c>
      <c r="D40" s="33" t="s">
        <v>30</v>
      </c>
      <c r="E40" s="5" t="s">
        <v>19</v>
      </c>
      <c r="F40" s="6" t="s">
        <v>19</v>
      </c>
      <c r="G40" s="41">
        <v>264</v>
      </c>
      <c r="H40" s="28" t="s">
        <v>15</v>
      </c>
      <c r="I40" s="11"/>
      <c r="J40" s="30"/>
      <c r="K40" s="29">
        <f t="shared" si="6"/>
        <v>0</v>
      </c>
      <c r="L40" s="11">
        <f t="shared" si="7"/>
        <v>0</v>
      </c>
      <c r="M40" s="12"/>
      <c r="N40" s="32"/>
    </row>
    <row r="41" spans="1:14" s="1" customFormat="1" ht="21" customHeight="1" x14ac:dyDescent="0.2">
      <c r="A41" s="5">
        <v>9</v>
      </c>
      <c r="B41" s="175"/>
      <c r="C41" s="4" t="s">
        <v>17</v>
      </c>
      <c r="D41" s="33" t="s">
        <v>30</v>
      </c>
      <c r="E41" s="5" t="s">
        <v>19</v>
      </c>
      <c r="F41" s="6" t="s">
        <v>19</v>
      </c>
      <c r="G41" s="41">
        <v>24</v>
      </c>
      <c r="H41" s="28" t="s">
        <v>15</v>
      </c>
      <c r="I41" s="11"/>
      <c r="J41" s="10"/>
      <c r="K41" s="29">
        <f t="shared" si="6"/>
        <v>0</v>
      </c>
      <c r="L41" s="11">
        <f t="shared" si="7"/>
        <v>0</v>
      </c>
      <c r="M41" s="12"/>
      <c r="N41" s="32"/>
    </row>
    <row r="42" spans="1:14" s="1" customFormat="1" ht="19.899999999999999" customHeight="1" x14ac:dyDescent="0.2">
      <c r="A42" s="25">
        <v>10</v>
      </c>
      <c r="B42" s="175"/>
      <c r="C42" s="4">
        <v>0</v>
      </c>
      <c r="D42" s="33" t="s">
        <v>30</v>
      </c>
      <c r="E42" s="5" t="s">
        <v>19</v>
      </c>
      <c r="F42" s="6" t="s">
        <v>19</v>
      </c>
      <c r="G42" s="41">
        <v>24</v>
      </c>
      <c r="H42" s="28" t="s">
        <v>15</v>
      </c>
      <c r="I42" s="11"/>
      <c r="J42" s="30"/>
      <c r="K42" s="29">
        <f t="shared" si="6"/>
        <v>0</v>
      </c>
      <c r="L42" s="11">
        <f t="shared" si="7"/>
        <v>0</v>
      </c>
      <c r="M42" s="12"/>
      <c r="N42" s="32"/>
    </row>
    <row r="43" spans="1:14" s="1" customFormat="1" ht="16.5" customHeight="1" x14ac:dyDescent="0.2">
      <c r="A43" s="25">
        <v>11</v>
      </c>
      <c r="B43" s="176"/>
      <c r="C43" s="4">
        <v>1</v>
      </c>
      <c r="D43" s="33" t="s">
        <v>30</v>
      </c>
      <c r="E43" s="5" t="s">
        <v>19</v>
      </c>
      <c r="F43" s="6" t="s">
        <v>19</v>
      </c>
      <c r="G43" s="7">
        <v>24</v>
      </c>
      <c r="H43" s="28" t="s">
        <v>15</v>
      </c>
      <c r="I43" s="11"/>
      <c r="J43" s="30"/>
      <c r="K43" s="29">
        <f>ROUND(G43*I43,2)</f>
        <v>0</v>
      </c>
      <c r="L43" s="11">
        <f>K43+ROUND(K43*J43/100,2)</f>
        <v>0</v>
      </c>
      <c r="M43" s="12"/>
      <c r="N43" s="68"/>
    </row>
    <row r="44" spans="1:14" s="1" customFormat="1" ht="21.6" customHeight="1" x14ac:dyDescent="0.2">
      <c r="A44" s="5">
        <v>12</v>
      </c>
      <c r="B44" s="155" t="s">
        <v>74</v>
      </c>
      <c r="C44" s="4">
        <v>0</v>
      </c>
      <c r="D44" s="5">
        <v>75</v>
      </c>
      <c r="E44" s="5">
        <v>37</v>
      </c>
      <c r="F44" s="6" t="s">
        <v>21</v>
      </c>
      <c r="G44" s="41">
        <v>240</v>
      </c>
      <c r="H44" s="28" t="s">
        <v>15</v>
      </c>
      <c r="I44" s="11"/>
      <c r="J44" s="10"/>
      <c r="K44" s="29">
        <f t="shared" si="6"/>
        <v>0</v>
      </c>
      <c r="L44" s="11">
        <f t="shared" si="7"/>
        <v>0</v>
      </c>
      <c r="M44" s="12"/>
      <c r="N44" s="32"/>
    </row>
    <row r="45" spans="1:14" s="1" customFormat="1" ht="15" customHeight="1" x14ac:dyDescent="0.2">
      <c r="A45" s="25">
        <v>13</v>
      </c>
      <c r="B45" s="156"/>
      <c r="C45" s="4" t="s">
        <v>17</v>
      </c>
      <c r="D45" s="5">
        <v>75</v>
      </c>
      <c r="E45" s="5">
        <v>40</v>
      </c>
      <c r="F45" s="6" t="s">
        <v>21</v>
      </c>
      <c r="G45" s="41">
        <v>156</v>
      </c>
      <c r="H45" s="28" t="s">
        <v>15</v>
      </c>
      <c r="I45" s="11"/>
      <c r="J45" s="30"/>
      <c r="K45" s="29">
        <f t="shared" si="6"/>
        <v>0</v>
      </c>
      <c r="L45" s="11">
        <f t="shared" si="7"/>
        <v>0</v>
      </c>
      <c r="M45" s="12"/>
      <c r="N45" s="32"/>
    </row>
    <row r="46" spans="1:14" s="1" customFormat="1" ht="15" customHeight="1" x14ac:dyDescent="0.2">
      <c r="A46" s="25">
        <v>14</v>
      </c>
      <c r="B46" s="156"/>
      <c r="C46" s="4">
        <v>0</v>
      </c>
      <c r="D46" s="5">
        <v>75</v>
      </c>
      <c r="E46" s="5">
        <v>40</v>
      </c>
      <c r="F46" s="6" t="s">
        <v>21</v>
      </c>
      <c r="G46" s="41">
        <v>216</v>
      </c>
      <c r="H46" s="28" t="s">
        <v>15</v>
      </c>
      <c r="I46" s="11"/>
      <c r="J46" s="30"/>
      <c r="K46" s="29">
        <f t="shared" si="6"/>
        <v>0</v>
      </c>
      <c r="L46" s="11">
        <f t="shared" si="7"/>
        <v>0</v>
      </c>
      <c r="M46" s="12"/>
      <c r="N46" s="32"/>
    </row>
    <row r="47" spans="1:14" s="1" customFormat="1" ht="15" customHeight="1" x14ac:dyDescent="0.2">
      <c r="A47" s="5">
        <v>15</v>
      </c>
      <c r="B47" s="156"/>
      <c r="C47" s="4">
        <v>1</v>
      </c>
      <c r="D47" s="5">
        <v>75</v>
      </c>
      <c r="E47" s="5">
        <v>40</v>
      </c>
      <c r="F47" s="6" t="s">
        <v>21</v>
      </c>
      <c r="G47" s="41">
        <v>48</v>
      </c>
      <c r="H47" s="28" t="s">
        <v>15</v>
      </c>
      <c r="I47" s="11"/>
      <c r="J47" s="10"/>
      <c r="K47" s="29">
        <f t="shared" si="6"/>
        <v>0</v>
      </c>
      <c r="L47" s="11">
        <f t="shared" si="7"/>
        <v>0</v>
      </c>
      <c r="M47" s="12"/>
      <c r="N47" s="32"/>
    </row>
    <row r="48" spans="1:14" s="1" customFormat="1" ht="18" customHeight="1" x14ac:dyDescent="0.2">
      <c r="A48" s="25">
        <v>16</v>
      </c>
      <c r="B48" s="156"/>
      <c r="C48" s="4" t="s">
        <v>17</v>
      </c>
      <c r="D48" s="5">
        <v>75</v>
      </c>
      <c r="E48" s="5">
        <v>30</v>
      </c>
      <c r="F48" s="6" t="s">
        <v>21</v>
      </c>
      <c r="G48" s="41">
        <v>312</v>
      </c>
      <c r="H48" s="28" t="s">
        <v>15</v>
      </c>
      <c r="I48" s="11"/>
      <c r="J48" s="30"/>
      <c r="K48" s="29">
        <f t="shared" si="6"/>
        <v>0</v>
      </c>
      <c r="L48" s="11">
        <f t="shared" si="7"/>
        <v>0</v>
      </c>
      <c r="M48" s="12"/>
      <c r="N48" s="32"/>
    </row>
    <row r="49" spans="1:14" s="1" customFormat="1" ht="18" customHeight="1" x14ac:dyDescent="0.2">
      <c r="A49" s="25">
        <v>17</v>
      </c>
      <c r="B49" s="156"/>
      <c r="C49" s="4">
        <v>0</v>
      </c>
      <c r="D49" s="5">
        <v>75</v>
      </c>
      <c r="E49" s="5">
        <v>30</v>
      </c>
      <c r="F49" s="6" t="s">
        <v>21</v>
      </c>
      <c r="G49" s="41">
        <v>312</v>
      </c>
      <c r="H49" s="28" t="s">
        <v>15</v>
      </c>
      <c r="I49" s="11"/>
      <c r="J49" s="30"/>
      <c r="K49" s="29">
        <f t="shared" si="6"/>
        <v>0</v>
      </c>
      <c r="L49" s="11">
        <f t="shared" si="7"/>
        <v>0</v>
      </c>
      <c r="M49" s="12"/>
      <c r="N49" s="32"/>
    </row>
    <row r="50" spans="1:14" s="1" customFormat="1" ht="18" customHeight="1" x14ac:dyDescent="0.2">
      <c r="A50" s="5">
        <v>18</v>
      </c>
      <c r="B50" s="156"/>
      <c r="C50" s="4" t="s">
        <v>20</v>
      </c>
      <c r="D50" s="5">
        <v>75</v>
      </c>
      <c r="E50" s="5">
        <v>30</v>
      </c>
      <c r="F50" s="6" t="s">
        <v>21</v>
      </c>
      <c r="G50" s="41">
        <v>204</v>
      </c>
      <c r="H50" s="28" t="s">
        <v>15</v>
      </c>
      <c r="I50" s="11"/>
      <c r="J50" s="10"/>
      <c r="K50" s="29">
        <f t="shared" si="6"/>
        <v>0</v>
      </c>
      <c r="L50" s="11">
        <f t="shared" si="7"/>
        <v>0</v>
      </c>
      <c r="M50" s="12"/>
      <c r="N50" s="32"/>
    </row>
    <row r="51" spans="1:14" s="1" customFormat="1" x14ac:dyDescent="0.2">
      <c r="A51" s="25">
        <v>19</v>
      </c>
      <c r="B51" s="156"/>
      <c r="C51" s="4" t="s">
        <v>20</v>
      </c>
      <c r="D51" s="5">
        <v>75</v>
      </c>
      <c r="E51" s="5">
        <v>26</v>
      </c>
      <c r="F51" s="6" t="s">
        <v>21</v>
      </c>
      <c r="G51" s="41">
        <v>240</v>
      </c>
      <c r="H51" s="28" t="s">
        <v>15</v>
      </c>
      <c r="I51" s="11"/>
      <c r="J51" s="30"/>
      <c r="K51" s="29">
        <f t="shared" si="6"/>
        <v>0</v>
      </c>
      <c r="L51" s="11">
        <f t="shared" si="7"/>
        <v>0</v>
      </c>
      <c r="M51" s="12"/>
      <c r="N51" s="32"/>
    </row>
    <row r="52" spans="1:14" s="1" customFormat="1" x14ac:dyDescent="0.2">
      <c r="A52" s="25">
        <v>20</v>
      </c>
      <c r="B52" s="156"/>
      <c r="C52" s="4" t="s">
        <v>17</v>
      </c>
      <c r="D52" s="5">
        <v>75</v>
      </c>
      <c r="E52" s="5">
        <v>26</v>
      </c>
      <c r="F52" s="6" t="s">
        <v>21</v>
      </c>
      <c r="G52" s="41">
        <v>336</v>
      </c>
      <c r="H52" s="28" t="s">
        <v>15</v>
      </c>
      <c r="I52" s="11"/>
      <c r="J52" s="30"/>
      <c r="K52" s="29">
        <f t="shared" si="6"/>
        <v>0</v>
      </c>
      <c r="L52" s="11">
        <f t="shared" si="7"/>
        <v>0</v>
      </c>
      <c r="M52" s="12"/>
      <c r="N52" s="32"/>
    </row>
    <row r="53" spans="1:14" s="1" customFormat="1" ht="20.25" customHeight="1" x14ac:dyDescent="0.2">
      <c r="A53" s="5">
        <v>21</v>
      </c>
      <c r="B53" s="156"/>
      <c r="C53" s="4" t="s">
        <v>25</v>
      </c>
      <c r="D53" s="5">
        <v>75</v>
      </c>
      <c r="E53" s="5">
        <v>26</v>
      </c>
      <c r="F53" s="6" t="s">
        <v>21</v>
      </c>
      <c r="G53" s="41">
        <v>96</v>
      </c>
      <c r="H53" s="28" t="s">
        <v>15</v>
      </c>
      <c r="I53" s="11"/>
      <c r="J53" s="10"/>
      <c r="K53" s="29">
        <f t="shared" si="6"/>
        <v>0</v>
      </c>
      <c r="L53" s="11">
        <f t="shared" si="7"/>
        <v>0</v>
      </c>
      <c r="M53" s="12"/>
      <c r="N53" s="32"/>
    </row>
    <row r="54" spans="1:14" s="1" customFormat="1" ht="16.5" customHeight="1" x14ac:dyDescent="0.2">
      <c r="A54" s="25">
        <v>22</v>
      </c>
      <c r="B54" s="156"/>
      <c r="C54" s="4" t="s">
        <v>26</v>
      </c>
      <c r="D54" s="5">
        <v>75</v>
      </c>
      <c r="E54" s="5">
        <v>20</v>
      </c>
      <c r="F54" s="6" t="s">
        <v>21</v>
      </c>
      <c r="G54" s="41">
        <v>60</v>
      </c>
      <c r="H54" s="28" t="s">
        <v>15</v>
      </c>
      <c r="I54" s="11"/>
      <c r="J54" s="30"/>
      <c r="K54" s="29">
        <f>ROUND(G54*I54,2)</f>
        <v>0</v>
      </c>
      <c r="L54" s="11">
        <f>K54+ROUND(K54*J54/100,2)</f>
        <v>0</v>
      </c>
      <c r="M54" s="12"/>
      <c r="N54" s="32"/>
    </row>
    <row r="55" spans="1:14" s="1" customFormat="1" ht="16.5" customHeight="1" x14ac:dyDescent="0.2">
      <c r="A55" s="25">
        <v>23</v>
      </c>
      <c r="B55" s="156"/>
      <c r="C55" s="4">
        <v>1</v>
      </c>
      <c r="D55" s="5">
        <v>75</v>
      </c>
      <c r="E55" s="5">
        <v>48</v>
      </c>
      <c r="F55" s="34" t="s">
        <v>21</v>
      </c>
      <c r="G55" s="41">
        <v>36</v>
      </c>
      <c r="H55" s="28" t="s">
        <v>15</v>
      </c>
      <c r="I55" s="11"/>
      <c r="J55" s="30"/>
      <c r="K55" s="29">
        <f t="shared" ref="K55:K56" si="8">ROUND(G55*I55,2)</f>
        <v>0</v>
      </c>
      <c r="L55" s="11">
        <f t="shared" ref="L55:L56" si="9">K55+ROUND(K55*J55/100,2)</f>
        <v>0</v>
      </c>
      <c r="M55" s="12"/>
      <c r="N55" s="32"/>
    </row>
    <row r="56" spans="1:14" s="1" customFormat="1" ht="16.5" customHeight="1" x14ac:dyDescent="0.2">
      <c r="A56" s="5">
        <v>24</v>
      </c>
      <c r="B56" s="156"/>
      <c r="C56" s="4">
        <v>1</v>
      </c>
      <c r="D56" s="5">
        <v>75</v>
      </c>
      <c r="E56" s="4">
        <v>65</v>
      </c>
      <c r="F56" s="34" t="s">
        <v>21</v>
      </c>
      <c r="G56" s="41">
        <v>96</v>
      </c>
      <c r="H56" s="28" t="s">
        <v>15</v>
      </c>
      <c r="I56" s="11"/>
      <c r="J56" s="10"/>
      <c r="K56" s="29">
        <f t="shared" si="8"/>
        <v>0</v>
      </c>
      <c r="L56" s="11">
        <f t="shared" si="9"/>
        <v>0</v>
      </c>
      <c r="M56" s="12"/>
      <c r="N56" s="32"/>
    </row>
    <row r="57" spans="1:14" s="1" customFormat="1" ht="16.5" customHeight="1" x14ac:dyDescent="0.2">
      <c r="A57" s="25">
        <v>25</v>
      </c>
      <c r="B57" s="156"/>
      <c r="C57" s="4">
        <v>1</v>
      </c>
      <c r="D57" s="5">
        <v>90</v>
      </c>
      <c r="E57" s="5">
        <v>40</v>
      </c>
      <c r="F57" s="6" t="s">
        <v>21</v>
      </c>
      <c r="G57" s="41">
        <v>216</v>
      </c>
      <c r="H57" s="28" t="s">
        <v>15</v>
      </c>
      <c r="I57" s="11"/>
      <c r="J57" s="30"/>
      <c r="K57" s="29">
        <f t="shared" ref="K57" si="10">ROUND(G57*I57,2)</f>
        <v>0</v>
      </c>
      <c r="L57" s="11">
        <f t="shared" ref="L57" si="11">K57+ROUND(K57*J57/100,2)</f>
        <v>0</v>
      </c>
      <c r="M57" s="12"/>
      <c r="N57" s="32"/>
    </row>
    <row r="58" spans="1:14" s="1" customFormat="1" ht="16.5" customHeight="1" x14ac:dyDescent="0.2">
      <c r="A58" s="25">
        <v>26</v>
      </c>
      <c r="B58" s="157"/>
      <c r="C58" s="4">
        <v>2</v>
      </c>
      <c r="D58" s="4">
        <v>90</v>
      </c>
      <c r="E58" s="5">
        <v>65</v>
      </c>
      <c r="F58" s="6" t="s">
        <v>21</v>
      </c>
      <c r="G58" s="41">
        <v>216</v>
      </c>
      <c r="H58" s="28" t="s">
        <v>15</v>
      </c>
      <c r="I58" s="11"/>
      <c r="J58" s="30"/>
      <c r="K58" s="29">
        <f t="shared" si="6"/>
        <v>0</v>
      </c>
      <c r="L58" s="11">
        <f t="shared" si="7"/>
        <v>0</v>
      </c>
      <c r="M58" s="12"/>
      <c r="N58" s="32"/>
    </row>
    <row r="59" spans="1:14" s="14" customFormat="1" ht="23.25" customHeight="1" x14ac:dyDescent="0.2">
      <c r="A59" s="5">
        <v>27</v>
      </c>
      <c r="B59" s="155" t="s">
        <v>75</v>
      </c>
      <c r="C59" s="87" t="s">
        <v>25</v>
      </c>
      <c r="D59" s="87" t="s">
        <v>52</v>
      </c>
      <c r="E59" s="88">
        <v>19</v>
      </c>
      <c r="F59" s="88" t="s">
        <v>38</v>
      </c>
      <c r="G59" s="41">
        <v>24</v>
      </c>
      <c r="H59" s="28" t="s">
        <v>15</v>
      </c>
      <c r="I59" s="9"/>
      <c r="J59" s="10"/>
      <c r="K59" s="11">
        <f>ROUND(G59*I59,2)</f>
        <v>0</v>
      </c>
      <c r="L59" s="11">
        <f>K59+ROUND(K59*J59/100,2)</f>
        <v>0</v>
      </c>
      <c r="M59" s="12"/>
      <c r="N59" s="68"/>
    </row>
    <row r="60" spans="1:14" s="14" customFormat="1" ht="23.25" customHeight="1" x14ac:dyDescent="0.2">
      <c r="A60" s="25">
        <v>28</v>
      </c>
      <c r="B60" s="156"/>
      <c r="C60" s="4" t="s">
        <v>20</v>
      </c>
      <c r="D60" s="87" t="s">
        <v>52</v>
      </c>
      <c r="E60" s="88">
        <v>19</v>
      </c>
      <c r="F60" s="88" t="s">
        <v>38</v>
      </c>
      <c r="G60" s="41">
        <v>24</v>
      </c>
      <c r="H60" s="28" t="s">
        <v>15</v>
      </c>
      <c r="I60" s="89"/>
      <c r="J60" s="30"/>
      <c r="K60" s="11">
        <f>ROUND(G60*I60,2)</f>
        <v>0</v>
      </c>
      <c r="L60" s="11">
        <f>K60+ROUND(K60*J60/100,2)</f>
        <v>0</v>
      </c>
      <c r="M60" s="12"/>
      <c r="N60" s="68"/>
    </row>
    <row r="61" spans="1:14" s="14" customFormat="1" ht="23.25" customHeight="1" x14ac:dyDescent="0.2">
      <c r="A61" s="25">
        <v>29</v>
      </c>
      <c r="B61" s="157"/>
      <c r="C61" s="4" t="s">
        <v>17</v>
      </c>
      <c r="D61" s="87" t="s">
        <v>52</v>
      </c>
      <c r="E61" s="88">
        <v>19</v>
      </c>
      <c r="F61" s="88" t="s">
        <v>38</v>
      </c>
      <c r="G61" s="41">
        <v>24</v>
      </c>
      <c r="H61" s="28" t="s">
        <v>15</v>
      </c>
      <c r="I61" s="89"/>
      <c r="J61" s="30"/>
      <c r="K61" s="11">
        <f>ROUND(G61*I61,2)</f>
        <v>0</v>
      </c>
      <c r="L61" s="11">
        <f>K61+ROUND(K61*J61/100,2)</f>
        <v>0</v>
      </c>
      <c r="M61" s="12"/>
      <c r="N61" s="68"/>
    </row>
    <row r="62" spans="1:14" s="1" customFormat="1" ht="14.25" customHeight="1" x14ac:dyDescent="0.2">
      <c r="A62" s="5">
        <v>30</v>
      </c>
      <c r="B62" s="155" t="s">
        <v>31</v>
      </c>
      <c r="C62" s="4">
        <v>1</v>
      </c>
      <c r="D62" s="5">
        <v>90</v>
      </c>
      <c r="E62" s="4">
        <v>65</v>
      </c>
      <c r="F62" s="34" t="s">
        <v>21</v>
      </c>
      <c r="G62" s="41">
        <v>96</v>
      </c>
      <c r="H62" s="28" t="s">
        <v>15</v>
      </c>
      <c r="I62" s="11"/>
      <c r="J62" s="10"/>
      <c r="K62" s="29">
        <f t="shared" si="6"/>
        <v>0</v>
      </c>
      <c r="L62" s="11">
        <f t="shared" si="7"/>
        <v>0</v>
      </c>
      <c r="M62" s="12"/>
      <c r="N62" s="32"/>
    </row>
    <row r="63" spans="1:14" s="1" customFormat="1" ht="14.25" customHeight="1" x14ac:dyDescent="0.2">
      <c r="A63" s="25">
        <v>31</v>
      </c>
      <c r="B63" s="156"/>
      <c r="C63" s="4">
        <v>0</v>
      </c>
      <c r="D63" s="5" t="s">
        <v>34</v>
      </c>
      <c r="E63" s="5">
        <v>26</v>
      </c>
      <c r="F63" s="34" t="s">
        <v>32</v>
      </c>
      <c r="G63" s="41">
        <v>108</v>
      </c>
      <c r="H63" s="28" t="s">
        <v>15</v>
      </c>
      <c r="I63" s="11"/>
      <c r="J63" s="30"/>
      <c r="K63" s="29">
        <f t="shared" si="6"/>
        <v>0</v>
      </c>
      <c r="L63" s="11">
        <f t="shared" si="7"/>
        <v>0</v>
      </c>
      <c r="M63" s="12"/>
      <c r="N63" s="32"/>
    </row>
    <row r="64" spans="1:14" s="1" customFormat="1" ht="14.25" customHeight="1" x14ac:dyDescent="0.2">
      <c r="A64" s="25">
        <v>32</v>
      </c>
      <c r="B64" s="156"/>
      <c r="C64" s="4" t="s">
        <v>17</v>
      </c>
      <c r="D64" s="5" t="s">
        <v>34</v>
      </c>
      <c r="E64" s="4" t="s">
        <v>73</v>
      </c>
      <c r="F64" s="34" t="s">
        <v>32</v>
      </c>
      <c r="G64" s="41">
        <v>24</v>
      </c>
      <c r="H64" s="28" t="s">
        <v>15</v>
      </c>
      <c r="I64" s="11"/>
      <c r="J64" s="30"/>
      <c r="K64" s="29">
        <f>ROUND(G64*I64,2)</f>
        <v>0</v>
      </c>
      <c r="L64" s="11">
        <f>K64+ROUND(K64*J64/100,2)</f>
        <v>0</v>
      </c>
      <c r="M64" s="12"/>
      <c r="N64" s="32"/>
    </row>
    <row r="65" spans="1:14" s="1" customFormat="1" ht="14.25" customHeight="1" x14ac:dyDescent="0.2">
      <c r="A65" s="5">
        <v>33</v>
      </c>
      <c r="B65" s="156"/>
      <c r="C65" s="4" t="s">
        <v>17</v>
      </c>
      <c r="D65" s="5">
        <v>75</v>
      </c>
      <c r="E65" s="4">
        <v>65</v>
      </c>
      <c r="F65" s="34" t="s">
        <v>21</v>
      </c>
      <c r="G65" s="41">
        <v>156</v>
      </c>
      <c r="H65" s="28" t="s">
        <v>15</v>
      </c>
      <c r="I65" s="11"/>
      <c r="J65" s="10"/>
      <c r="K65" s="29">
        <f t="shared" ref="K65" si="12">ROUND(G65*I65,2)</f>
        <v>0</v>
      </c>
      <c r="L65" s="11">
        <f t="shared" ref="L65" si="13">K65+ROUND(K65*J65/100,2)</f>
        <v>0</v>
      </c>
      <c r="M65" s="12"/>
      <c r="N65" s="32"/>
    </row>
    <row r="66" spans="1:14" s="1" customFormat="1" ht="14.25" customHeight="1" x14ac:dyDescent="0.2">
      <c r="A66" s="25">
        <v>34</v>
      </c>
      <c r="B66" s="156"/>
      <c r="C66" s="4" t="s">
        <v>26</v>
      </c>
      <c r="D66" s="5">
        <v>75</v>
      </c>
      <c r="E66" s="5">
        <v>26</v>
      </c>
      <c r="F66" s="6" t="s">
        <v>21</v>
      </c>
      <c r="G66" s="7">
        <v>60</v>
      </c>
      <c r="H66" s="28" t="s">
        <v>15</v>
      </c>
      <c r="I66" s="11"/>
      <c r="J66" s="30"/>
      <c r="K66" s="29">
        <f t="shared" ref="K66:K67" si="14">ROUND(G66*I66,2)</f>
        <v>0</v>
      </c>
      <c r="L66" s="11">
        <f t="shared" ref="L66:L67" si="15">K66+ROUND(K66*J66/100,2)</f>
        <v>0</v>
      </c>
      <c r="M66" s="12"/>
      <c r="N66" s="68"/>
    </row>
    <row r="67" spans="1:14" s="1" customFormat="1" ht="36.75" customHeight="1" x14ac:dyDescent="0.2">
      <c r="A67" s="25">
        <v>35</v>
      </c>
      <c r="B67" s="157"/>
      <c r="C67" s="4">
        <v>2</v>
      </c>
      <c r="D67" s="5">
        <v>90</v>
      </c>
      <c r="E67" s="5">
        <v>37</v>
      </c>
      <c r="F67" s="6" t="s">
        <v>46</v>
      </c>
      <c r="G67" s="7">
        <v>516</v>
      </c>
      <c r="H67" s="28" t="s">
        <v>15</v>
      </c>
      <c r="I67" s="11"/>
      <c r="J67" s="30"/>
      <c r="K67" s="29">
        <f t="shared" si="14"/>
        <v>0</v>
      </c>
      <c r="L67" s="11">
        <f t="shared" si="15"/>
        <v>0</v>
      </c>
      <c r="M67" s="12"/>
      <c r="N67" s="68"/>
    </row>
    <row r="68" spans="1:14" s="1" customFormat="1" ht="13.15" customHeight="1" x14ac:dyDescent="0.2">
      <c r="A68" s="5">
        <v>36</v>
      </c>
      <c r="B68" s="155" t="s">
        <v>33</v>
      </c>
      <c r="C68" s="4" t="s">
        <v>20</v>
      </c>
      <c r="D68" s="5" t="s">
        <v>34</v>
      </c>
      <c r="E68" s="5">
        <v>26</v>
      </c>
      <c r="F68" s="6" t="s">
        <v>21</v>
      </c>
      <c r="G68" s="41">
        <v>300</v>
      </c>
      <c r="H68" s="28" t="s">
        <v>15</v>
      </c>
      <c r="I68" s="11"/>
      <c r="J68" s="10"/>
      <c r="K68" s="29">
        <f t="shared" si="6"/>
        <v>0</v>
      </c>
      <c r="L68" s="11">
        <f t="shared" si="7"/>
        <v>0</v>
      </c>
      <c r="M68" s="12"/>
      <c r="N68" s="32"/>
    </row>
    <row r="69" spans="1:14" s="1" customFormat="1" x14ac:dyDescent="0.2">
      <c r="A69" s="25">
        <v>37</v>
      </c>
      <c r="B69" s="156"/>
      <c r="C69" s="4" t="s">
        <v>25</v>
      </c>
      <c r="D69" s="5" t="s">
        <v>34</v>
      </c>
      <c r="E69" s="5">
        <v>26</v>
      </c>
      <c r="F69" s="6" t="s">
        <v>21</v>
      </c>
      <c r="G69" s="41">
        <v>84</v>
      </c>
      <c r="H69" s="28" t="s">
        <v>15</v>
      </c>
      <c r="I69" s="11"/>
      <c r="J69" s="30"/>
      <c r="K69" s="29">
        <f>ROUND(G69*I69,2)</f>
        <v>0</v>
      </c>
      <c r="L69" s="11">
        <f>K69+ROUND(K69*J69/100,2)</f>
        <v>0</v>
      </c>
      <c r="M69" s="12"/>
      <c r="N69" s="32"/>
    </row>
    <row r="70" spans="1:14" s="1" customFormat="1" x14ac:dyDescent="0.2">
      <c r="A70" s="25">
        <v>38</v>
      </c>
      <c r="B70" s="156"/>
      <c r="C70" s="4" t="s">
        <v>17</v>
      </c>
      <c r="D70" s="5" t="s">
        <v>34</v>
      </c>
      <c r="E70" s="5">
        <v>26</v>
      </c>
      <c r="F70" s="6" t="s">
        <v>21</v>
      </c>
      <c r="G70" s="41">
        <v>576</v>
      </c>
      <c r="H70" s="28" t="s">
        <v>15</v>
      </c>
      <c r="I70" s="11"/>
      <c r="J70" s="30"/>
      <c r="K70" s="29">
        <f t="shared" si="6"/>
        <v>0</v>
      </c>
      <c r="L70" s="11">
        <f t="shared" si="7"/>
        <v>0</v>
      </c>
      <c r="M70" s="12"/>
      <c r="N70" s="32"/>
    </row>
    <row r="71" spans="1:14" s="1" customFormat="1" x14ac:dyDescent="0.2">
      <c r="A71" s="5">
        <v>39</v>
      </c>
      <c r="B71" s="156"/>
      <c r="C71" s="25">
        <v>0</v>
      </c>
      <c r="D71" s="25" t="s">
        <v>34</v>
      </c>
      <c r="E71" s="25">
        <v>30</v>
      </c>
      <c r="F71" s="27" t="s">
        <v>21</v>
      </c>
      <c r="G71" s="41">
        <v>24</v>
      </c>
      <c r="H71" s="28" t="s">
        <v>15</v>
      </c>
      <c r="I71" s="29"/>
      <c r="J71" s="10"/>
      <c r="K71" s="29">
        <f t="shared" si="6"/>
        <v>0</v>
      </c>
      <c r="L71" s="11">
        <f t="shared" si="7"/>
        <v>0</v>
      </c>
      <c r="M71" s="12"/>
      <c r="N71" s="32"/>
    </row>
    <row r="72" spans="1:14" s="1" customFormat="1" ht="16.5" customHeight="1" x14ac:dyDescent="0.2">
      <c r="A72" s="25">
        <v>40</v>
      </c>
      <c r="B72" s="156"/>
      <c r="C72" s="4">
        <v>1</v>
      </c>
      <c r="D72" s="5" t="s">
        <v>34</v>
      </c>
      <c r="E72" s="5">
        <v>30</v>
      </c>
      <c r="F72" s="6" t="s">
        <v>21</v>
      </c>
      <c r="G72" s="7">
        <v>60</v>
      </c>
      <c r="H72" s="28" t="s">
        <v>15</v>
      </c>
      <c r="I72" s="11"/>
      <c r="J72" s="30"/>
      <c r="K72" s="29">
        <f t="shared" si="6"/>
        <v>0</v>
      </c>
      <c r="L72" s="11">
        <f t="shared" si="7"/>
        <v>0</v>
      </c>
      <c r="M72" s="12"/>
      <c r="N72" s="68"/>
    </row>
    <row r="73" spans="1:14" s="1" customFormat="1" x14ac:dyDescent="0.2">
      <c r="A73" s="25">
        <v>41</v>
      </c>
      <c r="B73" s="156"/>
      <c r="C73" s="25">
        <v>0</v>
      </c>
      <c r="D73" s="25" t="s">
        <v>34</v>
      </c>
      <c r="E73" s="25" t="s">
        <v>13</v>
      </c>
      <c r="F73" s="27" t="s">
        <v>21</v>
      </c>
      <c r="G73" s="41">
        <v>24</v>
      </c>
      <c r="H73" s="28" t="s">
        <v>15</v>
      </c>
      <c r="I73" s="29"/>
      <c r="J73" s="30"/>
      <c r="K73" s="29">
        <f t="shared" si="6"/>
        <v>0</v>
      </c>
      <c r="L73" s="11">
        <f t="shared" si="7"/>
        <v>0</v>
      </c>
      <c r="M73" s="12"/>
      <c r="N73" s="32"/>
    </row>
    <row r="74" spans="1:14" s="1" customFormat="1" ht="21" customHeight="1" x14ac:dyDescent="0.2">
      <c r="A74" s="5">
        <v>42</v>
      </c>
      <c r="B74" s="156"/>
      <c r="C74" s="4" t="s">
        <v>26</v>
      </c>
      <c r="D74" s="5" t="s">
        <v>34</v>
      </c>
      <c r="E74" s="5">
        <v>22</v>
      </c>
      <c r="F74" s="6" t="s">
        <v>21</v>
      </c>
      <c r="G74" s="7">
        <v>36</v>
      </c>
      <c r="H74" s="28" t="s">
        <v>15</v>
      </c>
      <c r="I74" s="11"/>
      <c r="J74" s="10"/>
      <c r="K74" s="29">
        <f t="shared" ref="K74:K79" si="16">ROUND(G74*I74,2)</f>
        <v>0</v>
      </c>
      <c r="L74" s="11">
        <f t="shared" ref="L74:L79" si="17">K74+ROUND(K74*J74/100,2)</f>
        <v>0</v>
      </c>
      <c r="M74" s="12"/>
      <c r="N74" s="68"/>
    </row>
    <row r="75" spans="1:14" s="1" customFormat="1" x14ac:dyDescent="0.2">
      <c r="A75" s="25">
        <v>43</v>
      </c>
      <c r="B75" s="156"/>
      <c r="C75" s="25">
        <v>1</v>
      </c>
      <c r="D75" s="25">
        <v>150</v>
      </c>
      <c r="E75" s="25">
        <v>40</v>
      </c>
      <c r="F75" s="78" t="s">
        <v>47</v>
      </c>
      <c r="G75" s="7">
        <v>120</v>
      </c>
      <c r="H75" s="28" t="s">
        <v>15</v>
      </c>
      <c r="I75" s="29"/>
      <c r="J75" s="30"/>
      <c r="K75" s="29">
        <f t="shared" si="16"/>
        <v>0</v>
      </c>
      <c r="L75" s="11">
        <f t="shared" si="17"/>
        <v>0</v>
      </c>
      <c r="M75" s="12"/>
      <c r="N75" s="68"/>
    </row>
    <row r="76" spans="1:14" s="1" customFormat="1" x14ac:dyDescent="0.2">
      <c r="A76" s="25">
        <v>44</v>
      </c>
      <c r="B76" s="156"/>
      <c r="C76" s="25">
        <v>0</v>
      </c>
      <c r="D76" s="25">
        <v>150</v>
      </c>
      <c r="E76" s="25">
        <v>40</v>
      </c>
      <c r="F76" s="27" t="s">
        <v>47</v>
      </c>
      <c r="G76" s="7">
        <v>36</v>
      </c>
      <c r="H76" s="28" t="s">
        <v>15</v>
      </c>
      <c r="I76" s="29"/>
      <c r="J76" s="30"/>
      <c r="K76" s="29">
        <f t="shared" si="16"/>
        <v>0</v>
      </c>
      <c r="L76" s="11">
        <f t="shared" si="17"/>
        <v>0</v>
      </c>
      <c r="M76" s="12"/>
      <c r="N76" s="68"/>
    </row>
    <row r="77" spans="1:14" s="1" customFormat="1" ht="16.5" customHeight="1" x14ac:dyDescent="0.2">
      <c r="A77" s="5">
        <v>45</v>
      </c>
      <c r="B77" s="156"/>
      <c r="C77" s="4">
        <v>2</v>
      </c>
      <c r="D77" s="5">
        <v>150</v>
      </c>
      <c r="E77" s="5">
        <v>48</v>
      </c>
      <c r="F77" s="6" t="s">
        <v>47</v>
      </c>
      <c r="G77" s="7">
        <v>60</v>
      </c>
      <c r="H77" s="28" t="s">
        <v>15</v>
      </c>
      <c r="I77" s="11"/>
      <c r="J77" s="10"/>
      <c r="K77" s="29">
        <f t="shared" ref="K77" si="18">ROUND(G77*I77,2)</f>
        <v>0</v>
      </c>
      <c r="L77" s="11">
        <f t="shared" ref="L77" si="19">K77+ROUND(K77*J77/100,2)</f>
        <v>0</v>
      </c>
      <c r="M77" s="12"/>
      <c r="N77" s="68"/>
    </row>
    <row r="78" spans="1:14" s="1" customFormat="1" ht="23.25" customHeight="1" x14ac:dyDescent="0.2">
      <c r="A78" s="25">
        <v>46</v>
      </c>
      <c r="B78" s="156"/>
      <c r="C78" s="4" t="s">
        <v>17</v>
      </c>
      <c r="D78" s="5" t="s">
        <v>48</v>
      </c>
      <c r="E78" s="5" t="s">
        <v>19</v>
      </c>
      <c r="F78" s="6" t="s">
        <v>19</v>
      </c>
      <c r="G78" s="7">
        <v>12</v>
      </c>
      <c r="H78" s="28" t="s">
        <v>15</v>
      </c>
      <c r="I78" s="11"/>
      <c r="J78" s="30"/>
      <c r="K78" s="29">
        <f t="shared" si="16"/>
        <v>0</v>
      </c>
      <c r="L78" s="11">
        <f t="shared" si="17"/>
        <v>0</v>
      </c>
      <c r="M78" s="12"/>
      <c r="N78" s="68"/>
    </row>
    <row r="79" spans="1:14" s="1" customFormat="1" ht="21" customHeight="1" x14ac:dyDescent="0.2">
      <c r="A79" s="25">
        <v>47</v>
      </c>
      <c r="B79" s="157"/>
      <c r="C79" s="4">
        <v>1</v>
      </c>
      <c r="D79" s="4">
        <v>90</v>
      </c>
      <c r="E79" s="5">
        <v>40</v>
      </c>
      <c r="F79" s="6" t="s">
        <v>49</v>
      </c>
      <c r="G79" s="7">
        <v>36</v>
      </c>
      <c r="H79" s="28" t="s">
        <v>15</v>
      </c>
      <c r="I79" s="11"/>
      <c r="J79" s="30"/>
      <c r="K79" s="29">
        <f t="shared" si="16"/>
        <v>0</v>
      </c>
      <c r="L79" s="11">
        <f t="shared" si="17"/>
        <v>0</v>
      </c>
      <c r="M79" s="12"/>
      <c r="N79" s="68"/>
    </row>
    <row r="80" spans="1:14" s="45" customFormat="1" ht="12.75" customHeight="1" x14ac:dyDescent="0.2">
      <c r="A80" s="185" t="s">
        <v>22</v>
      </c>
      <c r="B80" s="185"/>
      <c r="C80" s="185"/>
      <c r="D80" s="185"/>
      <c r="E80" s="185"/>
      <c r="F80" s="185"/>
      <c r="G80" s="185"/>
      <c r="H80" s="185"/>
      <c r="I80" s="185"/>
      <c r="J80" s="185"/>
      <c r="K80" s="79">
        <f>SUM(K33:K79)</f>
        <v>0</v>
      </c>
      <c r="L80" s="79">
        <f>SUM(L33:L79)</f>
        <v>0</v>
      </c>
      <c r="M80" s="44"/>
      <c r="N80" s="80"/>
    </row>
    <row r="81" spans="1:14" s="118" customFormat="1" x14ac:dyDescent="0.2">
      <c r="A81" s="166" t="s">
        <v>61</v>
      </c>
      <c r="B81" s="166"/>
      <c r="C81" s="166"/>
      <c r="D81" s="166"/>
      <c r="E81" s="166"/>
      <c r="F81" s="166"/>
      <c r="G81" s="166"/>
      <c r="H81" s="166"/>
      <c r="J81" s="145"/>
      <c r="K81" s="119"/>
      <c r="L81" s="119"/>
      <c r="M81" s="120"/>
      <c r="N81" s="120"/>
    </row>
    <row r="82" spans="1:14" s="125" customFormat="1" ht="51.75" customHeight="1" x14ac:dyDescent="0.2">
      <c r="A82" s="121">
        <v>1</v>
      </c>
      <c r="B82" s="177" t="s">
        <v>89</v>
      </c>
      <c r="C82" s="178"/>
      <c r="D82" s="178"/>
      <c r="E82" s="178"/>
      <c r="F82" s="179"/>
      <c r="G82" s="121">
        <v>60</v>
      </c>
      <c r="H82" s="121" t="s">
        <v>35</v>
      </c>
      <c r="I82" s="122"/>
      <c r="J82" s="146"/>
      <c r="K82" s="122">
        <f>G82*I82</f>
        <v>0</v>
      </c>
      <c r="L82" s="122">
        <f>K82+ROUND(K82*J82/100,2)</f>
        <v>0</v>
      </c>
      <c r="M82" s="123"/>
      <c r="N82" s="124"/>
    </row>
    <row r="83" spans="1:14" s="115" customFormat="1" ht="18" customHeight="1" x14ac:dyDescent="0.2">
      <c r="A83" s="167" t="s">
        <v>60</v>
      </c>
      <c r="B83" s="168"/>
      <c r="C83" s="168"/>
      <c r="D83" s="168"/>
      <c r="E83" s="168"/>
      <c r="F83" s="168"/>
      <c r="G83" s="168"/>
      <c r="H83" s="168"/>
      <c r="J83" s="147"/>
      <c r="K83" s="116"/>
      <c r="L83" s="116"/>
      <c r="M83" s="117"/>
      <c r="N83" s="117"/>
    </row>
    <row r="84" spans="1:14" s="59" customFormat="1" ht="37.5" customHeight="1" x14ac:dyDescent="0.2">
      <c r="A84" s="52">
        <v>1</v>
      </c>
      <c r="B84" s="158" t="s">
        <v>90</v>
      </c>
      <c r="C84" s="159"/>
      <c r="D84" s="159"/>
      <c r="E84" s="159"/>
      <c r="F84" s="160"/>
      <c r="G84" s="143">
        <v>60</v>
      </c>
      <c r="H84" s="189" t="s">
        <v>109</v>
      </c>
      <c r="I84" s="55"/>
      <c r="J84" s="30"/>
      <c r="K84" s="29">
        <f t="shared" ref="K84:K86" si="20">ROUND(G84*I84,2)</f>
        <v>0</v>
      </c>
      <c r="L84" s="57">
        <f>K84+ROUND(K84*J84/100,2)</f>
        <v>0</v>
      </c>
      <c r="M84" s="58"/>
    </row>
    <row r="85" spans="1:14" s="59" customFormat="1" ht="38.25" customHeight="1" x14ac:dyDescent="0.2">
      <c r="A85" s="52">
        <v>2</v>
      </c>
      <c r="B85" s="158" t="s">
        <v>91</v>
      </c>
      <c r="C85" s="159"/>
      <c r="D85" s="159"/>
      <c r="E85" s="159"/>
      <c r="F85" s="160"/>
      <c r="G85" s="143">
        <v>80</v>
      </c>
      <c r="H85" s="189" t="s">
        <v>109</v>
      </c>
      <c r="I85" s="55"/>
      <c r="J85" s="30"/>
      <c r="K85" s="29">
        <f t="shared" si="20"/>
        <v>0</v>
      </c>
      <c r="L85" s="57">
        <f>K85+ROUND(K85*J85/100,2)</f>
        <v>0</v>
      </c>
      <c r="M85" s="58"/>
    </row>
    <row r="86" spans="1:14" s="59" customFormat="1" ht="42.75" customHeight="1" x14ac:dyDescent="0.2">
      <c r="A86" s="52">
        <v>3</v>
      </c>
      <c r="B86" s="158" t="s">
        <v>92</v>
      </c>
      <c r="C86" s="159"/>
      <c r="D86" s="159"/>
      <c r="E86" s="159"/>
      <c r="F86" s="160"/>
      <c r="G86" s="143">
        <v>80</v>
      </c>
      <c r="H86" s="189" t="s">
        <v>108</v>
      </c>
      <c r="I86" s="55"/>
      <c r="J86" s="30"/>
      <c r="K86" s="29">
        <f t="shared" si="20"/>
        <v>0</v>
      </c>
      <c r="L86" s="57">
        <f>K86+ROUND(K86*J86/100,2)</f>
        <v>0</v>
      </c>
      <c r="M86" s="58"/>
    </row>
    <row r="87" spans="1:14" s="59" customFormat="1" ht="51.75" customHeight="1" x14ac:dyDescent="0.2">
      <c r="A87" s="52">
        <v>4</v>
      </c>
      <c r="B87" s="158" t="s">
        <v>105</v>
      </c>
      <c r="C87" s="159"/>
      <c r="D87" s="159"/>
      <c r="E87" s="159"/>
      <c r="F87" s="160"/>
      <c r="G87" s="53">
        <v>8</v>
      </c>
      <c r="H87" s="98" t="s">
        <v>35</v>
      </c>
      <c r="I87" s="55"/>
      <c r="J87" s="30"/>
      <c r="K87" s="56">
        <f>G87*I87</f>
        <v>0</v>
      </c>
      <c r="L87" s="57">
        <f>K87+ROUND(K87*J87/100,2)</f>
        <v>0</v>
      </c>
      <c r="M87" s="101"/>
      <c r="N87" s="102"/>
    </row>
    <row r="88" spans="1:14" s="59" customFormat="1" ht="48.75" customHeight="1" x14ac:dyDescent="0.2">
      <c r="A88" s="52">
        <v>5</v>
      </c>
      <c r="B88" s="158" t="s">
        <v>110</v>
      </c>
      <c r="C88" s="159"/>
      <c r="D88" s="159"/>
      <c r="E88" s="159"/>
      <c r="F88" s="160"/>
      <c r="G88" s="53">
        <v>5</v>
      </c>
      <c r="H88" s="98" t="s">
        <v>55</v>
      </c>
      <c r="I88" s="55"/>
      <c r="J88" s="30"/>
      <c r="K88" s="56">
        <f>G88*I88</f>
        <v>0</v>
      </c>
      <c r="L88" s="57">
        <f>K88+ROUND(K88*J88/100,2)</f>
        <v>0</v>
      </c>
      <c r="M88" s="101"/>
      <c r="N88" s="102"/>
    </row>
    <row r="89" spans="1:14" s="60" customFormat="1" ht="12" x14ac:dyDescent="0.2">
      <c r="A89" s="169" t="s">
        <v>22</v>
      </c>
      <c r="B89" s="169"/>
      <c r="C89" s="169"/>
      <c r="D89" s="169"/>
      <c r="E89" s="169"/>
      <c r="F89" s="169"/>
      <c r="G89" s="130"/>
      <c r="I89" s="15"/>
      <c r="J89" s="148"/>
      <c r="K89" s="15">
        <f>SUM(K84:K88)</f>
        <v>0</v>
      </c>
      <c r="L89" s="15">
        <f>SUM(L84:L88)</f>
        <v>0</v>
      </c>
      <c r="M89" s="61"/>
      <c r="N89" s="61"/>
    </row>
    <row r="90" spans="1:14" s="118" customFormat="1" x14ac:dyDescent="0.2">
      <c r="A90" s="166" t="s">
        <v>76</v>
      </c>
      <c r="B90" s="166"/>
      <c r="C90" s="166"/>
      <c r="D90" s="166"/>
      <c r="E90" s="166"/>
      <c r="F90" s="166"/>
      <c r="G90" s="166"/>
      <c r="H90" s="166"/>
      <c r="J90" s="145"/>
      <c r="K90" s="119"/>
      <c r="L90" s="119"/>
    </row>
    <row r="91" spans="1:14" s="65" customFormat="1" ht="60" customHeight="1" x14ac:dyDescent="0.2">
      <c r="A91" s="62">
        <v>1</v>
      </c>
      <c r="B91" s="158" t="s">
        <v>101</v>
      </c>
      <c r="C91" s="159"/>
      <c r="D91" s="159"/>
      <c r="E91" s="159"/>
      <c r="F91" s="160"/>
      <c r="G91" s="144">
        <v>200</v>
      </c>
      <c r="H91" s="54" t="s">
        <v>93</v>
      </c>
      <c r="I91" s="63"/>
      <c r="J91" s="10"/>
      <c r="K91" s="29">
        <f t="shared" ref="K91:K93" si="21">ROUND(G91*I91,2)</f>
        <v>0</v>
      </c>
      <c r="L91" s="57">
        <f>K91+ROUND(K91*J91/100,2)</f>
        <v>0</v>
      </c>
      <c r="M91" s="64"/>
    </row>
    <row r="92" spans="1:14" s="49" customFormat="1" ht="36.75" customHeight="1" x14ac:dyDescent="0.2">
      <c r="A92" s="47">
        <v>2</v>
      </c>
      <c r="B92" s="152" t="s">
        <v>94</v>
      </c>
      <c r="C92" s="153"/>
      <c r="D92" s="153"/>
      <c r="E92" s="153"/>
      <c r="F92" s="154"/>
      <c r="G92" s="48">
        <v>1</v>
      </c>
      <c r="H92" s="47" t="s">
        <v>36</v>
      </c>
      <c r="I92" s="63"/>
      <c r="J92" s="149"/>
      <c r="K92" s="29">
        <f t="shared" si="21"/>
        <v>0</v>
      </c>
      <c r="L92" s="57">
        <f t="shared" ref="L92:L93" si="22">K92+ROUND(K92*J92/100,2)</f>
        <v>0</v>
      </c>
      <c r="M92" s="66"/>
      <c r="N92" s="67"/>
    </row>
    <row r="93" spans="1:14" s="111" customFormat="1" ht="35.25" customHeight="1" x14ac:dyDescent="0.2">
      <c r="A93" s="108">
        <v>3</v>
      </c>
      <c r="B93" s="152" t="s">
        <v>95</v>
      </c>
      <c r="C93" s="153"/>
      <c r="D93" s="153"/>
      <c r="E93" s="153"/>
      <c r="F93" s="154"/>
      <c r="G93" s="48">
        <v>1</v>
      </c>
      <c r="H93" s="47" t="s">
        <v>36</v>
      </c>
      <c r="I93" s="63"/>
      <c r="J93" s="149"/>
      <c r="K93" s="29">
        <f t="shared" si="21"/>
        <v>0</v>
      </c>
      <c r="L93" s="57">
        <f t="shared" si="22"/>
        <v>0</v>
      </c>
      <c r="M93" s="66"/>
      <c r="N93" s="67"/>
    </row>
    <row r="94" spans="1:14" s="111" customFormat="1" ht="16.5" customHeight="1" x14ac:dyDescent="0.2">
      <c r="A94" s="186" t="s">
        <v>22</v>
      </c>
      <c r="B94" s="186"/>
      <c r="C94" s="186"/>
      <c r="D94" s="186"/>
      <c r="E94" s="186"/>
      <c r="F94" s="186"/>
      <c r="G94" s="186"/>
      <c r="H94" s="186"/>
      <c r="I94" s="186"/>
      <c r="J94" s="186"/>
      <c r="K94" s="131">
        <f>SUM(K91:K93)</f>
        <v>0</v>
      </c>
      <c r="L94" s="131">
        <f>SUM(L91:L93)</f>
        <v>0</v>
      </c>
      <c r="M94" s="109"/>
      <c r="N94" s="110"/>
    </row>
    <row r="95" spans="1:14" s="129" customFormat="1" ht="54.75" customHeight="1" x14ac:dyDescent="0.2">
      <c r="A95" s="180" t="s">
        <v>96</v>
      </c>
      <c r="B95" s="181"/>
      <c r="C95" s="181"/>
      <c r="D95" s="181"/>
      <c r="E95" s="181"/>
      <c r="F95" s="181"/>
      <c r="G95" s="181"/>
      <c r="H95" s="181"/>
      <c r="I95" s="181"/>
      <c r="J95" s="181"/>
      <c r="K95" s="126"/>
      <c r="L95" s="126"/>
      <c r="M95" s="127"/>
      <c r="N95" s="128"/>
    </row>
    <row r="96" spans="1:14" s="77" customFormat="1" ht="28.5" customHeight="1" x14ac:dyDescent="0.2">
      <c r="A96" s="74">
        <v>1</v>
      </c>
      <c r="B96" s="182" t="s">
        <v>97</v>
      </c>
      <c r="C96" s="183"/>
      <c r="D96" s="183"/>
      <c r="E96" s="183"/>
      <c r="F96" s="184"/>
      <c r="G96" s="7">
        <v>280</v>
      </c>
      <c r="H96" s="28" t="s">
        <v>35</v>
      </c>
      <c r="I96" s="75"/>
      <c r="J96" s="74"/>
      <c r="K96" s="29">
        <f>ROUND(G96*I96,2)</f>
        <v>0</v>
      </c>
      <c r="L96" s="29">
        <f>K96+ROUND(K96*J96/100,2)</f>
        <v>0</v>
      </c>
      <c r="M96" s="31"/>
      <c r="N96" s="76"/>
    </row>
    <row r="97" spans="1:14" s="77" customFormat="1" ht="23.25" customHeight="1" x14ac:dyDescent="0.2">
      <c r="A97" s="74">
        <v>2</v>
      </c>
      <c r="B97" s="182" t="s">
        <v>44</v>
      </c>
      <c r="C97" s="183"/>
      <c r="D97" s="183"/>
      <c r="E97" s="183"/>
      <c r="F97" s="184"/>
      <c r="G97" s="7">
        <v>15</v>
      </c>
      <c r="H97" s="28" t="s">
        <v>35</v>
      </c>
      <c r="I97" s="75"/>
      <c r="J97" s="74"/>
      <c r="K97" s="29">
        <f>ROUND(G97*I97,2)</f>
        <v>0</v>
      </c>
      <c r="L97" s="29">
        <f>K97+ROUND(K97*J97/100,2)</f>
        <v>0</v>
      </c>
      <c r="M97" s="31"/>
      <c r="N97" s="76"/>
    </row>
    <row r="98" spans="1:14" s="77" customFormat="1" ht="19.5" customHeight="1" x14ac:dyDescent="0.2">
      <c r="A98" s="74">
        <v>3</v>
      </c>
      <c r="B98" s="182" t="s">
        <v>45</v>
      </c>
      <c r="C98" s="183"/>
      <c r="D98" s="183"/>
      <c r="E98" s="183"/>
      <c r="F98" s="184"/>
      <c r="G98" s="7">
        <v>3</v>
      </c>
      <c r="H98" s="28" t="s">
        <v>35</v>
      </c>
      <c r="I98" s="75"/>
      <c r="J98" s="74"/>
      <c r="K98" s="29">
        <f>ROUND(G98*I98,2)</f>
        <v>0</v>
      </c>
      <c r="L98" s="29">
        <f>K98+ROUND(K98*J98/100,2)</f>
        <v>0</v>
      </c>
      <c r="M98" s="31"/>
      <c r="N98" s="76"/>
    </row>
    <row r="99" spans="1:14" s="40" customFormat="1" ht="12" x14ac:dyDescent="0.2">
      <c r="A99" s="170" t="s">
        <v>22</v>
      </c>
      <c r="B99" s="170"/>
      <c r="C99" s="170"/>
      <c r="D99" s="170"/>
      <c r="E99" s="170"/>
      <c r="F99" s="170"/>
      <c r="G99" s="170"/>
      <c r="H99" s="170"/>
      <c r="I99" s="170"/>
      <c r="J99" s="170"/>
      <c r="K99" s="72">
        <f>SUM(K96:K98)</f>
        <v>0</v>
      </c>
      <c r="L99" s="72">
        <f>SUM(L96:L98)</f>
        <v>0</v>
      </c>
      <c r="M99" s="35"/>
      <c r="N99" s="73"/>
    </row>
    <row r="100" spans="1:14" s="114" customFormat="1" ht="101.45" customHeight="1" x14ac:dyDescent="0.2">
      <c r="A100" s="164" t="s">
        <v>104</v>
      </c>
      <c r="B100" s="164"/>
      <c r="C100" s="164"/>
      <c r="D100" s="164"/>
      <c r="E100" s="164"/>
      <c r="F100" s="164"/>
      <c r="G100" s="164"/>
      <c r="H100" s="164"/>
      <c r="I100" s="164"/>
      <c r="J100" s="164"/>
      <c r="K100" s="164"/>
      <c r="L100" s="164"/>
      <c r="M100" s="164"/>
      <c r="N100" s="164"/>
    </row>
    <row r="101" spans="1:14" s="14" customFormat="1" ht="27" customHeight="1" x14ac:dyDescent="0.2">
      <c r="A101" s="74">
        <v>1</v>
      </c>
      <c r="B101" s="174" t="s">
        <v>50</v>
      </c>
      <c r="C101" s="26" t="s">
        <v>17</v>
      </c>
      <c r="D101" s="25" t="s">
        <v>23</v>
      </c>
      <c r="E101" s="25">
        <v>37</v>
      </c>
      <c r="F101" s="27" t="s">
        <v>51</v>
      </c>
      <c r="G101" s="41">
        <v>240</v>
      </c>
      <c r="H101" s="28" t="s">
        <v>15</v>
      </c>
      <c r="I101" s="29"/>
      <c r="J101" s="30"/>
      <c r="K101" s="29">
        <f t="shared" ref="K101:K111" si="23">ROUND(G101*I101,2)</f>
        <v>0</v>
      </c>
      <c r="L101" s="29">
        <f t="shared" ref="L101:L111" si="24">K101+ROUND(K101*J101/100,2)</f>
        <v>0</v>
      </c>
      <c r="M101" s="81"/>
      <c r="N101" s="82"/>
    </row>
    <row r="102" spans="1:14" s="14" customFormat="1" ht="21.75" customHeight="1" x14ac:dyDescent="0.2">
      <c r="A102" s="74">
        <v>2</v>
      </c>
      <c r="B102" s="175"/>
      <c r="C102" s="26" t="s">
        <v>17</v>
      </c>
      <c r="D102" s="25" t="s">
        <v>64</v>
      </c>
      <c r="E102" s="25">
        <v>24</v>
      </c>
      <c r="F102" s="27" t="s">
        <v>38</v>
      </c>
      <c r="G102" s="41">
        <v>650</v>
      </c>
      <c r="H102" s="28" t="s">
        <v>15</v>
      </c>
      <c r="I102" s="29"/>
      <c r="J102" s="30"/>
      <c r="K102" s="29">
        <f t="shared" si="23"/>
        <v>0</v>
      </c>
      <c r="L102" s="29">
        <f t="shared" si="24"/>
        <v>0</v>
      </c>
      <c r="M102" s="81"/>
      <c r="N102" s="82"/>
    </row>
    <row r="103" spans="1:14" s="14" customFormat="1" ht="23.25" customHeight="1" x14ac:dyDescent="0.2">
      <c r="A103" s="74">
        <v>3</v>
      </c>
      <c r="B103" s="175"/>
      <c r="C103" s="4" t="s">
        <v>20</v>
      </c>
      <c r="D103" s="25" t="s">
        <v>65</v>
      </c>
      <c r="E103" s="25">
        <v>26</v>
      </c>
      <c r="F103" s="27" t="s">
        <v>38</v>
      </c>
      <c r="G103" s="151">
        <v>636</v>
      </c>
      <c r="H103" s="28" t="s">
        <v>15</v>
      </c>
      <c r="I103" s="29"/>
      <c r="J103" s="30"/>
      <c r="K103" s="29">
        <f t="shared" si="23"/>
        <v>0</v>
      </c>
      <c r="L103" s="29">
        <f t="shared" si="24"/>
        <v>0</v>
      </c>
      <c r="M103" s="81"/>
      <c r="N103" s="82"/>
    </row>
    <row r="104" spans="1:14" s="14" customFormat="1" ht="24" customHeight="1" x14ac:dyDescent="0.2">
      <c r="A104" s="74">
        <v>4</v>
      </c>
      <c r="B104" s="175"/>
      <c r="C104" s="4" t="s">
        <v>25</v>
      </c>
      <c r="D104" s="25">
        <v>45</v>
      </c>
      <c r="E104" s="25">
        <v>19</v>
      </c>
      <c r="F104" s="27" t="s">
        <v>38</v>
      </c>
      <c r="G104" s="151">
        <v>564</v>
      </c>
      <c r="H104" s="28" t="s">
        <v>15</v>
      </c>
      <c r="I104" s="29"/>
      <c r="J104" s="30"/>
      <c r="K104" s="29">
        <f t="shared" si="23"/>
        <v>0</v>
      </c>
      <c r="L104" s="29">
        <f t="shared" si="24"/>
        <v>0</v>
      </c>
      <c r="M104" s="81"/>
      <c r="N104" s="82"/>
    </row>
    <row r="105" spans="1:14" s="14" customFormat="1" ht="24" customHeight="1" x14ac:dyDescent="0.2">
      <c r="A105" s="74">
        <v>5</v>
      </c>
      <c r="B105" s="175"/>
      <c r="C105" s="4" t="s">
        <v>26</v>
      </c>
      <c r="D105" s="25" t="s">
        <v>66</v>
      </c>
      <c r="E105" s="25">
        <v>19</v>
      </c>
      <c r="F105" s="27" t="s">
        <v>53</v>
      </c>
      <c r="G105" s="151">
        <v>264</v>
      </c>
      <c r="H105" s="28" t="s">
        <v>15</v>
      </c>
      <c r="I105" s="83"/>
      <c r="J105" s="30"/>
      <c r="K105" s="29">
        <f t="shared" si="23"/>
        <v>0</v>
      </c>
      <c r="L105" s="29">
        <f t="shared" si="24"/>
        <v>0</v>
      </c>
      <c r="M105" s="81"/>
      <c r="N105" s="82"/>
    </row>
    <row r="106" spans="1:14" s="14" customFormat="1" ht="28.5" customHeight="1" x14ac:dyDescent="0.2">
      <c r="A106" s="74">
        <v>6</v>
      </c>
      <c r="B106" s="175"/>
      <c r="C106" s="26" t="s">
        <v>28</v>
      </c>
      <c r="D106" s="25" t="s">
        <v>67</v>
      </c>
      <c r="E106" s="25">
        <v>16</v>
      </c>
      <c r="F106" s="27" t="s">
        <v>70</v>
      </c>
      <c r="G106" s="41">
        <v>96</v>
      </c>
      <c r="H106" s="28" t="s">
        <v>15</v>
      </c>
      <c r="I106" s="29"/>
      <c r="J106" s="30"/>
      <c r="K106" s="29">
        <f>ROUND(G106*I106,2)</f>
        <v>0</v>
      </c>
      <c r="L106" s="29">
        <f>K106+ROUND(K106*J106/100,2)</f>
        <v>0</v>
      </c>
      <c r="M106" s="81"/>
      <c r="N106" s="82"/>
    </row>
    <row r="107" spans="1:14" s="14" customFormat="1" ht="15" customHeight="1" x14ac:dyDescent="0.2">
      <c r="A107" s="74">
        <v>7</v>
      </c>
      <c r="B107" s="175"/>
      <c r="C107" s="26" t="s">
        <v>20</v>
      </c>
      <c r="D107" s="25" t="s">
        <v>68</v>
      </c>
      <c r="E107" s="25">
        <v>24</v>
      </c>
      <c r="F107" s="27" t="s">
        <v>38</v>
      </c>
      <c r="G107" s="41">
        <v>960</v>
      </c>
      <c r="H107" s="28" t="s">
        <v>15</v>
      </c>
      <c r="I107" s="29"/>
      <c r="J107" s="30"/>
      <c r="K107" s="29">
        <f t="shared" si="23"/>
        <v>0</v>
      </c>
      <c r="L107" s="29">
        <f t="shared" si="24"/>
        <v>0</v>
      </c>
      <c r="M107" s="81"/>
      <c r="N107" s="82"/>
    </row>
    <row r="108" spans="1:14" s="14" customFormat="1" ht="18.75" customHeight="1" x14ac:dyDescent="0.2">
      <c r="A108" s="74">
        <v>8</v>
      </c>
      <c r="B108" s="175"/>
      <c r="C108" s="26" t="s">
        <v>17</v>
      </c>
      <c r="D108" s="25" t="s">
        <v>69</v>
      </c>
      <c r="E108" s="25">
        <v>24</v>
      </c>
      <c r="F108" s="27" t="s">
        <v>38</v>
      </c>
      <c r="G108" s="41">
        <v>420</v>
      </c>
      <c r="H108" s="28" t="s">
        <v>15</v>
      </c>
      <c r="I108" s="29"/>
      <c r="J108" s="30"/>
      <c r="K108" s="29">
        <f t="shared" si="23"/>
        <v>0</v>
      </c>
      <c r="L108" s="29">
        <f t="shared" si="24"/>
        <v>0</v>
      </c>
      <c r="M108" s="81"/>
      <c r="N108" s="82"/>
    </row>
    <row r="109" spans="1:14" s="14" customFormat="1" ht="19.5" customHeight="1" x14ac:dyDescent="0.2">
      <c r="A109" s="74">
        <v>9</v>
      </c>
      <c r="B109" s="175"/>
      <c r="C109" s="26">
        <v>0</v>
      </c>
      <c r="D109" s="25" t="s">
        <v>23</v>
      </c>
      <c r="E109" s="25">
        <v>37</v>
      </c>
      <c r="F109" s="27" t="s">
        <v>37</v>
      </c>
      <c r="G109" s="41">
        <v>132</v>
      </c>
      <c r="H109" s="28" t="s">
        <v>15</v>
      </c>
      <c r="I109" s="29"/>
      <c r="J109" s="30"/>
      <c r="K109" s="29">
        <f t="shared" si="23"/>
        <v>0</v>
      </c>
      <c r="L109" s="29">
        <f t="shared" si="24"/>
        <v>0</v>
      </c>
      <c r="M109" s="81"/>
      <c r="N109" s="82"/>
    </row>
    <row r="110" spans="1:14" s="14" customFormat="1" ht="18.75" customHeight="1" x14ac:dyDescent="0.2">
      <c r="A110" s="74">
        <v>10</v>
      </c>
      <c r="B110" s="175"/>
      <c r="C110" s="84">
        <v>1</v>
      </c>
      <c r="D110" s="84" t="s">
        <v>23</v>
      </c>
      <c r="E110" s="37" t="s">
        <v>71</v>
      </c>
      <c r="F110" s="85" t="s">
        <v>37</v>
      </c>
      <c r="G110" s="41">
        <v>12</v>
      </c>
      <c r="H110" s="28" t="s">
        <v>15</v>
      </c>
      <c r="I110" s="83"/>
      <c r="J110" s="30"/>
      <c r="K110" s="29">
        <f t="shared" si="23"/>
        <v>0</v>
      </c>
      <c r="L110" s="29">
        <f t="shared" si="24"/>
        <v>0</v>
      </c>
      <c r="M110" s="81"/>
      <c r="N110" s="82"/>
    </row>
    <row r="111" spans="1:14" s="24" customFormat="1" ht="23.25" customHeight="1" x14ac:dyDescent="0.2">
      <c r="A111" s="74">
        <v>11</v>
      </c>
      <c r="B111" s="176"/>
      <c r="C111" s="84" t="s">
        <v>17</v>
      </c>
      <c r="D111" s="37">
        <v>75</v>
      </c>
      <c r="E111" s="37">
        <v>60</v>
      </c>
      <c r="F111" s="85" t="s">
        <v>54</v>
      </c>
      <c r="G111" s="41">
        <v>192</v>
      </c>
      <c r="H111" s="28" t="s">
        <v>15</v>
      </c>
      <c r="I111" s="29"/>
      <c r="J111" s="30"/>
      <c r="K111" s="29">
        <f t="shared" si="23"/>
        <v>0</v>
      </c>
      <c r="L111" s="29">
        <f t="shared" si="24"/>
        <v>0</v>
      </c>
      <c r="M111" s="81"/>
      <c r="N111" s="82"/>
    </row>
    <row r="112" spans="1:14" s="36" customFormat="1" ht="17.25" customHeight="1" x14ac:dyDescent="0.2">
      <c r="A112" s="170" t="s">
        <v>22</v>
      </c>
      <c r="B112" s="170"/>
      <c r="C112" s="170"/>
      <c r="D112" s="170"/>
      <c r="E112" s="170"/>
      <c r="F112" s="170"/>
      <c r="G112" s="170"/>
      <c r="H112" s="170"/>
      <c r="I112" s="170"/>
      <c r="J112" s="170"/>
      <c r="K112" s="70">
        <f>SUM(K101:K111)</f>
        <v>0</v>
      </c>
      <c r="L112" s="70">
        <f>SUM(L101:L111)</f>
        <v>0</v>
      </c>
      <c r="M112" s="35"/>
      <c r="N112" s="71"/>
    </row>
    <row r="113" spans="1:14" s="118" customFormat="1" x14ac:dyDescent="0.2">
      <c r="A113" s="166" t="s">
        <v>80</v>
      </c>
      <c r="B113" s="166"/>
      <c r="C113" s="166"/>
      <c r="D113" s="166"/>
      <c r="E113" s="166"/>
      <c r="F113" s="166"/>
      <c r="G113" s="166"/>
      <c r="H113" s="166"/>
      <c r="I113" s="166"/>
      <c r="J113" s="166"/>
      <c r="K113" s="166"/>
      <c r="L113" s="166"/>
    </row>
    <row r="114" spans="1:14" s="49" customFormat="1" ht="65.25" customHeight="1" x14ac:dyDescent="0.2">
      <c r="A114" s="47">
        <v>1</v>
      </c>
      <c r="B114" s="158" t="s">
        <v>99</v>
      </c>
      <c r="C114" s="159"/>
      <c r="D114" s="159"/>
      <c r="E114" s="159"/>
      <c r="F114" s="160"/>
      <c r="G114" s="48">
        <v>3</v>
      </c>
      <c r="H114" s="47" t="s">
        <v>35</v>
      </c>
      <c r="I114" s="91"/>
      <c r="J114" s="149"/>
      <c r="K114" s="91">
        <f>G114*I114</f>
        <v>0</v>
      </c>
      <c r="L114" s="91">
        <f>K114+ROUND(K114*J114/100,2)</f>
        <v>0</v>
      </c>
      <c r="M114" s="92"/>
      <c r="N114" s="92"/>
    </row>
    <row r="115" spans="1:14" s="49" customFormat="1" ht="59.25" customHeight="1" x14ac:dyDescent="0.2">
      <c r="A115" s="47">
        <v>2</v>
      </c>
      <c r="B115" s="158" t="s">
        <v>100</v>
      </c>
      <c r="C115" s="159"/>
      <c r="D115" s="159"/>
      <c r="E115" s="159"/>
      <c r="F115" s="160"/>
      <c r="G115" s="48">
        <v>3</v>
      </c>
      <c r="H115" s="47" t="s">
        <v>35</v>
      </c>
      <c r="I115" s="91"/>
      <c r="J115" s="149"/>
      <c r="K115" s="91">
        <f>G115*I115</f>
        <v>0</v>
      </c>
      <c r="L115" s="91">
        <f>K115+ROUND(K115*J115/100,2)</f>
        <v>0</v>
      </c>
      <c r="M115" s="92"/>
      <c r="N115" s="92"/>
    </row>
    <row r="116" spans="1:14" s="49" customFormat="1" ht="24" customHeight="1" x14ac:dyDescent="0.2">
      <c r="A116" s="47">
        <v>3</v>
      </c>
      <c r="B116" s="158" t="s">
        <v>106</v>
      </c>
      <c r="C116" s="159"/>
      <c r="D116" s="159"/>
      <c r="E116" s="159"/>
      <c r="F116" s="160"/>
      <c r="G116" s="48">
        <v>6</v>
      </c>
      <c r="H116" s="47" t="s">
        <v>35</v>
      </c>
      <c r="I116" s="91"/>
      <c r="J116" s="149"/>
      <c r="K116" s="91">
        <f>G116*I116</f>
        <v>0</v>
      </c>
      <c r="L116" s="91">
        <f>K116+ROUND(K116*J116/100,2)</f>
        <v>0</v>
      </c>
      <c r="M116" s="92"/>
      <c r="N116" s="92"/>
    </row>
    <row r="117" spans="1:14" s="94" customFormat="1" ht="18" customHeight="1" x14ac:dyDescent="0.2">
      <c r="A117" s="187" t="s">
        <v>22</v>
      </c>
      <c r="B117" s="187"/>
      <c r="C117" s="187"/>
      <c r="D117" s="187"/>
      <c r="E117" s="187"/>
      <c r="F117" s="187"/>
      <c r="G117" s="187"/>
      <c r="H117" s="187"/>
      <c r="I117" s="187"/>
      <c r="J117" s="187"/>
      <c r="K117" s="93">
        <f>SUM(K114:K116)</f>
        <v>0</v>
      </c>
      <c r="L117" s="93">
        <f>SUM(L114:L116)</f>
        <v>0</v>
      </c>
    </row>
    <row r="118" spans="1:14" s="118" customFormat="1" x14ac:dyDescent="0.2">
      <c r="A118" s="166" t="s">
        <v>79</v>
      </c>
      <c r="B118" s="166"/>
      <c r="C118" s="166"/>
      <c r="D118" s="166"/>
      <c r="E118" s="166"/>
      <c r="F118" s="166"/>
      <c r="G118" s="166"/>
      <c r="H118" s="166"/>
      <c r="I118" s="166"/>
      <c r="J118" s="166"/>
      <c r="K118" s="166"/>
      <c r="L118" s="166"/>
    </row>
    <row r="119" spans="1:14" s="46" customFormat="1" ht="45.75" customHeight="1" x14ac:dyDescent="0.2">
      <c r="A119" s="37">
        <v>1</v>
      </c>
      <c r="B119" s="158" t="s">
        <v>102</v>
      </c>
      <c r="C119" s="159"/>
      <c r="D119" s="159"/>
      <c r="E119" s="159"/>
      <c r="F119" s="160"/>
      <c r="G119" s="95">
        <v>20</v>
      </c>
      <c r="H119" s="96" t="s">
        <v>35</v>
      </c>
      <c r="I119" s="112"/>
      <c r="J119" s="150"/>
      <c r="K119" s="113">
        <f>G119*I119</f>
        <v>0</v>
      </c>
      <c r="L119" s="113">
        <f>K119+ROUND(K119*J119/100,2)</f>
        <v>0</v>
      </c>
      <c r="M119" s="97"/>
      <c r="N119" s="50"/>
    </row>
    <row r="120" spans="1:14" s="46" customFormat="1" ht="38.25" customHeight="1" x14ac:dyDescent="0.2">
      <c r="A120" s="37">
        <v>2</v>
      </c>
      <c r="B120" s="158" t="s">
        <v>107</v>
      </c>
      <c r="C120" s="159"/>
      <c r="D120" s="159"/>
      <c r="E120" s="159"/>
      <c r="F120" s="160"/>
      <c r="G120" s="95">
        <v>20</v>
      </c>
      <c r="H120" s="98" t="s">
        <v>55</v>
      </c>
      <c r="I120" s="112"/>
      <c r="J120" s="150"/>
      <c r="K120" s="113">
        <f>G120*I120</f>
        <v>0</v>
      </c>
      <c r="L120" s="113">
        <f>K120+ROUND(K120*J120/100,2)</f>
        <v>0</v>
      </c>
      <c r="M120" s="97"/>
      <c r="N120" s="50"/>
    </row>
    <row r="121" spans="1:14" s="90" customFormat="1" ht="16.5" customHeight="1" x14ac:dyDescent="0.2">
      <c r="A121" s="188" t="s">
        <v>22</v>
      </c>
      <c r="B121" s="188"/>
      <c r="C121" s="188"/>
      <c r="D121" s="188"/>
      <c r="E121" s="188"/>
      <c r="F121" s="188"/>
      <c r="G121" s="188"/>
      <c r="H121" s="188"/>
      <c r="I121" s="188"/>
      <c r="J121" s="188"/>
      <c r="K121" s="99">
        <f>SUM(K119:K120)</f>
        <v>0</v>
      </c>
      <c r="L121" s="99">
        <f>SUM(L119:L120)</f>
        <v>0</v>
      </c>
      <c r="M121" s="100"/>
      <c r="N121" s="100"/>
    </row>
    <row r="122" spans="1:14" s="114" customFormat="1" ht="15" customHeight="1" x14ac:dyDescent="0.2">
      <c r="A122" s="164" t="s">
        <v>81</v>
      </c>
      <c r="B122" s="165"/>
      <c r="C122" s="165"/>
      <c r="D122" s="165"/>
      <c r="E122" s="165"/>
      <c r="F122" s="165"/>
      <c r="G122" s="165"/>
      <c r="H122" s="165"/>
      <c r="I122" s="165"/>
      <c r="J122" s="165"/>
      <c r="K122" s="165"/>
      <c r="L122" s="165"/>
      <c r="M122" s="165"/>
      <c r="N122" s="165"/>
    </row>
    <row r="123" spans="1:14" s="24" customFormat="1" ht="41.25" customHeight="1" x14ac:dyDescent="0.2">
      <c r="A123" s="43">
        <v>2</v>
      </c>
      <c r="B123" s="103" t="s">
        <v>56</v>
      </c>
      <c r="C123" s="84" t="s">
        <v>58</v>
      </c>
      <c r="D123" s="37" t="s">
        <v>57</v>
      </c>
      <c r="E123" s="85" t="s">
        <v>19</v>
      </c>
      <c r="F123" s="85" t="s">
        <v>19</v>
      </c>
      <c r="G123" s="104">
        <v>48</v>
      </c>
      <c r="H123" s="86" t="s">
        <v>15</v>
      </c>
      <c r="I123" s="105"/>
      <c r="J123" s="106"/>
      <c r="K123" s="83">
        <f>ROUND(G123*I123,2)</f>
        <v>0</v>
      </c>
      <c r="L123" s="83">
        <f>K123+ROUND(K123*J123/100,2)</f>
        <v>0</v>
      </c>
      <c r="M123" s="81"/>
      <c r="N123" s="107"/>
    </row>
    <row r="124" spans="1:14" x14ac:dyDescent="0.2">
      <c r="K124" s="22">
        <f>K4+K23+K31+K80+K82+K89+K94+K99+K112+K117+K121+K123</f>
        <v>0</v>
      </c>
      <c r="L124" s="22">
        <f>L4+L23+L31+L80+L82+L89+L94+L99+L112+L117+L121+L123</f>
        <v>0</v>
      </c>
    </row>
  </sheetData>
  <mergeCells count="47">
    <mergeCell ref="A122:N122"/>
    <mergeCell ref="A113:L113"/>
    <mergeCell ref="A117:J117"/>
    <mergeCell ref="A118:L118"/>
    <mergeCell ref="A121:J121"/>
    <mergeCell ref="B116:F116"/>
    <mergeCell ref="B119:F119"/>
    <mergeCell ref="B120:F120"/>
    <mergeCell ref="B44:B58"/>
    <mergeCell ref="B82:F82"/>
    <mergeCell ref="A31:J31"/>
    <mergeCell ref="A112:J112"/>
    <mergeCell ref="B59:B61"/>
    <mergeCell ref="B101:B111"/>
    <mergeCell ref="A95:J95"/>
    <mergeCell ref="B96:F96"/>
    <mergeCell ref="B97:F97"/>
    <mergeCell ref="B98:F98"/>
    <mergeCell ref="A99:J99"/>
    <mergeCell ref="A80:J80"/>
    <mergeCell ref="A100:N100"/>
    <mergeCell ref="B62:B67"/>
    <mergeCell ref="A94:J94"/>
    <mergeCell ref="B84:F84"/>
    <mergeCell ref="A1:N1"/>
    <mergeCell ref="A3:N3"/>
    <mergeCell ref="A5:N5"/>
    <mergeCell ref="A24:N24"/>
    <mergeCell ref="A32:N32"/>
    <mergeCell ref="A23:J23"/>
    <mergeCell ref="B25:B30"/>
    <mergeCell ref="B92:F92"/>
    <mergeCell ref="B93:F93"/>
    <mergeCell ref="B6:B22"/>
    <mergeCell ref="B114:F114"/>
    <mergeCell ref="B115:F115"/>
    <mergeCell ref="B85:F85"/>
    <mergeCell ref="B86:F86"/>
    <mergeCell ref="B87:F87"/>
    <mergeCell ref="B88:F88"/>
    <mergeCell ref="B91:F91"/>
    <mergeCell ref="A81:H81"/>
    <mergeCell ref="A83:H83"/>
    <mergeCell ref="A89:F89"/>
    <mergeCell ref="A90:H90"/>
    <mergeCell ref="B33:B43"/>
    <mergeCell ref="B68:B79"/>
  </mergeCells>
  <pageMargins left="0.51181102362204722" right="0.6692913385826772" top="0.51181102362204722" bottom="0.98425196850393704" header="0.51181102362204722" footer="0.51181102362204722"/>
  <pageSetup paperSize="9" scale="80" orientation="landscape" r:id="rId1"/>
  <headerFooter alignWithMargins="0">
    <oddFooter>&amp;Czałącznik nr 1 do oferty&amp;R&amp;P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zał.1</vt:lpstr>
      <vt:lpstr>Arkusz1</vt:lpstr>
      <vt:lpstr>zał.1!Obszar_wydruku</vt:lpstr>
      <vt:lpstr>zał.1!Tytuły_wydruku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2024-06-26T10:18:16Z</cp:lastPrinted>
  <dcterms:created xsi:type="dcterms:W3CDTF">2024-04-19T09:14:12Z</dcterms:created>
  <dcterms:modified xsi:type="dcterms:W3CDTF">2024-06-26T10:18:17Z</dcterms:modified>
</cp:coreProperties>
</file>