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10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 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</sheets>
  <externalReferences>
    <externalReference r:id="rId28"/>
  </externalReferences>
  <definedNames>
    <definedName name="Excel_BuiltIn_Print_Area" localSheetId="15">'Pakiet 16'!#REF!</definedName>
    <definedName name="Excel_BuiltIn_Print_Area" localSheetId="16">'[1]Naboje GS'!$A$1:$O$16</definedName>
    <definedName name="Excel_BuiltIn_Print_Area" localSheetId="17">'[1]Opakowania'!$A$1:$O$25</definedName>
    <definedName name="Excel_BuiltIn_Print_Area" localSheetId="18">'[1]Arkusz4'!$A$1:$O$22</definedName>
    <definedName name="Excel_BuiltIn_Print_Area" localSheetId="2">'Pakiet 3'!$A$1:$O$26</definedName>
    <definedName name="_xlnm.Print_Area" localSheetId="0">'Pakiet 1'!$A$1:$O$39</definedName>
    <definedName name="_xlnm.Print_Area" localSheetId="1">'Pakiet 2'!$A$1:$O$17</definedName>
    <definedName name="_xlnm.Print_Area" localSheetId="19">'Pakiet 20'!$A$1:$O$16</definedName>
    <definedName name="_xlnm.Print_Area" localSheetId="20">'Pakiet 21'!$A$1:$O$14</definedName>
    <definedName name="_xlnm.Print_Area" localSheetId="2">'Pakiet 3'!$A$1:$O$26</definedName>
    <definedName name="_xlnm.Print_Area" localSheetId="3">'Pakiet 4'!$A$1:$O$18</definedName>
    <definedName name="_xlnm.Print_Area" localSheetId="5">'Pakiet 6'!$A$1:$O$48</definedName>
    <definedName name="_xlnm.Print_Area" localSheetId="7">'Pakiet 8'!$A$2:$O$32</definedName>
  </definedNames>
  <calcPr fullCalcOnLoad="1"/>
</workbook>
</file>

<file path=xl/sharedStrings.xml><?xml version="1.0" encoding="utf-8"?>
<sst xmlns="http://schemas.openxmlformats.org/spreadsheetml/2006/main" count="1237" uniqueCount="263">
  <si>
    <t>Pakiet Nr 1</t>
  </si>
  <si>
    <t>Formularz cenowy</t>
  </si>
  <si>
    <t>Załącznik Nr 1</t>
  </si>
  <si>
    <t>Lp.</t>
  </si>
  <si>
    <t>Nazwa przedmiotu zamówienia</t>
  </si>
  <si>
    <t>Nazwa handlowa przedm.zam.</t>
  </si>
  <si>
    <t>Pełny numer katalogowy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</si>
  <si>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</si>
  <si>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</si>
  <si>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</si>
  <si>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</si>
  <si>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</si>
  <si>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</si>
  <si>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</si>
  <si>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</si>
  <si>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</si>
  <si>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 xml:space="preserve"> </t>
  </si>
  <si>
    <t>Iloczyn kolumn 8 i 9 dodany do poz. w kol. 8</t>
  </si>
  <si>
    <t>Iloczyn kolumny 7 i 8</t>
  </si>
  <si>
    <t>Iloczyn kolumny 11 i 9</t>
  </si>
  <si>
    <t>Suma kolumn 11 i 12</t>
  </si>
  <si>
    <t>1.</t>
  </si>
  <si>
    <t>Jednorazowa, sterylna igła ostrościęta, do iniekcji, końcówka Luer, pakowana pojedynczo, rozmiar 0,45 dł.16 mm. Opakowanie x 100 szt.</t>
  </si>
  <si>
    <t>op.</t>
  </si>
  <si>
    <t>2.</t>
  </si>
  <si>
    <t>Jednorazowa, sterylna igła ostrościęta, do iniekcji, końcówka Luer, pakowana pojedynczo, rozmiar 0,5 dł.25 mm.  Opakowanie x 100 szt.</t>
  </si>
  <si>
    <t>3.</t>
  </si>
  <si>
    <t>Jednorazowa, sterylna igła ostrościęta, do iniekcji, końcówka Luer, pakowana pojedynczo, rozmiar 0,6 dł.30 mm.  Opakowanie x 100 szt.</t>
  </si>
  <si>
    <t>4.</t>
  </si>
  <si>
    <t>Jednorazowa, sterylna igła ostrościęta, do iniekcji, końcówka Luer, pakowana pojedynczo, rozmiar 0,7 dł.30 mm.  Opakowanie x 100 szt.</t>
  </si>
  <si>
    <t>5.</t>
  </si>
  <si>
    <t>Jednorazowa, sterylna igła ostrościęta, do iniekcji, końcówka Luer, pakowana pojedynczo, rozmiar 0,8 dł.40 mm.  Opakowanie x 100 szt.</t>
  </si>
  <si>
    <t>6.</t>
  </si>
  <si>
    <t>Jednorazowa, sterylna igła ostrościęta, do iniekcji, końcówka Luer, pakowana pojedynczo, rozmiar 0,9 dł.40 mm.  Opakowanie x 100 szt.</t>
  </si>
  <si>
    <t>7.</t>
  </si>
  <si>
    <t>Jednorazowa, sterylna igła ostrościęta, do iniekcji, końcówka Luer, pakowana pojedynczo, rozmiar 1,2 dł.40 mm.  Opakowanie x 100 szt.</t>
  </si>
  <si>
    <t>8.</t>
  </si>
  <si>
    <t>szt.</t>
  </si>
  <si>
    <t>9.</t>
  </si>
  <si>
    <t>Przyrząd do przetaczania krwi i jej preparatów, duża komora dł. min. 9cm, dren dł. min. 150cm, dren stabilizowany opaską foliową - opakowanie folia/papier. Komora kroplowa bez zawartości PCV, dren bez zawartości ftalanów</t>
  </si>
  <si>
    <t>10.</t>
  </si>
  <si>
    <t>11.</t>
  </si>
  <si>
    <t>12.</t>
  </si>
  <si>
    <t>13.</t>
  </si>
  <si>
    <t>14.</t>
  </si>
  <si>
    <t>15.</t>
  </si>
  <si>
    <t>16.</t>
  </si>
  <si>
    <t>Strzykawka do tuberkuliny 1 ml z nakładaną igłą 0,5x16</t>
  </si>
  <si>
    <t>17.</t>
  </si>
  <si>
    <t>18.</t>
  </si>
  <si>
    <t>19.</t>
  </si>
  <si>
    <t>20.</t>
  </si>
  <si>
    <t>21.</t>
  </si>
  <si>
    <t>Przyrząd do przetaczania płynów infuzyjnych z wkładką silikonową ACCOSET o dł. 220mm, kompatybilny z pompami infuzyjnymi ASCOR AP31</t>
  </si>
  <si>
    <t>22.</t>
  </si>
  <si>
    <t>23.</t>
  </si>
  <si>
    <t>Igła do bezpiecznego pobierania i rozpuszczania leków z ampułek i fiolek, rozm. 18Gx30, typu pencil-point. op. x 100 szt.</t>
  </si>
  <si>
    <t>24.</t>
  </si>
  <si>
    <t>Igła do pena 0,3 mm * 8mm, opakowanie 100 szt.</t>
  </si>
  <si>
    <t>RAZEM</t>
  </si>
  <si>
    <t>Łączna cena oferty netto:</t>
  </si>
  <si>
    <t>słownie:</t>
  </si>
  <si>
    <t>Łączna cena oferty brutto:</t>
  </si>
  <si>
    <t>W programie Excel proszę wypełniać jedynie biale pola arkusza.</t>
  </si>
  <si>
    <t>………………………………………….……………………………..</t>
  </si>
  <si>
    <t>Podpis Wykonawcy lub osoby upoważnionej</t>
  </si>
  <si>
    <t>Pakiet Nr 2</t>
  </si>
  <si>
    <t>Nr i data ważności świadectwa dopuszczenia</t>
  </si>
  <si>
    <t>Klasa wyrobu medycznego</t>
  </si>
  <si>
    <t>Sterylna linia infuzyjna uniwersalna do pompy objętościowej "Alaris GW", wykonana z PVC, bezlateksowa, pozbawiona ftalanów, wyposażona  w komorę kroplową z filtrem płynu 15 µm oraz w zacisk rolkowy i zakończona portem Luer Lock. Długość linii 210-220cm.</t>
  </si>
  <si>
    <t>a). Ostrza wymienne wykonane ze stali weglowej lub nierdzewnej nr 10, 11, 12, 15, 20, 22, 24 (op.=100szt.), nr ostrza i nazwa producenta wygrawerowane na ostrzu</t>
  </si>
  <si>
    <t xml:space="preserve">Zamknięty system do odsysania z rurki intubacyjnej lub tracheostomijnej o potwierdzonym czasie stosowania do 72 godz. Rozmiary: CH12/14/16/,  Długość cewnika do rurki intuabcyjnej 53-54cm, do rurki tracheostomijnej 30-31cm. System posiadający zintegrowany podwójnie obrotowy łącznik o kącie 90 stopni do podłączenia rurki i respiratora, zamykany, obrotowy port do przepłukiwania cewnika. Aktywacja podciśnienia, możliwość blokady przycisku aktywacji podciśnienia. System stanowiący integralną całość, nierozłączalny, elementy systemu sterylne. Cewnik atraumatycznie zakończony z dwoma otworami po przeciwległych stronach, z obwódką pozwalającąna jego wizualizację podczas przepłukiwania. System po wyjęciu z opakowania gotowy do użycia bez potrzeby dodatkowego montażu akcesoriów. </t>
  </si>
  <si>
    <t>Zestaw do drenażu klatki piersiowej, 3-komorowy, sterylny,  posiadający wydzieloną komorę zastawki podwodnej z barwnikiem, komorę na wydzielinę o poj. 2100ml, wydzieloną wodną komorę regulacji siły ssania z barwnikiem. Posiadajacy automatyczną zastawkę zabezpieczającą przed wysokim dodatnim ciśnieniem oraz zastawkę zabezpieczającą przed wysokim ciśnieniem ujemnym z filtrem. Zestaw z samouszczelniającym portem bezigłowym do pobierania próbek drenowanego płynu.Zestaw o budowie kompaktowej, o stabilnej podstawie i wysokości 25cm, z uchwytem umożliwiającym przenoszenie lub powieszenie. Dren łączący bezlateksowy, zabezpieczony przed zagięciem z możliwościa odłączenia.</t>
  </si>
  <si>
    <t>Sonda Sengstakena stosowana u pacjentów krwawiących z żylaków przełyku w celu zatamowania krwawienia. Miękki 2 drożny zgłębnik wyposażony w 2 balony lateksowe: żołądkowy/ objętościowy/ o pojemności 100-150 ml i przełykowy/ ciśnieniowy/ o pojemności 150 -300 ml. Długość  ok.100 cm, skalowany,  jednorazowego użytku.</t>
  </si>
  <si>
    <t>Kaczka męska jednorazowa. Worek foliowy o pojemności 1 litra, skalowany z białą tylną ścianą z zastawką jednokierunkową - produkt niesterylny</t>
  </si>
  <si>
    <t>Zestaw do paracentezy. Zestaw zawiera: worek do zbiórki odprowadzanych płynów o pojemności min 2 l - 12 l z zastawka p/zwrotna, dreny łączące miedzy workiem a kranikiem  trójdrożnym  min. 4,8x6,8-85 cm długości dla worka o pojemności 2000 ml oraz 100 cm długości  dla pozostałych wersji oraz pomiędzy kranikiem a igła dł. 4,8 x6,8-40 cm, trójdrożny, szczelny kranik ze wskaźnikami określającymi  kierunek  przepływu aspirowanych płynów, kaniula 16 G/51 mm/, strzykawka 60 ml do aspiracji</t>
  </si>
  <si>
    <t>Myjka rękawica o wymiarach: 24,5x 16,5 cm (+/- 0,5 cm) i grubości nie mniej niż 0,5 cm, zaokrąglony ergonomiczny kształt, zwężana w nadgarstku, co zapobiega zsuwaniu się, zgrzewana termicznie, a nie zszywana, wykonana z obu stron z podkładów watolinowych 100g/m2, nasączona środkiem myjącym o neutralnym pH 5,5 aktywowanym pod wpływem wody.</t>
  </si>
  <si>
    <t>Myjki jednorazowego użytku z miękkiej  i niedrącej się włókniny. Służące do delikatnego, codziennego  mycia pacjentów. Użycie myjki poprzez wkładanie myjki na rękę. Jednorazowa myjka do higieny ciała w formie rękawicy. Wykonana z 50% wiskozy i 50% poliestru. Wymiary myjki 16x23 cm, gramatura nie mniej niż 80g/m2. Zszywana szwem ultradźwiękowym. Kolor biały. Faktura myjki z tłoczeniem.</t>
  </si>
  <si>
    <t>Razem:</t>
  </si>
  <si>
    <t>Pakiet Nr 3</t>
  </si>
  <si>
    <t>Jałowy, niepirogenny cewnik urologiczny typu Nelaton, miękki, posiadający dwa otwory boczne, zamknięty atraumatyczny koniec, prosta końcówka,  Ch6, Ch8, Ch10, Ch12, Ch14, Ch16, Ch18, Ch20</t>
  </si>
  <si>
    <t>j.w. Ch 22, Ch24</t>
  </si>
  <si>
    <t xml:space="preserve">Cewnik do odsysania górnych dróg oddechowych wykonany z PCV o stopniu twardości 78ShA, posiadający atraumatyczny otwór końcowy i dwa boczne typ Mully, kolorowy konektor oznaczający rozmiar cewnika.  CH 5-6, CH8-12 dł. min. 40cm. </t>
  </si>
  <si>
    <t>Łącznik schodkowy do przerywania ssania, wykonany z tworzywa szucznego, ze stożkowatymi końcówkami, z otworem do przerywania ssania, wgłębieniem na palec oraz zatyczką. – jałowy, pakowany pojedyńczo, bez ftalanów</t>
  </si>
  <si>
    <t>Zgłębnik żołądkowy z oznaczeniem głębokości założenia, pakowany poj. opakowanie folia-papier typu blister pack, zmatowiona powierzchnia -Ch6, Ch 8, Ch10, Ch12, dł. 125cm.</t>
  </si>
  <si>
    <t>j.w. Ch14, Ch16, Ch18, Ch20, CH22, CH26, CH28 dł. 150cm</t>
  </si>
  <si>
    <t>Dren Kehr latex lub latex silikonowany 50x16 cm CH10, CH12, CH14, CH16, Ch18, CH20, CH22</t>
  </si>
  <si>
    <t>Cewnik do podawania tlenu przez nos dla dorosłych, bez lateksu, miękkie zakończenia nie powodujące podrażnień, wykonany z materiału nie zawierającego DEHP, z drenem min. 2,1m, opakowanie folia-papier</t>
  </si>
  <si>
    <t>Pakiet Nr 4</t>
  </si>
  <si>
    <t xml:space="preserve">Rurka intubacyjna z mankietem niskociśnieniowym/wysokoobjętościowym, typu Soft-seal lub Hi-Lo z otworem Murphego,  linia widoczna w RTG na całej długości rurki, skala centymetrowa, półprzezroczysty łącznik 15mm,  sterylnie pakowana jednorazowa. Rozmiary od nr 5,0 - 9,5 </t>
  </si>
  <si>
    <t>Rurka tracheostomijna z mankietem niskociśnieniowym/wysokoobjętościowym typu Soft Seal, Hi-Lo lub inny zewnętrzny system monitorowania, z przewodem do odessania wydzieliny z nad mankietu, sterylna, nr 6,0 - 10,0</t>
  </si>
  <si>
    <t xml:space="preserve">Stabilizator/opaska/taśma do rurek tracheostomijnych dla dorosłych,  umożliwiający zmianę położenia rurki bez konieczności jej odklejenia / mocowanie na rzepy lub inne rozwiązanie równoważne/, wykonana z miękkiego tworzywa </t>
  </si>
  <si>
    <t>Elastyczny łącznik karbowany "martwa przestrzeń". Zespolony z podwójnie obrotowym łącznikiem katowym, z portem do odsysania i bronchoskopii, długość ok. 15cm, średnica 15mmF/22mm, sterylny.</t>
  </si>
  <si>
    <t>Filtr antybakteryjny elektrostatyczny, sterylny, dla dorosłych, skuteczność filtracji 99.99%, zgodny z normą ISO 9360</t>
  </si>
  <si>
    <t>Filtr antywirusowy-bakteryjny z portem do kapno - sterylny, elektrostatyczny, z wydzieloną celulozową warstwą wymiennika ciepła i wilgoci - skuteczność filtracji min. 99.99% - dla dorosłych</t>
  </si>
  <si>
    <t>Wymiennik ciepła i wilgoci do rurek tracheostomijnych z nasadką do owiewania tlenem lub jednoelementowy z portem tlenowym, z dodatkowym otworem do odsysania, sterylny</t>
  </si>
  <si>
    <t>Pakiet Nr 5</t>
  </si>
  <si>
    <t>Szybki test ureazowy do wykrywania Helicobacter Pylori w biopatach żołądka i dwunastnicy pobranych endoskopowo z wykorzystaniem niewielkiej ilości wody destylowanej lub równoważny. Okres gwarancji testu - 2 lata od daty wyprodukowania.</t>
  </si>
  <si>
    <t>Pakiet Nr 6</t>
  </si>
  <si>
    <t xml:space="preserve">Pojemnik na próbkę wydzieliny (aspiratu) z drzewa oskrzelowego. Pojemnik z zakręcaną pokrywą, bez cewnika, wstępnie zmontowany, z naklejką do identyfikacji pacjenta ze zdejmowanym zbiornikiem wewnętrznym, z lateksowym przewodem łączącym, przezroczysty pojemnik na próbki ze skalą stopniowaną, co 1ml lub co 2ml. </t>
  </si>
  <si>
    <t xml:space="preserve">Pojemniki do moczu 2 l sterylne z odpływem - skalowany min. co 50ml </t>
  </si>
  <si>
    <t>Cewnik urologiczny typu Tiemann, posiadający kolorowy półprzezroczysty konektor oznaczający rozmiar cewnika. 8Ch - 20Ch</t>
  </si>
  <si>
    <t>Cewnik Foley z balonikiem 50 ml, lateksowy - pokryty elastomerem silikonu, dwudrożny, numer serii i rozmiaru na opakowaniu jednostkowym z końcówkami kodowanymi kolorami, pakowanie podwójne folia i folia/papier, sterylne  Ch14</t>
  </si>
  <si>
    <t>Pokrowiec na przewody TUBUS długość 250 cm</t>
  </si>
  <si>
    <t>Dren tlenowy długości min. 200cm, zakończenie obustronne żeńskie, wzmocnione</t>
  </si>
  <si>
    <t>Przedłużacz sterylny do tlenu, dł. 4,2 - 5m</t>
  </si>
  <si>
    <t xml:space="preserve">Przedłużacz sterylny do tlenu, dł. 7 - 7,7m </t>
  </si>
  <si>
    <t>Kieliszki j.uż. do leków, 25 lub 30ml.. Opakowanie  75 sztuk.</t>
  </si>
  <si>
    <t>Maska krtaniowa jednorazowego użytku wykonana z medycznego PCW, rozm. 1 - 5</t>
  </si>
  <si>
    <t>Nakłuwacz jednorazowego użytku, sterylny. Lancet do pobierania krwi kapilarnej z opuszki palca. Szlifowane ostrze o bardzo małej średnicy (0,6 - 0,8). Sterylna osłonka gwarantująca sterylność igły. Ostrze schowane przed i po użyciu.</t>
  </si>
  <si>
    <t>Gąbka do higieny jamy ustnej typu Dentaswab, jednorazowego użytku, opakowanie pojedyncze.</t>
  </si>
  <si>
    <t>Wziernik ginekologiczny jednorazowego użytku, w rozmiarach S, M, L</t>
  </si>
  <si>
    <t>Szczoteczka do pobierania wymazów cytologicznych, zakończenie w kształcie wachlarzyka lub miotełki, umożliwiające pobranie wymazu komórek z szyjki macicy, kanału szyjki i strefy transformacji. Czysta, niesterylna, z tworzywa sztucznego, jednorazowego użytku.</t>
  </si>
  <si>
    <t>Worek na wymiociny, szeroki, wygodny otwór wlotowy, zapobiegający rozlewaniu się zawartości wyposażony w plastikową krawędź pozwalającą na łatwy chwyt i obsługę. Torba wyskalowana co 100ml do 1500 ml lub do 2000 ml pojemności, wykonana w całości z przezroczystego materiału co umożliwia pomiar zebranej treści. Funkcja "Twist &amp; lock" na obręczy pozwala bezpiecznie zamknąć worek po użyciu.</t>
  </si>
  <si>
    <t>Staza-opaska uciskowa wykonana z silnej elastycznej taśmy, posiadające łatwe w użyciu zapięcie z możliwością stopniowego uwalniania ucisku jednym przyciskiem.</t>
  </si>
  <si>
    <t xml:space="preserve">Jednorazowa staza-opaska uciskowa, bezlateksowa, nieuczulająca, na rolce, w kolorze niebieskim. Perforowane łączenie. W op. 25 sztuk  </t>
  </si>
  <si>
    <t>Szpatułka laryngologiczna drewniana, niesterylna, powierzchnia wyszlifowana na gładko, brzegi zaokrąglone, op.=100szt.</t>
  </si>
  <si>
    <t>Rękawice ochronne foliowe, posiadające świadectwo PZH,bez ftalanów  - op. a 100szt.</t>
  </si>
  <si>
    <t>Szyna palcowa aluminiowo- gąbkowa, wodoodporna, wymiar 20x460, posiada atest PZH</t>
  </si>
  <si>
    <t>Osłonka na głowicę USG</t>
  </si>
  <si>
    <t>Kanka doodbytnicza, różne rozmiary</t>
  </si>
  <si>
    <t>Pakiet Nr 7</t>
  </si>
  <si>
    <t>Pojemnik na odpady medyczne (słoik), wykonany z tworzywa sztucznego PE+PP, przeznaczony do gromadzenia i zniszczenia zużytych materiałów medycznych (igły, środki opatrunkowe, kompresy itp.) - poj. 0,7l. Pojemnik wykonany z materiału odpornego na uderzenia i chemikalia. Otwory wpustowe przystosowane do kształtu sprzętu medycznego. Posiadający napis "materiał skażony".</t>
  </si>
  <si>
    <r>
      <t xml:space="preserve">Pojemnik na odpady medyczne (słoik), o wysokości </t>
    </r>
    <r>
      <rPr>
        <b/>
        <sz val="9"/>
        <rFont val="Arial"/>
        <family val="2"/>
      </rPr>
      <t>min. 15cm</t>
    </r>
    <r>
      <rPr>
        <sz val="9"/>
        <rFont val="Arial"/>
        <family val="2"/>
      </rPr>
      <t>, wykonany z tworzywa sztucznego PE+PP, przeznaczony do gromadzenia i zniszczenia zużytych materiałów medycznych (igły, środki opatrunkowe, kompresy itp.) - poj. 1,0l. Pojemnik wykonany z materiału odpornego na uderzenia i chemikalia. Otwory wpustowe przystosowane do kształtu sprzętu medycznego. Posiadający napis "materiał skażony".</t>
    </r>
  </si>
  <si>
    <t>Pojemnik na odpady medyczne (słoik), wykonany z tworzywa sztucznego PE+PP, przeznaczony do gromadzenia i zniszczenia zużytych materiałów medycznych (igły, środki opatrunkowe, kompresy itp.) - poj. 2,0l. Pojemnik wykonany z materiału odpornego na uderzenia i chemikalia. Otwory wpustowe przystosowane do kształtu sprzętu medycznego. Posiadający napis "materiał skażony".</t>
  </si>
  <si>
    <t>Pojemnik na odpady medyczne (słoik), wykonany z tworzywa sztucznego PE+PP, przeznaczony do gromadzenia i zniszczenia zużytych materiałów medycznych (igły, środki opatrunkowe, kompresy itp.) - poj. 5,0l. Pojemnik wykonany z materiału odpornego na uderzenia i chemikalia. Otwory wpustowe przystosowane do kształtu sprzętu medycznego. Posiadający napis "materiał skażony".</t>
  </si>
  <si>
    <t>Pojemniki wyposażone w etykietę zawierającą dane: data /godzina wystawienia, data/godzina zamknięcia, itp.</t>
  </si>
  <si>
    <t>Pakiet Nr 8</t>
  </si>
  <si>
    <t>Łącznik schodkowy do drenów i ssaków, sterylny</t>
  </si>
  <si>
    <t>Pakiet Nr 9</t>
  </si>
  <si>
    <t>Pakiet Nr 10</t>
  </si>
  <si>
    <t>Dren bąbelkowy do ssaka (średnica wew. 8mm), materiał PVC Op. = 30m.</t>
  </si>
  <si>
    <t xml:space="preserve">Dreny do odsysania z łącznikiem schodkowym do cewnika  z kontrolą siły ssania, dreny zachowujące drożność przy podciśnieniu 560 mmhg, długość 200cm, średnica wewnętrzna 5 mm. Sterylne, pakowane pojedynczo  w opakowanie wewnętrzne foliowe i zewnętrzne folia -papier </t>
  </si>
  <si>
    <t>Pakiet Nr 11</t>
  </si>
  <si>
    <t>Pakiet Nr 12</t>
  </si>
  <si>
    <t>Basen szpitalny wykonany z tworzywa sztucznego, kolor biały, z pokrywką możliwy do dezynfekcji termicznej i dezynfekcji chemicznej</t>
  </si>
  <si>
    <t>Kaczka szpitalna damska/męska wykonana z tworzywa sztucznego, kolor biały, pojemność 1l -1,2l, ze szczelnym zamknięciem, możliwa do dezynfekcji termicznej i dezynfekcji chemicznej</t>
  </si>
  <si>
    <t>Miska nerkowata pojemność 700 ml, dł 28 cm tworzywo sztuczne nadające się do dezynfekcji termicznej i dezynfekcji chemicznej</t>
  </si>
  <si>
    <t>Miska nerkowata pojemność 300 ml, dł 20 cm tworzywo sztuczne nadające się do dezynfekcji termicznej i dezynfekcji chemicznej</t>
  </si>
  <si>
    <t>Słój tulipan - zbiornik z tworzywa sztucznego z podziałką do dobowej zbiórki moczu ze szczelną przykrywką
o pojemności 2l nadający się do dezynfekcji termicznej i dezynfekcji chemicznej</t>
  </si>
  <si>
    <t>Pakiet Nr 13</t>
  </si>
  <si>
    <t xml:space="preserve">Cewnik typu Foleya, dwudrożny. Stosowany do odprowadzania moczu z pęcherza. Wykonany  z lateksu pokrytego obustronnie warstwą  silikonu, port do napełniania balonu z plastikową zastawką uniemożliwiającą przypadkowe opróżnienie balonu. Opakowanie podwójne: wewnętrzna folia, zewnętrzne folia -papier dla zachowania jałowości podczas cewnikowania. Na opakowaniu data ważności. Produkt sterylny. Czas utrzymania 7 dni - potwierdzone dokumentami producenta.  Ch10, Ch12, Ch14, Ch16, Ch18, Ch20, Ch22, Ch24, Ch26. </t>
  </si>
  <si>
    <t>Zatyczka do cewnika Spigot</t>
  </si>
  <si>
    <t>szt</t>
  </si>
  <si>
    <t>Sterylny system zamknięty do pomiaru diurezy godzinowej z wieszakiem kompatybilnym z oferowanym systemem pomiaru diurezy. Zestaw składa się ze zintegrowanego worka, komory pomiarowej i drenu oraz wieszaka do worka na mocz. Dren posiadający zastawkę przeciwzwrotną w łączniku zabezpieczającą przed cofaniem się moczu do drenu oraz uniwersalny, bezigłowy port do pobierania próbek. Długość drenu 120 - 150  cm.  Komora pomiarowa  umieszczona nad workiem o pojemności 500ml. Ze skalą co 1ml, co 5 ml.do 80 ml, co 50 ml do 500 ml. Komora posiadająca komorę kroplową z filtrem hydrofobowym antybakteryjnym, który osusza i odpowietrza komorę. Opróżniana bez konieczności manewrowania komorą (dźwignia 90 stopni) - Worek o pojemności 2000 ml, posiadający zastawkę przeciwzwrotną zabezpieczającą przed infekcją wstępującą, oraz filtr hydrofobowy antybakteryjny. Worek zintegrowany fabrycznie z komorą pomiarową. Kranik spustowy typu T, mocowany ku górze w otwartej zakładce. Sterylny. Czas utrzymania do 14 dni - potwierdzone dokumentami producenta.</t>
  </si>
  <si>
    <t>Pakiet Nr 14</t>
  </si>
  <si>
    <t xml:space="preserve">Obwód oddechowy. Rury wdechowa i wydechowa o średnicy 22mm i długość do 2.0m, ze złączem respiratora 22F-22F + Łącznik Y  z kapturkiem zabezpieczającym. Rury elastyczne zawierające system  mocowania zapewniający pewność połączenia układu i szczelności. Nie zawierający ftalanów, możliwość stosowania do 7 dni -  potwierdzona dokumentami. </t>
  </si>
  <si>
    <t>Obwód anestezjologiczny rozciągliwy 22mm dla dorosłych, 42-200cm, ze złączem respiratora 22F-22F, równoległoramienny trójnik z kolankiem, z portem luer lock zabezpieczonym zatyczką na uwięzi, ze złączami pacjenta 22M/15F, łącznik prosty 22M-22M/19F, 2l worek bez lateksowy z koszykiem zapobiegającym sklejaniu worka pod wpływem wilgoci, ramie dodatkowe 90-150cm, złączki z systemem (wciśnij i przekręć) uniemożliwiający przypadkowe wypięcie układu z aparatu, układ bakteriologicznie czysty. Oświadczenie producenta potwierdzające możliwość używania układu przez różnych pacjentów przy każdorazowej zmianie filtra pomiędzy pacjentami przez 48h.</t>
  </si>
  <si>
    <t>Jednorazowa maska anestetetyczna z mankietem nienadmuchiwanym  wykonanym z termoplastycznego elastomeru z wewnętrznym użebrowaniem zapewniającym dopasowanie do twarzy i szczelność.  Maska w kształcie kropli posiadająca przezroczysty korpus. Mankiety w różnych kolorach zależnie od rozmiaru. Rozmiar 0-6. Maska  nie zawierająca ftalanów i PCV. Rozmiar maski wytłoczony na kopule.</t>
  </si>
  <si>
    <t>Pakiet nr 15</t>
  </si>
  <si>
    <t>Pakiet Nr 16</t>
  </si>
  <si>
    <t>Kateter do embolectomii 2F/80, 3F/80, 4F/80, 5F/80, 6F/80</t>
  </si>
  <si>
    <t>Pakiet Nr 17</t>
  </si>
  <si>
    <t>Zestaw do nebulizacji dla dorosłych składający się z maski, nebulizatora, drenu tlenowego o przekroju gwiazdkowym. Maska dla dorosłych wykona  z miękkiego, plastycznego,  przeziernego polipropylenu,  całkowicie pozbawionego PVC (nie zawierają ftalanów).
Posiada mankiet uszczelniający elastomerowy, bezciśnieniowy, termoplastyczny,  ściśle obejmujący twarz łącznie z brodą.  
- rozmiar uniwersalny dla dorosłych
- nebulizator o poj. 10ml, skalowany co 2ml, możliwość pracy w każdej pozycji
-  w zestawie dren tlenowy odłączalny, przeźroczysty, o przekroju gwiazdkowym (niezałamujący się) dł.  min. 2,1m, końcówka standardowa
- wyprofilowany zachyłek nosowy, pozbawiona blaszki
- jednorazowego użytku, pakowana pojedynczo, mikrobiologicznie czysta</t>
  </si>
  <si>
    <t>Zestaw do nebulizacji dla dzieci składający się z maski, nebulizatora, drenu tlenowego o przekroju gwiazdkowym. Maska dla dzieci wykona  z miękkiego, plastycznego,  przeziernego polipropylenu,  całkowicie pozbawionego PVC (nie zawierają ftalanów).
Posiada mankiet uszczelniający elastomerowy, bezciśnieniowy, termoplastyczny,  ściśle obejmujący twarz łącznie z brodą.  
- rozmiar uniwersalny dla dzieci
- nebulizator o poj.10ml, skalowany co 2ml, możliwość pracy w każdej pozycji
-  w zestawie dren tlenowy odłączalny, przeźroczysty, o przekroju gwiazdkowym (niezałamujący się) dł.  min. 2,1m, końcówka standardowa
- wyprofilowany zachyłek nosowy, pozbawiona blaszki
- jednorazowego użytku, pakowana pojedynczo, mikrobiologicznie czysta</t>
  </si>
  <si>
    <t xml:space="preserve">Zestaw do nebulizacji z złączem T sładający się z nebulizatora o poj. 10ml, skalowany co 2ml, możliwość pracy w każdej pozycji, którego MMD to 3,1 mikrona (przy przepływie 8l/min). Złącze standardowe 22F. Łącznik typu T, dren 1.8m </t>
  </si>
  <si>
    <t>Pakiet Nr 18</t>
  </si>
  <si>
    <t>Pakiet Nr 19</t>
  </si>
  <si>
    <t>Zestaw do punkcji opłucnej, w skład którego wchodzi: igła Veressa; cewnik  wykonanay z poliuretanu widoczny w promieniach RTG, w rozmiarach 9Ch lub 12Ch, do 29 dni, z układem automatycznych zastawek jednokierunkowych (możliwość przełączenia w tryb drenażu z pominięciem zastawek); strzykawka LuerLock 60ml; worek do drenażu 2000ml z kranikiem spustowym; skalpel z zatrzaskowym zabezpieczeniem ostrza.</t>
  </si>
  <si>
    <t>Pakiet Nr 20</t>
  </si>
  <si>
    <t>Podkład  nieprzemakalny na fotel ginekologiczny - szerokość 50 cm, długość min. 50 cm (w rolce min. 40mb., z perforacją)</t>
  </si>
  <si>
    <t>Podkład nieprzemakalny na fotel ginekologiczny - szerokość 33 cm, długość 50 cm (w rolce ok. 50m, z perforacją)</t>
  </si>
  <si>
    <t>Podkład (prześcieradło) celulozowy perforowany, 2 warstwy klejone szer. 50cm dł. 80m</t>
  </si>
  <si>
    <t>Pakiet Nr 21</t>
  </si>
  <si>
    <t>Pakiet Nr 22</t>
  </si>
  <si>
    <t>Przyrząd do precyzyjnego przetaczania płynów infuzyjnych z precyzyjnym regulatorem przepływu /0-250ml/godz lub 2-350ml/godz/, dren dł. min. 150cm - opakowanie folia/papier - bezlateksowy, z zastawką antyzwrotną</t>
  </si>
  <si>
    <t>Aparaty do infuzji o parametrach: długość komory kroplowej wraz z kolcem nie krótsza niż 120 mm, kolec ze zintegrowanym filtrem przeciwbakteryjnym i samo zamykającą się klapką, dolna część komory kroplowej elstyczna w celu łatwego ustawienia poziomu płynu 15 µ filtr płynu zabezpieczający przed większymi cząsteczkami, precyzyjny zacisk rolkowy   z miejscem na zabezpiecznie i unieruchomienie kolca komory kroplowej po użyciu oraz miejsce do podwieszenia drenu, sterylizowany promieniami gamma, długość drenu 140 - 180 cm zakończona końcówką lock, filtr hydrofobowy na końcu drenu zapobiegający wyciekaniu płynu z drenu podczas wypełniania, filtr hydrofilny w komorze kroplowej zabezpieczający przed dostaniem się powietrza do drenu po opróżnieniu komory kroplowej, zastawka bezzwrotna zapobiegająca cofnięciu się krwi do zestawu.</t>
  </si>
  <si>
    <t>Kaniula bezpieczna, wyposażona w mechanizm chroniący przed przypadkowym zakłuciem po usunięciu igły z kaniuli, który nie wymaga aktywacji użytkownika,  wykonana z poliuteranu, cienkościenna zapewniająca duży przepływ, gładka powierzchnia kaniuli,   optymalne położenie skrzydełek mocujących, końcówka lock, posiadająca min. 4 paski kontrastujące  w promieniach RTG, przepływ podany na opakowaniu. Rozmiary: 24G dł 19mm, 22G dł.25 mm, 20G dł. 33 mm; 18G dł.33mm; 18G dł.45mm; 17G dł.45mm; 16G dł.50mm; 14G dł.50mm. Sterylna.</t>
  </si>
  <si>
    <t>Kaniula rozm. 0.6mm x 19mm, 26GA, 13ml/min. Kaniula bez portu bocznego, ze zdejmowanym uchwytem, bez stałej poprzeczki umieszczonej prostopadle do "skrzydełek".</t>
  </si>
  <si>
    <t>Zastawka do dostępu bezigłowego wykonana ze 100 % silikonu, umieszczona w przezroczystym poliwęglanowym konektorze. Produkt wolny od PCV. Możliwość stosowania do 7 dni lub min. 200 aktywacji</t>
  </si>
  <si>
    <t>Kranik trójdrożny, sterylny. Oporny na działania lipidów i agresywnych leków, wytrzymałość do ok. 4 bar, trójramienne pokrętło,  optyczny indykator zmiany pozycji. Kranik wyposażony w łącznik rotacyjny zapewniający wygodny dostęp do iniekcji i aspiracji. Fabrycznie zamontowane koreczki lub zastawki bezigłowe na każdym wejściu. Regulacja płynna.  Zapewnia szczelne połączenie nawet podczas długotrwałej infuzji leków.</t>
  </si>
  <si>
    <t>Kranik 3-drożny, sterylny, z przedłużaczem dł.25 cm. Oporny na działania lipidów i agresywnych leków, wytrzymałość do ok. 4 bar, trójramienne pokrętło, optyczny indykator zmiany pozycji. W kranikach fabrycznie zamontowane koreczki lub zastawki bezigłowe na każdym wejściu. Regulacja płynna. Zapewnia szczelne połączenie nawet podczas długotrwałej infuzji leków.</t>
  </si>
  <si>
    <t xml:space="preserve">Przyrząd do długotrwałego aspirowania płynów i leków z opakowań zbiorczych wyposażony w  filtr  przeciwbakteryjny 1,2μm, samodomykający korek portu. </t>
  </si>
  <si>
    <t>Rurka ustno-gardłowa Guedela. Rurka jednoczęściowa dla zwiększenia bezpieczeństwa pacjenta. Końcówki rurki wykonane z miękkiego materiału TPE aby zapobiec uszkodzeniom tkanki oraz zębów. Kodowane kolorystycznie w zależności od rozmiaru (rozmiar również widoczny na rurce). Dostępne rozmiary: 000-3,5mm, 00-5,0mm, 0-5,5 mm,  1 - 6,5mm, 1,5 - 7,0 mm, 2 - 8,0mm, 3 - 9,0mm, 4 - 10,0mm,  5 -12,0mm</t>
  </si>
  <si>
    <t>Pakiet nr 25</t>
  </si>
  <si>
    <t xml:space="preserve">Ładunek  klipsów tytanowych jednorazowego użytku do klipsownicy metalowej wielostrzałowej, kompatybilny z klipsownicą PL 536R***. </t>
  </si>
  <si>
    <t>Strzykawka sterylna do płukania typu Janetta poj. 100 ml. Końcówka do podłączenia cewnika z możliwością zamiany na złącze Luer (poprzez adapter), obustronna skala pomiarowa</t>
  </si>
  <si>
    <t xml:space="preserve">Uzupełniający zestaw do przezskórnej tracheotomii metodą Griggsa, oparty na użyciu wielorazowego peana, zawierający skalpel, kaniulę z igłą i strzykawką do identyfikacji tchawicy, prowadnicę Seldingera, rozszerzadło (wstępne) oraz rurkę tracheostomijną z wbudowanym przewodem do odsysania z przestrzeni podgłośniowej z mankietem niskociśnieniowym, posiadającą sztywny samoblokujący się mandryn z otworem na prowadnicę Seldingera, pakowany na jednej, sztywnej tacy umożliwiającej szybkie otwarcie zestawu. Rozmiar rurki tracheostomijnej: 8,0mm,
</t>
  </si>
  <si>
    <t>25.</t>
  </si>
  <si>
    <t>26.</t>
  </si>
  <si>
    <t>27.</t>
  </si>
  <si>
    <t>28.</t>
  </si>
  <si>
    <t>Strzykawka luer - poj. 2ml skala do 3ml opakowanie folia/papier - op. zbiorcze 100szt., podziałka czytelna co 0,1ml. Tłok kontrastujący umożliwiający dokładną kontrolę wizualną podawanego leku, bez zawartości ftalanów potwierdzone informacją na opakowaniu</t>
  </si>
  <si>
    <t>Strzykawka luer - poj. 5ml skala do 6ml opakowanie folia/papier - op. zbiorcze 100szt., podziałka czytelna co 0,2ml. Tłok kontrastujący umożliwiający dokładną kontrolę wizualną podawanego leku, bez zawartości ftalanów potwierdzone informacją na opakowaniu</t>
  </si>
  <si>
    <t>Strzykawka luer - poj. 10ml skala do 12 ml - opakowanie folia/papier - op. zbiorcze 100szt., podziałka czytelna co 0,5ml; podziałka 1ml. Tłok kontrastujący umożliwiający dokładną kontrolę wizualną podawanego leku, bez zawartości ftalanów potwierdzone informacją na opakowaniu</t>
  </si>
  <si>
    <t>Strzykawka  luer - poj. 20ml skala do 24ml - opakowanie folia/papier - op. zbiorcze 100szt., podziałka 1ml, czytelna. Tłok kontrastujący umożliwiający dokładną kontrolę wizualną podawanego leku, bez zawartości ftalanów potwierdzone informacją na opakowaniu</t>
  </si>
  <si>
    <t>Przedłużacz do pomp infuzyjnych 2,0mb, różnoimienne końcówki, sterylny. Przedłużacz musi być kompatybilny ze strzykawkami z poz. 14, bez zawartości ftalanów, opakowanie folia-papier z nadrukowaną informacją o pojemności resztkowej</t>
  </si>
  <si>
    <t>Maska tlenowa z drenem dla dzieci. Zestaw wykonany z wysoko przeźroczystych materiałów pozwalających na obserwację oraz monitorowanie zmian koloru twarzy oraz oznak życiowych pacjenta Zastosowane materiały nie zawierają DEHP, lateksu i poliestru, co eliminuje ryzyko wystąpienia reakcji alergicznych. Wężyk (dren) o długości 2,1m, o konstrukcji (gwiazdka) zapewniającej pewny przepływ nawet przy zagięciu. Gumka do maski z okuciem zapewniającym możliwość ponownego, bezproblemowego jej wciągnięcia w otwór maski</t>
  </si>
  <si>
    <t>Maska tlenowa z drenem dla niemowląt i noworodków.  Zestaw wykonany z wysoko przeźroczystych materiałów pozwalających na obserwację oraz monitorowanie zmian koloru twarzy oraz oznak życiowych pacjenta Zastosowane materiały nie zawierają DEHP, lateksu i poliestru, co eliminuje ryzyko wystąpienia reakcji alergicznych. Wężyk (dren) o długości 2,1m, o konstrukcji (gwiazdka) zapewniającej pewny przepływ nawet przy zagięciu. Gumka do maski z okuciem zapewniającym możliwość ponownego, bezproblemowego jej wciągnięcia w otwór maski.</t>
  </si>
  <si>
    <t>Maska tlenowa z drenem oraz rezerwuarem dla dorosłych.  Zestaw wykonany z wysoko przeźroczystych materiałów pozwalających na obserwację oraz monitorowanie zmian koloru twarzy oraz oznak życiowych pacjenta Zastosowane materiały nie zawierają DEHP, lateksu i poliestru, co eliminuje ryzyko wystąpienia reakcji alergicznych. Wężyk (dren) o długości 2,1m, o konstrukcji (gwiazdka) zapewniającej pewny przepływ nawet przy zagięciu. Gumka do maski z okuciem zapewniającym możliwość ponownego, bezproblemowego jej wciągnięcia w otwór maski</t>
  </si>
  <si>
    <t>Maska tlenowa z drenem dla dorosłych.  Zestaw wykonany z wysoko przeźroczystych materiałów pozwalających na obserwację oraz monitorowanie zmian koloru twarzy oraz oznak życiowych pacjenta Zastosowane materiały nie zawierają DEHP, lateksu i poliestru, co eliminuje ryzyko wystąpienia reakcji alergicznych. Wężyk (dren) o długości 2,1m, o konstrukcji (gwiazdka) zapewniającej pewny przepływ nawet przy zagięciu. Gumka do maski z okuciem zapewniającym możliwość ponownego, bezproblemowego jej wciągnięcia w otwór maski</t>
  </si>
  <si>
    <t>Zestaw do niskociśnieniowego drenażu ran składający się z: pojemnika ssącego typu mieszek o pojemności 400-500ml oraz drenu łączącego o dł. 125 cm z uniwersalną docinaną końcówką silikonową do drenów Redona o rozmiarach CH 6-Ch 18 wraz z klamrą zaciskową. Mieszek wykonany z polietylenu, z zastawką  antyrefluksyjną oraz  zaworem bezpieczeństwa typu save umożliwiającym ponowne wytworzenie podciśnienia bez konieczności rozłączania zestawu. Mieszek skalowany co 40ml. Sterylny, pakowany podwójnie - opakowanie zewnętrzne papier-folia, wewnętrzne folia.</t>
  </si>
  <si>
    <t>Filtr antybakteryjny elektrostatyczny z wymiennikiem ciepła i wilgoci, sterylny, dla dzieci, skuteczność filtracji 99.99%, zgodny z normą ISO 9360</t>
  </si>
  <si>
    <t>Mieszek wymienny do niskociśnieniowego drenażu ran pooperacyjnych, zapewniający początkowe podciśnienie na poziomie 120 mbar. Mieszek okrągły o pojemności 400ml, wykonany z polietylenu. Wyposażony w samodomykalny zawór uszczelniający z zastawką jednokierunkową, umożliwiającą ponowne wytworzenie podciśnienia bez konieczności rozłączania zestawu. Skalowany od 25ml co 100ml. Sterylny.</t>
  </si>
  <si>
    <t>29.</t>
  </si>
  <si>
    <t>Igła do znieczuleń podpajęczynówkowych typu standard - rozm. 25Gx90mm, w zestawie z igłą prowadzącą 20Gx38 mm</t>
  </si>
  <si>
    <t>Igła do znieczuleń podpajęczynówkowych typu standard - rozm. 26Gx90mm, w zestawie z igłą prowadzącą 20Gx38 mm</t>
  </si>
  <si>
    <t>Igła do znieczuleń podpajęczynówkowych typu standard - rozm. 26Gx130mm, w zestawie z igłą prowadzącą 20Gx38 mm</t>
  </si>
  <si>
    <t>Pojemnik wielorazowego użytku na wkłady workowe o pojemności 2000 ml, wykonany z przeźroczystego tworzywa ze skalą pomiarową, wyposażony w zintegrowany zaczep do mocowania oraz króciec obrotowy do przyłączenia źródła próżni, możliwość sterylizacji w temp. do 121 C. kompatybilny z wkładami z poz. 2).</t>
  </si>
  <si>
    <t xml:space="preserve">Strzykawki sterylne, "bursztynowe" - przeznaczone do podaży leków światłoczułych,  jednorazowe o pojemności 50 – 60 ml z gwintem (złącze Luer Lock), jałowe, pakowane pojedynczo, niepirogenne, nietoksyczne, bez zawartości ftalanów. Logo producenta i typ strzykawki na cylindrze, czytelna podziałka co 1ml. Strzykawki kompatybilne z pompami (wpisane w menu pompy), Fresenius (Agilia), Medima, Ascor, Braun (Perfusor Space), Alaris        </t>
  </si>
  <si>
    <t>Strzykawki sterylne,  jednorazowe o pojemności 50 – 60 ml z gwintem (złącze Luer Lock), jałowe, pakowane pojedynczo, niepirogenne, nietoksyczne, bez zawartości wtalanów. Logo producenta i typ strzykawki na cylindrze, czytelna podziałka co 1ml. Strzykawki kompatybilne z pompami (wpisane w menu pompy), Fresenius (Agilia), Medima, Ascor, Braun (Perfusor Space), Alaris.</t>
  </si>
  <si>
    <t>Elektrody  jednorazowego użytku do diatermii typu EMED, powierzchnia przewodzenia 110 cm2. op. = 50 szt.</t>
  </si>
  <si>
    <t xml:space="preserve">Zestaw rozszerzony do znieczuleń zewnątrzoponowych - rozszerzony: Igła Tuohy 18G/80mm, cewnik epiduralny 20G z miękką końcówką eliminującą ryzyko przebicia opony twardej, łącznik zatrzaskowy i prowadnica do cewnika, filtr przeciwbakteryjny płaski 0.2 µm, z zatrzaskowym i samoprzylepnym systemem mocowania, strzykawka niskooporowa 10 ml, strzykawka 10 ml, grot do nacięcia skóry, igła do podawania leków 0,9x40mm,igła do znieczulenia skóry 0,5x25mm, etykieta identyfikacyjna. </t>
  </si>
  <si>
    <t>Elektrody jednorazowego użytku do EKG typu S-30 (dla dzieci) z żelem. Op. = 50 szt.</t>
  </si>
  <si>
    <t>Elektrody jednorazowego użytku do EKG okrągłe typu S-55 z żelem. Op. = 50 szt.</t>
  </si>
  <si>
    <t>Elektrody jednorazowego użytku do EKG okrągłe (dla noworodków), średnica 22-25mm. Op. = 50 szt.</t>
  </si>
  <si>
    <r>
      <t xml:space="preserve">b). Przyrząd do zdejmowania ostrzy jednorazowego użytku </t>
    </r>
    <r>
      <rPr>
        <b/>
        <sz val="9"/>
        <rFont val="Arial"/>
        <family val="2"/>
      </rPr>
      <t>kompatybilny z ostrzem z poz. a)</t>
    </r>
    <r>
      <rPr>
        <sz val="9"/>
        <rFont val="Arial"/>
        <family val="2"/>
      </rPr>
      <t>, zapewniający pełne bezpieczenstwo w momencie usuwania ostrza z trzonka, musi posiadać mechanizm zatrzaskowy uniemożliwiający ponowne jego uzycie.opakowanie jednostkowe zawierajace opis zgodnie z obowiązującymi przepisami prawa.</t>
    </r>
  </si>
  <si>
    <t>Nie dopuszcza się składania ofert częściowych w obrębie Pakietu nr 1</t>
  </si>
  <si>
    <t>Nie dopuszcza się składanie ofert częściowych w obrębie Pakietu nr 2</t>
  </si>
  <si>
    <t>Nie dopuszcza się składania ofert częściowych w obrębie Pakietu nr 3</t>
  </si>
  <si>
    <t>Nie dopuszcza się składania ofert częściowych w obrębie Pakietu nr 4</t>
  </si>
  <si>
    <t>Nie dopuszcza się składania ofert częściowych w obrębie Pakietu nr 6</t>
  </si>
  <si>
    <t>Nie dopuszcza się składania ofert częściowych w obrębie Pakietu nr 7</t>
  </si>
  <si>
    <t>Nie dopuszcza się składania ofert częściowych w obrębie Pakietu nr 8</t>
  </si>
  <si>
    <t>Nie dopuszcza się składania ofert częściowych w obrębie Pakietu nr 9</t>
  </si>
  <si>
    <t>Nie dopuszcza się składania ofert częściowych w obrębie Pakietu nr 10</t>
  </si>
  <si>
    <t>Nie dopuszcza się składania ofert częściowych w obrębie Pakietu nr 12.</t>
  </si>
  <si>
    <t>Nie dopuszcza się składania ofert częściowych w obrębie Pakietu nr 13</t>
  </si>
  <si>
    <t>Nie dopuszcza się składania ofert częściowych w obrębie Pakietu nr 14</t>
  </si>
  <si>
    <t>Nie dopuszcza się składania ofert częściowych w obrębie Pakietu nr 15.</t>
  </si>
  <si>
    <t>Nie dopuszcza się składania ofert częściowych w obrębie Pakietu nr 16</t>
  </si>
  <si>
    <t>Nie dopuszcza się składania ofert częściowych w obrębie Pakietu nr 17</t>
  </si>
  <si>
    <r>
      <t>Worek do moczu 2l + wieszak kompatybilny z oferowanym workiem. Czas utrzymania do 7 dni, potwierdzony dokumentami producenta. Posiadający zastawkę antyzwrotną zapobiegającą cofaniu sie moczu do drenu. Posiadający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port do pobierania próbek eliminujący konieczność odłączenia cewnika  w celu pobrania próbki. Z białą tylną ścianą i skalą malejącą. Poprzeczny kranik spustowy. Worek o wzmocnionej wytrzymałości. Opakowanie papier-folia. Produkt sterylny.</t>
    </r>
  </si>
  <si>
    <t>Nie dopuszcza się składania ofert częściowych w obrębie Pakietu nr 18</t>
  </si>
  <si>
    <t>Nie dopuszcza się składania ofert częściowych w obrębie Pakietu nr 19</t>
  </si>
  <si>
    <t>Nie dopuszcza się składania ofert częściowych w obrębie Pakietu nr 20</t>
  </si>
  <si>
    <t>Nie dopuszcza się składania ofert częściowych w obrębie Pakietu nr 21</t>
  </si>
  <si>
    <t>Nie dopuszcza się składania ofert częściowych w obrębie Pakietu nr 22</t>
  </si>
  <si>
    <t>Nie dopuszcza się składania ofert częściowych w obrębie Pakietu nr 24</t>
  </si>
  <si>
    <t>Koreczek dwufunkcyjny luer lock do kaniul (sterylny), zamykający światło kaniuli powinien posiadać trzpień zamykający światło kaniuli poniżej krawędzi korka. Opakowanie umożliwiające aseptyczne otwarcie typu blister. Op. = 100 szt.</t>
  </si>
  <si>
    <t>Wkład workowy jednorazowego użytku, pojemność 2000ml na wydzielinę, z trwale dołączoną pokrywą, wewnątrz każdego wkładu samorozpuszczalne saszetki z substancją żelującą, uszczelniany automatycznie po włączeniu ssania bez konieczności wciskania wkładu na kanister, z zastawką zapobiegającą wypływowi wydzieliny do źródła próżni, posiadający w pokrywie tylko jeden obrotowy króciec przyłączeniowy typu schodkowego, z portem na pokrywie do pobierania próbek, wykonany z elastycznego tworzywa, kompatybilny z posiadanym przez Zamawiającego systemem Serres.</t>
  </si>
  <si>
    <t>Wkład workowy jednorazowego użytku, pojemność 2000ml na wydzielinę, z trwale dołączoną pokrywą, uszczelniany automatycznie po włączeniu ssania bez konieczności wciskania wkładu na kanister, z zastawką zapobiegającą wypływowi wydzieliny do źródła próżni, posiadający w pokrywie tylko jeden obrotowy króciec przyłączeniowy typu schodkowego, z portem na pokrywie do pobierania próbek, wykonany z elastycznego tworzywa, kompatybilny z posiadanym przez Zamawiającego systemem Serres.</t>
  </si>
  <si>
    <t>Pojemniki płaskie do odsysania ran typu Redon, poj. 200ml sterylne, z częściową harmonijką</t>
  </si>
  <si>
    <t>Kateter do drenażu klatki piersiowej z linią widoczną w promieniach RTG bez prowadnicy - rozm. 28 CH, 32 CH i 36 CH.</t>
  </si>
  <si>
    <t>Kateter do drenażu klatki piersiowej z trokarem z ostrym końcem, ułatwiajacym precyzyjne założenie i zmniejszające ryzyko powikłań dla pacjenta. Rozmiar 20 CH, 24 CH, 28 CH i 32 CH.</t>
  </si>
  <si>
    <t>Kateter do drenażu klatki piersiowej z trokarem, rozm. 12CH/22,5 cm</t>
  </si>
  <si>
    <t>Nie dopuszcza się składania ofert częściowych w obrębie Pakietu nr 11.</t>
  </si>
  <si>
    <t>Wkłucia dotętnicze (sterylne) z zaworem odcinającym typu "FlowSwitch" lub równorzędna 20G rozm. 1.1 mm x 45 mm</t>
  </si>
  <si>
    <t>Nie dopuszcza się składania ofert częściowych w obrębie Pakietu nr 5</t>
  </si>
  <si>
    <t>Nie dopuszcza się składania ofert częściowych w obrębie Pakietu nr 23</t>
  </si>
  <si>
    <t>Pakiet nr 24</t>
  </si>
  <si>
    <t>Nie dopuszcza się składania ofert częściowych w obrębie Pakietu nr 25</t>
  </si>
  <si>
    <t>jeszcze zaciskacze do pępowiny i woreczki na mocz dla niemowląt</t>
  </si>
  <si>
    <t>Elektroda do czasowej stymulacji serca w rozmiarze 5F i 6F.</t>
  </si>
  <si>
    <t>Igła do znieczuleń podpajęczynówkowych typu standard - rozm. 22Gx90mm</t>
  </si>
  <si>
    <t>Igła do znieczuleń podpajęczynówkowych typu standard - rozm. 27Gx90mm, w zestawie z igłą prowadzącą 22Gx38 mm</t>
  </si>
  <si>
    <t xml:space="preserve">Zestaw do kaniulacji dużych naczyń metodą Seldingera, 2-kanałowy 7F/20, igła 18G/70 mm, prowadnik z rdzeniem nitinolowym odporny na odkształcenia 0.035”, o dwóch końcówkach roboczych „J” oraz prostej z podziałką długości, rozszerzacz, skalpel z długim uchwytem,  strzykawka 5 ml, dodatkowe skrzydełka z zaciskiem do mocowania cewnika  </t>
  </si>
  <si>
    <t xml:space="preserve">Zestaw do kaniulacji dużych naczyń metodą Seldingera, 3-kanałowy 7F/20, igła 18G/70 mm, prowadnik z rdzeniem nitinolowym odporny na odkształcenia 0.035”, o dwóch końcówkach roboczych „J” oraz prostej z podziałką długości, rozszerzacz, skalpel z długim uchwytem,  strzykawka 5 ml, dodatkowe skrzydełka z zaciskiem do mocowania cewnika                                 </t>
  </si>
  <si>
    <t xml:space="preserve">Zestaw do kaniulacji dużych naczyń metodą Seldingera, 3-kanałowy 8F/20, igła 18G/70 mm, prowadnik z rdzeniem nitinolowym odporny na odkształcenia 0.035”, o dwóch końcówkach roboczych „J” oraz prostej z podziałką długości, rozszerzacz, skalpel z długim uchwytem,  strzykawka 5 ml, dodatkowe skrzydełka z zaciskiem do mocowania cewnika                              </t>
  </si>
  <si>
    <t xml:space="preserve">Zestaw do kaniulacji dużych naczyń metodą Seldingera, 4-kanałowy 8.5F/20, igła 18G/70 mm, prowadnik z rdzeniem nitinolowym odporny na odkształcenia 0.035”, o dwóch końcówkach roboczych „J” oraz prostej z podziałką długości, rozszerzacz, skalpel z długim uchwytem,  strzykawka 5 ml, dodatkowe skrzydełka z zaciskiem do mocowania cewnika                          </t>
  </si>
  <si>
    <t xml:space="preserve">Zestaw do kaniulacji dużych naczyń metodą Seldingera, 2-kanałowy 8F/20, igła 18G/70 mm, prowadnik z rdzeniem nitinolowym odporny na odkształcenia 0.035”, o dwóch końcówkach roboczych „J” oraz prostej z podziałką długości, rozszerzacz, skalpel z długim uchwytem,  strzykawka 5 ml, dodatkowe skrzydełka z zaciskiem do mocowania cewnika                                       </t>
  </si>
  <si>
    <t>Zestaw do hemodializy, 2-kanałowy, 11F i 12F /15 cm, 18 cm, 24 cm, końcówki proste i zagięte do wyboru.</t>
  </si>
  <si>
    <t xml:space="preserve">Przyrząd do przetaczania płynów infuzyjnych, sterylny. Wykonany z materiałów nie zawierających ftalanów, filtr 15 mikronów, miękki dren 150 cm, elastyczna komora kroplowa, opakowanie folia-papier, precyzyjny zacisk rolkowy, z miejscem na schowanie kolca po użyciu. </t>
  </si>
  <si>
    <t>j.w. Ch14-18, dł. min. 55 cm</t>
  </si>
  <si>
    <t>Jednorazowe ręczniki do osuszania, wykonane 100% z celulozy, rozmiar 40x70cm. Gramatura minimum 50g/m2, grubość 0,95mm. Niesterylne. Opakowanie foliowe zawierające 50 sztuk w opakowaniu jednostkowym</t>
  </si>
  <si>
    <r>
      <t xml:space="preserve">Rampa  3  kranikowa z portami bezigłowymi, możliwość stosowania do 7 dni. Dopuszczony kontakt z krwią, lipidami, chemioterapeutykami, chlorheksydyną i alkoholami. Sterylny, pakowany pojedynczo. Parametry potwierdzone badaniami klinicznymi.  Wytrzymałośc do  ok 2-.4 barów, trójramienne pokrętło, optyczny indykator zmiany pozycji. </t>
    </r>
    <r>
      <rPr>
        <b/>
        <sz val="9"/>
        <rFont val="Arial"/>
        <family val="2"/>
      </rPr>
      <t>Zamawiający nie dopuszcza rampy ze zintegrowanym systemem mocowania.</t>
    </r>
  </si>
  <si>
    <r>
      <t>Łyżka do laryngoskopu, światłowodowa, jednorazowa, typu McIntosh. Rozmiary: 00, 0, 1, 2, 3, 4, 5. Wszystkie rozmiary łyżek mają pochodzić od jednego producenta. Wymiary łyżek w  rozmiarach  3 i 4 (</t>
    </r>
    <r>
      <rPr>
        <sz val="9"/>
        <rFont val="Calibri"/>
        <family val="2"/>
      </rPr>
      <t>±</t>
    </r>
    <r>
      <rPr>
        <sz val="9"/>
        <rFont val="Arial"/>
        <family val="2"/>
      </rPr>
      <t xml:space="preserve"> 1mm) odpowiednio (długość całkowita/ długość robocza/ szerokość końcówki dystalnej /szerokość łyżki od strony wprowadzenia rurki /odległość od końcówki dystalnej łyżki do końcówki światłowodu), dla rozm. 3   (131mm/ 108mm/ 13mm/ 16mm/  46mm),  dla rozm. 4  (158mm/  140mm  /13mm /16  mm/ 54  mm). Nieodkształcająca się łyżka wykonana z niemagnetycznego, lekkiego stopu metalu, kompatybilna z rękojeściami w standardzie   ISO  7376  (tzw. zielona  specyfikacja). Profil łyżek identyczny z profilem łyżek wielorazowego użytku. Mocowanie światłowodu zatopione w tworzywie sztucznym  koloru zielonego, ułatwiającym identyfikację ze standardem  ISO 7376. Światłowód wykonany z polerowanego tworzywa sztucznego, dający mocne, skupione światło. Światłowód nieosłonięty, doświetlający wnętrze jamy ustnej i gardło. Średnica świadłowodu 5mm (</t>
    </r>
    <r>
      <rPr>
        <sz val="9"/>
        <rFont val="Calibri"/>
        <family val="2"/>
      </rPr>
      <t>±</t>
    </r>
    <r>
      <rPr>
        <sz val="9"/>
        <rFont val="Arial"/>
        <family val="2"/>
      </rPr>
      <t>1mm). Zakończenie łyżki atraumatyczne, zaokrąglone, pogrubione. Wytrzymały zatrzask kulkowy zapewniający trwałe macowanie w rękojeści, długość haka do mocowania łyżki do rękojeści 9mm (</t>
    </r>
    <r>
      <rPr>
        <sz val="9"/>
        <rFont val="Calibri"/>
        <family val="2"/>
      </rPr>
      <t>±</t>
    </r>
    <r>
      <rPr>
        <sz val="9"/>
        <rFont val="Arial"/>
        <family val="2"/>
      </rPr>
      <t xml:space="preserve">1mm). Stopka mocująca do rekojeści również wykonana ze stopu metalu. Wyraźne oznakowanie rozmiaru łyżki, symbolu CE, numeru seryjnego i symbol (przekreślona cyfra  2) nie do powtórnego użycia. Na opakowaniu jednostkowym data ważności łyżki do min. 5lat, nr katalogowy, opis produktu w języku polskim wraz z oznaczeniem rozmiaru. </t>
    </r>
  </si>
  <si>
    <t>Zestaw do zakładania elektrod do czasowej stymulacji serca z poz. 14 - introduktor z zastawką hemostatyczną. Rozmiar zestawu: 5F i 6F/11 cm</t>
  </si>
  <si>
    <t>Dren brzuszny silikonowany z  3 i 7 otworami bocznymi, rozmiar: 20F/40, 22 F/40, 24F/40, 26F/40, 28F/40, 30F/40, 32F/40, 36F/40</t>
  </si>
  <si>
    <t>Pakiet Nr 23</t>
  </si>
  <si>
    <t>Przedłużacz bursztynowy do pomp infuzyjnych 2,0mb, różnoimienne końcówki, sterylny. Przedłużacz musi być kompatybilny ze strzykawkami z poz. 14, bez zawartości ftalanów, opakowanie folia-papier z nadrukowaną informacją o pojemności resztkowej</t>
  </si>
  <si>
    <t>Koreczek do kaniuli z poz. 2. Koreczek zapewniający bezpieczne otwieranie i zamykanie systemu, nie wystajacy poza kaniulę, ściśle zamyka światło kaniuli poprzez wkręcenie na gwint. Opakowanie pojedyncze typu blister, ułatwiające aseptyczne otwarcie.</t>
  </si>
  <si>
    <t xml:space="preserve">Zestaw do odsysania pola operacyjnego z kontrolą siły ssania z końcówką typu Yankauer - dren Ch 24- 25, dł. Min. 210cm z końcówkami typu "lejek" z możliwością dopasowania do każdego typu ssaka.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</si>
</sst>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[$EUR]"/>
    <numFmt numFmtId="173" formatCode="#,##0.00\ &quot;zł&quot;"/>
  </numFmts>
  <fonts count="95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9"/>
      <color indexed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7"/>
      <name val="Cambria"/>
      <family val="1"/>
    </font>
    <font>
      <b/>
      <sz val="8"/>
      <color indexed="10"/>
      <name val="Arial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9"/>
      <color indexed="60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sz val="12"/>
      <color indexed="10"/>
      <name val="Arial"/>
      <family val="2"/>
    </font>
    <font>
      <sz val="5"/>
      <name val="Times New Roman"/>
      <family val="1"/>
    </font>
    <font>
      <sz val="10"/>
      <color indexed="10"/>
      <name val="Arial"/>
      <family val="2"/>
    </font>
    <font>
      <b/>
      <sz val="10"/>
      <color indexed="60"/>
      <name val="Tahoma"/>
      <family val="2"/>
    </font>
    <font>
      <sz val="9"/>
      <name val="Times New Roman"/>
      <family val="1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48"/>
      <name val="Arial"/>
      <family val="2"/>
    </font>
    <font>
      <sz val="7"/>
      <name val="Arial"/>
      <family val="2"/>
    </font>
    <font>
      <b/>
      <sz val="8"/>
      <color indexed="60"/>
      <name val="Tahoma"/>
      <family val="2"/>
    </font>
    <font>
      <b/>
      <sz val="9"/>
      <color indexed="60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Angsana New"/>
      <family val="1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16"/>
      <name val="Arial"/>
      <family val="2"/>
    </font>
    <font>
      <strike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theme="5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0" fillId="0" borderId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87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53" applyNumberFormat="1" applyFont="1" applyFill="1" applyBorder="1" applyAlignment="1" applyProtection="1">
      <alignment horizontal="center" vertical="top" wrapText="1"/>
      <protection/>
    </xf>
    <xf numFmtId="0" fontId="6" fillId="0" borderId="0" xfId="54" applyNumberFormat="1" applyFont="1" applyFill="1" applyBorder="1" applyAlignment="1" applyProtection="1">
      <alignment vertical="center"/>
      <protection/>
    </xf>
    <xf numFmtId="3" fontId="6" fillId="0" borderId="0" xfId="53" applyNumberFormat="1" applyFont="1" applyFill="1" applyBorder="1" applyAlignment="1" applyProtection="1">
      <alignment vertical="center"/>
      <protection/>
    </xf>
    <xf numFmtId="166" fontId="9" fillId="0" borderId="0" xfId="0" applyNumberFormat="1" applyFont="1" applyBorder="1" applyAlignment="1">
      <alignment vertical="center" wrapText="1"/>
    </xf>
    <xf numFmtId="9" fontId="0" fillId="0" borderId="0" xfId="0" applyNumberFormat="1" applyBorder="1" applyAlignment="1">
      <alignment vertical="center"/>
    </xf>
    <xf numFmtId="0" fontId="10" fillId="0" borderId="11" xfId="0" applyFont="1" applyBorder="1" applyAlignment="1">
      <alignment/>
    </xf>
    <xf numFmtId="166" fontId="11" fillId="33" borderId="12" xfId="0" applyNumberFormat="1" applyFont="1" applyFill="1" applyBorder="1" applyAlignment="1">
      <alignment/>
    </xf>
    <xf numFmtId="166" fontId="11" fillId="33" borderId="13" xfId="0" applyNumberFormat="1" applyFont="1" applyFill="1" applyBorder="1" applyAlignment="1">
      <alignment/>
    </xf>
    <xf numFmtId="0" fontId="12" fillId="0" borderId="0" xfId="53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>
      <alignment/>
    </xf>
    <xf numFmtId="0" fontId="14" fillId="0" borderId="0" xfId="54" applyNumberFormat="1" applyFont="1" applyFill="1" applyBorder="1" applyAlignment="1" applyProtection="1">
      <alignment vertical="center"/>
      <protection/>
    </xf>
    <xf numFmtId="3" fontId="14" fillId="0" borderId="0" xfId="53" applyNumberFormat="1" applyFont="1" applyFill="1" applyBorder="1" applyAlignment="1" applyProtection="1">
      <alignment vertical="center"/>
      <protection/>
    </xf>
    <xf numFmtId="166" fontId="15" fillId="0" borderId="0" xfId="0" applyNumberFormat="1" applyFont="1" applyFill="1" applyBorder="1" applyAlignment="1">
      <alignment vertical="center" wrapText="1"/>
    </xf>
    <xf numFmtId="9" fontId="13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 wrapText="1"/>
    </xf>
    <xf numFmtId="0" fontId="17" fillId="0" borderId="0" xfId="53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53" applyNumberFormat="1" applyFont="1" applyFill="1" applyBorder="1" applyAlignment="1" applyProtection="1">
      <alignment vertical="center"/>
      <protection/>
    </xf>
    <xf numFmtId="166" fontId="3" fillId="0" borderId="0" xfId="0" applyNumberFormat="1" applyFont="1" applyBorder="1" applyAlignment="1">
      <alignment vertical="center" wrapText="1"/>
    </xf>
    <xf numFmtId="0" fontId="1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166" fontId="20" fillId="33" borderId="16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center"/>
    </xf>
    <xf numFmtId="166" fontId="20" fillId="33" borderId="18" xfId="0" applyNumberFormat="1" applyFont="1" applyFill="1" applyBorder="1" applyAlignment="1">
      <alignment horizontal="right"/>
    </xf>
    <xf numFmtId="4" fontId="5" fillId="33" borderId="19" xfId="0" applyNumberFormat="1" applyFont="1" applyFill="1" applyBorder="1" applyAlignment="1">
      <alignment horizontal="center"/>
    </xf>
    <xf numFmtId="49" fontId="21" fillId="34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/>
    </xf>
    <xf numFmtId="0" fontId="5" fillId="0" borderId="0" xfId="0" applyNumberFormat="1" applyFont="1" applyFill="1" applyAlignment="1">
      <alignment vertical="top" wrapText="1"/>
    </xf>
    <xf numFmtId="0" fontId="0" fillId="0" borderId="0" xfId="0" applyAlignment="1">
      <alignment vertical="top"/>
    </xf>
    <xf numFmtId="0" fontId="6" fillId="0" borderId="0" xfId="54" applyNumberFormat="1" applyFont="1" applyFill="1" applyBorder="1" applyAlignment="1" applyProtection="1">
      <alignment horizontal="center" vertical="top"/>
      <protection/>
    </xf>
    <xf numFmtId="0" fontId="6" fillId="0" borderId="0" xfId="53" applyNumberFormat="1" applyFont="1" applyFill="1" applyBorder="1" applyAlignment="1" applyProtection="1">
      <alignment horizontal="center" vertical="top"/>
      <protection/>
    </xf>
    <xf numFmtId="166" fontId="9" fillId="0" borderId="0" xfId="0" applyNumberFormat="1" applyFont="1" applyBorder="1" applyAlignment="1">
      <alignment horizontal="center" vertical="center" wrapText="1"/>
    </xf>
    <xf numFmtId="9" fontId="0" fillId="0" borderId="0" xfId="0" applyNumberFormat="1" applyBorder="1" applyAlignment="1">
      <alignment/>
    </xf>
    <xf numFmtId="166" fontId="3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/>
    </xf>
    <xf numFmtId="166" fontId="2" fillId="33" borderId="12" xfId="0" applyNumberFormat="1" applyFont="1" applyFill="1" applyBorder="1" applyAlignment="1">
      <alignment/>
    </xf>
    <xf numFmtId="166" fontId="2" fillId="33" borderId="13" xfId="0" applyNumberFormat="1" applyFont="1" applyFill="1" applyBorder="1" applyAlignment="1">
      <alignment/>
    </xf>
    <xf numFmtId="0" fontId="27" fillId="0" borderId="0" xfId="0" applyFont="1" applyAlignment="1">
      <alignment/>
    </xf>
    <xf numFmtId="166" fontId="28" fillId="33" borderId="16" xfId="0" applyNumberFormat="1" applyFont="1" applyFill="1" applyBorder="1" applyAlignment="1">
      <alignment horizontal="right"/>
    </xf>
    <xf numFmtId="166" fontId="28" fillId="33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56" applyNumberFormat="1" applyFont="1" applyFill="1" applyBorder="1" applyAlignment="1" applyProtection="1">
      <alignment horizontal="center" vertical="top" wrapText="1"/>
      <protection/>
    </xf>
    <xf numFmtId="0" fontId="8" fillId="0" borderId="0" xfId="56" applyNumberFormat="1" applyFont="1" applyFill="1" applyBorder="1" applyAlignment="1" applyProtection="1">
      <alignment horizontal="center" vertical="top"/>
      <protection/>
    </xf>
    <xf numFmtId="166" fontId="9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0" borderId="20" xfId="0" applyFont="1" applyBorder="1" applyAlignment="1">
      <alignment/>
    </xf>
    <xf numFmtId="166" fontId="2" fillId="33" borderId="18" xfId="0" applyNumberFormat="1" applyFont="1" applyFill="1" applyBorder="1" applyAlignment="1">
      <alignment/>
    </xf>
    <xf numFmtId="166" fontId="2" fillId="33" borderId="19" xfId="0" applyNumberFormat="1" applyFont="1" applyFill="1" applyBorder="1" applyAlignment="1">
      <alignment/>
    </xf>
    <xf numFmtId="0" fontId="18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49" fontId="21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19" fillId="34" borderId="0" xfId="0" applyFont="1" applyFill="1" applyAlignment="1">
      <alignment horizontal="center" vertical="center"/>
    </xf>
    <xf numFmtId="3" fontId="19" fillId="34" borderId="0" xfId="0" applyNumberFormat="1" applyFont="1" applyFill="1" applyAlignment="1">
      <alignment horizontal="right" vertical="center" wrapText="1"/>
    </xf>
    <xf numFmtId="166" fontId="27" fillId="0" borderId="0" xfId="0" applyNumberFormat="1" applyFont="1" applyAlignment="1">
      <alignment/>
    </xf>
    <xf numFmtId="166" fontId="11" fillId="33" borderId="20" xfId="0" applyNumberFormat="1" applyFont="1" applyFill="1" applyBorder="1" applyAlignment="1">
      <alignment/>
    </xf>
    <xf numFmtId="166" fontId="11" fillId="33" borderId="18" xfId="0" applyNumberFormat="1" applyFont="1" applyFill="1" applyBorder="1" applyAlignment="1">
      <alignment/>
    </xf>
    <xf numFmtId="166" fontId="11" fillId="33" borderId="21" xfId="0" applyNumberFormat="1" applyFont="1" applyFill="1" applyBorder="1" applyAlignment="1">
      <alignment/>
    </xf>
    <xf numFmtId="166" fontId="20" fillId="33" borderId="22" xfId="0" applyNumberFormat="1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2" fillId="0" borderId="0" xfId="58" applyNumberFormat="1" applyFont="1" applyFill="1" applyBorder="1" applyAlignment="1" applyProtection="1">
      <alignment horizontal="center" vertical="top"/>
      <protection/>
    </xf>
    <xf numFmtId="0" fontId="8" fillId="0" borderId="18" xfId="0" applyFont="1" applyBorder="1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31" fillId="0" borderId="0" xfId="0" applyNumberFormat="1" applyFont="1" applyAlignment="1">
      <alignment vertical="center" wrapText="1"/>
    </xf>
    <xf numFmtId="0" fontId="6" fillId="0" borderId="0" xfId="59" applyNumberFormat="1" applyFont="1" applyFill="1" applyBorder="1" applyAlignment="1" applyProtection="1">
      <alignment vertical="top" wrapText="1"/>
      <protection/>
    </xf>
    <xf numFmtId="0" fontId="0" fillId="0" borderId="0" xfId="59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Alignment="1">
      <alignment vertical="center" wrapText="1"/>
    </xf>
    <xf numFmtId="9" fontId="0" fillId="0" borderId="0" xfId="0" applyNumberFormat="1" applyAlignment="1">
      <alignment vertical="center"/>
    </xf>
    <xf numFmtId="0" fontId="2" fillId="0" borderId="20" xfId="0" applyFont="1" applyBorder="1" applyAlignment="1">
      <alignment/>
    </xf>
    <xf numFmtId="166" fontId="11" fillId="33" borderId="18" xfId="0" applyNumberFormat="1" applyFont="1" applyFill="1" applyBorder="1" applyAlignment="1">
      <alignment vertical="center"/>
    </xf>
    <xf numFmtId="0" fontId="34" fillId="0" borderId="0" xfId="59" applyNumberFormat="1" applyFont="1" applyFill="1" applyBorder="1" applyAlignment="1" applyProtection="1">
      <alignment vertical="top" wrapText="1"/>
      <protection/>
    </xf>
    <xf numFmtId="166" fontId="8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6" fillId="0" borderId="0" xfId="56" applyNumberFormat="1" applyFont="1" applyFill="1" applyBorder="1" applyAlignment="1" applyProtection="1">
      <alignment horizontal="left" vertical="top" wrapText="1"/>
      <protection/>
    </xf>
    <xf numFmtId="0" fontId="8" fillId="0" borderId="0" xfId="56" applyNumberFormat="1" applyFont="1" applyFill="1" applyBorder="1" applyAlignment="1" applyProtection="1">
      <alignment vertical="center"/>
      <protection/>
    </xf>
    <xf numFmtId="166" fontId="9" fillId="0" borderId="0" xfId="0" applyNumberFormat="1" applyFont="1" applyAlignment="1">
      <alignment vertical="center" wrapText="1"/>
    </xf>
    <xf numFmtId="0" fontId="30" fillId="0" borderId="0" xfId="56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27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166" fontId="11" fillId="33" borderId="19" xfId="0" applyNumberFormat="1" applyFont="1" applyFill="1" applyBorder="1" applyAlignment="1">
      <alignment/>
    </xf>
    <xf numFmtId="166" fontId="37" fillId="33" borderId="16" xfId="0" applyNumberFormat="1" applyFont="1" applyFill="1" applyBorder="1" applyAlignment="1">
      <alignment horizontal="right"/>
    </xf>
    <xf numFmtId="166" fontId="37" fillId="33" borderId="18" xfId="0" applyNumberFormat="1" applyFont="1" applyFill="1" applyBorder="1" applyAlignment="1">
      <alignment horizontal="right"/>
    </xf>
    <xf numFmtId="0" fontId="17" fillId="0" borderId="0" xfId="53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ont="1" applyAlignment="1">
      <alignment/>
    </xf>
    <xf numFmtId="166" fontId="2" fillId="33" borderId="20" xfId="0" applyNumberFormat="1" applyFont="1" applyFill="1" applyBorder="1" applyAlignment="1">
      <alignment horizontal="right"/>
    </xf>
    <xf numFmtId="166" fontId="2" fillId="33" borderId="18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11" xfId="0" applyFont="1" applyBorder="1" applyAlignment="1">
      <alignment/>
    </xf>
    <xf numFmtId="2" fontId="5" fillId="33" borderId="23" xfId="0" applyNumberFormat="1" applyFont="1" applyFill="1" applyBorder="1" applyAlignment="1">
      <alignment vertical="top" wrapText="1"/>
    </xf>
    <xf numFmtId="166" fontId="38" fillId="33" borderId="16" xfId="0" applyNumberFormat="1" applyFont="1" applyFill="1" applyBorder="1" applyAlignment="1">
      <alignment horizontal="right"/>
    </xf>
    <xf numFmtId="4" fontId="5" fillId="34" borderId="17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vertical="center"/>
    </xf>
    <xf numFmtId="2" fontId="5" fillId="33" borderId="24" xfId="0" applyNumberFormat="1" applyFont="1" applyFill="1" applyBorder="1" applyAlignment="1">
      <alignment vertical="top" wrapText="1"/>
    </xf>
    <xf numFmtId="166" fontId="38" fillId="33" borderId="18" xfId="0" applyNumberFormat="1" applyFont="1" applyFill="1" applyBorder="1" applyAlignment="1">
      <alignment horizontal="right"/>
    </xf>
    <xf numFmtId="4" fontId="5" fillId="34" borderId="19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19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2" fontId="5" fillId="33" borderId="2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2" fontId="5" fillId="33" borderId="24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16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39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166" fontId="2" fillId="34" borderId="0" xfId="0" applyNumberFormat="1" applyFont="1" applyFill="1" applyBorder="1" applyAlignment="1">
      <alignment horizontal="right"/>
    </xf>
    <xf numFmtId="0" fontId="33" fillId="0" borderId="0" xfId="53" applyNumberFormat="1" applyFont="1" applyFill="1" applyBorder="1" applyAlignment="1" applyProtection="1">
      <alignment vertical="top" wrapText="1"/>
      <protection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66" fontId="2" fillId="33" borderId="20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 wrapText="1"/>
    </xf>
    <xf numFmtId="0" fontId="0" fillId="33" borderId="25" xfId="0" applyFill="1" applyBorder="1" applyAlignment="1">
      <alignment/>
    </xf>
    <xf numFmtId="0" fontId="0" fillId="35" borderId="25" xfId="0" applyFill="1" applyBorder="1" applyAlignment="1">
      <alignment/>
    </xf>
    <xf numFmtId="0" fontId="3" fillId="33" borderId="25" xfId="0" applyFont="1" applyFill="1" applyBorder="1" applyAlignment="1">
      <alignment wrapText="1"/>
    </xf>
    <xf numFmtId="0" fontId="3" fillId="33" borderId="25" xfId="0" applyFont="1" applyFill="1" applyBorder="1" applyAlignment="1">
      <alignment vertical="top" wrapText="1"/>
    </xf>
    <xf numFmtId="0" fontId="8" fillId="36" borderId="25" xfId="53" applyNumberFormat="1" applyFont="1" applyFill="1" applyBorder="1" applyAlignment="1" applyProtection="1">
      <alignment vertical="top" wrapText="1"/>
      <protection/>
    </xf>
    <xf numFmtId="0" fontId="5" fillId="0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/>
    </xf>
    <xf numFmtId="0" fontId="2" fillId="34" borderId="25" xfId="0" applyFont="1" applyFill="1" applyBorder="1" applyAlignment="1">
      <alignment/>
    </xf>
    <xf numFmtId="9" fontId="0" fillId="0" borderId="25" xfId="0" applyNumberFormat="1" applyBorder="1" applyAlignment="1">
      <alignment vertical="center"/>
    </xf>
    <xf numFmtId="0" fontId="8" fillId="36" borderId="25" xfId="53" applyNumberFormat="1" applyFont="1" applyFill="1" applyBorder="1" applyAlignment="1" applyProtection="1">
      <alignment horizontal="left" vertical="top" wrapText="1"/>
      <protection/>
    </xf>
    <xf numFmtId="0" fontId="0" fillId="34" borderId="25" xfId="0" applyFill="1" applyBorder="1" applyAlignment="1">
      <alignment horizontal="right"/>
    </xf>
    <xf numFmtId="0" fontId="5" fillId="34" borderId="25" xfId="0" applyFont="1" applyFill="1" applyBorder="1" applyAlignment="1">
      <alignment horizontal="center" vertical="center" wrapText="1"/>
    </xf>
    <xf numFmtId="0" fontId="8" fillId="35" borderId="25" xfId="53" applyNumberFormat="1" applyFont="1" applyFill="1" applyBorder="1" applyAlignment="1" applyProtection="1">
      <alignment horizontal="left" vertical="top" wrapText="1"/>
      <protection/>
    </xf>
    <xf numFmtId="0" fontId="5" fillId="0" borderId="25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0" fillId="34" borderId="25" xfId="0" applyFont="1" applyFill="1" applyBorder="1" applyAlignment="1">
      <alignment/>
    </xf>
    <xf numFmtId="9" fontId="0" fillId="0" borderId="25" xfId="0" applyNumberFormat="1" applyFont="1" applyBorder="1" applyAlignment="1">
      <alignment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8" xfId="0" applyFont="1" applyFill="1" applyBorder="1" applyAlignment="1">
      <alignment/>
    </xf>
    <xf numFmtId="0" fontId="8" fillId="35" borderId="29" xfId="53" applyNumberFormat="1" applyFont="1" applyFill="1" applyBorder="1" applyAlignment="1" applyProtection="1">
      <alignment horizontal="left" vertical="top" wrapText="1"/>
      <protection/>
    </xf>
    <xf numFmtId="0" fontId="5" fillId="0" borderId="29" xfId="0" applyFont="1" applyFill="1" applyBorder="1" applyAlignment="1">
      <alignment horizontal="center" wrapText="1"/>
    </xf>
    <xf numFmtId="0" fontId="0" fillId="34" borderId="29" xfId="0" applyFill="1" applyBorder="1" applyAlignment="1">
      <alignment/>
    </xf>
    <xf numFmtId="0" fontId="2" fillId="34" borderId="29" xfId="0" applyFont="1" applyFill="1" applyBorder="1" applyAlignment="1">
      <alignment/>
    </xf>
    <xf numFmtId="9" fontId="0" fillId="0" borderId="29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88" fillId="0" borderId="0" xfId="0" applyFont="1" applyAlignment="1">
      <alignment/>
    </xf>
    <xf numFmtId="0" fontId="26" fillId="33" borderId="25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/>
    </xf>
    <xf numFmtId="0" fontId="7" fillId="33" borderId="25" xfId="52" applyFont="1" applyFill="1" applyBorder="1" applyAlignment="1">
      <alignment vertical="center" wrapText="1"/>
      <protection/>
    </xf>
    <xf numFmtId="0" fontId="0" fillId="0" borderId="25" xfId="0" applyBorder="1" applyAlignment="1">
      <alignment vertical="center"/>
    </xf>
    <xf numFmtId="0" fontId="0" fillId="34" borderId="25" xfId="0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166" fontId="0" fillId="0" borderId="25" xfId="0" applyNumberFormat="1" applyFont="1" applyBorder="1" applyAlignment="1">
      <alignment vertical="center"/>
    </xf>
    <xf numFmtId="166" fontId="0" fillId="33" borderId="25" xfId="0" applyNumberFormat="1" applyFont="1" applyFill="1" applyBorder="1" applyAlignment="1">
      <alignment vertical="center"/>
    </xf>
    <xf numFmtId="0" fontId="6" fillId="33" borderId="25" xfId="59" applyNumberFormat="1" applyFont="1" applyFill="1" applyBorder="1" applyAlignment="1" applyProtection="1">
      <alignment vertical="center" wrapText="1"/>
      <protection/>
    </xf>
    <xf numFmtId="0" fontId="0" fillId="34" borderId="25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top" wrapText="1"/>
    </xf>
    <xf numFmtId="0" fontId="0" fillId="33" borderId="25" xfId="55" applyNumberFormat="1" applyFont="1" applyFill="1" applyBorder="1" applyAlignment="1" applyProtection="1">
      <alignment vertical="center"/>
      <protection/>
    </xf>
    <xf numFmtId="3" fontId="0" fillId="33" borderId="25" xfId="55" applyNumberFormat="1" applyFont="1" applyFill="1" applyBorder="1" applyAlignment="1" applyProtection="1">
      <alignment horizontal="center" vertical="center"/>
      <protection/>
    </xf>
    <xf numFmtId="166" fontId="9" fillId="0" borderId="25" xfId="0" applyNumberFormat="1" applyFont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166" fontId="8" fillId="33" borderId="25" xfId="0" applyNumberFormat="1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right"/>
    </xf>
    <xf numFmtId="166" fontId="2" fillId="33" borderId="12" xfId="0" applyNumberFormat="1" applyFont="1" applyFill="1" applyBorder="1" applyAlignment="1">
      <alignment horizontal="right"/>
    </xf>
    <xf numFmtId="166" fontId="2" fillId="33" borderId="13" xfId="0" applyNumberFormat="1" applyFont="1" applyFill="1" applyBorder="1" applyAlignment="1">
      <alignment horizontal="right"/>
    </xf>
    <xf numFmtId="0" fontId="0" fillId="33" borderId="25" xfId="59" applyNumberFormat="1" applyFont="1" applyFill="1" applyBorder="1" applyAlignment="1" applyProtection="1">
      <alignment vertical="center"/>
      <protection/>
    </xf>
    <xf numFmtId="0" fontId="8" fillId="33" borderId="25" xfId="59" applyNumberFormat="1" applyFont="1" applyFill="1" applyBorder="1" applyAlignment="1" applyProtection="1">
      <alignment horizontal="center" vertical="center"/>
      <protection/>
    </xf>
    <xf numFmtId="166" fontId="5" fillId="0" borderId="25" xfId="0" applyNumberFormat="1" applyFont="1" applyFill="1" applyBorder="1" applyAlignment="1">
      <alignment vertical="center" wrapText="1"/>
    </xf>
    <xf numFmtId="9" fontId="5" fillId="0" borderId="25" xfId="0" applyNumberFormat="1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0" fontId="8" fillId="33" borderId="25" xfId="57" applyNumberFormat="1" applyFont="1" applyFill="1" applyBorder="1" applyAlignment="1" applyProtection="1">
      <alignment horizontal="center" vertical="center"/>
      <protection/>
    </xf>
    <xf numFmtId="166" fontId="9" fillId="0" borderId="25" xfId="0" applyNumberFormat="1" applyFont="1" applyBorder="1" applyAlignment="1">
      <alignment horizontal="center" vertical="center" wrapText="1"/>
    </xf>
    <xf numFmtId="0" fontId="8" fillId="33" borderId="25" xfId="59" applyNumberFormat="1" applyFont="1" applyFill="1" applyBorder="1" applyAlignment="1" applyProtection="1">
      <alignment vertical="center" wrapText="1"/>
      <protection/>
    </xf>
    <xf numFmtId="0" fontId="88" fillId="34" borderId="25" xfId="0" applyFont="1" applyFill="1" applyBorder="1" applyAlignment="1">
      <alignment/>
    </xf>
    <xf numFmtId="0" fontId="0" fillId="33" borderId="25" xfId="59" applyNumberFormat="1" applyFont="1" applyFill="1" applyBorder="1" applyAlignment="1" applyProtection="1">
      <alignment horizontal="left" vertical="center"/>
      <protection/>
    </xf>
    <xf numFmtId="0" fontId="2" fillId="34" borderId="25" xfId="52" applyFont="1" applyFill="1" applyBorder="1" applyAlignment="1">
      <alignment wrapText="1"/>
      <protection/>
    </xf>
    <xf numFmtId="166" fontId="5" fillId="0" borderId="25" xfId="52" applyNumberFormat="1" applyFont="1" applyBorder="1" applyAlignment="1">
      <alignment vertical="center" wrapText="1"/>
      <protection/>
    </xf>
    <xf numFmtId="166" fontId="0" fillId="33" borderId="25" xfId="0" applyNumberFormat="1" applyFill="1" applyBorder="1" applyAlignment="1">
      <alignment vertical="center"/>
    </xf>
    <xf numFmtId="0" fontId="88" fillId="0" borderId="0" xfId="0" applyFont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top" wrapText="1"/>
    </xf>
    <xf numFmtId="0" fontId="0" fillId="33" borderId="25" xfId="0" applyFill="1" applyBorder="1" applyAlignment="1">
      <alignment vertical="top" wrapText="1"/>
    </xf>
    <xf numFmtId="0" fontId="8" fillId="33" borderId="25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center" vertical="center" wrapText="1"/>
    </xf>
    <xf numFmtId="3" fontId="9" fillId="33" borderId="25" xfId="0" applyNumberFormat="1" applyFont="1" applyFill="1" applyBorder="1" applyAlignment="1">
      <alignment horizontal="center" vertical="center" wrapText="1"/>
    </xf>
    <xf numFmtId="0" fontId="8" fillId="33" borderId="25" xfId="59" applyNumberFormat="1" applyFont="1" applyFill="1" applyBorder="1" applyAlignment="1" applyProtection="1">
      <alignment vertical="top" wrapText="1"/>
      <protection/>
    </xf>
    <xf numFmtId="0" fontId="0" fillId="33" borderId="25" xfId="59" applyNumberFormat="1" applyFont="1" applyFill="1" applyBorder="1" applyAlignment="1" applyProtection="1">
      <alignment horizontal="center" vertical="center"/>
      <protection/>
    </xf>
    <xf numFmtId="166" fontId="5" fillId="0" borderId="25" xfId="0" applyNumberFormat="1" applyFont="1" applyBorder="1" applyAlignment="1">
      <alignment vertical="center" wrapText="1"/>
    </xf>
    <xf numFmtId="9" fontId="5" fillId="0" borderId="25" xfId="0" applyNumberFormat="1" applyFont="1" applyBorder="1" applyAlignment="1">
      <alignment vertical="center" wrapText="1"/>
    </xf>
    <xf numFmtId="0" fontId="27" fillId="0" borderId="25" xfId="0" applyFont="1" applyBorder="1" applyAlignment="1">
      <alignment/>
    </xf>
    <xf numFmtId="0" fontId="8" fillId="33" borderId="25" xfId="56" applyNumberFormat="1" applyFont="1" applyFill="1" applyBorder="1" applyAlignment="1" applyProtection="1">
      <alignment horizontal="center" vertical="center"/>
      <protection/>
    </xf>
    <xf numFmtId="3" fontId="8" fillId="33" borderId="25" xfId="56" applyNumberFormat="1" applyFont="1" applyFill="1" applyBorder="1" applyAlignment="1" applyProtection="1">
      <alignment horizontal="center" vertical="center"/>
      <protection/>
    </xf>
    <xf numFmtId="167" fontId="0" fillId="0" borderId="25" xfId="0" applyNumberFormat="1" applyFont="1" applyBorder="1" applyAlignment="1">
      <alignment horizontal="right" vertical="center" wrapText="1"/>
    </xf>
    <xf numFmtId="0" fontId="8" fillId="33" borderId="25" xfId="58" applyNumberFormat="1" applyFont="1" applyFill="1" applyBorder="1" applyAlignment="1" applyProtection="1">
      <alignment horizontal="left" vertical="top" wrapText="1"/>
      <protection/>
    </xf>
    <xf numFmtId="0" fontId="0" fillId="33" borderId="25" xfId="58" applyNumberFormat="1" applyFont="1" applyFill="1" applyBorder="1" applyAlignment="1" applyProtection="1">
      <alignment vertical="center"/>
      <protection/>
    </xf>
    <xf numFmtId="0" fontId="8" fillId="33" borderId="25" xfId="58" applyNumberFormat="1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vertical="center" wrapText="1"/>
    </xf>
    <xf numFmtId="0" fontId="2" fillId="33" borderId="28" xfId="58" applyNumberFormat="1" applyFont="1" applyFill="1" applyBorder="1" applyAlignment="1" applyProtection="1">
      <alignment horizontal="center" vertical="top"/>
      <protection/>
    </xf>
    <xf numFmtId="0" fontId="0" fillId="0" borderId="31" xfId="0" applyBorder="1" applyAlignment="1">
      <alignment/>
    </xf>
    <xf numFmtId="0" fontId="2" fillId="33" borderId="32" xfId="58" applyNumberFormat="1" applyFont="1" applyFill="1" applyBorder="1" applyAlignment="1" applyProtection="1">
      <alignment horizontal="center" vertical="top"/>
      <protection/>
    </xf>
    <xf numFmtId="0" fontId="8" fillId="33" borderId="29" xfId="58" applyNumberFormat="1" applyFont="1" applyFill="1" applyBorder="1" applyAlignment="1" applyProtection="1">
      <alignment horizontal="left" vertical="top" wrapText="1"/>
      <protection/>
    </xf>
    <xf numFmtId="0" fontId="0" fillId="0" borderId="29" xfId="0" applyFont="1" applyBorder="1" applyAlignment="1">
      <alignment/>
    </xf>
    <xf numFmtId="0" fontId="8" fillId="33" borderId="29" xfId="58" applyNumberFormat="1" applyFont="1" applyFill="1" applyBorder="1" applyAlignment="1" applyProtection="1">
      <alignment horizontal="center" vertical="center"/>
      <protection/>
    </xf>
    <xf numFmtId="166" fontId="5" fillId="0" borderId="29" xfId="0" applyNumberFormat="1" applyFont="1" applyFill="1" applyBorder="1" applyAlignment="1">
      <alignment vertical="center" wrapText="1"/>
    </xf>
    <xf numFmtId="9" fontId="5" fillId="0" borderId="29" xfId="0" applyNumberFormat="1" applyFont="1" applyFill="1" applyBorder="1" applyAlignment="1">
      <alignment vertical="center" wrapText="1"/>
    </xf>
    <xf numFmtId="166" fontId="0" fillId="33" borderId="29" xfId="0" applyNumberForma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4" fillId="33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/>
    </xf>
    <xf numFmtId="166" fontId="9" fillId="33" borderId="25" xfId="0" applyNumberFormat="1" applyFont="1" applyFill="1" applyBorder="1" applyAlignment="1">
      <alignment vertical="center" wrapText="1"/>
    </xf>
    <xf numFmtId="166" fontId="29" fillId="33" borderId="25" xfId="0" applyNumberFormat="1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166" fontId="5" fillId="34" borderId="25" xfId="0" applyNumberFormat="1" applyFont="1" applyFill="1" applyBorder="1" applyAlignment="1">
      <alignment vertical="center" wrapText="1"/>
    </xf>
    <xf numFmtId="9" fontId="5" fillId="34" borderId="25" xfId="0" applyNumberFormat="1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top" wrapText="1"/>
    </xf>
    <xf numFmtId="0" fontId="0" fillId="33" borderId="25" xfId="57" applyNumberFormat="1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/>
    </xf>
    <xf numFmtId="0" fontId="0" fillId="33" borderId="29" xfId="59" applyNumberFormat="1" applyFont="1" applyFill="1" applyBorder="1" applyAlignment="1" applyProtection="1">
      <alignment vertical="center"/>
      <protection/>
    </xf>
    <xf numFmtId="0" fontId="8" fillId="33" borderId="29" xfId="57" applyNumberFormat="1" applyFont="1" applyFill="1" applyBorder="1" applyAlignment="1" applyProtection="1">
      <alignment horizontal="center" vertical="center"/>
      <protection/>
    </xf>
    <xf numFmtId="166" fontId="5" fillId="0" borderId="29" xfId="0" applyNumberFormat="1" applyFont="1" applyBorder="1" applyAlignment="1">
      <alignment vertical="center" wrapText="1"/>
    </xf>
    <xf numFmtId="9" fontId="0" fillId="0" borderId="29" xfId="0" applyNumberFormat="1" applyFont="1" applyBorder="1" applyAlignment="1">
      <alignment vertical="center"/>
    </xf>
    <xf numFmtId="166" fontId="8" fillId="33" borderId="29" xfId="0" applyNumberFormat="1" applyFont="1" applyFill="1" applyBorder="1" applyAlignment="1">
      <alignment vertical="center"/>
    </xf>
    <xf numFmtId="0" fontId="2" fillId="34" borderId="25" xfId="0" applyNumberFormat="1" applyFont="1" applyFill="1" applyBorder="1" applyAlignment="1">
      <alignment vertical="center"/>
    </xf>
    <xf numFmtId="1" fontId="9" fillId="33" borderId="25" xfId="0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8" fillId="33" borderId="29" xfId="0" applyFont="1" applyFill="1" applyBorder="1" applyAlignment="1">
      <alignment horizontal="left" vertical="center" wrapText="1"/>
    </xf>
    <xf numFmtId="0" fontId="0" fillId="34" borderId="29" xfId="0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9" fillId="33" borderId="29" xfId="0" applyFont="1" applyFill="1" applyBorder="1" applyAlignment="1">
      <alignment horizontal="center" vertical="center" wrapText="1"/>
    </xf>
    <xf numFmtId="166" fontId="9" fillId="0" borderId="29" xfId="0" applyNumberFormat="1" applyFont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4" fillId="33" borderId="25" xfId="56" applyNumberFormat="1" applyFont="1" applyFill="1" applyBorder="1" applyAlignment="1" applyProtection="1">
      <alignment vertical="top" wrapText="1"/>
      <protection/>
    </xf>
    <xf numFmtId="0" fontId="8" fillId="33" borderId="25" xfId="56" applyNumberFormat="1" applyFont="1" applyFill="1" applyBorder="1" applyAlignment="1" applyProtection="1">
      <alignment vertical="center"/>
      <protection/>
    </xf>
    <xf numFmtId="0" fontId="89" fillId="0" borderId="25" xfId="0" applyFont="1" applyBorder="1" applyAlignment="1">
      <alignment/>
    </xf>
    <xf numFmtId="0" fontId="89" fillId="34" borderId="25" xfId="0" applyFont="1" applyFill="1" applyBorder="1" applyAlignment="1">
      <alignment/>
    </xf>
    <xf numFmtId="0" fontId="88" fillId="0" borderId="25" xfId="0" applyFont="1" applyBorder="1" applyAlignment="1">
      <alignment/>
    </xf>
    <xf numFmtId="0" fontId="41" fillId="33" borderId="26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42" fillId="33" borderId="28" xfId="0" applyFont="1" applyFill="1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88" fillId="33" borderId="32" xfId="0" applyFont="1" applyFill="1" applyBorder="1" applyAlignment="1">
      <alignment horizontal="center" vertical="center"/>
    </xf>
    <xf numFmtId="0" fontId="8" fillId="33" borderId="25" xfId="57" applyNumberFormat="1" applyFont="1" applyFill="1" applyBorder="1" applyAlignment="1" applyProtection="1">
      <alignment vertical="center"/>
      <protection/>
    </xf>
    <xf numFmtId="4" fontId="8" fillId="0" borderId="25" xfId="0" applyNumberFormat="1" applyFont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0" fillId="33" borderId="29" xfId="59" applyNumberFormat="1" applyFont="1" applyFill="1" applyBorder="1" applyAlignment="1" applyProtection="1">
      <alignment vertical="center" wrapText="1"/>
      <protection/>
    </xf>
    <xf numFmtId="0" fontId="0" fillId="33" borderId="32" xfId="0" applyFill="1" applyBorder="1" applyAlignment="1">
      <alignment vertical="center"/>
    </xf>
    <xf numFmtId="0" fontId="88" fillId="34" borderId="29" xfId="0" applyFont="1" applyFill="1" applyBorder="1" applyAlignment="1">
      <alignment/>
    </xf>
    <xf numFmtId="0" fontId="8" fillId="33" borderId="29" xfId="57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9" fillId="33" borderId="25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/>
    </xf>
    <xf numFmtId="0" fontId="0" fillId="34" borderId="25" xfId="0" applyFont="1" applyFill="1" applyBorder="1" applyAlignment="1">
      <alignment horizontal="right"/>
    </xf>
    <xf numFmtId="0" fontId="2" fillId="0" borderId="25" xfId="0" applyFont="1" applyFill="1" applyBorder="1" applyAlignment="1">
      <alignment wrapText="1"/>
    </xf>
    <xf numFmtId="0" fontId="24" fillId="34" borderId="25" xfId="0" applyFont="1" applyFill="1" applyBorder="1" applyAlignment="1">
      <alignment vertical="center"/>
    </xf>
    <xf numFmtId="4" fontId="0" fillId="33" borderId="25" xfId="0" applyNumberFormat="1" applyFont="1" applyFill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8" fillId="33" borderId="29" xfId="0" applyFont="1" applyFill="1" applyBorder="1" applyAlignment="1">
      <alignment vertical="center" wrapText="1"/>
    </xf>
    <xf numFmtId="0" fontId="0" fillId="34" borderId="29" xfId="0" applyFont="1" applyFill="1" applyBorder="1" applyAlignment="1">
      <alignment/>
    </xf>
    <xf numFmtId="0" fontId="0" fillId="33" borderId="29" xfId="59" applyNumberFormat="1" applyFont="1" applyFill="1" applyBorder="1" applyAlignment="1" applyProtection="1">
      <alignment horizontal="center" vertical="center"/>
      <protection/>
    </xf>
    <xf numFmtId="166" fontId="0" fillId="33" borderId="29" xfId="0" applyNumberFormat="1" applyFont="1" applyFill="1" applyBorder="1" applyAlignment="1">
      <alignment vertical="center"/>
    </xf>
    <xf numFmtId="0" fontId="27" fillId="34" borderId="25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33" borderId="25" xfId="59" applyNumberFormat="1" applyFont="1" applyFill="1" applyBorder="1" applyAlignment="1" applyProtection="1">
      <alignment vertical="top" wrapText="1"/>
      <protection/>
    </xf>
    <xf numFmtId="4" fontId="0" fillId="0" borderId="25" xfId="59" applyNumberFormat="1" applyFont="1" applyFill="1" applyBorder="1" applyAlignment="1" applyProtection="1">
      <alignment vertical="center"/>
      <protection/>
    </xf>
    <xf numFmtId="0" fontId="8" fillId="33" borderId="25" xfId="56" applyNumberFormat="1" applyFont="1" applyFill="1" applyBorder="1" applyAlignment="1" applyProtection="1">
      <alignment vertical="center" wrapText="1"/>
      <protection/>
    </xf>
    <xf numFmtId="0" fontId="8" fillId="33" borderId="25" xfId="58" applyNumberFormat="1" applyFont="1" applyFill="1" applyBorder="1" applyAlignment="1" applyProtection="1">
      <alignment vertical="center" wrapText="1"/>
      <protection/>
    </xf>
    <xf numFmtId="0" fontId="0" fillId="33" borderId="25" xfId="58" applyNumberFormat="1" applyFont="1" applyFill="1" applyBorder="1" applyAlignment="1" applyProtection="1">
      <alignment horizontal="center" vertical="center"/>
      <protection/>
    </xf>
    <xf numFmtId="0" fontId="0" fillId="33" borderId="25" xfId="56" applyNumberFormat="1" applyFont="1" applyFill="1" applyBorder="1" applyAlignment="1" applyProtection="1">
      <alignment horizontal="center" vertical="center"/>
      <protection/>
    </xf>
    <xf numFmtId="0" fontId="0" fillId="0" borderId="25" xfId="52" applyBorder="1">
      <alignment/>
      <protection/>
    </xf>
    <xf numFmtId="0" fontId="2" fillId="34" borderId="25" xfId="52" applyFont="1" applyFill="1" applyBorder="1">
      <alignment/>
      <protection/>
    </xf>
    <xf numFmtId="3" fontId="0" fillId="33" borderId="25" xfId="59" applyNumberFormat="1" applyFill="1" applyBorder="1" applyAlignment="1" applyProtection="1">
      <alignment horizontal="center" vertical="center"/>
      <protection/>
    </xf>
    <xf numFmtId="9" fontId="0" fillId="0" borderId="25" xfId="52" applyNumberFormat="1" applyBorder="1" applyAlignment="1">
      <alignment vertical="center"/>
      <protection/>
    </xf>
    <xf numFmtId="0" fontId="0" fillId="0" borderId="25" xfId="0" applyFont="1" applyBorder="1" applyAlignment="1">
      <alignment vertical="center"/>
    </xf>
    <xf numFmtId="0" fontId="32" fillId="34" borderId="25" xfId="0" applyFont="1" applyFill="1" applyBorder="1" applyAlignment="1">
      <alignment vertical="center" wrapText="1"/>
    </xf>
    <xf numFmtId="0" fontId="6" fillId="0" borderId="25" xfId="0" applyFont="1" applyBorder="1" applyAlignment="1">
      <alignment/>
    </xf>
    <xf numFmtId="0" fontId="10" fillId="34" borderId="25" xfId="0" applyFont="1" applyFill="1" applyBorder="1" applyAlignment="1">
      <alignment horizontal="left"/>
    </xf>
    <xf numFmtId="0" fontId="33" fillId="34" borderId="25" xfId="0" applyFont="1" applyFill="1" applyBorder="1" applyAlignment="1">
      <alignment wrapText="1"/>
    </xf>
    <xf numFmtId="0" fontId="6" fillId="33" borderId="25" xfId="58" applyNumberFormat="1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>
      <alignment horizontal="left" wrapText="1"/>
    </xf>
    <xf numFmtId="0" fontId="89" fillId="34" borderId="25" xfId="0" applyFont="1" applyFill="1" applyBorder="1" applyAlignment="1">
      <alignment horizontal="right"/>
    </xf>
    <xf numFmtId="0" fontId="8" fillId="33" borderId="29" xfId="59" applyNumberFormat="1" applyFont="1" applyFill="1" applyBorder="1" applyAlignment="1" applyProtection="1">
      <alignment horizontal="center" vertical="center"/>
      <protection/>
    </xf>
    <xf numFmtId="0" fontId="90" fillId="33" borderId="25" xfId="56" applyNumberFormat="1" applyFont="1" applyFill="1" applyBorder="1" applyAlignment="1" applyProtection="1">
      <alignment horizontal="center" vertical="center"/>
      <protection/>
    </xf>
    <xf numFmtId="166" fontId="91" fillId="0" borderId="25" xfId="0" applyNumberFormat="1" applyFont="1" applyBorder="1" applyAlignment="1">
      <alignment vertical="center" wrapText="1"/>
    </xf>
    <xf numFmtId="9" fontId="92" fillId="0" borderId="25" xfId="0" applyNumberFormat="1" applyFont="1" applyBorder="1" applyAlignment="1">
      <alignment vertical="center"/>
    </xf>
    <xf numFmtId="166" fontId="92" fillId="33" borderId="25" xfId="0" applyNumberFormat="1" applyFont="1" applyFill="1" applyBorder="1" applyAlignment="1">
      <alignment vertical="center"/>
    </xf>
    <xf numFmtId="0" fontId="8" fillId="33" borderId="25" xfId="60" applyNumberFormat="1" applyFont="1" applyFill="1" applyBorder="1" applyAlignment="1" applyProtection="1">
      <alignment vertical="top" wrapText="1"/>
      <protection/>
    </xf>
    <xf numFmtId="0" fontId="35" fillId="0" borderId="25" xfId="0" applyFont="1" applyBorder="1" applyAlignment="1">
      <alignment/>
    </xf>
    <xf numFmtId="0" fontId="0" fillId="33" borderId="25" xfId="60" applyNumberFormat="1" applyFont="1" applyFill="1" applyBorder="1" applyAlignment="1" applyProtection="1">
      <alignment vertical="center"/>
      <protection/>
    </xf>
    <xf numFmtId="0" fontId="0" fillId="33" borderId="25" xfId="60" applyNumberFormat="1" applyFont="1" applyFill="1" applyBorder="1" applyAlignment="1" applyProtection="1">
      <alignment horizontal="center" vertical="center"/>
      <protection/>
    </xf>
    <xf numFmtId="9" fontId="0" fillId="0" borderId="25" xfId="0" applyNumberFormat="1" applyFill="1" applyBorder="1" applyAlignment="1">
      <alignment vertical="center"/>
    </xf>
    <xf numFmtId="0" fontId="8" fillId="33" borderId="29" xfId="60" applyNumberFormat="1" applyFont="1" applyFill="1" applyBorder="1" applyAlignment="1" applyProtection="1">
      <alignment vertical="top" wrapText="1"/>
      <protection/>
    </xf>
    <xf numFmtId="0" fontId="35" fillId="0" borderId="29" xfId="0" applyFont="1" applyBorder="1" applyAlignment="1">
      <alignment/>
    </xf>
    <xf numFmtId="0" fontId="0" fillId="33" borderId="29" xfId="60" applyNumberFormat="1" applyFont="1" applyFill="1" applyBorder="1" applyAlignment="1" applyProtection="1">
      <alignment vertical="center"/>
      <protection/>
    </xf>
    <xf numFmtId="0" fontId="0" fillId="33" borderId="29" xfId="60" applyNumberFormat="1" applyFont="1" applyFill="1" applyBorder="1" applyAlignment="1" applyProtection="1">
      <alignment horizontal="center" vertical="center"/>
      <protection/>
    </xf>
    <xf numFmtId="9" fontId="0" fillId="0" borderId="29" xfId="0" applyNumberFormat="1" applyFill="1" applyBorder="1" applyAlignment="1">
      <alignment vertical="center"/>
    </xf>
    <xf numFmtId="0" fontId="0" fillId="33" borderId="26" xfId="0" applyFont="1" applyFill="1" applyBorder="1" applyAlignment="1">
      <alignment/>
    </xf>
    <xf numFmtId="0" fontId="36" fillId="33" borderId="28" xfId="0" applyFont="1" applyFill="1" applyBorder="1" applyAlignment="1">
      <alignment/>
    </xf>
    <xf numFmtId="0" fontId="90" fillId="33" borderId="29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horizontal="left" vertical="top" wrapText="1"/>
    </xf>
    <xf numFmtId="0" fontId="2" fillId="34" borderId="29" xfId="0" applyFont="1" applyFill="1" applyBorder="1" applyAlignment="1">
      <alignment wrapText="1"/>
    </xf>
    <xf numFmtId="9" fontId="5" fillId="0" borderId="29" xfId="0" applyNumberFormat="1" applyFont="1" applyBorder="1" applyAlignment="1">
      <alignment vertical="center" wrapText="1"/>
    </xf>
    <xf numFmtId="0" fontId="8" fillId="36" borderId="25" xfId="59" applyNumberFormat="1" applyFont="1" applyFill="1" applyBorder="1" applyAlignment="1" applyProtection="1">
      <alignment vertical="top" wrapText="1"/>
      <protection/>
    </xf>
    <xf numFmtId="0" fontId="4" fillId="33" borderId="25" xfId="59" applyNumberFormat="1" applyFont="1" applyFill="1" applyBorder="1" applyAlignment="1" applyProtection="1">
      <alignment vertical="top" wrapText="1"/>
      <protection/>
    </xf>
    <xf numFmtId="166" fontId="9" fillId="33" borderId="29" xfId="0" applyNumberFormat="1" applyFont="1" applyFill="1" applyBorder="1" applyAlignment="1">
      <alignment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right" wrapText="1"/>
    </xf>
    <xf numFmtId="0" fontId="2" fillId="34" borderId="25" xfId="0" applyFont="1" applyFill="1" applyBorder="1" applyAlignment="1">
      <alignment horizontal="right" vertical="center" wrapText="1"/>
    </xf>
    <xf numFmtId="0" fontId="0" fillId="33" borderId="32" xfId="0" applyFill="1" applyBorder="1" applyAlignment="1">
      <alignment/>
    </xf>
    <xf numFmtId="3" fontId="9" fillId="33" borderId="29" xfId="0" applyNumberFormat="1" applyFont="1" applyFill="1" applyBorder="1" applyAlignment="1">
      <alignment horizontal="center" vertical="center" wrapText="1"/>
    </xf>
    <xf numFmtId="0" fontId="8" fillId="33" borderId="25" xfId="58" applyNumberFormat="1" applyFont="1" applyFill="1" applyBorder="1" applyAlignment="1" applyProtection="1">
      <alignment vertical="top" wrapText="1"/>
      <protection/>
    </xf>
    <xf numFmtId="0" fontId="6" fillId="0" borderId="25" xfId="0" applyFont="1" applyBorder="1" applyAlignment="1">
      <alignment wrapText="1"/>
    </xf>
    <xf numFmtId="0" fontId="8" fillId="33" borderId="29" xfId="58" applyNumberFormat="1" applyFont="1" applyFill="1" applyBorder="1" applyAlignment="1" applyProtection="1">
      <alignment vertical="top" wrapText="1"/>
      <protection/>
    </xf>
    <xf numFmtId="0" fontId="6" fillId="0" borderId="29" xfId="0" applyFont="1" applyBorder="1" applyAlignment="1">
      <alignment wrapText="1"/>
    </xf>
    <xf numFmtId="0" fontId="10" fillId="34" borderId="29" xfId="0" applyFont="1" applyFill="1" applyBorder="1" applyAlignment="1">
      <alignment horizontal="left"/>
    </xf>
    <xf numFmtId="0" fontId="33" fillId="34" borderId="29" xfId="0" applyFont="1" applyFill="1" applyBorder="1" applyAlignment="1">
      <alignment wrapText="1"/>
    </xf>
    <xf numFmtId="0" fontId="6" fillId="33" borderId="29" xfId="58" applyNumberFormat="1" applyFont="1" applyFill="1" applyBorder="1" applyAlignment="1" applyProtection="1">
      <alignment horizontal="center" vertical="center"/>
      <protection/>
    </xf>
    <xf numFmtId="3" fontId="6" fillId="33" borderId="29" xfId="58" applyNumberFormat="1" applyFont="1" applyFill="1" applyBorder="1" applyAlignment="1" applyProtection="1">
      <alignment horizontal="center" vertical="center"/>
      <protection/>
    </xf>
    <xf numFmtId="0" fontId="8" fillId="33" borderId="25" xfId="55" applyNumberFormat="1" applyFont="1" applyFill="1" applyBorder="1" applyAlignment="1" applyProtection="1">
      <alignment vertical="center" wrapText="1"/>
      <protection/>
    </xf>
    <xf numFmtId="0" fontId="0" fillId="0" borderId="25" xfId="0" applyFont="1" applyBorder="1" applyAlignment="1">
      <alignment horizontal="center" vertical="center"/>
    </xf>
    <xf numFmtId="0" fontId="0" fillId="34" borderId="25" xfId="0" applyFont="1" applyFill="1" applyBorder="1" applyAlignment="1">
      <alignment horizontal="right" vertical="center"/>
    </xf>
    <xf numFmtId="0" fontId="2" fillId="34" borderId="25" xfId="0" applyFont="1" applyFill="1" applyBorder="1" applyAlignment="1">
      <alignment horizontal="right" vertical="center"/>
    </xf>
    <xf numFmtId="0" fontId="8" fillId="33" borderId="25" xfId="55" applyNumberFormat="1" applyFont="1" applyFill="1" applyBorder="1" applyAlignment="1" applyProtection="1">
      <alignment vertical="center"/>
      <protection/>
    </xf>
    <xf numFmtId="0" fontId="8" fillId="33" borderId="25" xfId="55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/>
    </xf>
    <xf numFmtId="0" fontId="8" fillId="33" borderId="29" xfId="55" applyNumberFormat="1" applyFont="1" applyFill="1" applyBorder="1" applyAlignment="1" applyProtection="1">
      <alignment vertical="center" wrapText="1"/>
      <protection/>
    </xf>
    <xf numFmtId="0" fontId="0" fillId="0" borderId="29" xfId="0" applyFont="1" applyBorder="1" applyAlignment="1">
      <alignment horizontal="center" vertical="center"/>
    </xf>
    <xf numFmtId="0" fontId="0" fillId="34" borderId="29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center" vertical="center"/>
    </xf>
    <xf numFmtId="0" fontId="8" fillId="33" borderId="29" xfId="55" applyNumberFormat="1" applyFont="1" applyFill="1" applyBorder="1" applyAlignment="1" applyProtection="1">
      <alignment vertical="center"/>
      <protection/>
    </xf>
    <xf numFmtId="0" fontId="8" fillId="33" borderId="29" xfId="55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/>
    </xf>
    <xf numFmtId="0" fontId="6" fillId="33" borderId="29" xfId="58" applyNumberFormat="1" applyFont="1" applyFill="1" applyBorder="1" applyAlignment="1" applyProtection="1">
      <alignment vertical="center" wrapText="1"/>
      <protection/>
    </xf>
    <xf numFmtId="0" fontId="0" fillId="0" borderId="29" xfId="0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166" fontId="0" fillId="0" borderId="29" xfId="0" applyNumberFormat="1" applyFont="1" applyBorder="1" applyAlignment="1">
      <alignment vertical="center"/>
    </xf>
    <xf numFmtId="0" fontId="43" fillId="33" borderId="28" xfId="0" applyFont="1" applyFill="1" applyBorder="1" applyAlignment="1">
      <alignment vertical="center"/>
    </xf>
    <xf numFmtId="0" fontId="43" fillId="33" borderId="32" xfId="0" applyFont="1" applyFill="1" applyBorder="1" applyAlignment="1">
      <alignment vertical="center"/>
    </xf>
    <xf numFmtId="166" fontId="9" fillId="0" borderId="29" xfId="0" applyNumberFormat="1" applyFont="1" applyBorder="1" applyAlignment="1">
      <alignment vertical="center" wrapText="1"/>
    </xf>
    <xf numFmtId="0" fontId="8" fillId="36" borderId="25" xfId="56" applyNumberFormat="1" applyFont="1" applyFill="1" applyBorder="1" applyAlignment="1" applyProtection="1">
      <alignment horizontal="left" vertical="top" wrapText="1"/>
      <protection/>
    </xf>
    <xf numFmtId="0" fontId="8" fillId="35" borderId="25" xfId="56" applyNumberFormat="1" applyFont="1" applyFill="1" applyBorder="1" applyAlignment="1" applyProtection="1">
      <alignment horizontal="center" vertical="top" wrapText="1"/>
      <protection/>
    </xf>
    <xf numFmtId="0" fontId="8" fillId="36" borderId="25" xfId="0" applyFont="1" applyFill="1" applyBorder="1" applyAlignment="1">
      <alignment vertical="top" wrapText="1"/>
    </xf>
    <xf numFmtId="0" fontId="8" fillId="35" borderId="25" xfId="56" applyNumberFormat="1" applyFont="1" applyFill="1" applyBorder="1" applyAlignment="1" applyProtection="1">
      <alignment horizontal="left" vertical="top" wrapText="1"/>
      <protection/>
    </xf>
    <xf numFmtId="0" fontId="8" fillId="36" borderId="25" xfId="0" applyFont="1" applyFill="1" applyBorder="1" applyAlignment="1">
      <alignment horizontal="left" vertical="top" wrapText="1"/>
    </xf>
    <xf numFmtId="0" fontId="8" fillId="35" borderId="25" xfId="0" applyFont="1" applyFill="1" applyBorder="1" applyAlignment="1">
      <alignment vertical="top" wrapText="1"/>
    </xf>
    <xf numFmtId="0" fontId="8" fillId="36" borderId="25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33" borderId="29" xfId="59" applyNumberFormat="1" applyFont="1" applyFill="1" applyBorder="1" applyAlignment="1" applyProtection="1">
      <alignment vertical="top" wrapText="1"/>
      <protection/>
    </xf>
    <xf numFmtId="3" fontId="8" fillId="33" borderId="29" xfId="59" applyNumberFormat="1" applyFont="1" applyFill="1" applyBorder="1" applyAlignment="1" applyProtection="1">
      <alignment horizontal="center" vertical="center"/>
      <protection/>
    </xf>
    <xf numFmtId="4" fontId="0" fillId="0" borderId="29" xfId="59" applyNumberFormat="1" applyFont="1" applyFill="1" applyBorder="1" applyAlignment="1" applyProtection="1">
      <alignment vertical="center"/>
      <protection/>
    </xf>
    <xf numFmtId="0" fontId="0" fillId="33" borderId="29" xfId="54" applyNumberFormat="1" applyFont="1" applyFill="1" applyBorder="1" applyAlignment="1" applyProtection="1">
      <alignment vertical="center"/>
      <protection/>
    </xf>
    <xf numFmtId="0" fontId="0" fillId="33" borderId="29" xfId="53" applyNumberFormat="1" applyFont="1" applyFill="1" applyBorder="1" applyAlignment="1" applyProtection="1">
      <alignment horizontal="center" vertical="center"/>
      <protection/>
    </xf>
    <xf numFmtId="166" fontId="0" fillId="0" borderId="29" xfId="69" applyFont="1" applyFill="1" applyBorder="1" applyAlignment="1" applyProtection="1">
      <alignment vertical="center" wrapText="1"/>
      <protection/>
    </xf>
    <xf numFmtId="0" fontId="8" fillId="36" borderId="25" xfId="58" applyNumberFormat="1" applyFont="1" applyFill="1" applyBorder="1" applyAlignment="1" applyProtection="1">
      <alignment vertical="center" wrapText="1"/>
      <protection/>
    </xf>
    <xf numFmtId="0" fontId="8" fillId="37" borderId="25" xfId="56" applyNumberFormat="1" applyFont="1" applyFill="1" applyBorder="1" applyAlignment="1" applyProtection="1">
      <alignment vertical="center" wrapText="1"/>
      <protection/>
    </xf>
    <xf numFmtId="0" fontId="8" fillId="35" borderId="25" xfId="0" applyFont="1" applyFill="1" applyBorder="1" applyAlignment="1">
      <alignment vertical="center" wrapText="1"/>
    </xf>
    <xf numFmtId="0" fontId="8" fillId="35" borderId="25" xfId="59" applyNumberFormat="1" applyFont="1" applyFill="1" applyBorder="1" applyAlignment="1" applyProtection="1">
      <alignment vertical="center" wrapText="1"/>
      <protection/>
    </xf>
    <xf numFmtId="0" fontId="8" fillId="35" borderId="25" xfId="52" applyFont="1" applyFill="1" applyBorder="1" applyAlignment="1">
      <alignment vertical="center" wrapText="1"/>
      <protection/>
    </xf>
    <xf numFmtId="0" fontId="8" fillId="35" borderId="29" xfId="59" applyNumberFormat="1" applyFont="1" applyFill="1" applyBorder="1" applyAlignment="1" applyProtection="1">
      <alignment vertical="center" wrapText="1"/>
      <protection/>
    </xf>
    <xf numFmtId="0" fontId="8" fillId="37" borderId="25" xfId="52" applyFont="1" applyFill="1" applyBorder="1" applyAlignment="1">
      <alignment vertical="center" wrapText="1"/>
      <protection/>
    </xf>
    <xf numFmtId="0" fontId="0" fillId="36" borderId="29" xfId="56" applyNumberFormat="1" applyFont="1" applyFill="1" applyBorder="1" applyAlignment="1" applyProtection="1">
      <alignment vertical="top" wrapText="1"/>
      <protection/>
    </xf>
    <xf numFmtId="0" fontId="0" fillId="33" borderId="29" xfId="56" applyNumberFormat="1" applyFont="1" applyFill="1" applyBorder="1" applyAlignment="1" applyProtection="1">
      <alignment vertical="center"/>
      <protection/>
    </xf>
    <xf numFmtId="0" fontId="0" fillId="33" borderId="29" xfId="56" applyNumberFormat="1" applyFont="1" applyFill="1" applyBorder="1" applyAlignment="1" applyProtection="1">
      <alignment horizontal="center" vertical="center"/>
      <protection/>
    </xf>
    <xf numFmtId="166" fontId="0" fillId="34" borderId="25" xfId="0" applyNumberFormat="1" applyFont="1" applyFill="1" applyBorder="1" applyAlignment="1">
      <alignment vertical="center" wrapText="1"/>
    </xf>
    <xf numFmtId="9" fontId="0" fillId="34" borderId="25" xfId="0" applyNumberFormat="1" applyFont="1" applyFill="1" applyBorder="1" applyAlignment="1">
      <alignment vertical="center" wrapText="1"/>
    </xf>
    <xf numFmtId="166" fontId="0" fillId="0" borderId="29" xfId="0" applyNumberFormat="1" applyFont="1" applyBorder="1" applyAlignment="1">
      <alignment vertical="center" wrapText="1"/>
    </xf>
    <xf numFmtId="9" fontId="0" fillId="0" borderId="29" xfId="0" applyNumberFormat="1" applyFont="1" applyBorder="1" applyAlignment="1">
      <alignment vertical="center" wrapText="1"/>
    </xf>
    <xf numFmtId="0" fontId="0" fillId="33" borderId="25" xfId="59" applyNumberFormat="1" applyFont="1" applyFill="1" applyBorder="1" applyAlignment="1" applyProtection="1">
      <alignment vertical="center" wrapText="1"/>
      <protection/>
    </xf>
    <xf numFmtId="0" fontId="8" fillId="36" borderId="29" xfId="0" applyFont="1" applyFill="1" applyBorder="1" applyAlignment="1">
      <alignment vertical="top" wrapText="1"/>
    </xf>
    <xf numFmtId="0" fontId="0" fillId="36" borderId="25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1" fontId="5" fillId="33" borderId="29" xfId="0" applyNumberFormat="1" applyFont="1" applyFill="1" applyBorder="1" applyAlignment="1">
      <alignment horizontal="center" vertical="center" wrapText="1"/>
    </xf>
    <xf numFmtId="166" fontId="5" fillId="0" borderId="29" xfId="0" applyNumberFormat="1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vertical="top" wrapText="1"/>
    </xf>
    <xf numFmtId="0" fontId="0" fillId="33" borderId="29" xfId="55" applyNumberFormat="1" applyFont="1" applyFill="1" applyBorder="1" applyAlignment="1" applyProtection="1">
      <alignment horizontal="center" vertical="center"/>
      <protection/>
    </xf>
    <xf numFmtId="0" fontId="0" fillId="33" borderId="25" xfId="54" applyNumberFormat="1" applyFont="1" applyFill="1" applyBorder="1" applyAlignment="1" applyProtection="1">
      <alignment vertical="center"/>
      <protection/>
    </xf>
    <xf numFmtId="0" fontId="0" fillId="33" borderId="25" xfId="53" applyNumberFormat="1" applyFont="1" applyFill="1" applyBorder="1" applyAlignment="1" applyProtection="1">
      <alignment horizontal="center" vertical="center"/>
      <protection/>
    </xf>
    <xf numFmtId="9" fontId="0" fillId="0" borderId="25" xfId="0" applyNumberFormat="1" applyFont="1" applyBorder="1" applyAlignment="1">
      <alignment vertical="center"/>
    </xf>
    <xf numFmtId="166" fontId="0" fillId="0" borderId="25" xfId="69" applyFont="1" applyFill="1" applyBorder="1" applyAlignment="1" applyProtection="1">
      <alignment vertical="center" wrapText="1"/>
      <protection/>
    </xf>
    <xf numFmtId="3" fontId="0" fillId="33" borderId="25" xfId="53" applyNumberFormat="1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>
      <alignment vertical="center"/>
    </xf>
    <xf numFmtId="166" fontId="0" fillId="0" borderId="25" xfId="0" applyNumberFormat="1" applyFont="1" applyBorder="1" applyAlignment="1">
      <alignment vertical="center"/>
    </xf>
    <xf numFmtId="9" fontId="0" fillId="0" borderId="29" xfId="0" applyNumberFormat="1" applyFont="1" applyBorder="1" applyAlignment="1">
      <alignment vertical="center"/>
    </xf>
    <xf numFmtId="166" fontId="8" fillId="33" borderId="25" xfId="0" applyNumberFormat="1" applyFont="1" applyFill="1" applyBorder="1" applyAlignment="1">
      <alignment vertical="center" wrapText="1"/>
    </xf>
    <xf numFmtId="166" fontId="8" fillId="33" borderId="29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/>
    </xf>
    <xf numFmtId="0" fontId="8" fillId="34" borderId="25" xfId="0" applyFont="1" applyFill="1" applyBorder="1" applyAlignment="1">
      <alignment wrapText="1"/>
    </xf>
    <xf numFmtId="0" fontId="11" fillId="34" borderId="25" xfId="0" applyFont="1" applyFill="1" applyBorder="1" applyAlignment="1">
      <alignment/>
    </xf>
    <xf numFmtId="0" fontId="8" fillId="33" borderId="25" xfId="59" applyNumberFormat="1" applyFont="1" applyFill="1" applyBorder="1" applyAlignment="1" applyProtection="1">
      <alignment vertical="center"/>
      <protection/>
    </xf>
    <xf numFmtId="3" fontId="8" fillId="33" borderId="25" xfId="59" applyNumberFormat="1" applyFont="1" applyFill="1" applyBorder="1" applyAlignment="1" applyProtection="1">
      <alignment horizontal="center" vertical="center"/>
      <protection/>
    </xf>
    <xf numFmtId="166" fontId="8" fillId="0" borderId="25" xfId="0" applyNumberFormat="1" applyFont="1" applyBorder="1" applyAlignment="1">
      <alignment horizontal="center" vertical="center" wrapText="1"/>
    </xf>
    <xf numFmtId="9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34" borderId="25" xfId="0" applyFont="1" applyFill="1" applyBorder="1" applyAlignment="1">
      <alignment/>
    </xf>
    <xf numFmtId="0" fontId="11" fillId="34" borderId="25" xfId="0" applyFont="1" applyFill="1" applyBorder="1" applyAlignment="1">
      <alignment wrapText="1"/>
    </xf>
    <xf numFmtId="0" fontId="93" fillId="0" borderId="25" xfId="0" applyFont="1" applyBorder="1" applyAlignment="1">
      <alignment/>
    </xf>
    <xf numFmtId="0" fontId="93" fillId="0" borderId="31" xfId="0" applyFont="1" applyBorder="1" applyAlignment="1">
      <alignment/>
    </xf>
    <xf numFmtId="0" fontId="93" fillId="34" borderId="25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/>
    </xf>
    <xf numFmtId="0" fontId="8" fillId="34" borderId="29" xfId="0" applyFont="1" applyFill="1" applyBorder="1" applyAlignment="1">
      <alignment wrapText="1"/>
    </xf>
    <xf numFmtId="0" fontId="11" fillId="34" borderId="29" xfId="0" applyFont="1" applyFill="1" applyBorder="1" applyAlignment="1">
      <alignment/>
    </xf>
    <xf numFmtId="0" fontId="8" fillId="33" borderId="29" xfId="59" applyNumberFormat="1" applyFont="1" applyFill="1" applyBorder="1" applyAlignment="1" applyProtection="1">
      <alignment horizontal="left" vertical="center"/>
      <protection/>
    </xf>
    <xf numFmtId="166" fontId="8" fillId="34" borderId="29" xfId="0" applyNumberFormat="1" applyFont="1" applyFill="1" applyBorder="1" applyAlignment="1">
      <alignment horizontal="center" vertical="center" wrapText="1"/>
    </xf>
    <xf numFmtId="9" fontId="8" fillId="34" borderId="2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8" fillId="0" borderId="33" xfId="0" applyFont="1" applyBorder="1" applyAlignment="1">
      <alignment/>
    </xf>
    <xf numFmtId="9" fontId="9" fillId="0" borderId="25" xfId="0" applyNumberFormat="1" applyFont="1" applyBorder="1" applyAlignment="1">
      <alignment vertical="center" wrapText="1"/>
    </xf>
    <xf numFmtId="0" fontId="30" fillId="0" borderId="25" xfId="0" applyFont="1" applyBorder="1" applyAlignment="1">
      <alignment/>
    </xf>
    <xf numFmtId="166" fontId="9" fillId="0" borderId="29" xfId="0" applyNumberFormat="1" applyFont="1" applyFill="1" applyBorder="1" applyAlignment="1">
      <alignment vertical="center" wrapText="1"/>
    </xf>
    <xf numFmtId="9" fontId="9" fillId="0" borderId="2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66" fontId="92" fillId="33" borderId="29" xfId="0" applyNumberFormat="1" applyFont="1" applyFill="1" applyBorder="1" applyAlignment="1">
      <alignment vertical="center"/>
    </xf>
    <xf numFmtId="166" fontId="0" fillId="33" borderId="25" xfId="0" applyNumberFormat="1" applyFont="1" applyFill="1" applyBorder="1" applyAlignment="1">
      <alignment vertical="center" wrapText="1"/>
    </xf>
    <xf numFmtId="166" fontId="0" fillId="0" borderId="25" xfId="0" applyNumberFormat="1" applyFont="1" applyBorder="1" applyAlignment="1">
      <alignment vertical="center" wrapText="1"/>
    </xf>
    <xf numFmtId="9" fontId="0" fillId="0" borderId="25" xfId="0" applyNumberFormat="1" applyFont="1" applyBorder="1" applyAlignment="1">
      <alignment vertical="center" wrapText="1"/>
    </xf>
    <xf numFmtId="0" fontId="0" fillId="33" borderId="25" xfId="0" applyFont="1" applyFill="1" applyBorder="1" applyAlignment="1">
      <alignment horizontal="center" vertical="center" wrapText="1"/>
    </xf>
    <xf numFmtId="166" fontId="0" fillId="0" borderId="25" xfId="0" applyNumberFormat="1" applyFont="1" applyBorder="1" applyAlignment="1">
      <alignment horizontal="center" vertical="center" wrapText="1"/>
    </xf>
    <xf numFmtId="3" fontId="0" fillId="33" borderId="25" xfId="0" applyNumberFormat="1" applyFont="1" applyFill="1" applyBorder="1" applyAlignment="1">
      <alignment horizontal="center" vertical="center" wrapText="1"/>
    </xf>
    <xf numFmtId="0" fontId="0" fillId="33" borderId="25" xfId="57" applyNumberFormat="1" applyFont="1" applyFill="1" applyBorder="1" applyAlignment="1" applyProtection="1">
      <alignment horizontal="center" vertical="center"/>
      <protection/>
    </xf>
    <xf numFmtId="0" fontId="92" fillId="0" borderId="29" xfId="0" applyFont="1" applyBorder="1" applyAlignment="1">
      <alignment/>
    </xf>
    <xf numFmtId="0" fontId="92" fillId="34" borderId="29" xfId="0" applyFont="1" applyFill="1" applyBorder="1" applyAlignment="1">
      <alignment/>
    </xf>
    <xf numFmtId="0" fontId="92" fillId="33" borderId="29" xfId="57" applyNumberFormat="1" applyFont="1" applyFill="1" applyBorder="1" applyAlignment="1" applyProtection="1">
      <alignment horizontal="center" vertical="center"/>
      <protection/>
    </xf>
    <xf numFmtId="0" fontId="92" fillId="33" borderId="29" xfId="0" applyFont="1" applyFill="1" applyBorder="1" applyAlignment="1">
      <alignment horizontal="center" vertical="center"/>
    </xf>
    <xf numFmtId="166" fontId="92" fillId="0" borderId="29" xfId="0" applyNumberFormat="1" applyFont="1" applyBorder="1" applyAlignment="1">
      <alignment vertical="center" wrapText="1"/>
    </xf>
    <xf numFmtId="9" fontId="92" fillId="0" borderId="29" xfId="0" applyNumberFormat="1" applyFont="1" applyBorder="1" applyAlignment="1">
      <alignment vertical="center"/>
    </xf>
    <xf numFmtId="166" fontId="9" fillId="0" borderId="25" xfId="0" applyNumberFormat="1" applyFont="1" applyBorder="1" applyAlignment="1">
      <alignment horizontal="right" vertical="center" wrapText="1"/>
    </xf>
    <xf numFmtId="0" fontId="0" fillId="34" borderId="25" xfId="0" applyFill="1" applyBorder="1" applyAlignment="1">
      <alignment wrapText="1"/>
    </xf>
    <xf numFmtId="0" fontId="0" fillId="0" borderId="25" xfId="52" applyFont="1" applyBorder="1">
      <alignment/>
      <protection/>
    </xf>
    <xf numFmtId="0" fontId="0" fillId="33" borderId="25" xfId="59" applyNumberFormat="1" applyFont="1" applyFill="1" applyBorder="1" applyAlignment="1" applyProtection="1">
      <alignment horizontal="center" vertical="center"/>
      <protection/>
    </xf>
    <xf numFmtId="3" fontId="0" fillId="33" borderId="25" xfId="59" applyNumberFormat="1" applyFont="1" applyFill="1" applyBorder="1" applyAlignment="1" applyProtection="1">
      <alignment horizontal="center" vertical="center"/>
      <protection/>
    </xf>
    <xf numFmtId="9" fontId="0" fillId="0" borderId="25" xfId="52" applyNumberFormat="1" applyFont="1" applyBorder="1" applyAlignment="1">
      <alignment vertical="center"/>
      <protection/>
    </xf>
    <xf numFmtId="0" fontId="8" fillId="33" borderId="25" xfId="53" applyNumberFormat="1" applyFont="1" applyFill="1" applyBorder="1" applyAlignment="1" applyProtection="1">
      <alignment vertical="center" wrapText="1"/>
      <protection/>
    </xf>
    <xf numFmtId="0" fontId="9" fillId="33" borderId="25" xfId="52" applyFont="1" applyFill="1" applyBorder="1" applyAlignment="1">
      <alignment vertical="center" wrapText="1"/>
      <protection/>
    </xf>
    <xf numFmtId="0" fontId="8" fillId="36" borderId="29" xfId="59" applyNumberFormat="1" applyFont="1" applyFill="1" applyBorder="1" applyAlignment="1" applyProtection="1">
      <alignment vertical="top" wrapText="1"/>
      <protection/>
    </xf>
    <xf numFmtId="9" fontId="8" fillId="0" borderId="25" xfId="0" applyNumberFormat="1" applyFont="1" applyBorder="1" applyAlignment="1">
      <alignment vertical="center"/>
    </xf>
    <xf numFmtId="0" fontId="8" fillId="36" borderId="29" xfId="58" applyNumberFormat="1" applyFont="1" applyFill="1" applyBorder="1" applyAlignment="1" applyProtection="1">
      <alignment vertical="center" wrapText="1"/>
      <protection/>
    </xf>
    <xf numFmtId="0" fontId="8" fillId="0" borderId="29" xfId="0" applyFont="1" applyBorder="1" applyAlignment="1">
      <alignment vertical="center" wrapText="1"/>
    </xf>
    <xf numFmtId="0" fontId="8" fillId="34" borderId="29" xfId="0" applyFont="1" applyFill="1" applyBorder="1" applyAlignment="1">
      <alignment vertical="top" wrapText="1"/>
    </xf>
    <xf numFmtId="0" fontId="11" fillId="34" borderId="29" xfId="0" applyFont="1" applyFill="1" applyBorder="1" applyAlignment="1">
      <alignment horizontal="right" vertical="top" wrapText="1"/>
    </xf>
    <xf numFmtId="3" fontId="8" fillId="33" borderId="29" xfId="58" applyNumberFormat="1" applyFont="1" applyFill="1" applyBorder="1" applyAlignment="1" applyProtection="1">
      <alignment horizontal="center" vertical="center" wrapText="1"/>
      <protection/>
    </xf>
    <xf numFmtId="173" fontId="8" fillId="0" borderId="25" xfId="0" applyNumberFormat="1" applyFont="1" applyBorder="1" applyAlignment="1">
      <alignment vertical="center"/>
    </xf>
    <xf numFmtId="0" fontId="0" fillId="33" borderId="25" xfId="53" applyNumberFormat="1" applyFont="1" applyFill="1" applyBorder="1" applyAlignment="1" applyProtection="1">
      <alignment horizontal="left" vertical="top" wrapText="1"/>
      <protection/>
    </xf>
    <xf numFmtId="0" fontId="5" fillId="0" borderId="25" xfId="0" applyFont="1" applyBorder="1" applyAlignment="1">
      <alignment horizontal="center" wrapText="1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33" borderId="35" xfId="0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vertical="top" wrapText="1"/>
    </xf>
    <xf numFmtId="0" fontId="26" fillId="33" borderId="35" xfId="0" applyFont="1" applyFill="1" applyBorder="1" applyAlignment="1">
      <alignment vertical="center" wrapText="1"/>
    </xf>
    <xf numFmtId="0" fontId="26" fillId="33" borderId="36" xfId="0" applyFont="1" applyFill="1" applyBorder="1" applyAlignment="1">
      <alignment vertical="center" wrapText="1"/>
    </xf>
    <xf numFmtId="0" fontId="2" fillId="33" borderId="26" xfId="58" applyNumberFormat="1" applyFont="1" applyFill="1" applyBorder="1" applyAlignment="1" applyProtection="1">
      <alignment horizontal="center" vertical="top"/>
      <protection/>
    </xf>
    <xf numFmtId="0" fontId="0" fillId="33" borderId="27" xfId="0" applyFont="1" applyFill="1" applyBorder="1" applyAlignment="1">
      <alignment vertical="top" wrapText="1"/>
    </xf>
    <xf numFmtId="0" fontId="0" fillId="0" borderId="27" xfId="0" applyFont="1" applyBorder="1" applyAlignment="1">
      <alignment/>
    </xf>
    <xf numFmtId="0" fontId="0" fillId="34" borderId="27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0" fillId="33" borderId="27" xfId="59" applyNumberFormat="1" applyFont="1" applyFill="1" applyBorder="1" applyAlignment="1" applyProtection="1">
      <alignment vertical="center"/>
      <protection/>
    </xf>
    <xf numFmtId="166" fontId="5" fillId="0" borderId="27" xfId="0" applyNumberFormat="1" applyFont="1" applyFill="1" applyBorder="1" applyAlignment="1">
      <alignment vertical="center" wrapText="1"/>
    </xf>
    <xf numFmtId="9" fontId="5" fillId="0" borderId="27" xfId="0" applyNumberFormat="1" applyFont="1" applyFill="1" applyBorder="1" applyAlignment="1">
      <alignment vertical="center" wrapText="1"/>
    </xf>
    <xf numFmtId="0" fontId="0" fillId="0" borderId="30" xfId="0" applyFont="1" applyBorder="1" applyAlignment="1">
      <alignment/>
    </xf>
    <xf numFmtId="0" fontId="94" fillId="34" borderId="29" xfId="0" applyFont="1" applyFill="1" applyBorder="1" applyAlignment="1">
      <alignment horizontal="center" wrapText="1"/>
    </xf>
    <xf numFmtId="0" fontId="0" fillId="33" borderId="27" xfId="57" applyNumberFormat="1" applyFont="1" applyFill="1" applyBorder="1" applyAlignment="1" applyProtection="1">
      <alignment horizontal="center" vertical="center"/>
      <protection/>
    </xf>
    <xf numFmtId="166" fontId="0" fillId="33" borderId="27" xfId="0" applyNumberFormat="1" applyFont="1" applyFill="1" applyBorder="1" applyAlignment="1">
      <alignment vertical="center"/>
    </xf>
    <xf numFmtId="0" fontId="0" fillId="33" borderId="25" xfId="54" applyNumberFormat="1" applyFont="1" applyFill="1" applyBorder="1" applyAlignment="1" applyProtection="1">
      <alignment vertical="center"/>
      <protection/>
    </xf>
    <xf numFmtId="0" fontId="0" fillId="33" borderId="25" xfId="53" applyNumberFormat="1" applyFont="1" applyFill="1" applyBorder="1" applyAlignment="1" applyProtection="1">
      <alignment horizontal="center" vertical="center"/>
      <protection/>
    </xf>
    <xf numFmtId="166" fontId="0" fillId="0" borderId="25" xfId="69" applyFont="1" applyFill="1" applyBorder="1" applyAlignment="1" applyProtection="1">
      <alignment vertical="center" wrapText="1"/>
      <protection/>
    </xf>
    <xf numFmtId="0" fontId="0" fillId="33" borderId="29" xfId="54" applyNumberFormat="1" applyFont="1" applyFill="1" applyBorder="1" applyAlignment="1" applyProtection="1">
      <alignment vertical="center"/>
      <protection/>
    </xf>
    <xf numFmtId="0" fontId="0" fillId="33" borderId="29" xfId="53" applyNumberFormat="1" applyFont="1" applyFill="1" applyBorder="1" applyAlignment="1" applyProtection="1">
      <alignment horizontal="center" vertical="center"/>
      <protection/>
    </xf>
    <xf numFmtId="166" fontId="0" fillId="0" borderId="29" xfId="69" applyFont="1" applyFill="1" applyBorder="1" applyAlignment="1" applyProtection="1">
      <alignment vertical="center" wrapText="1"/>
      <protection/>
    </xf>
    <xf numFmtId="9" fontId="0" fillId="0" borderId="29" xfId="0" applyNumberFormat="1" applyFont="1" applyFill="1" applyBorder="1" applyAlignment="1">
      <alignment vertical="center"/>
    </xf>
    <xf numFmtId="0" fontId="0" fillId="35" borderId="29" xfId="53" applyNumberFormat="1" applyFont="1" applyFill="1" applyBorder="1" applyAlignment="1" applyProtection="1">
      <alignment horizontal="left" vertical="top" wrapText="1"/>
      <protection/>
    </xf>
    <xf numFmtId="0" fontId="0" fillId="0" borderId="18" xfId="0" applyFont="1" applyBorder="1" applyAlignment="1">
      <alignment/>
    </xf>
    <xf numFmtId="166" fontId="24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5" fillId="34" borderId="16" xfId="0" applyNumberFormat="1" applyFont="1" applyFill="1" applyBorder="1" applyAlignment="1">
      <alignment/>
    </xf>
    <xf numFmtId="49" fontId="5" fillId="34" borderId="18" xfId="0" applyNumberFormat="1" applyFont="1" applyFill="1" applyBorder="1" applyAlignment="1">
      <alignment/>
    </xf>
    <xf numFmtId="0" fontId="22" fillId="0" borderId="0" xfId="53" applyNumberFormat="1" applyFont="1" applyFill="1" applyBorder="1" applyAlignment="1" applyProtection="1">
      <alignment vertical="top" wrapText="1"/>
      <protection/>
    </xf>
    <xf numFmtId="166" fontId="23" fillId="0" borderId="0" xfId="0" applyNumberFormat="1" applyFont="1" applyFill="1" applyBorder="1" applyAlignment="1">
      <alignment vertical="center" wrapText="1"/>
    </xf>
    <xf numFmtId="49" fontId="5" fillId="34" borderId="16" xfId="0" applyNumberFormat="1" applyFont="1" applyFill="1" applyBorder="1" applyAlignment="1">
      <alignment/>
    </xf>
    <xf numFmtId="49" fontId="5" fillId="34" borderId="18" xfId="0" applyNumberFormat="1" applyFont="1" applyFill="1" applyBorder="1" applyAlignment="1">
      <alignment/>
    </xf>
    <xf numFmtId="166" fontId="23" fillId="0" borderId="0" xfId="0" applyNumberFormat="1" applyFont="1" applyBorder="1" applyAlignment="1">
      <alignment vertical="center" wrapText="1"/>
    </xf>
    <xf numFmtId="166" fontId="24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33" borderId="28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33" fillId="0" borderId="0" xfId="53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Border="1" applyAlignment="1">
      <alignment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Pakiet 1" xfId="54"/>
    <cellStyle name="Normalny_Pakiet 2" xfId="55"/>
    <cellStyle name="Normalny_Pakiet 3" xfId="56"/>
    <cellStyle name="Normalny_Pakiet 4" xfId="57"/>
    <cellStyle name="Normalny_Pakiet 5" xfId="58"/>
    <cellStyle name="Normalny_Pakiet 6" xfId="59"/>
    <cellStyle name="Normalny_Pakiet 7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4D1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ska&#378;niki%20i%20opakowania%20do%20sterylizacj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kaźniki"/>
      <sheetName val="Naboje GS"/>
      <sheetName val="Opakowania"/>
      <sheetName val="Arkusz4"/>
    </sheetNames>
    <sheetDataSet>
      <sheetData sheetId="1">
        <row r="1">
          <cell r="B1" t="str">
            <v>Pakiet Nr 17</v>
          </cell>
          <cell r="D1" t="str">
            <v>Formularz cenowy</v>
          </cell>
          <cell r="L1" t="str">
            <v>Załącznik Nr 1</v>
          </cell>
        </row>
        <row r="3">
          <cell r="A3" t="str">
            <v>Lp.</v>
          </cell>
          <cell r="B3" t="str">
            <v>Nazwa przedmiotu zamówienia</v>
          </cell>
          <cell r="C3" t="str">
            <v>Nazwa handlowa przedm.zam.</v>
          </cell>
          <cell r="D3" t="str">
            <v>Pełny numer katalogowy</v>
          </cell>
          <cell r="E3" t="str">
            <v>Kraj Producenta i jego nazwa</v>
          </cell>
          <cell r="F3" t="str">
            <v>j.m.</v>
          </cell>
          <cell r="G3" t="str">
            <v>Ilość</v>
          </cell>
          <cell r="H3" t="str">
            <v>Cena jedn. netto w zł</v>
          </cell>
          <cell r="I3" t="str">
            <v>Stawka podatku VAT</v>
          </cell>
          <cell r="J3" t="str">
            <v>Cena jednostkowa brutto w zł</v>
          </cell>
          <cell r="K3" t="str">
            <v>Wartość netto w zł</v>
          </cell>
          <cell r="L3" t="str">
            <v>Wartość podatku VAT</v>
          </cell>
          <cell r="M3" t="str">
            <v>Wartość brutto w zł</v>
          </cell>
          <cell r="N3" t="str">
            <v>Nr i data ważności świadectwa dopuszczenia</v>
          </cell>
          <cell r="O3" t="str">
            <v>Klasa wyrobu medycznego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</row>
        <row r="5">
          <cell r="J5" t="str">
            <v>Iloczyn kolumn 8 i 9 dodany do poz. w kol. 8</v>
          </cell>
          <cell r="K5" t="str">
            <v>Iloczyn kolumny 7 i 8</v>
          </cell>
          <cell r="L5" t="str">
            <v>Iloczyn kolumny 11 i 9</v>
          </cell>
          <cell r="M5" t="str">
            <v>Suma kolumn 11 i 12</v>
          </cell>
        </row>
        <row r="6">
          <cell r="A6" t="str">
            <v>1.</v>
          </cell>
          <cell r="B6" t="str">
            <v>Gaz do sterylizacji - Naboje typ  GS-2 (tlenek etylenu, Klasa 2p.5TF UN 2037)</v>
          </cell>
          <cell r="F6" t="str">
            <v>szt.</v>
          </cell>
          <cell r="G6">
            <v>72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 t="str">
            <v>Razem:</v>
          </cell>
          <cell r="K7">
            <v>0</v>
          </cell>
          <cell r="L7">
            <v>0</v>
          </cell>
          <cell r="M7">
            <v>0</v>
          </cell>
        </row>
        <row r="9">
          <cell r="A9" t="str">
            <v>Łączna cena oferty netto:</v>
          </cell>
          <cell r="C9">
            <v>0</v>
          </cell>
          <cell r="D9" t="str">
            <v>słownie:</v>
          </cell>
        </row>
        <row r="10">
          <cell r="A10" t="str">
            <v>Łączna cena oferty brutto:</v>
          </cell>
          <cell r="C10">
            <v>0</v>
          </cell>
          <cell r="D10" t="str">
            <v>słownie:</v>
          </cell>
        </row>
        <row r="11">
          <cell r="A11" t="str">
            <v>W programie Excel proszę wypełniać jedynie biale pola arkusza.</v>
          </cell>
        </row>
        <row r="13">
          <cell r="B13" t="str">
            <v>Nie dopuszcza się składania ofert częściowych w obrębie pakietu nr 17.</v>
          </cell>
        </row>
      </sheetData>
      <sheetData sheetId="2">
        <row r="1">
          <cell r="B1" t="str">
            <v>Pakiet Nr 1a)</v>
          </cell>
          <cell r="D1" t="str">
            <v>Formularz cenowy</v>
          </cell>
          <cell r="L1" t="str">
            <v>Załącznik Nr 1</v>
          </cell>
        </row>
        <row r="3">
          <cell r="A3" t="str">
            <v>Lp.</v>
          </cell>
          <cell r="B3" t="str">
            <v>Nazwa przedmiotu zamówienia</v>
          </cell>
          <cell r="C3" t="str">
            <v>Nazwa handlowa przedm.zam.</v>
          </cell>
          <cell r="D3" t="str">
            <v>Pełny numer katalogowy</v>
          </cell>
          <cell r="E3" t="str">
            <v>Kraj Producenta i jego nazwa</v>
          </cell>
          <cell r="F3" t="str">
            <v>j.m.</v>
          </cell>
          <cell r="G3" t="str">
            <v>Ilość</v>
          </cell>
          <cell r="H3" t="str">
            <v>Cena jedn. netto w zł</v>
          </cell>
          <cell r="I3" t="str">
            <v>Stawka podatku VAT</v>
          </cell>
          <cell r="J3" t="str">
            <v>Cena jednostkowa brutto w zł</v>
          </cell>
          <cell r="K3" t="str">
            <v>Wartość netto w zł</v>
          </cell>
          <cell r="L3" t="str">
            <v>Wartość podatku VAT</v>
          </cell>
          <cell r="M3" t="str">
            <v>Wartość brutto w zł</v>
          </cell>
          <cell r="N3" t="str">
            <v>Nr i data ważności świadectwa dopuszczenia</v>
          </cell>
          <cell r="O3" t="str">
            <v>Klasa wyrobu medycznego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</row>
        <row r="5">
          <cell r="J5" t="str">
            <v>Iloczyn kolumn 8 i 9 dodany do poz. w kol. 8</v>
          </cell>
          <cell r="K5" t="str">
            <v>Iloczyn kolumny 7 i 8</v>
          </cell>
          <cell r="L5" t="str">
            <v>Iloczyn kolumny 11 i 9</v>
          </cell>
          <cell r="M5" t="str">
            <v>Suma kolumn 11 i 12</v>
          </cell>
        </row>
        <row r="6">
          <cell r="A6" t="str">
            <v>1.</v>
          </cell>
          <cell r="B6" t="str">
            <v>Papier krepowany I generacji - 100% włókno celulozowe, kolor biały, zawartość siarczanów nie więcej niż 0,034%, zawartość chlorków nie więcej niż 0,02%, wytrzymałość na rozciąganie liniowe na sucho i w kierunku walcownia nie mniej niż 1,85 kN/m, w kierunk</v>
          </cell>
          <cell r="F6" t="str">
            <v>op.</v>
          </cell>
          <cell r="G6">
            <v>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2.</v>
          </cell>
          <cell r="B7" t="str">
            <v>Papier krepowany I generacji - 100% włókno celulozowe, kolor biały, zawartość siarczanów nie więcej niż 0,034%, zawartość chlorków nie więcej niż 0,02%, wytrzymałość na rozciąganie liniowe na sucho i w kierunku walcownia nie mniej niż 1,85 kN/m, w kierunk</v>
          </cell>
          <cell r="F7" t="str">
            <v>op.</v>
          </cell>
          <cell r="G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J8" t="str">
            <v>Razem: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Łączna cena oferty netto:</v>
          </cell>
          <cell r="C10">
            <v>0</v>
          </cell>
          <cell r="D10" t="str">
            <v>słownie:</v>
          </cell>
        </row>
        <row r="11">
          <cell r="A11" t="str">
            <v>Łączna cena oferty brutto:</v>
          </cell>
          <cell r="C11">
            <v>0</v>
          </cell>
          <cell r="D11" t="str">
            <v>słownie:</v>
          </cell>
        </row>
        <row r="12">
          <cell r="A12" t="str">
            <v>W programie Excel proszę wypełniać jedynie biale pola arkusza.</v>
          </cell>
        </row>
        <row r="14">
          <cell r="B14" t="str">
            <v>Nie dopuszcza się składania ofert częściowych w obrębie pakietu nr 1a) - (poz. 1 - 2).</v>
          </cell>
        </row>
        <row r="15">
          <cell r="K15" t="str">
            <v>………………………………………….……………………………..</v>
          </cell>
        </row>
        <row r="16">
          <cell r="K16" t="str">
            <v>Podpis Wykonawcy lub osoby upoważnionej</v>
          </cell>
        </row>
        <row r="19">
          <cell r="B19" t="str">
            <v>Pakiet Nr 1b)</v>
          </cell>
          <cell r="D19" t="str">
            <v>Formularz cenowy</v>
          </cell>
          <cell r="L19" t="str">
            <v>Załącznik Nr 1</v>
          </cell>
        </row>
        <row r="21">
          <cell r="A21" t="str">
            <v>Lp.</v>
          </cell>
          <cell r="B21" t="str">
            <v>Nazwa przedmiotu zamówienia</v>
          </cell>
          <cell r="C21" t="str">
            <v>Nazwa handlowa przedm.zam.</v>
          </cell>
          <cell r="D21" t="str">
            <v>Pełny numer katalogowy</v>
          </cell>
          <cell r="E21" t="str">
            <v>Kraj Producenta i jego nazwa</v>
          </cell>
          <cell r="F21" t="str">
            <v>j.m.</v>
          </cell>
          <cell r="G21" t="str">
            <v>Ilość</v>
          </cell>
          <cell r="H21" t="str">
            <v>Cena jedn. netto w zł</v>
          </cell>
          <cell r="I21" t="str">
            <v>Stawka podatku VAT</v>
          </cell>
          <cell r="J21" t="str">
            <v>Cena jednostkowa brutto w zł</v>
          </cell>
          <cell r="K21" t="str">
            <v>Wartość netto w zł</v>
          </cell>
          <cell r="L21" t="str">
            <v>Wartość podatku VAT</v>
          </cell>
          <cell r="M21" t="str">
            <v>Wartość brutto w zł</v>
          </cell>
          <cell r="N21" t="str">
            <v>Nr i data ważności świadectwa dopuszczenia</v>
          </cell>
          <cell r="O21" t="str">
            <v>Klasa wyrobu medycznego</v>
          </cell>
        </row>
        <row r="22">
          <cell r="A22">
            <v>1</v>
          </cell>
          <cell r="B22">
            <v>2</v>
          </cell>
          <cell r="C22">
            <v>3</v>
          </cell>
          <cell r="D22">
            <v>4</v>
          </cell>
          <cell r="E22">
            <v>5</v>
          </cell>
          <cell r="F22">
            <v>6</v>
          </cell>
          <cell r="G22">
            <v>7</v>
          </cell>
          <cell r="H22">
            <v>8</v>
          </cell>
          <cell r="I22">
            <v>9</v>
          </cell>
          <cell r="J22">
            <v>10</v>
          </cell>
          <cell r="K22">
            <v>11</v>
          </cell>
          <cell r="L22">
            <v>12</v>
          </cell>
          <cell r="M22">
            <v>13</v>
          </cell>
          <cell r="N22">
            <v>14</v>
          </cell>
          <cell r="O22">
            <v>15</v>
          </cell>
        </row>
        <row r="23">
          <cell r="J23" t="str">
            <v>Iloczyn kolumn 8 i 9 dodany do poz. w kol. 8</v>
          </cell>
          <cell r="K23" t="str">
            <v>Iloczyn kolumny 7 i 8</v>
          </cell>
          <cell r="L23" t="str">
            <v>Iloczyn kolumny 11 i 9</v>
          </cell>
          <cell r="M23" t="str">
            <v>Suma kolumn 11 i 12</v>
          </cell>
        </row>
        <row r="24">
          <cell r="A24" t="str">
            <v>3.</v>
          </cell>
          <cell r="B24" t="str">
            <v>Papier krepowy  II generacji - Celuloza syntetycznie wiązana powierzchniowo i mikrokrepowana – włókno celulozy uszczelnione spoiwem syntetycznym lub włoknina wykonana w 50% z pulpy celulozowej uszczelnionej włoknem syntetycznym, o następujących parametrac</v>
          </cell>
          <cell r="F24" t="str">
            <v>op.</v>
          </cell>
          <cell r="G24">
            <v>8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4.</v>
          </cell>
          <cell r="B25" t="str">
            <v>Papier krepowy  II generacji - Celuloza syntetycznie wiązana powierzchniowo i mikrokrepowana – włókno celulozy uszczelnione spoiwem syntetycznym lub włoknina wykonana w 50% z pulpy celulozowej uszczelnionej włoknem syntetycznym, o następujących parametrac</v>
          </cell>
          <cell r="F25" t="str">
            <v>op.</v>
          </cell>
          <cell r="G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3">
        <row r="1">
          <cell r="B1" t="str">
            <v>Pakiet Nr 19</v>
          </cell>
          <cell r="D1" t="str">
            <v>Formularz cenowy</v>
          </cell>
          <cell r="L1" t="str">
            <v>Załącznik Nr 1</v>
          </cell>
        </row>
        <row r="3">
          <cell r="A3" t="str">
            <v>Lp.</v>
          </cell>
          <cell r="B3" t="str">
            <v>Nazwa przedmiotu zamówienia</v>
          </cell>
          <cell r="C3" t="str">
            <v>Nazwa handlowa przedm.zam.</v>
          </cell>
          <cell r="D3" t="str">
            <v>Pełny numer katalogowy</v>
          </cell>
          <cell r="E3" t="str">
            <v>Kraj Producenta i jego nazwa</v>
          </cell>
          <cell r="F3" t="str">
            <v>j.m.</v>
          </cell>
          <cell r="G3" t="str">
            <v>Ilość</v>
          </cell>
          <cell r="H3" t="str">
            <v>Cena jedn. netto w zł</v>
          </cell>
          <cell r="I3" t="str">
            <v>Stawka podatku VAT</v>
          </cell>
          <cell r="J3" t="str">
            <v>Cena jednostkowa brutto w zł</v>
          </cell>
          <cell r="K3" t="str">
            <v>Wartość netto w zł</v>
          </cell>
          <cell r="L3" t="str">
            <v>Wartość podatku VAT</v>
          </cell>
          <cell r="M3" t="str">
            <v>Wartość brutto w zł</v>
          </cell>
          <cell r="N3" t="str">
            <v>Nr i data ważności świadectwa dopuszczenia</v>
          </cell>
          <cell r="O3" t="str">
            <v>Klasa wyrobu medycznego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</row>
        <row r="5">
          <cell r="J5" t="str">
            <v>Iloczyn kolumn 8 i 9 dodany do poz. w kol. 8</v>
          </cell>
          <cell r="K5" t="str">
            <v>Iloczyn kolumny 7 i 8</v>
          </cell>
          <cell r="L5" t="str">
            <v>Iloczyn kolumny 11 i 9</v>
          </cell>
          <cell r="M5" t="str">
            <v>Suma kolumn 11 i 12</v>
          </cell>
        </row>
        <row r="6">
          <cell r="A6" t="str">
            <v>1.</v>
          </cell>
          <cell r="B6" t="str">
            <v>Pisak do opisywania pakietów sterylizacyjnych, kompatybilny z metodą sterylizacji parą wodną i tlenkiem etylenu, kolor czarny, opakowanie a'10 szt.</v>
          </cell>
          <cell r="F6" t="str">
            <v>op.</v>
          </cell>
          <cell r="G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2.</v>
          </cell>
          <cell r="B7" t="str">
            <v>Plastikowe plomby do zabezpieczenia kontenerów ze wskaźnikiem sterylizacji parą wodną . Opakowanie 100 szt.</v>
          </cell>
          <cell r="F7" t="str">
            <v>op.</v>
          </cell>
          <cell r="G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3.</v>
          </cell>
          <cell r="B8" t="str">
            <v>Test kontroli prawidłowej pracy zgrzewarki rolkowej oraz jakości zgrzewu posiadający substancję testową w kolorze czarnym, wymagający zastosowania dodatkowego rękawa papierowo-foliowego lub torebki papierowo-foliowej (instrukcja zastosowania w zestawie). </v>
          </cell>
          <cell r="F8" t="str">
            <v>op.</v>
          </cell>
          <cell r="G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4.</v>
          </cell>
          <cell r="B9" t="str">
            <v>Filtry papierowe j.uż. do kontenera o średnicy 19cm, zawierające wskaźnik sterylizacji, pakowane po 500 szt.</v>
          </cell>
          <cell r="F9" t="str">
            <v>op.</v>
          </cell>
          <cell r="G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5.</v>
          </cell>
          <cell r="B10" t="str">
            <v>Niezawierające niebezpiecznych substancji toksycznych etykiety podwójnie przylepne ze wskaźnikiem procesu sterylizacji parowej jednoznacznie zmieniającym barwę z jasnej na ciemną, z pięcioma miejscami informacyjnymi – nadruk poprzeczny do kierunku rozwija</v>
          </cell>
          <cell r="F10" t="str">
            <v>rolka</v>
          </cell>
          <cell r="G10">
            <v>54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 t="str">
            <v>Razem: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Łączna cena oferty netto:</v>
          </cell>
          <cell r="C13">
            <v>0</v>
          </cell>
          <cell r="D13" t="str">
            <v>słownie:</v>
          </cell>
        </row>
        <row r="14">
          <cell r="A14" t="str">
            <v>Łączna cena oferty brutto:</v>
          </cell>
          <cell r="C14">
            <v>0</v>
          </cell>
          <cell r="D14" t="str">
            <v>słownie:</v>
          </cell>
        </row>
        <row r="15">
          <cell r="A15" t="str">
            <v>W programie Excel proszę wypełniać jedynie biale pola arkusza.</v>
          </cell>
        </row>
        <row r="17">
          <cell r="B17" t="str">
            <v>Nie dopuszcza się składania ofert częściowych w obrębie pakietu nr 19.</v>
          </cell>
        </row>
        <row r="21">
          <cell r="K21" t="str">
            <v>………………………………………….……………………………..</v>
          </cell>
        </row>
        <row r="22">
          <cell r="K22" t="str">
            <v>Podpis Wykonawcy lub osoby upoważnionej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90" zoomScaleNormal="90" zoomScalePageLayoutView="0" workbookViewId="0" topLeftCell="A17">
      <selection activeCell="D24" sqref="D24"/>
    </sheetView>
  </sheetViews>
  <sheetFormatPr defaultColWidth="9.140625" defaultRowHeight="12.75"/>
  <cols>
    <col min="1" max="1" width="4.140625" style="0" customWidth="1"/>
    <col min="2" max="2" width="88.7109375" style="0" customWidth="1"/>
    <col min="3" max="3" width="10.28125" style="0" customWidth="1"/>
    <col min="4" max="4" width="14.7109375" style="0" customWidth="1"/>
    <col min="5" max="6" width="8.421875" style="0" customWidth="1"/>
    <col min="7" max="7" width="7.28125" style="0" customWidth="1"/>
    <col min="10" max="10" width="10.8515625" style="0" customWidth="1"/>
    <col min="11" max="11" width="13.7109375" style="0" customWidth="1"/>
    <col min="12" max="12" width="12.00390625" style="0" customWidth="1"/>
    <col min="13" max="13" width="13.421875" style="0" customWidth="1"/>
    <col min="15" max="15" width="11.710937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0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3"/>
      <c r="C6" s="142" t="s">
        <v>16</v>
      </c>
      <c r="D6" s="144"/>
      <c r="E6" s="144"/>
      <c r="F6" s="142" t="s">
        <v>16</v>
      </c>
      <c r="G6" s="141"/>
      <c r="H6" s="144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24">
      <c r="A7" s="165" t="s">
        <v>21</v>
      </c>
      <c r="B7" s="146" t="s">
        <v>22</v>
      </c>
      <c r="C7" s="147"/>
      <c r="D7" s="148"/>
      <c r="E7" s="149"/>
      <c r="F7" s="423" t="s">
        <v>23</v>
      </c>
      <c r="G7" s="424">
        <v>15</v>
      </c>
      <c r="H7" s="216"/>
      <c r="I7" s="425"/>
      <c r="J7" s="243">
        <f aca="true" t="shared" si="0" ref="J7:J27">H7*I7+H7</f>
        <v>0</v>
      </c>
      <c r="K7" s="243">
        <f aca="true" t="shared" si="1" ref="K7:K29">G7*H7</f>
        <v>0</v>
      </c>
      <c r="L7" s="243">
        <f aca="true" t="shared" si="2" ref="L7:L29">K7*I7</f>
        <v>0</v>
      </c>
      <c r="M7" s="243">
        <f aca="true" t="shared" si="3" ref="M7:M29">K7+L7</f>
        <v>0</v>
      </c>
      <c r="N7" s="157"/>
      <c r="O7" s="231"/>
    </row>
    <row r="8" spans="1:15" ht="24">
      <c r="A8" s="165" t="s">
        <v>24</v>
      </c>
      <c r="B8" s="151" t="s">
        <v>25</v>
      </c>
      <c r="C8" s="147"/>
      <c r="D8" s="148"/>
      <c r="E8" s="149"/>
      <c r="F8" s="423" t="s">
        <v>23</v>
      </c>
      <c r="G8" s="424">
        <v>15</v>
      </c>
      <c r="H8" s="216"/>
      <c r="I8" s="425"/>
      <c r="J8" s="243">
        <f t="shared" si="0"/>
        <v>0</v>
      </c>
      <c r="K8" s="243">
        <f t="shared" si="1"/>
        <v>0</v>
      </c>
      <c r="L8" s="243">
        <f t="shared" si="2"/>
        <v>0</v>
      </c>
      <c r="M8" s="243">
        <f t="shared" si="3"/>
        <v>0</v>
      </c>
      <c r="N8" s="157"/>
      <c r="O8" s="231"/>
    </row>
    <row r="9" spans="1:15" ht="24">
      <c r="A9" s="165" t="s">
        <v>26</v>
      </c>
      <c r="B9" s="151" t="s">
        <v>27</v>
      </c>
      <c r="C9" s="147"/>
      <c r="D9" s="148"/>
      <c r="E9" s="149"/>
      <c r="F9" s="423" t="s">
        <v>23</v>
      </c>
      <c r="G9" s="424">
        <v>30</v>
      </c>
      <c r="H9" s="216"/>
      <c r="I9" s="425"/>
      <c r="J9" s="243">
        <f t="shared" si="0"/>
        <v>0</v>
      </c>
      <c r="K9" s="243">
        <f t="shared" si="1"/>
        <v>0</v>
      </c>
      <c r="L9" s="243">
        <f t="shared" si="2"/>
        <v>0</v>
      </c>
      <c r="M9" s="243">
        <f t="shared" si="3"/>
        <v>0</v>
      </c>
      <c r="N9" s="157"/>
      <c r="O9" s="231"/>
    </row>
    <row r="10" spans="1:15" ht="24">
      <c r="A10" s="165" t="s">
        <v>28</v>
      </c>
      <c r="B10" s="151" t="s">
        <v>29</v>
      </c>
      <c r="C10" s="147"/>
      <c r="D10" s="152"/>
      <c r="E10" s="149"/>
      <c r="F10" s="423" t="s">
        <v>23</v>
      </c>
      <c r="G10" s="424">
        <v>70</v>
      </c>
      <c r="H10" s="216"/>
      <c r="I10" s="425"/>
      <c r="J10" s="243">
        <f t="shared" si="0"/>
        <v>0</v>
      </c>
      <c r="K10" s="243">
        <f t="shared" si="1"/>
        <v>0</v>
      </c>
      <c r="L10" s="243">
        <f t="shared" si="2"/>
        <v>0</v>
      </c>
      <c r="M10" s="243">
        <f t="shared" si="3"/>
        <v>0</v>
      </c>
      <c r="N10" s="157"/>
      <c r="O10" s="231"/>
    </row>
    <row r="11" spans="1:15" ht="24">
      <c r="A11" s="165" t="s">
        <v>30</v>
      </c>
      <c r="B11" s="151" t="s">
        <v>31</v>
      </c>
      <c r="C11" s="153"/>
      <c r="D11" s="148"/>
      <c r="E11" s="149"/>
      <c r="F11" s="423" t="s">
        <v>23</v>
      </c>
      <c r="G11" s="424">
        <v>200</v>
      </c>
      <c r="H11" s="216"/>
      <c r="I11" s="425"/>
      <c r="J11" s="243">
        <f t="shared" si="0"/>
        <v>0</v>
      </c>
      <c r="K11" s="243">
        <f t="shared" si="1"/>
        <v>0</v>
      </c>
      <c r="L11" s="243">
        <f t="shared" si="2"/>
        <v>0</v>
      </c>
      <c r="M11" s="243">
        <f t="shared" si="3"/>
        <v>0</v>
      </c>
      <c r="N11" s="157"/>
      <c r="O11" s="231"/>
    </row>
    <row r="12" spans="1:15" ht="24">
      <c r="A12" s="165" t="s">
        <v>32</v>
      </c>
      <c r="B12" s="151" t="s">
        <v>33</v>
      </c>
      <c r="C12" s="147"/>
      <c r="D12" s="148"/>
      <c r="E12" s="149"/>
      <c r="F12" s="423" t="s">
        <v>23</v>
      </c>
      <c r="G12" s="424">
        <v>50</v>
      </c>
      <c r="H12" s="216"/>
      <c r="I12" s="425"/>
      <c r="J12" s="243">
        <f t="shared" si="0"/>
        <v>0</v>
      </c>
      <c r="K12" s="243">
        <f t="shared" si="1"/>
        <v>0</v>
      </c>
      <c r="L12" s="243">
        <f t="shared" si="2"/>
        <v>0</v>
      </c>
      <c r="M12" s="243">
        <f t="shared" si="3"/>
        <v>0</v>
      </c>
      <c r="N12" s="157"/>
      <c r="O12" s="231"/>
    </row>
    <row r="13" spans="1:15" ht="24">
      <c r="A13" s="165" t="s">
        <v>34</v>
      </c>
      <c r="B13" s="151" t="s">
        <v>35</v>
      </c>
      <c r="C13" s="147"/>
      <c r="D13" s="148"/>
      <c r="E13" s="149"/>
      <c r="F13" s="423" t="s">
        <v>23</v>
      </c>
      <c r="G13" s="424">
        <v>650</v>
      </c>
      <c r="H13" s="216"/>
      <c r="I13" s="425"/>
      <c r="J13" s="243">
        <f t="shared" si="0"/>
        <v>0</v>
      </c>
      <c r="K13" s="243">
        <f t="shared" si="1"/>
        <v>0</v>
      </c>
      <c r="L13" s="243">
        <f t="shared" si="2"/>
        <v>0</v>
      </c>
      <c r="M13" s="243">
        <f t="shared" si="3"/>
        <v>0</v>
      </c>
      <c r="N13" s="157"/>
      <c r="O13" s="231"/>
    </row>
    <row r="14" spans="1:15" ht="27.75" customHeight="1">
      <c r="A14" s="165" t="s">
        <v>36</v>
      </c>
      <c r="B14" s="154" t="s">
        <v>39</v>
      </c>
      <c r="C14" s="155"/>
      <c r="D14" s="148"/>
      <c r="E14" s="149"/>
      <c r="F14" s="423" t="s">
        <v>37</v>
      </c>
      <c r="G14" s="424">
        <v>2200</v>
      </c>
      <c r="H14" s="195"/>
      <c r="I14" s="425"/>
      <c r="J14" s="243">
        <f t="shared" si="0"/>
        <v>0</v>
      </c>
      <c r="K14" s="243">
        <f t="shared" si="1"/>
        <v>0</v>
      </c>
      <c r="L14" s="243">
        <f t="shared" si="2"/>
        <v>0</v>
      </c>
      <c r="M14" s="243">
        <f t="shared" si="3"/>
        <v>0</v>
      </c>
      <c r="N14" s="157"/>
      <c r="O14" s="231"/>
    </row>
    <row r="15" spans="1:15" ht="36">
      <c r="A15" s="165" t="s">
        <v>38</v>
      </c>
      <c r="B15" s="154" t="s">
        <v>182</v>
      </c>
      <c r="C15" s="155"/>
      <c r="D15" s="148"/>
      <c r="E15" s="149"/>
      <c r="F15" s="423" t="s">
        <v>23</v>
      </c>
      <c r="G15" s="424">
        <v>450</v>
      </c>
      <c r="H15" s="216"/>
      <c r="I15" s="425"/>
      <c r="J15" s="243">
        <f t="shared" si="0"/>
        <v>0</v>
      </c>
      <c r="K15" s="243">
        <f t="shared" si="1"/>
        <v>0</v>
      </c>
      <c r="L15" s="243">
        <f t="shared" si="2"/>
        <v>0</v>
      </c>
      <c r="M15" s="243">
        <f t="shared" si="3"/>
        <v>0</v>
      </c>
      <c r="N15" s="157"/>
      <c r="O15" s="231"/>
    </row>
    <row r="16" spans="1:15" ht="36">
      <c r="A16" s="165" t="s">
        <v>40</v>
      </c>
      <c r="B16" s="154" t="s">
        <v>183</v>
      </c>
      <c r="C16" s="155"/>
      <c r="D16" s="148"/>
      <c r="E16" s="149"/>
      <c r="F16" s="423" t="s">
        <v>23</v>
      </c>
      <c r="G16" s="424">
        <v>410</v>
      </c>
      <c r="H16" s="216"/>
      <c r="I16" s="425"/>
      <c r="J16" s="243">
        <f t="shared" si="0"/>
        <v>0</v>
      </c>
      <c r="K16" s="243">
        <f t="shared" si="1"/>
        <v>0</v>
      </c>
      <c r="L16" s="243">
        <f t="shared" si="2"/>
        <v>0</v>
      </c>
      <c r="M16" s="243">
        <f t="shared" si="3"/>
        <v>0</v>
      </c>
      <c r="N16" s="157"/>
      <c r="O16" s="231"/>
    </row>
    <row r="17" spans="1:15" ht="36">
      <c r="A17" s="165" t="s">
        <v>41</v>
      </c>
      <c r="B17" s="154" t="s">
        <v>184</v>
      </c>
      <c r="C17" s="155"/>
      <c r="D17" s="148"/>
      <c r="E17" s="156"/>
      <c r="F17" s="423" t="s">
        <v>23</v>
      </c>
      <c r="G17" s="424">
        <v>380</v>
      </c>
      <c r="H17" s="216"/>
      <c r="I17" s="425"/>
      <c r="J17" s="243">
        <f t="shared" si="0"/>
        <v>0</v>
      </c>
      <c r="K17" s="243">
        <f t="shared" si="1"/>
        <v>0</v>
      </c>
      <c r="L17" s="243">
        <f t="shared" si="2"/>
        <v>0</v>
      </c>
      <c r="M17" s="243">
        <f t="shared" si="3"/>
        <v>0</v>
      </c>
      <c r="N17" s="157"/>
      <c r="O17" s="231"/>
    </row>
    <row r="18" spans="1:15" ht="39" customHeight="1">
      <c r="A18" s="165" t="s">
        <v>42</v>
      </c>
      <c r="B18" s="154" t="s">
        <v>185</v>
      </c>
      <c r="C18" s="155"/>
      <c r="D18" s="148"/>
      <c r="E18" s="149"/>
      <c r="F18" s="423" t="s">
        <v>23</v>
      </c>
      <c r="G18" s="424">
        <v>400</v>
      </c>
      <c r="H18" s="426"/>
      <c r="I18" s="425"/>
      <c r="J18" s="243">
        <f t="shared" si="0"/>
        <v>0</v>
      </c>
      <c r="K18" s="243">
        <f t="shared" si="1"/>
        <v>0</v>
      </c>
      <c r="L18" s="243">
        <f t="shared" si="2"/>
        <v>0</v>
      </c>
      <c r="M18" s="243">
        <f t="shared" si="3"/>
        <v>0</v>
      </c>
      <c r="N18" s="157"/>
      <c r="O18" s="231"/>
    </row>
    <row r="19" spans="1:15" ht="45.75" customHeight="1">
      <c r="A19" s="165" t="s">
        <v>43</v>
      </c>
      <c r="B19" s="151" t="s">
        <v>200</v>
      </c>
      <c r="C19" s="147"/>
      <c r="D19" s="148"/>
      <c r="E19" s="149"/>
      <c r="F19" s="423" t="s">
        <v>37</v>
      </c>
      <c r="G19" s="424">
        <v>6000</v>
      </c>
      <c r="H19" s="426"/>
      <c r="I19" s="425"/>
      <c r="J19" s="243">
        <f t="shared" si="0"/>
        <v>0</v>
      </c>
      <c r="K19" s="243">
        <f t="shared" si="1"/>
        <v>0</v>
      </c>
      <c r="L19" s="243">
        <f t="shared" si="2"/>
        <v>0</v>
      </c>
      <c r="M19" s="243">
        <f t="shared" si="3"/>
        <v>0</v>
      </c>
      <c r="N19" s="157"/>
      <c r="O19" s="231"/>
    </row>
    <row r="20" spans="1:15" ht="58.5" customHeight="1">
      <c r="A20" s="165" t="s">
        <v>44</v>
      </c>
      <c r="B20" s="151" t="s">
        <v>199</v>
      </c>
      <c r="C20" s="147"/>
      <c r="D20" s="148"/>
      <c r="E20" s="156"/>
      <c r="F20" s="423" t="s">
        <v>37</v>
      </c>
      <c r="G20" s="427">
        <v>2100</v>
      </c>
      <c r="H20" s="426"/>
      <c r="I20" s="425"/>
      <c r="J20" s="243">
        <f t="shared" si="0"/>
        <v>0</v>
      </c>
      <c r="K20" s="243">
        <f t="shared" si="1"/>
        <v>0</v>
      </c>
      <c r="L20" s="243">
        <f t="shared" si="2"/>
        <v>0</v>
      </c>
      <c r="M20" s="243">
        <f t="shared" si="3"/>
        <v>0</v>
      </c>
      <c r="N20" s="157"/>
      <c r="O20" s="231"/>
    </row>
    <row r="21" spans="1:15" ht="15" customHeight="1">
      <c r="A21" s="165" t="s">
        <v>45</v>
      </c>
      <c r="B21" s="154" t="s">
        <v>47</v>
      </c>
      <c r="C21" s="147"/>
      <c r="D21" s="148"/>
      <c r="E21" s="149"/>
      <c r="F21" s="423" t="s">
        <v>37</v>
      </c>
      <c r="G21" s="424">
        <v>600</v>
      </c>
      <c r="H21" s="426"/>
      <c r="I21" s="425"/>
      <c r="J21" s="243">
        <f t="shared" si="0"/>
        <v>0</v>
      </c>
      <c r="K21" s="243">
        <f t="shared" si="1"/>
        <v>0</v>
      </c>
      <c r="L21" s="243">
        <f t="shared" si="2"/>
        <v>0</v>
      </c>
      <c r="M21" s="243">
        <f t="shared" si="3"/>
        <v>0</v>
      </c>
      <c r="N21" s="157"/>
      <c r="O21" s="231"/>
    </row>
    <row r="22" spans="1:15" ht="27" customHeight="1">
      <c r="A22" s="165" t="s">
        <v>46</v>
      </c>
      <c r="B22" s="154" t="s">
        <v>176</v>
      </c>
      <c r="C22" s="147"/>
      <c r="D22" s="152"/>
      <c r="E22" s="149"/>
      <c r="F22" s="423" t="s">
        <v>37</v>
      </c>
      <c r="G22" s="427">
        <v>2200</v>
      </c>
      <c r="H22" s="426"/>
      <c r="I22" s="425"/>
      <c r="J22" s="243">
        <f t="shared" si="0"/>
        <v>0</v>
      </c>
      <c r="K22" s="243">
        <f t="shared" si="1"/>
        <v>0</v>
      </c>
      <c r="L22" s="243">
        <f t="shared" si="2"/>
        <v>0</v>
      </c>
      <c r="M22" s="243">
        <f t="shared" si="3"/>
        <v>0</v>
      </c>
      <c r="N22" s="157"/>
      <c r="O22" s="231"/>
    </row>
    <row r="23" spans="1:15" ht="36">
      <c r="A23" s="165" t="s">
        <v>48</v>
      </c>
      <c r="B23" s="154" t="s">
        <v>186</v>
      </c>
      <c r="C23" s="157"/>
      <c r="D23" s="148"/>
      <c r="E23" s="149"/>
      <c r="F23" s="423" t="s">
        <v>37</v>
      </c>
      <c r="G23" s="427">
        <v>3600</v>
      </c>
      <c r="H23" s="426"/>
      <c r="I23" s="425"/>
      <c r="J23" s="243">
        <f t="shared" si="0"/>
        <v>0</v>
      </c>
      <c r="K23" s="243">
        <f t="shared" si="1"/>
        <v>0</v>
      </c>
      <c r="L23" s="243">
        <f t="shared" si="2"/>
        <v>0</v>
      </c>
      <c r="M23" s="243">
        <f t="shared" si="3"/>
        <v>0</v>
      </c>
      <c r="N23" s="157"/>
      <c r="O23" s="231"/>
    </row>
    <row r="24" spans="1:15" ht="36">
      <c r="A24" s="165" t="s">
        <v>49</v>
      </c>
      <c r="B24" s="154" t="s">
        <v>260</v>
      </c>
      <c r="C24" s="158"/>
      <c r="D24" s="148"/>
      <c r="E24" s="149"/>
      <c r="F24" s="423" t="s">
        <v>37</v>
      </c>
      <c r="G24" s="427">
        <v>2400</v>
      </c>
      <c r="H24" s="426"/>
      <c r="I24" s="425"/>
      <c r="J24" s="243">
        <f t="shared" si="0"/>
        <v>0</v>
      </c>
      <c r="K24" s="243">
        <f t="shared" si="1"/>
        <v>0</v>
      </c>
      <c r="L24" s="243">
        <f t="shared" si="2"/>
        <v>0</v>
      </c>
      <c r="M24" s="243">
        <f t="shared" si="3"/>
        <v>0</v>
      </c>
      <c r="N24" s="157"/>
      <c r="O24" s="231"/>
    </row>
    <row r="25" spans="1:15" ht="24" customHeight="1">
      <c r="A25" s="165" t="s">
        <v>50</v>
      </c>
      <c r="B25" s="154" t="s">
        <v>53</v>
      </c>
      <c r="C25" s="155"/>
      <c r="D25" s="148"/>
      <c r="E25" s="149"/>
      <c r="F25" s="423" t="s">
        <v>37</v>
      </c>
      <c r="G25" s="424">
        <v>150</v>
      </c>
      <c r="H25" s="426"/>
      <c r="I25" s="425"/>
      <c r="J25" s="243">
        <f t="shared" si="0"/>
        <v>0</v>
      </c>
      <c r="K25" s="243">
        <f t="shared" si="1"/>
        <v>0</v>
      </c>
      <c r="L25" s="243">
        <f t="shared" si="2"/>
        <v>0</v>
      </c>
      <c r="M25" s="243">
        <f t="shared" si="3"/>
        <v>0</v>
      </c>
      <c r="N25" s="157"/>
      <c r="O25" s="231"/>
    </row>
    <row r="26" spans="1:15" ht="39" customHeight="1">
      <c r="A26" s="165" t="s">
        <v>51</v>
      </c>
      <c r="B26" s="154" t="s">
        <v>252</v>
      </c>
      <c r="C26" s="155"/>
      <c r="D26" s="148"/>
      <c r="E26" s="149"/>
      <c r="F26" s="423" t="s">
        <v>37</v>
      </c>
      <c r="G26" s="424">
        <v>65000</v>
      </c>
      <c r="H26" s="426"/>
      <c r="I26" s="425"/>
      <c r="J26" s="243">
        <f t="shared" si="0"/>
        <v>0</v>
      </c>
      <c r="K26" s="243">
        <f t="shared" si="1"/>
        <v>0</v>
      </c>
      <c r="L26" s="243">
        <f t="shared" si="2"/>
        <v>0</v>
      </c>
      <c r="M26" s="243">
        <f t="shared" si="3"/>
        <v>0</v>
      </c>
      <c r="N26" s="157"/>
      <c r="O26" s="231"/>
    </row>
    <row r="27" spans="1:15" ht="25.5" customHeight="1">
      <c r="A27" s="165" t="s">
        <v>52</v>
      </c>
      <c r="B27" s="154" t="s">
        <v>56</v>
      </c>
      <c r="C27" s="155"/>
      <c r="D27" s="148"/>
      <c r="E27" s="149"/>
      <c r="F27" s="423" t="s">
        <v>23</v>
      </c>
      <c r="G27" s="424">
        <v>400</v>
      </c>
      <c r="H27" s="426"/>
      <c r="I27" s="425"/>
      <c r="J27" s="243">
        <f t="shared" si="0"/>
        <v>0</v>
      </c>
      <c r="K27" s="243">
        <f t="shared" si="1"/>
        <v>0</v>
      </c>
      <c r="L27" s="243">
        <f t="shared" si="2"/>
        <v>0</v>
      </c>
      <c r="M27" s="243">
        <f t="shared" si="3"/>
        <v>0</v>
      </c>
      <c r="N27" s="157"/>
      <c r="O27" s="231"/>
    </row>
    <row r="28" spans="1:15" ht="25.5" customHeight="1">
      <c r="A28" s="165" t="s">
        <v>54</v>
      </c>
      <c r="B28" s="188" t="s">
        <v>229</v>
      </c>
      <c r="C28" s="176"/>
      <c r="D28" s="183"/>
      <c r="E28" s="178"/>
      <c r="F28" s="428" t="s">
        <v>23</v>
      </c>
      <c r="G28" s="424">
        <v>350</v>
      </c>
      <c r="H28" s="429"/>
      <c r="I28" s="425"/>
      <c r="J28" s="189">
        <f>H28*I28+H28</f>
        <v>0</v>
      </c>
      <c r="K28" s="189">
        <f>G28*H28</f>
        <v>0</v>
      </c>
      <c r="L28" s="189">
        <f>K28*I28</f>
        <v>0</v>
      </c>
      <c r="M28" s="189">
        <f>K28+L28</f>
        <v>0</v>
      </c>
      <c r="N28" s="157"/>
      <c r="O28" s="231"/>
    </row>
    <row r="29" spans="1:15" ht="14.25" customHeight="1" thickBot="1">
      <c r="A29" s="251" t="s">
        <v>55</v>
      </c>
      <c r="B29" s="166" t="s">
        <v>58</v>
      </c>
      <c r="C29" s="167"/>
      <c r="D29" s="168"/>
      <c r="E29" s="169"/>
      <c r="F29" s="394" t="s">
        <v>23</v>
      </c>
      <c r="G29" s="395">
        <v>60</v>
      </c>
      <c r="H29" s="396"/>
      <c r="I29" s="430"/>
      <c r="J29" s="344">
        <f>H29*I29+H29</f>
        <v>0</v>
      </c>
      <c r="K29" s="344">
        <f t="shared" si="1"/>
        <v>0</v>
      </c>
      <c r="L29" s="344">
        <f t="shared" si="2"/>
        <v>0</v>
      </c>
      <c r="M29" s="344">
        <f t="shared" si="3"/>
        <v>0</v>
      </c>
      <c r="N29" s="239"/>
      <c r="O29" s="240"/>
    </row>
    <row r="30" spans="1:13" ht="12.75" customHeight="1" thickBot="1">
      <c r="A30" s="3"/>
      <c r="B30" s="4"/>
      <c r="C30" s="3"/>
      <c r="D30" s="3"/>
      <c r="E30" s="3"/>
      <c r="F30" s="5"/>
      <c r="G30" s="6"/>
      <c r="H30" s="7"/>
      <c r="I30" s="8"/>
      <c r="J30" s="9" t="s">
        <v>59</v>
      </c>
      <c r="K30" s="10">
        <f>SUM(K7:K29)</f>
        <v>0</v>
      </c>
      <c r="L30" s="10">
        <f>SUM(L7:L29)</f>
        <v>0</v>
      </c>
      <c r="M30" s="11">
        <f>SUM(M7:M29)</f>
        <v>0</v>
      </c>
    </row>
    <row r="31" spans="1:13" ht="12.75" customHeight="1">
      <c r="A31" s="3"/>
      <c r="B31" s="12"/>
      <c r="C31" s="13"/>
      <c r="D31" s="13"/>
      <c r="E31" s="13"/>
      <c r="F31" s="14"/>
      <c r="G31" s="15"/>
      <c r="H31" s="16"/>
      <c r="I31" s="17"/>
      <c r="J31" s="18"/>
      <c r="K31" s="18"/>
      <c r="L31" s="18"/>
      <c r="M31" s="18"/>
    </row>
    <row r="32" spans="1:13" ht="17.2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 customHeight="1">
      <c r="A33" s="3"/>
      <c r="B33" s="20" t="s">
        <v>207</v>
      </c>
      <c r="C33" s="21"/>
      <c r="D33" s="3"/>
      <c r="E33" s="3"/>
      <c r="F33" s="5"/>
      <c r="G33" s="22"/>
      <c r="H33" s="7"/>
      <c r="I33" s="8"/>
      <c r="J33" s="23"/>
      <c r="K33" s="23"/>
      <c r="L33" s="23"/>
      <c r="M33" s="23"/>
    </row>
    <row r="34" spans="1:13" ht="12.75" customHeight="1">
      <c r="A34" s="3"/>
      <c r="B34" s="24" t="s">
        <v>60</v>
      </c>
      <c r="C34" s="25"/>
      <c r="D34" s="26">
        <f>K30</f>
        <v>0</v>
      </c>
      <c r="E34" s="27" t="s">
        <v>61</v>
      </c>
      <c r="F34" s="522"/>
      <c r="G34" s="522"/>
      <c r="H34" s="522"/>
      <c r="I34" s="522"/>
      <c r="J34" s="522"/>
      <c r="K34" s="23"/>
      <c r="L34" s="23"/>
      <c r="M34" s="23"/>
    </row>
    <row r="35" spans="1:13" ht="12.75" customHeight="1">
      <c r="A35" s="3"/>
      <c r="B35" s="24" t="s">
        <v>62</v>
      </c>
      <c r="C35" s="25"/>
      <c r="D35" s="28">
        <f>M30</f>
        <v>0</v>
      </c>
      <c r="E35" s="29" t="s">
        <v>61</v>
      </c>
      <c r="F35" s="523"/>
      <c r="G35" s="523"/>
      <c r="H35" s="523"/>
      <c r="I35" s="523"/>
      <c r="J35" s="523"/>
      <c r="K35" s="23"/>
      <c r="L35" s="23"/>
      <c r="M35" s="23"/>
    </row>
    <row r="36" spans="1:13" ht="12.75" customHeight="1">
      <c r="A36" s="3"/>
      <c r="B36" s="30" t="s">
        <v>63</v>
      </c>
      <c r="D36" s="31"/>
      <c r="E36" s="32"/>
      <c r="F36" s="33"/>
      <c r="G36" s="33"/>
      <c r="H36" s="33"/>
      <c r="I36" s="34"/>
      <c r="J36" s="35"/>
      <c r="K36" s="23"/>
      <c r="L36" s="23"/>
      <c r="M36" s="23"/>
    </row>
    <row r="37" spans="1:13" ht="12.75" customHeight="1">
      <c r="A37" s="3"/>
      <c r="B37" s="524"/>
      <c r="C37" s="524"/>
      <c r="D37" s="524"/>
      <c r="E37" s="524"/>
      <c r="F37" s="524"/>
      <c r="G37" s="524"/>
      <c r="H37" s="524"/>
      <c r="I37" s="524"/>
      <c r="J37" s="36"/>
      <c r="K37" s="525" t="s">
        <v>64</v>
      </c>
      <c r="L37" s="525"/>
      <c r="M37" s="525"/>
    </row>
    <row r="38" spans="1:13" ht="12.75" customHeight="1">
      <c r="A38" s="3"/>
      <c r="B38" s="3"/>
      <c r="C38" s="3"/>
      <c r="D38" s="3"/>
      <c r="E38" s="3"/>
      <c r="F38" s="3"/>
      <c r="G38" s="3"/>
      <c r="H38" s="3"/>
      <c r="I38" s="3"/>
      <c r="K38" s="520" t="s">
        <v>65</v>
      </c>
      <c r="L38" s="520"/>
      <c r="M38" s="520"/>
    </row>
    <row r="39" spans="1:13" ht="15">
      <c r="A39" s="3"/>
      <c r="B39" s="3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2" customHeight="1">
      <c r="A43" s="3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" customHeight="1">
      <c r="A44" s="3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2.75" customHeight="1">
      <c r="A45" s="3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2" customHeight="1">
      <c r="A46" s="3"/>
      <c r="E46" s="3"/>
      <c r="F46" s="40"/>
      <c r="G46" s="41"/>
      <c r="H46" s="42"/>
      <c r="I46" s="43"/>
      <c r="J46" s="44"/>
      <c r="K46" s="44"/>
      <c r="L46" s="44"/>
      <c r="M46" s="44"/>
    </row>
    <row r="47" spans="1:13" ht="12.75">
      <c r="A47" s="3"/>
      <c r="E47" s="3"/>
      <c r="F47" s="3"/>
      <c r="G47" s="3"/>
      <c r="H47" s="3"/>
      <c r="I47" s="3"/>
      <c r="J47" s="3"/>
      <c r="K47" s="3"/>
      <c r="L47" s="3"/>
      <c r="M47" s="3"/>
    </row>
    <row r="48" spans="2:4" ht="13.5" customHeight="1">
      <c r="B48" s="45"/>
      <c r="C48" s="46"/>
      <c r="D48" s="46"/>
    </row>
    <row r="49" spans="2:13" ht="12.75">
      <c r="B49" s="47"/>
      <c r="C49" s="48"/>
      <c r="D49" s="48"/>
      <c r="M49" s="49"/>
    </row>
    <row r="50" spans="2:4" ht="15" customHeight="1">
      <c r="B50" s="48"/>
      <c r="C50" s="48"/>
      <c r="D50" s="48"/>
    </row>
    <row r="51" spans="2:4" ht="12.75">
      <c r="B51" s="48"/>
      <c r="C51" s="48"/>
      <c r="D51" s="48"/>
    </row>
    <row r="52" spans="2:4" ht="12.75" customHeight="1">
      <c r="B52" s="48"/>
      <c r="C52" s="48"/>
      <c r="D52" s="48"/>
    </row>
    <row r="53" spans="2:4" ht="13.5" customHeight="1">
      <c r="B53" s="50"/>
      <c r="C53" s="48"/>
      <c r="D53" s="48"/>
    </row>
  </sheetData>
  <sheetProtection selectLockedCells="1" selectUnlockedCells="1"/>
  <mergeCells count="6">
    <mergeCell ref="K38:M38"/>
    <mergeCell ref="A1:M1"/>
    <mergeCell ref="F34:J34"/>
    <mergeCell ref="F35:J35"/>
    <mergeCell ref="B37:I37"/>
    <mergeCell ref="K37:M37"/>
  </mergeCells>
  <printOptions horizontalCentered="1"/>
  <pageMargins left="0.19652777777777777" right="0.19652777777777777" top="0" bottom="0" header="0.5118055555555555" footer="0.5118055555555555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4.140625" style="0" customWidth="1"/>
    <col min="2" max="2" width="72.421875" style="0" customWidth="1"/>
    <col min="3" max="3" width="10.28125" style="0" customWidth="1"/>
    <col min="4" max="4" width="14.140625" style="0" customWidth="1"/>
    <col min="5" max="6" width="8.421875" style="0" customWidth="1"/>
    <col min="7" max="7" width="6.140625" style="0" customWidth="1"/>
    <col min="8" max="8" width="9.57421875" style="0" customWidth="1"/>
    <col min="10" max="10" width="10.8515625" style="0" customWidth="1"/>
    <col min="11" max="11" width="13.7109375" style="0" customWidth="1"/>
    <col min="12" max="12" width="12.00390625" style="0" customWidth="1"/>
    <col min="13" max="13" width="13.421875" style="0" customWidth="1"/>
  </cols>
  <sheetData>
    <row r="1" spans="1:13" ht="12.75">
      <c r="A1" s="531" t="s">
        <v>130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2:12" ht="12.75">
      <c r="B2" s="1"/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/>
      <c r="D6" s="144"/>
      <c r="E6" s="144"/>
      <c r="F6" s="142" t="s">
        <v>16</v>
      </c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8" ht="24" customHeight="1">
      <c r="A7" s="165" t="s">
        <v>21</v>
      </c>
      <c r="B7" s="342" t="s">
        <v>131</v>
      </c>
      <c r="C7" s="433"/>
      <c r="D7" s="434"/>
      <c r="E7" s="435"/>
      <c r="F7" s="436" t="s">
        <v>23</v>
      </c>
      <c r="G7" s="437">
        <v>40</v>
      </c>
      <c r="H7" s="438"/>
      <c r="I7" s="439"/>
      <c r="J7" s="431">
        <f>H7*I7+H7</f>
        <v>0</v>
      </c>
      <c r="K7" s="431">
        <f>G7*H7</f>
        <v>0</v>
      </c>
      <c r="L7" s="431">
        <f>K7*I7</f>
        <v>0</v>
      </c>
      <c r="M7" s="431">
        <f>K7+L7</f>
        <v>0</v>
      </c>
      <c r="N7" s="440"/>
      <c r="O7" s="441"/>
      <c r="Q7" s="285"/>
      <c r="R7" s="57"/>
    </row>
    <row r="8" spans="1:18" ht="78" customHeight="1">
      <c r="A8" s="165" t="s">
        <v>24</v>
      </c>
      <c r="B8" s="343" t="s">
        <v>231</v>
      </c>
      <c r="C8" s="440"/>
      <c r="D8" s="442"/>
      <c r="E8" s="443"/>
      <c r="F8" s="436" t="s">
        <v>37</v>
      </c>
      <c r="G8" s="194">
        <v>1488</v>
      </c>
      <c r="H8" s="438"/>
      <c r="I8" s="439"/>
      <c r="J8" s="431">
        <f>H8*I8+H8</f>
        <v>0</v>
      </c>
      <c r="K8" s="431">
        <f>G8*H8</f>
        <v>0</v>
      </c>
      <c r="L8" s="431">
        <f>K8*I8</f>
        <v>0</v>
      </c>
      <c r="M8" s="431">
        <f>K8+L8</f>
        <v>0</v>
      </c>
      <c r="N8" s="440"/>
      <c r="O8" s="441"/>
      <c r="Q8" s="171"/>
      <c r="R8" s="57"/>
    </row>
    <row r="9" spans="1:18" ht="88.5" customHeight="1">
      <c r="A9" s="165" t="s">
        <v>26</v>
      </c>
      <c r="B9" s="214" t="s">
        <v>230</v>
      </c>
      <c r="C9" s="440"/>
      <c r="D9" s="442"/>
      <c r="E9" s="443"/>
      <c r="F9" s="436" t="s">
        <v>37</v>
      </c>
      <c r="G9" s="194">
        <v>198</v>
      </c>
      <c r="H9" s="438"/>
      <c r="I9" s="439"/>
      <c r="J9" s="431">
        <f>H9*I9+H9</f>
        <v>0</v>
      </c>
      <c r="K9" s="431">
        <f>G9*H9</f>
        <v>0</v>
      </c>
      <c r="L9" s="431">
        <f>K9*I9</f>
        <v>0</v>
      </c>
      <c r="M9" s="431">
        <f>K9+L9</f>
        <v>0</v>
      </c>
      <c r="N9" s="444"/>
      <c r="O9" s="445"/>
      <c r="Q9" s="171"/>
      <c r="R9" s="57"/>
    </row>
    <row r="10" spans="1:15" ht="55.5" customHeight="1">
      <c r="A10" s="165" t="s">
        <v>28</v>
      </c>
      <c r="B10" s="214" t="s">
        <v>198</v>
      </c>
      <c r="C10" s="440"/>
      <c r="D10" s="446"/>
      <c r="E10" s="435"/>
      <c r="F10" s="436" t="s">
        <v>37</v>
      </c>
      <c r="G10" s="194">
        <v>10</v>
      </c>
      <c r="H10" s="438"/>
      <c r="I10" s="439"/>
      <c r="J10" s="431">
        <f>H10*I10+H10</f>
        <v>0</v>
      </c>
      <c r="K10" s="431">
        <f>G10*H10</f>
        <v>0</v>
      </c>
      <c r="L10" s="431">
        <f>K10*I10</f>
        <v>0</v>
      </c>
      <c r="M10" s="431">
        <f>K10+L10</f>
        <v>0</v>
      </c>
      <c r="N10" s="440"/>
      <c r="O10" s="441"/>
    </row>
    <row r="11" spans="1:15" ht="54.75" customHeight="1" thickBot="1">
      <c r="A11" s="260" t="s">
        <v>30</v>
      </c>
      <c r="B11" s="166" t="s">
        <v>132</v>
      </c>
      <c r="C11" s="447"/>
      <c r="D11" s="448"/>
      <c r="E11" s="449"/>
      <c r="F11" s="450" t="s">
        <v>37</v>
      </c>
      <c r="G11" s="321">
        <v>400</v>
      </c>
      <c r="H11" s="451"/>
      <c r="I11" s="452"/>
      <c r="J11" s="432">
        <f>H11*I11+H11</f>
        <v>0</v>
      </c>
      <c r="K11" s="432">
        <f>G11*H11</f>
        <v>0</v>
      </c>
      <c r="L11" s="432">
        <f>K11*I11</f>
        <v>0</v>
      </c>
      <c r="M11" s="432">
        <f>K11+L11</f>
        <v>0</v>
      </c>
      <c r="N11" s="453"/>
      <c r="O11" s="454"/>
    </row>
    <row r="12" spans="1:13" ht="27.75" customHeight="1" thickBot="1">
      <c r="A12" s="3"/>
      <c r="B12" s="108"/>
      <c r="C12" s="108"/>
      <c r="D12" s="108"/>
      <c r="E12" s="108"/>
      <c r="F12" s="108"/>
      <c r="G12" s="108"/>
      <c r="H12" s="108"/>
      <c r="I12" s="108"/>
      <c r="J12" s="109" t="s">
        <v>78</v>
      </c>
      <c r="K12" s="110">
        <f>SUM(K7:K11)</f>
        <v>0</v>
      </c>
      <c r="L12" s="110">
        <f>SUM(L7:L11)</f>
        <v>0</v>
      </c>
      <c r="M12" s="111">
        <f>SUM(M7:M11)</f>
        <v>0</v>
      </c>
    </row>
    <row r="13" spans="1:13" ht="12.75" customHeight="1">
      <c r="A13" s="3"/>
      <c r="B13" s="20" t="s">
        <v>215</v>
      </c>
      <c r="C13" s="21"/>
      <c r="D13" s="3"/>
      <c r="E13" s="3"/>
      <c r="F13" s="5"/>
      <c r="G13" s="22"/>
      <c r="H13" s="7"/>
      <c r="I13" s="8"/>
      <c r="J13" s="23"/>
      <c r="K13" s="23"/>
      <c r="L13" s="23"/>
      <c r="M13" s="23"/>
    </row>
    <row r="14" spans="1:13" ht="12.75" customHeight="1">
      <c r="A14" s="3"/>
      <c r="B14" s="24" t="s">
        <v>60</v>
      </c>
      <c r="C14" s="25"/>
      <c r="D14" s="26">
        <f>K12</f>
        <v>0</v>
      </c>
      <c r="E14" s="27" t="s">
        <v>61</v>
      </c>
      <c r="F14" s="522"/>
      <c r="G14" s="522"/>
      <c r="H14" s="522"/>
      <c r="I14" s="522"/>
      <c r="J14" s="522"/>
      <c r="K14" s="23"/>
      <c r="L14" s="23"/>
      <c r="M14" s="23"/>
    </row>
    <row r="15" spans="1:13" ht="12.75" customHeight="1">
      <c r="A15" s="3"/>
      <c r="B15" s="24" t="s">
        <v>62</v>
      </c>
      <c r="C15" s="25"/>
      <c r="D15" s="28">
        <f>M12</f>
        <v>0</v>
      </c>
      <c r="E15" s="29" t="s">
        <v>61</v>
      </c>
      <c r="F15" s="523"/>
      <c r="G15" s="523"/>
      <c r="H15" s="523"/>
      <c r="I15" s="523"/>
      <c r="J15" s="523"/>
      <c r="K15" s="23"/>
      <c r="L15" s="23"/>
      <c r="M15" s="23"/>
    </row>
    <row r="16" spans="1:13" ht="12.75" customHeight="1">
      <c r="A16" s="3"/>
      <c r="B16" s="30" t="s">
        <v>63</v>
      </c>
      <c r="D16" s="31"/>
      <c r="E16" s="32"/>
      <c r="F16" s="33"/>
      <c r="G16" s="33"/>
      <c r="H16" s="33"/>
      <c r="I16" s="34"/>
      <c r="J16" s="35"/>
      <c r="K16" s="23"/>
      <c r="L16" s="23"/>
      <c r="M16" s="23"/>
    </row>
    <row r="17" spans="1:13" ht="12.75" customHeight="1">
      <c r="A17" s="3"/>
      <c r="B17" s="524"/>
      <c r="C17" s="524"/>
      <c r="D17" s="524"/>
      <c r="E17" s="524"/>
      <c r="F17" s="524"/>
      <c r="G17" s="524"/>
      <c r="H17" s="524"/>
      <c r="I17" s="524"/>
      <c r="J17" s="36"/>
      <c r="K17" s="525" t="s">
        <v>64</v>
      </c>
      <c r="L17" s="525"/>
      <c r="M17" s="525"/>
    </row>
    <row r="18" spans="1:13" ht="12.75" customHeight="1">
      <c r="A18" s="3"/>
      <c r="B18" s="3"/>
      <c r="C18" s="3"/>
      <c r="D18" s="3"/>
      <c r="E18" s="3"/>
      <c r="F18" s="3"/>
      <c r="G18" s="3"/>
      <c r="H18" s="3"/>
      <c r="I18" s="3"/>
      <c r="K18" s="520" t="s">
        <v>65</v>
      </c>
      <c r="L18" s="520"/>
      <c r="M18" s="520"/>
    </row>
    <row r="19" spans="1:13" ht="15">
      <c r="A19" s="3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" customHeight="1">
      <c r="A23" s="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" customHeight="1">
      <c r="A24" s="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" customHeight="1">
      <c r="A26" s="3"/>
      <c r="E26" s="3"/>
      <c r="F26" s="40"/>
      <c r="G26" s="41"/>
      <c r="H26" s="42"/>
      <c r="I26" s="43"/>
      <c r="J26" s="44"/>
      <c r="K26" s="44"/>
      <c r="L26" s="44"/>
      <c r="M26" s="44"/>
    </row>
    <row r="27" spans="1:13" ht="12.75">
      <c r="A27" s="3"/>
      <c r="E27" s="3"/>
      <c r="F27" s="3"/>
      <c r="G27" s="3"/>
      <c r="H27" s="3"/>
      <c r="I27" s="3"/>
      <c r="J27" s="3"/>
      <c r="K27" s="3"/>
      <c r="L27" s="3"/>
      <c r="M27" s="3"/>
    </row>
    <row r="28" spans="2:4" ht="13.5" customHeight="1">
      <c r="B28" s="45"/>
      <c r="C28" s="46"/>
      <c r="D28" s="46"/>
    </row>
    <row r="29" spans="2:13" ht="12.75">
      <c r="B29" s="47"/>
      <c r="C29" s="48"/>
      <c r="D29" s="48"/>
      <c r="M29" s="49"/>
    </row>
    <row r="30" spans="2:4" ht="15" customHeight="1">
      <c r="B30" s="48"/>
      <c r="C30" s="48"/>
      <c r="D30" s="48"/>
    </row>
    <row r="31" spans="2:4" ht="12.75">
      <c r="B31" s="48"/>
      <c r="C31" s="48"/>
      <c r="D31" s="48"/>
    </row>
    <row r="32" spans="2:4" ht="12.75" customHeight="1">
      <c r="B32" s="48"/>
      <c r="C32" s="48"/>
      <c r="D32" s="48"/>
    </row>
    <row r="33" spans="2:4" ht="13.5" customHeight="1">
      <c r="B33" s="50"/>
      <c r="C33" s="48"/>
      <c r="D33" s="48"/>
    </row>
  </sheetData>
  <sheetProtection selectLockedCells="1" selectUnlockedCells="1"/>
  <mergeCells count="6">
    <mergeCell ref="A1:M1"/>
    <mergeCell ref="F14:J14"/>
    <mergeCell ref="F15:J15"/>
    <mergeCell ref="B17:I17"/>
    <mergeCell ref="K17:M17"/>
    <mergeCell ref="K18:M18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421875" style="0" customWidth="1"/>
    <col min="2" max="2" width="40.00390625" style="112" customWidth="1"/>
    <col min="3" max="3" width="12.00390625" style="0" customWidth="1"/>
    <col min="4" max="4" width="12.8515625" style="0" customWidth="1"/>
    <col min="5" max="5" width="14.00390625" style="0" customWidth="1"/>
    <col min="8" max="8" width="9.7109375" style="0" customWidth="1"/>
    <col min="10" max="10" width="9.28125" style="0" customWidth="1"/>
    <col min="11" max="11" width="12.140625" style="0" customWidth="1"/>
    <col min="12" max="12" width="10.28125" style="0" customWidth="1"/>
    <col min="13" max="13" width="13.14062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13" t="s">
        <v>133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225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209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42">
      <c r="A6" s="164"/>
      <c r="B6" s="210"/>
      <c r="C6" s="142"/>
      <c r="D6" s="144"/>
      <c r="E6" s="144"/>
      <c r="F6" s="142"/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36.75" customHeight="1">
      <c r="A7" s="230" t="s">
        <v>21</v>
      </c>
      <c r="B7" s="214" t="s">
        <v>233</v>
      </c>
      <c r="C7" s="440"/>
      <c r="D7" s="442"/>
      <c r="E7" s="435"/>
      <c r="F7" s="194" t="s">
        <v>37</v>
      </c>
      <c r="G7" s="194">
        <v>10</v>
      </c>
      <c r="H7" s="187"/>
      <c r="I7" s="455"/>
      <c r="J7" s="243">
        <f>H7*I7+H7</f>
        <v>0</v>
      </c>
      <c r="K7" s="243">
        <f>G7*H7</f>
        <v>0</v>
      </c>
      <c r="L7" s="243">
        <f>K7*I7</f>
        <v>0</v>
      </c>
      <c r="M7" s="243">
        <f>K7+L7</f>
        <v>0</v>
      </c>
      <c r="N7" s="440"/>
      <c r="O7" s="441"/>
    </row>
    <row r="8" spans="1:15" ht="51" customHeight="1">
      <c r="A8" s="230" t="s">
        <v>24</v>
      </c>
      <c r="B8" s="214" t="s">
        <v>234</v>
      </c>
      <c r="C8" s="456"/>
      <c r="D8" s="442"/>
      <c r="E8" s="435"/>
      <c r="F8" s="194" t="s">
        <v>37</v>
      </c>
      <c r="G8" s="194">
        <v>30</v>
      </c>
      <c r="H8" s="187"/>
      <c r="I8" s="455"/>
      <c r="J8" s="243">
        <f>H8*I8+H8</f>
        <v>0</v>
      </c>
      <c r="K8" s="243">
        <f>G8*H8</f>
        <v>0</v>
      </c>
      <c r="L8" s="243">
        <f>K8*I8</f>
        <v>0</v>
      </c>
      <c r="M8" s="243">
        <f>K8+L8</f>
        <v>0</v>
      </c>
      <c r="N8" s="440"/>
      <c r="O8" s="441"/>
    </row>
    <row r="9" spans="1:15" ht="27.75" customHeight="1">
      <c r="A9" s="230" t="s">
        <v>26</v>
      </c>
      <c r="B9" s="384" t="s">
        <v>235</v>
      </c>
      <c r="C9" s="440"/>
      <c r="D9" s="442"/>
      <c r="E9" s="435"/>
      <c r="F9" s="219" t="s">
        <v>37</v>
      </c>
      <c r="G9" s="220">
        <v>10</v>
      </c>
      <c r="H9" s="187"/>
      <c r="I9" s="455"/>
      <c r="J9" s="243">
        <f>H9*I9+H9</f>
        <v>0</v>
      </c>
      <c r="K9" s="243">
        <f>G9*H9</f>
        <v>0</v>
      </c>
      <c r="L9" s="243">
        <f>K9*I9</f>
        <v>0</v>
      </c>
      <c r="M9" s="243">
        <f>K9+L9</f>
        <v>0</v>
      </c>
      <c r="N9" s="440"/>
      <c r="O9" s="441"/>
    </row>
    <row r="10" spans="1:15" ht="18" customHeight="1" thickBot="1">
      <c r="A10" s="232" t="s">
        <v>28</v>
      </c>
      <c r="B10" s="233" t="s">
        <v>128</v>
      </c>
      <c r="C10" s="453"/>
      <c r="D10" s="448"/>
      <c r="E10" s="449"/>
      <c r="F10" s="235" t="s">
        <v>37</v>
      </c>
      <c r="G10" s="235">
        <v>200</v>
      </c>
      <c r="H10" s="457"/>
      <c r="I10" s="458"/>
      <c r="J10" s="256">
        <f>H10*I10+H10</f>
        <v>0</v>
      </c>
      <c r="K10" s="256">
        <f>G10*H10</f>
        <v>0</v>
      </c>
      <c r="L10" s="256">
        <f>K10*I10</f>
        <v>0</v>
      </c>
      <c r="M10" s="256">
        <f>K10+L10</f>
        <v>0</v>
      </c>
      <c r="N10" s="453"/>
      <c r="O10" s="454"/>
    </row>
    <row r="11" spans="1:13" ht="13.5" thickBot="1">
      <c r="A11" s="81"/>
      <c r="B11" s="114"/>
      <c r="J11" s="115" t="s">
        <v>78</v>
      </c>
      <c r="K11" s="10">
        <f>SUM(K7:K10)</f>
        <v>0</v>
      </c>
      <c r="L11" s="10">
        <f>SUM(L7:L10)</f>
        <v>0</v>
      </c>
      <c r="M11" s="11">
        <f>SUM(M7:M10)</f>
        <v>0</v>
      </c>
    </row>
    <row r="12" spans="1:9" ht="12.75">
      <c r="A12" s="24" t="s">
        <v>60</v>
      </c>
      <c r="B12" s="116"/>
      <c r="C12" s="117">
        <f>K11</f>
        <v>0</v>
      </c>
      <c r="D12" s="118" t="s">
        <v>61</v>
      </c>
      <c r="E12" s="522"/>
      <c r="F12" s="522"/>
      <c r="G12" s="522"/>
      <c r="H12" s="522"/>
      <c r="I12" s="522"/>
    </row>
    <row r="13" spans="1:9" ht="12.75">
      <c r="A13" s="119" t="s">
        <v>62</v>
      </c>
      <c r="B13" s="120"/>
      <c r="C13" s="121">
        <f>M11</f>
        <v>0</v>
      </c>
      <c r="D13" s="122" t="s">
        <v>61</v>
      </c>
      <c r="E13" s="523"/>
      <c r="F13" s="523"/>
      <c r="G13" s="523"/>
      <c r="H13" s="523"/>
      <c r="I13" s="523"/>
    </row>
    <row r="14" spans="1:9" ht="12.75">
      <c r="A14" s="30" t="s">
        <v>63</v>
      </c>
      <c r="B14" s="123"/>
      <c r="C14" s="31"/>
      <c r="D14" s="32"/>
      <c r="E14" s="33"/>
      <c r="F14" s="33"/>
      <c r="G14" s="33"/>
      <c r="H14" s="34"/>
      <c r="I14" s="35"/>
    </row>
    <row r="15" spans="1:13" ht="12.75">
      <c r="A15" s="81"/>
      <c r="B15" s="1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20" t="s">
        <v>236</v>
      </c>
      <c r="B16" s="124"/>
      <c r="C16" s="102"/>
      <c r="D16" s="102"/>
      <c r="E16" s="102"/>
      <c r="F16" s="3"/>
      <c r="G16" s="3"/>
      <c r="H16" s="3"/>
      <c r="I16" s="3"/>
      <c r="J16" s="3"/>
      <c r="K16" s="3"/>
      <c r="L16" s="3"/>
      <c r="M16" s="3"/>
    </row>
    <row r="17" spans="1:13" ht="12.75">
      <c r="A17" s="81"/>
      <c r="B17" s="1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1:13" ht="12.75" customHeight="1">
      <c r="K18" s="525" t="s">
        <v>64</v>
      </c>
      <c r="L18" s="525"/>
      <c r="M18" s="525"/>
    </row>
    <row r="19" spans="11:13" ht="12.75" customHeight="1">
      <c r="K19" s="520" t="s">
        <v>65</v>
      </c>
      <c r="L19" s="520"/>
      <c r="M19" s="520"/>
    </row>
  </sheetData>
  <sheetProtection selectLockedCells="1" selectUnlockedCells="1"/>
  <mergeCells count="5">
    <mergeCell ref="A1:M1"/>
    <mergeCell ref="E12:I12"/>
    <mergeCell ref="E13:I13"/>
    <mergeCell ref="K18:M18"/>
    <mergeCell ref="K19:M19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7109375" style="0" customWidth="1"/>
    <col min="2" max="2" width="45.421875" style="0" customWidth="1"/>
    <col min="3" max="3" width="15.7109375" style="0" customWidth="1"/>
    <col min="4" max="4" width="12.8515625" style="0" customWidth="1"/>
    <col min="5" max="5" width="11.7109375" style="0" customWidth="1"/>
    <col min="7" max="10" width="9.28125" style="0" customWidth="1"/>
    <col min="11" max="11" width="11.421875" style="0" customWidth="1"/>
    <col min="12" max="12" width="11.7109375" style="0" customWidth="1"/>
    <col min="13" max="13" width="12.57421875" style="0" customWidth="1"/>
  </cols>
  <sheetData>
    <row r="1" spans="2:12" ht="12.75">
      <c r="B1" s="113" t="s">
        <v>134</v>
      </c>
      <c r="D1" s="1" t="s">
        <v>1</v>
      </c>
      <c r="L1" s="1" t="s">
        <v>2</v>
      </c>
    </row>
    <row r="2" ht="13.5" thickBot="1">
      <c r="B2" s="112"/>
    </row>
    <row r="3" spans="1:15" ht="42">
      <c r="A3" s="336" t="s">
        <v>3</v>
      </c>
      <c r="B3" s="162" t="s">
        <v>4</v>
      </c>
      <c r="C3" s="162" t="s">
        <v>5</v>
      </c>
      <c r="D3" s="162" t="s">
        <v>6</v>
      </c>
      <c r="E3" s="162" t="s">
        <v>7</v>
      </c>
      <c r="F3" s="162" t="s">
        <v>8</v>
      </c>
      <c r="G3" s="162" t="s">
        <v>9</v>
      </c>
      <c r="H3" s="162" t="s">
        <v>10</v>
      </c>
      <c r="I3" s="162" t="s">
        <v>11</v>
      </c>
      <c r="J3" s="162" t="s">
        <v>12</v>
      </c>
      <c r="K3" s="162" t="s">
        <v>13</v>
      </c>
      <c r="L3" s="162" t="s">
        <v>14</v>
      </c>
      <c r="M3" s="162" t="s">
        <v>15</v>
      </c>
      <c r="N3" s="226" t="s">
        <v>67</v>
      </c>
      <c r="O3" s="227" t="s">
        <v>68</v>
      </c>
    </row>
    <row r="4" spans="1:15" ht="12.75">
      <c r="A4" s="337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208">
        <v>14</v>
      </c>
      <c r="O4" s="228">
        <v>15</v>
      </c>
    </row>
    <row r="5" spans="1:15" ht="34.5" customHeight="1">
      <c r="A5" s="164"/>
      <c r="B5" s="210"/>
      <c r="C5" s="142"/>
      <c r="D5" s="144"/>
      <c r="E5" s="144"/>
      <c r="F5" s="142"/>
      <c r="G5" s="141"/>
      <c r="H5" s="142"/>
      <c r="I5" s="142"/>
      <c r="J5" s="145" t="s">
        <v>17</v>
      </c>
      <c r="K5" s="145" t="s">
        <v>18</v>
      </c>
      <c r="L5" s="145" t="s">
        <v>19</v>
      </c>
      <c r="M5" s="145" t="s">
        <v>20</v>
      </c>
      <c r="N5" s="173"/>
      <c r="O5" s="229"/>
    </row>
    <row r="6" spans="1:15" ht="39" customHeight="1">
      <c r="A6" s="165" t="s">
        <v>21</v>
      </c>
      <c r="B6" s="211" t="s">
        <v>135</v>
      </c>
      <c r="C6" s="157"/>
      <c r="D6" s="148"/>
      <c r="E6" s="149"/>
      <c r="F6" s="212" t="s">
        <v>37</v>
      </c>
      <c r="G6" s="258">
        <v>30</v>
      </c>
      <c r="H6" s="199"/>
      <c r="I6" s="150"/>
      <c r="J6" s="205">
        <f>H6*I6+H6</f>
        <v>0</v>
      </c>
      <c r="K6" s="205">
        <f>G6*H6</f>
        <v>0</v>
      </c>
      <c r="L6" s="205">
        <f>K6*I6</f>
        <v>0</v>
      </c>
      <c r="M6" s="205">
        <f>K6+L6</f>
        <v>0</v>
      </c>
      <c r="N6" s="157"/>
      <c r="O6" s="231"/>
    </row>
    <row r="7" spans="1:15" ht="48" customHeight="1">
      <c r="A7" s="165" t="s">
        <v>24</v>
      </c>
      <c r="B7" s="211" t="s">
        <v>136</v>
      </c>
      <c r="C7" s="345"/>
      <c r="D7" s="346"/>
      <c r="E7" s="347"/>
      <c r="F7" s="212" t="s">
        <v>37</v>
      </c>
      <c r="G7" s="213">
        <v>40</v>
      </c>
      <c r="H7" s="199"/>
      <c r="I7" s="150"/>
      <c r="J7" s="205">
        <f>H7*I7+H7</f>
        <v>0</v>
      </c>
      <c r="K7" s="205">
        <f>G7*H7</f>
        <v>0</v>
      </c>
      <c r="L7" s="205">
        <f>K7*I7</f>
        <v>0</v>
      </c>
      <c r="M7" s="205">
        <f>K7+L7</f>
        <v>0</v>
      </c>
      <c r="N7" s="157"/>
      <c r="O7" s="231"/>
    </row>
    <row r="8" spans="1:15" ht="48" customHeight="1">
      <c r="A8" s="165" t="s">
        <v>26</v>
      </c>
      <c r="B8" s="211" t="s">
        <v>137</v>
      </c>
      <c r="C8" s="157"/>
      <c r="D8" s="148"/>
      <c r="E8" s="149"/>
      <c r="F8" s="212" t="s">
        <v>37</v>
      </c>
      <c r="G8" s="213">
        <v>40</v>
      </c>
      <c r="H8" s="199"/>
      <c r="I8" s="150"/>
      <c r="J8" s="205">
        <f>H8*I8+H8</f>
        <v>0</v>
      </c>
      <c r="K8" s="205">
        <f>G8*H8</f>
        <v>0</v>
      </c>
      <c r="L8" s="205">
        <f>K8*I8</f>
        <v>0</v>
      </c>
      <c r="M8" s="205">
        <f>K8+L8</f>
        <v>0</v>
      </c>
      <c r="N8" s="157"/>
      <c r="O8" s="231"/>
    </row>
    <row r="9" spans="1:15" ht="39.75" customHeight="1">
      <c r="A9" s="165" t="s">
        <v>28</v>
      </c>
      <c r="B9" s="211" t="s">
        <v>138</v>
      </c>
      <c r="C9" s="157"/>
      <c r="D9" s="148"/>
      <c r="E9" s="149"/>
      <c r="F9" s="212" t="s">
        <v>37</v>
      </c>
      <c r="G9" s="213">
        <v>10</v>
      </c>
      <c r="H9" s="199"/>
      <c r="I9" s="150"/>
      <c r="J9" s="205">
        <f>H9*I9+H9</f>
        <v>0</v>
      </c>
      <c r="K9" s="205">
        <f>G9*H9</f>
        <v>0</v>
      </c>
      <c r="L9" s="205">
        <f>K9*I9</f>
        <v>0</v>
      </c>
      <c r="M9" s="205">
        <f>K9+L9</f>
        <v>0</v>
      </c>
      <c r="N9" s="157"/>
      <c r="O9" s="231"/>
    </row>
    <row r="10" spans="1:15" ht="51.75" customHeight="1" thickBot="1">
      <c r="A10" s="348" t="s">
        <v>30</v>
      </c>
      <c r="B10" s="261" t="s">
        <v>139</v>
      </c>
      <c r="C10" s="239"/>
      <c r="D10" s="168"/>
      <c r="E10" s="169"/>
      <c r="F10" s="264" t="s">
        <v>37</v>
      </c>
      <c r="G10" s="349">
        <v>60</v>
      </c>
      <c r="H10" s="265"/>
      <c r="I10" s="170"/>
      <c r="J10" s="238">
        <f>H10*I10+H10</f>
        <v>0</v>
      </c>
      <c r="K10" s="238">
        <f>G10*H10</f>
        <v>0</v>
      </c>
      <c r="L10" s="238">
        <f>K10*I10</f>
        <v>0</v>
      </c>
      <c r="M10" s="238">
        <f>K10+L10</f>
        <v>0</v>
      </c>
      <c r="N10" s="239"/>
      <c r="O10" s="240"/>
    </row>
    <row r="11" spans="10:13" ht="13.5" thickBot="1">
      <c r="J11" s="64" t="s">
        <v>78</v>
      </c>
      <c r="K11" s="77">
        <f>SUM(K6:K10)</f>
        <v>0</v>
      </c>
      <c r="L11" s="105">
        <f>SUM(L6:L10)</f>
        <v>0</v>
      </c>
      <c r="M11" s="77">
        <f>SUM(M6:M10)</f>
        <v>0</v>
      </c>
    </row>
    <row r="12" spans="1:4" ht="12.75">
      <c r="A12" s="67" t="s">
        <v>216</v>
      </c>
      <c r="B12" s="54"/>
      <c r="C12" s="54"/>
      <c r="D12" s="54"/>
    </row>
    <row r="13" spans="1:10" ht="12.75">
      <c r="A13" s="125"/>
      <c r="B13" s="24" t="s">
        <v>60</v>
      </c>
      <c r="C13" s="25"/>
      <c r="D13" s="26">
        <f>K11</f>
        <v>0</v>
      </c>
      <c r="E13" s="27" t="s">
        <v>61</v>
      </c>
      <c r="F13" s="526"/>
      <c r="G13" s="526"/>
      <c r="H13" s="526"/>
      <c r="I13" s="526"/>
      <c r="J13" s="526"/>
    </row>
    <row r="14" spans="1:10" ht="12.75">
      <c r="A14" s="125"/>
      <c r="B14" s="24" t="s">
        <v>62</v>
      </c>
      <c r="C14" s="25"/>
      <c r="D14" s="28">
        <f>M11</f>
        <v>0</v>
      </c>
      <c r="E14" s="29" t="s">
        <v>61</v>
      </c>
      <c r="F14" s="527"/>
      <c r="G14" s="527"/>
      <c r="H14" s="527"/>
      <c r="I14" s="527"/>
      <c r="J14" s="527"/>
    </row>
    <row r="15" spans="2:10" ht="12.75">
      <c r="B15" s="69" t="s">
        <v>63</v>
      </c>
      <c r="D15" s="70"/>
      <c r="E15" s="71"/>
      <c r="F15" s="72"/>
      <c r="G15" s="72"/>
      <c r="H15" s="72"/>
      <c r="I15" s="73"/>
      <c r="J15" s="74"/>
    </row>
    <row r="16" spans="11:13" ht="12.75" customHeight="1">
      <c r="K16" s="529" t="s">
        <v>65</v>
      </c>
      <c r="L16" s="529"/>
      <c r="M16" s="529"/>
    </row>
  </sheetData>
  <sheetProtection selectLockedCells="1" selectUnlockedCells="1"/>
  <mergeCells count="3">
    <mergeCell ref="F13:J13"/>
    <mergeCell ref="F14:J14"/>
    <mergeCell ref="K16:M16"/>
  </mergeCells>
  <printOptions horizontalCentered="1"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4.28125" style="0" customWidth="1"/>
    <col min="2" max="2" width="44.7109375" style="0" customWidth="1"/>
    <col min="4" max="4" width="18.00390625" style="0" customWidth="1"/>
    <col min="7" max="7" width="9.28125" style="0" customWidth="1"/>
    <col min="8" max="8" width="10.7109375" style="0" customWidth="1"/>
    <col min="9" max="9" width="9.28125" style="0" customWidth="1"/>
    <col min="10" max="10" width="12.7109375" style="0" customWidth="1"/>
    <col min="11" max="11" width="13.28125" style="0" customWidth="1"/>
    <col min="12" max="12" width="12.421875" style="0" customWidth="1"/>
    <col min="13" max="13" width="13.57421875" style="0" customWidth="1"/>
  </cols>
  <sheetData>
    <row r="1" spans="2:12" ht="12.75">
      <c r="B1" s="1" t="s">
        <v>140</v>
      </c>
      <c r="D1" s="1" t="s">
        <v>1</v>
      </c>
      <c r="L1" s="1" t="s">
        <v>2</v>
      </c>
    </row>
    <row r="2" ht="13.5" thickBot="1">
      <c r="B2" s="1"/>
    </row>
    <row r="3" spans="1:15" ht="42">
      <c r="A3" s="161" t="s">
        <v>3</v>
      </c>
      <c r="B3" s="162" t="s">
        <v>4</v>
      </c>
      <c r="C3" s="162" t="s">
        <v>5</v>
      </c>
      <c r="D3" s="162" t="s">
        <v>6</v>
      </c>
      <c r="E3" s="162" t="s">
        <v>7</v>
      </c>
      <c r="F3" s="162" t="s">
        <v>8</v>
      </c>
      <c r="G3" s="162" t="s">
        <v>9</v>
      </c>
      <c r="H3" s="162" t="s">
        <v>10</v>
      </c>
      <c r="I3" s="162" t="s">
        <v>11</v>
      </c>
      <c r="J3" s="162" t="s">
        <v>12</v>
      </c>
      <c r="K3" s="162" t="s">
        <v>13</v>
      </c>
      <c r="L3" s="162" t="s">
        <v>14</v>
      </c>
      <c r="M3" s="162" t="s">
        <v>15</v>
      </c>
      <c r="N3" s="226" t="s">
        <v>67</v>
      </c>
      <c r="O3" s="227" t="s">
        <v>68</v>
      </c>
    </row>
    <row r="4" spans="1:15" ht="12.75">
      <c r="A4" s="163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208">
        <v>14</v>
      </c>
      <c r="O4" s="228">
        <v>15</v>
      </c>
    </row>
    <row r="5" spans="1:18" ht="31.5">
      <c r="A5" s="164"/>
      <c r="B5" s="142"/>
      <c r="C5" s="142"/>
      <c r="D5" s="144"/>
      <c r="E5" s="144"/>
      <c r="F5" s="142"/>
      <c r="G5" s="141"/>
      <c r="H5" s="142"/>
      <c r="I5" s="142"/>
      <c r="J5" s="145" t="s">
        <v>17</v>
      </c>
      <c r="K5" s="145" t="s">
        <v>18</v>
      </c>
      <c r="L5" s="145" t="s">
        <v>19</v>
      </c>
      <c r="M5" s="145" t="s">
        <v>20</v>
      </c>
      <c r="N5" s="173"/>
      <c r="O5" s="229"/>
      <c r="R5" s="285"/>
    </row>
    <row r="6" spans="1:15" ht="81" customHeight="1" thickBot="1">
      <c r="A6" s="232" t="s">
        <v>21</v>
      </c>
      <c r="B6" s="391" t="s">
        <v>97</v>
      </c>
      <c r="C6" s="239"/>
      <c r="D6" s="297"/>
      <c r="E6" s="169"/>
      <c r="F6" s="252" t="s">
        <v>37</v>
      </c>
      <c r="G6" s="392">
        <v>900</v>
      </c>
      <c r="H6" s="254"/>
      <c r="I6" s="255"/>
      <c r="J6" s="256">
        <f>H6*I6+H6</f>
        <v>0</v>
      </c>
      <c r="K6" s="256">
        <f>G6*H6</f>
        <v>0</v>
      </c>
      <c r="L6" s="256">
        <f>K6*I6</f>
        <v>0</v>
      </c>
      <c r="M6" s="256">
        <f>K6+L6</f>
        <v>0</v>
      </c>
      <c r="N6" s="239"/>
      <c r="O6" s="240"/>
    </row>
    <row r="7" spans="1:13" ht="20.25" customHeight="1" thickBot="1">
      <c r="A7" s="81"/>
      <c r="B7" s="3"/>
      <c r="J7" s="82" t="s">
        <v>78</v>
      </c>
      <c r="K7" s="77">
        <f>SUM(K6:K6)</f>
        <v>0</v>
      </c>
      <c r="L7" s="77">
        <f>SUM(L6:L6)</f>
        <v>0</v>
      </c>
      <c r="M7" s="77">
        <f>SUM(M6:M6)</f>
        <v>0</v>
      </c>
    </row>
    <row r="8" spans="1:13" ht="12.75">
      <c r="A8" s="2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2" ht="12.75">
      <c r="A9" s="81"/>
      <c r="B9" s="84" t="s">
        <v>217</v>
      </c>
    </row>
    <row r="10" ht="13.5" thickBot="1">
      <c r="A10" s="81"/>
    </row>
    <row r="11" spans="1:10" ht="13.5" thickBot="1">
      <c r="A11" s="81"/>
      <c r="B11" s="24" t="s">
        <v>60</v>
      </c>
      <c r="C11" s="25"/>
      <c r="D11" s="55">
        <f>K7</f>
        <v>0</v>
      </c>
      <c r="E11" s="27" t="s">
        <v>61</v>
      </c>
      <c r="F11" s="522"/>
      <c r="G11" s="522"/>
      <c r="H11" s="522"/>
      <c r="I11" s="522"/>
      <c r="J11" s="522"/>
    </row>
    <row r="12" spans="1:13" ht="13.5" thickBot="1">
      <c r="A12" s="81"/>
      <c r="B12" s="24" t="s">
        <v>62</v>
      </c>
      <c r="C12" s="25"/>
      <c r="D12" s="56">
        <f>M7</f>
        <v>0</v>
      </c>
      <c r="E12" s="29" t="s">
        <v>61</v>
      </c>
      <c r="F12" s="523"/>
      <c r="G12" s="523"/>
      <c r="H12" s="523"/>
      <c r="I12" s="523"/>
      <c r="J12" s="523"/>
      <c r="K12" s="3" t="s">
        <v>16</v>
      </c>
      <c r="L12" s="3"/>
      <c r="M12" s="3"/>
    </row>
    <row r="13" spans="2:13" ht="12.75">
      <c r="B13" s="30" t="s">
        <v>63</v>
      </c>
      <c r="D13" s="31"/>
      <c r="E13" s="32"/>
      <c r="F13" s="33"/>
      <c r="G13" s="33"/>
      <c r="H13" s="33"/>
      <c r="I13" s="34"/>
      <c r="J13" s="35"/>
      <c r="K13" s="3"/>
      <c r="L13" s="3"/>
      <c r="M13" s="3"/>
    </row>
    <row r="14" spans="2:13" ht="29.25" customHeight="1">
      <c r="B14" s="85"/>
      <c r="C14" s="86"/>
      <c r="D14" s="86"/>
      <c r="E14" s="86"/>
      <c r="F14" s="86"/>
      <c r="G14" s="86"/>
      <c r="H14" s="86"/>
      <c r="I14" s="86"/>
      <c r="J14" s="86"/>
      <c r="K14" s="520" t="s">
        <v>65</v>
      </c>
      <c r="L14" s="520"/>
      <c r="M14" s="520"/>
    </row>
    <row r="15" spans="2:10" ht="12.75" customHeight="1">
      <c r="B15" s="87"/>
      <c r="C15" s="86"/>
      <c r="D15" s="86"/>
      <c r="E15" s="86"/>
      <c r="F15" s="86"/>
      <c r="G15" s="86"/>
      <c r="H15" s="86"/>
      <c r="I15" s="86"/>
      <c r="J15" s="86"/>
    </row>
    <row r="16" spans="2:10" ht="12.75" customHeight="1">
      <c r="B16" s="86"/>
      <c r="C16" s="86"/>
      <c r="D16" s="86"/>
      <c r="E16" s="86"/>
      <c r="F16" s="86"/>
      <c r="G16" s="86"/>
      <c r="H16" s="86"/>
      <c r="I16" s="86"/>
      <c r="J16" s="86"/>
    </row>
    <row r="17" spans="2:10" ht="12.75" customHeight="1">
      <c r="B17" s="86"/>
      <c r="C17" s="86"/>
      <c r="D17" s="86"/>
      <c r="E17" s="86"/>
      <c r="F17" s="86"/>
      <c r="G17" s="86"/>
      <c r="H17" s="86"/>
      <c r="I17" s="86"/>
      <c r="J17" s="86"/>
    </row>
    <row r="18" spans="2:10" ht="12.75" customHeight="1">
      <c r="B18" s="86"/>
      <c r="C18" s="86"/>
      <c r="D18" s="86"/>
      <c r="E18" s="86"/>
      <c r="F18" s="86"/>
      <c r="G18" s="86"/>
      <c r="H18" s="86"/>
      <c r="I18" s="86"/>
      <c r="J18" s="86"/>
    </row>
    <row r="19" spans="2:10" ht="12.75" customHeight="1">
      <c r="B19" s="86"/>
      <c r="C19" s="86"/>
      <c r="D19" s="86"/>
      <c r="E19" s="86"/>
      <c r="F19" s="86"/>
      <c r="G19" s="86"/>
      <c r="H19" s="86"/>
      <c r="I19" s="86"/>
      <c r="J19" s="86"/>
    </row>
    <row r="20" spans="2:10" ht="12.75" customHeight="1">
      <c r="B20" s="86"/>
      <c r="C20" s="86"/>
      <c r="D20" s="86"/>
      <c r="E20" s="86"/>
      <c r="F20" s="86"/>
      <c r="G20" s="86"/>
      <c r="H20" s="86"/>
      <c r="I20" s="86"/>
      <c r="J20" s="86"/>
    </row>
    <row r="21" ht="12.75" customHeight="1"/>
  </sheetData>
  <sheetProtection selectLockedCells="1" selectUnlockedCells="1"/>
  <mergeCells count="3">
    <mergeCell ref="F12:J12"/>
    <mergeCell ref="K14:M14"/>
    <mergeCell ref="F11:J11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90" zoomScaleNormal="90" zoomScalePageLayoutView="0" workbookViewId="0" topLeftCell="A4">
      <selection activeCell="Q10" sqref="Q10"/>
    </sheetView>
  </sheetViews>
  <sheetFormatPr defaultColWidth="9.140625" defaultRowHeight="12.75"/>
  <cols>
    <col min="1" max="1" width="4.140625" style="0" customWidth="1"/>
    <col min="2" max="2" width="72.421875" style="0" customWidth="1"/>
    <col min="3" max="3" width="10.28125" style="0" customWidth="1"/>
    <col min="4" max="4" width="14.140625" style="0" customWidth="1"/>
    <col min="5" max="6" width="8.421875" style="0" customWidth="1"/>
    <col min="7" max="7" width="6.140625" style="0" customWidth="1"/>
    <col min="8" max="8" width="9.57421875" style="0" customWidth="1"/>
    <col min="10" max="10" width="10.8515625" style="0" customWidth="1"/>
    <col min="11" max="11" width="13.7109375" style="0" customWidth="1"/>
    <col min="12" max="12" width="12.00390625" style="0" customWidth="1"/>
    <col min="13" max="13" width="13.42187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145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/>
      <c r="D6" s="144"/>
      <c r="E6" s="144"/>
      <c r="F6" s="142" t="s">
        <v>16</v>
      </c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51.75" customHeight="1">
      <c r="A7" s="165" t="s">
        <v>21</v>
      </c>
      <c r="B7" s="241" t="s">
        <v>146</v>
      </c>
      <c r="C7" s="242"/>
      <c r="D7" s="148"/>
      <c r="E7" s="149"/>
      <c r="F7" s="193" t="s">
        <v>37</v>
      </c>
      <c r="G7" s="198">
        <v>210</v>
      </c>
      <c r="H7" s="195"/>
      <c r="I7" s="196"/>
      <c r="J7" s="243">
        <f aca="true" t="shared" si="0" ref="J7:J12">H7*I7+H7</f>
        <v>0</v>
      </c>
      <c r="K7" s="244">
        <f aca="true" t="shared" si="1" ref="K7:K12">G7*H7</f>
        <v>0</v>
      </c>
      <c r="L7" s="244">
        <f aca="true" t="shared" si="2" ref="L7:L12">K7*I7</f>
        <v>0</v>
      </c>
      <c r="M7" s="244">
        <f aca="true" t="shared" si="3" ref="M7:M12">K7+L7</f>
        <v>0</v>
      </c>
      <c r="N7" s="157"/>
      <c r="O7" s="231"/>
    </row>
    <row r="8" spans="1:15" ht="103.5" customHeight="1">
      <c r="A8" s="165" t="s">
        <v>24</v>
      </c>
      <c r="B8" s="214" t="s">
        <v>147</v>
      </c>
      <c r="C8" s="245"/>
      <c r="D8" s="159"/>
      <c r="E8" s="149"/>
      <c r="F8" s="202" t="s">
        <v>37</v>
      </c>
      <c r="G8" s="194">
        <v>200</v>
      </c>
      <c r="H8" s="246"/>
      <c r="I8" s="247"/>
      <c r="J8" s="243">
        <f t="shared" si="0"/>
        <v>0</v>
      </c>
      <c r="K8" s="243">
        <f t="shared" si="1"/>
        <v>0</v>
      </c>
      <c r="L8" s="243">
        <f t="shared" si="2"/>
        <v>0</v>
      </c>
      <c r="M8" s="243">
        <f t="shared" si="3"/>
        <v>0</v>
      </c>
      <c r="N8" s="157"/>
      <c r="O8" s="231"/>
    </row>
    <row r="9" spans="1:15" ht="63.75" customHeight="1">
      <c r="A9" s="165" t="s">
        <v>26</v>
      </c>
      <c r="B9" s="214" t="s">
        <v>148</v>
      </c>
      <c r="C9" s="159"/>
      <c r="D9" s="245"/>
      <c r="E9" s="149"/>
      <c r="F9" s="202" t="s">
        <v>37</v>
      </c>
      <c r="G9" s="194">
        <v>1000</v>
      </c>
      <c r="H9" s="246"/>
      <c r="I9" s="247"/>
      <c r="J9" s="243">
        <f t="shared" si="0"/>
        <v>0</v>
      </c>
      <c r="K9" s="243">
        <f t="shared" si="1"/>
        <v>0</v>
      </c>
      <c r="L9" s="243">
        <f t="shared" si="2"/>
        <v>0</v>
      </c>
      <c r="M9" s="243">
        <f t="shared" si="3"/>
        <v>0</v>
      </c>
      <c r="N9" s="157"/>
      <c r="O9" s="231"/>
    </row>
    <row r="10" spans="1:15" ht="103.5" customHeight="1">
      <c r="A10" s="165" t="s">
        <v>28</v>
      </c>
      <c r="B10" s="248" t="s">
        <v>153</v>
      </c>
      <c r="C10" s="158"/>
      <c r="D10" s="148"/>
      <c r="E10" s="149"/>
      <c r="F10" s="249" t="s">
        <v>37</v>
      </c>
      <c r="G10" s="250">
        <v>450</v>
      </c>
      <c r="H10" s="216"/>
      <c r="I10" s="160"/>
      <c r="J10" s="189">
        <f t="shared" si="0"/>
        <v>0</v>
      </c>
      <c r="K10" s="189">
        <f t="shared" si="1"/>
        <v>0</v>
      </c>
      <c r="L10" s="189">
        <f t="shared" si="2"/>
        <v>0</v>
      </c>
      <c r="M10" s="189">
        <f t="shared" si="3"/>
        <v>0</v>
      </c>
      <c r="N10" s="157"/>
      <c r="O10" s="231"/>
    </row>
    <row r="11" spans="1:15" ht="144" customHeight="1">
      <c r="A11" s="165" t="s">
        <v>30</v>
      </c>
      <c r="B11" s="248" t="s">
        <v>154</v>
      </c>
      <c r="C11" s="158"/>
      <c r="D11" s="148"/>
      <c r="E11" s="149"/>
      <c r="F11" s="193" t="s">
        <v>37</v>
      </c>
      <c r="G11" s="198">
        <v>2500</v>
      </c>
      <c r="H11" s="216"/>
      <c r="I11" s="160"/>
      <c r="J11" s="189">
        <f t="shared" si="0"/>
        <v>0</v>
      </c>
      <c r="K11" s="189">
        <f t="shared" si="1"/>
        <v>0</v>
      </c>
      <c r="L11" s="189">
        <f t="shared" si="2"/>
        <v>0</v>
      </c>
      <c r="M11" s="189">
        <f t="shared" si="3"/>
        <v>0</v>
      </c>
      <c r="N11" s="157"/>
      <c r="O11" s="231"/>
    </row>
    <row r="12" spans="1:15" ht="41.25" customHeight="1" thickBot="1">
      <c r="A12" s="251" t="s">
        <v>32</v>
      </c>
      <c r="B12" s="412" t="s">
        <v>155</v>
      </c>
      <c r="C12" s="234"/>
      <c r="D12" s="168"/>
      <c r="E12" s="169"/>
      <c r="F12" s="252" t="s">
        <v>37</v>
      </c>
      <c r="G12" s="253">
        <v>100</v>
      </c>
      <c r="H12" s="254"/>
      <c r="I12" s="255"/>
      <c r="J12" s="256">
        <f t="shared" si="0"/>
        <v>0</v>
      </c>
      <c r="K12" s="256">
        <f t="shared" si="1"/>
        <v>0</v>
      </c>
      <c r="L12" s="256">
        <f t="shared" si="2"/>
        <v>0</v>
      </c>
      <c r="M12" s="256">
        <f t="shared" si="3"/>
        <v>0</v>
      </c>
      <c r="N12" s="239"/>
      <c r="O12" s="240"/>
    </row>
    <row r="13" spans="1:13" ht="19.5" customHeight="1" thickBot="1">
      <c r="A13" s="3"/>
      <c r="B13" s="108"/>
      <c r="C13" s="108"/>
      <c r="D13" s="108"/>
      <c r="E13" s="108"/>
      <c r="F13" s="108"/>
      <c r="G13" s="108"/>
      <c r="H13" s="108"/>
      <c r="I13" s="108"/>
      <c r="J13" s="109" t="s">
        <v>78</v>
      </c>
      <c r="K13" s="110">
        <f>SUM(K7:K12)</f>
        <v>0</v>
      </c>
      <c r="L13" s="110">
        <f>SUM(L7:L12)</f>
        <v>0</v>
      </c>
      <c r="M13" s="111">
        <f>SUM(M7:M12)</f>
        <v>0</v>
      </c>
    </row>
    <row r="14" spans="1:13" ht="12.75" customHeight="1">
      <c r="A14" s="3"/>
      <c r="B14" s="20" t="s">
        <v>218</v>
      </c>
      <c r="C14" s="21"/>
      <c r="D14" s="3"/>
      <c r="E14" s="3"/>
      <c r="F14" s="5"/>
      <c r="G14" s="22"/>
      <c r="H14" s="7"/>
      <c r="I14" s="8"/>
      <c r="J14" s="23"/>
      <c r="K14" s="23"/>
      <c r="L14" s="23"/>
      <c r="M14" s="23"/>
    </row>
    <row r="15" spans="1:13" ht="12.75" customHeight="1">
      <c r="A15" s="3"/>
      <c r="B15" s="24" t="s">
        <v>60</v>
      </c>
      <c r="C15" s="25"/>
      <c r="D15" s="26">
        <f>K13</f>
        <v>0</v>
      </c>
      <c r="E15" s="27" t="s">
        <v>61</v>
      </c>
      <c r="F15" s="522"/>
      <c r="G15" s="522"/>
      <c r="H15" s="522"/>
      <c r="I15" s="522"/>
      <c r="J15" s="522"/>
      <c r="K15" s="23"/>
      <c r="L15" s="23"/>
      <c r="M15" s="23"/>
    </row>
    <row r="16" spans="1:13" ht="12.75" customHeight="1">
      <c r="A16" s="3"/>
      <c r="B16" s="24" t="s">
        <v>62</v>
      </c>
      <c r="C16" s="25"/>
      <c r="D16" s="28">
        <f>M13</f>
        <v>0</v>
      </c>
      <c r="E16" s="29" t="s">
        <v>61</v>
      </c>
      <c r="F16" s="523"/>
      <c r="G16" s="523"/>
      <c r="H16" s="523"/>
      <c r="I16" s="523"/>
      <c r="J16" s="523"/>
      <c r="K16" s="23"/>
      <c r="L16" s="23"/>
      <c r="M16" s="23"/>
    </row>
    <row r="17" spans="1:13" ht="12.75" customHeight="1">
      <c r="A17" s="3"/>
      <c r="B17" s="30" t="s">
        <v>63</v>
      </c>
      <c r="D17" s="31"/>
      <c r="E17" s="32"/>
      <c r="F17" s="33"/>
      <c r="G17" s="33"/>
      <c r="H17" s="33"/>
      <c r="I17" s="34"/>
      <c r="J17" s="35"/>
      <c r="K17" s="23"/>
      <c r="L17" s="23"/>
      <c r="M17" s="23"/>
    </row>
    <row r="18" spans="1:13" ht="12.75" customHeight="1">
      <c r="A18" s="3"/>
      <c r="B18" s="524"/>
      <c r="C18" s="524"/>
      <c r="D18" s="524"/>
      <c r="E18" s="524"/>
      <c r="F18" s="524"/>
      <c r="G18" s="524"/>
      <c r="H18" s="524"/>
      <c r="I18" s="524"/>
      <c r="J18" s="36"/>
      <c r="K18" s="525" t="s">
        <v>64</v>
      </c>
      <c r="L18" s="525"/>
      <c r="M18" s="525"/>
    </row>
    <row r="19" spans="1:13" ht="12.75" customHeight="1">
      <c r="A19" s="3"/>
      <c r="B19" s="3"/>
      <c r="C19" s="3"/>
      <c r="D19" s="3"/>
      <c r="E19" s="3"/>
      <c r="F19" s="3"/>
      <c r="G19" s="3"/>
      <c r="H19" s="3"/>
      <c r="I19" s="3"/>
      <c r="K19" s="520" t="s">
        <v>65</v>
      </c>
      <c r="L19" s="520"/>
      <c r="M19" s="520"/>
    </row>
    <row r="20" spans="1:13" ht="15">
      <c r="A20" s="3"/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" customHeight="1">
      <c r="A24" s="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" customHeight="1">
      <c r="A25" s="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" customHeight="1">
      <c r="A27" s="3"/>
      <c r="E27" s="3"/>
      <c r="F27" s="40"/>
      <c r="G27" s="41"/>
      <c r="H27" s="42"/>
      <c r="I27" s="43"/>
      <c r="J27" s="44"/>
      <c r="K27" s="44"/>
      <c r="L27" s="44"/>
      <c r="M27" s="44"/>
    </row>
    <row r="28" spans="1:13" ht="12.75">
      <c r="A28" s="3"/>
      <c r="E28" s="3"/>
      <c r="F28" s="3"/>
      <c r="G28" s="3"/>
      <c r="H28" s="3"/>
      <c r="I28" s="3"/>
      <c r="J28" s="3"/>
      <c r="K28" s="3"/>
      <c r="L28" s="3"/>
      <c r="M28" s="3"/>
    </row>
    <row r="29" spans="2:4" ht="13.5" customHeight="1">
      <c r="B29" s="45"/>
      <c r="C29" s="46"/>
      <c r="D29" s="46"/>
    </row>
    <row r="30" spans="2:13" ht="12.75">
      <c r="B30" s="47"/>
      <c r="C30" s="48"/>
      <c r="D30" s="48"/>
      <c r="M30" s="49"/>
    </row>
    <row r="31" spans="2:4" ht="15" customHeight="1">
      <c r="B31" s="48"/>
      <c r="C31" s="48"/>
      <c r="D31" s="48"/>
    </row>
    <row r="32" spans="2:4" ht="12.75">
      <c r="B32" s="48"/>
      <c r="C32" s="48"/>
      <c r="D32" s="48"/>
    </row>
    <row r="33" spans="2:4" ht="12.75" customHeight="1">
      <c r="B33" s="48"/>
      <c r="C33" s="48"/>
      <c r="D33" s="48"/>
    </row>
    <row r="34" spans="2:4" ht="13.5" customHeight="1">
      <c r="B34" s="50"/>
      <c r="C34" s="48"/>
      <c r="D34" s="48"/>
    </row>
  </sheetData>
  <sheetProtection selectLockedCells="1" selectUnlockedCells="1"/>
  <mergeCells count="6">
    <mergeCell ref="A1:M1"/>
    <mergeCell ref="F15:J15"/>
    <mergeCell ref="F16:J16"/>
    <mergeCell ref="B18:I18"/>
    <mergeCell ref="K18:M18"/>
    <mergeCell ref="K19:M19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00390625" style="0" customWidth="1"/>
    <col min="2" max="2" width="31.57421875" style="0" customWidth="1"/>
    <col min="3" max="3" width="16.421875" style="0" customWidth="1"/>
    <col min="4" max="4" width="11.421875" style="0" customWidth="1"/>
    <col min="5" max="5" width="11.57421875" style="0" customWidth="1"/>
    <col min="8" max="8" width="10.8515625" style="0" customWidth="1"/>
    <col min="10" max="10" width="10.7109375" style="0" customWidth="1"/>
    <col min="11" max="11" width="13.8515625" style="0" customWidth="1"/>
    <col min="12" max="12" width="12.8515625" style="0" customWidth="1"/>
    <col min="13" max="13" width="13.2812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149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/>
      <c r="D6" s="144"/>
      <c r="E6" s="144"/>
      <c r="F6" s="142"/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39" customHeight="1">
      <c r="A7" s="165" t="s">
        <v>21</v>
      </c>
      <c r="B7" s="350" t="s">
        <v>203</v>
      </c>
      <c r="C7" s="351"/>
      <c r="D7" s="316"/>
      <c r="E7" s="317"/>
      <c r="F7" s="318" t="s">
        <v>23</v>
      </c>
      <c r="G7" s="318">
        <v>3</v>
      </c>
      <c r="H7" s="216"/>
      <c r="I7" s="150"/>
      <c r="J7" s="205">
        <f>H7*I7+H7</f>
        <v>0</v>
      </c>
      <c r="K7" s="205">
        <f>G7*H7</f>
        <v>0</v>
      </c>
      <c r="L7" s="205">
        <f>K7*I7</f>
        <v>0</v>
      </c>
      <c r="M7" s="205">
        <f>K7+L7</f>
        <v>0</v>
      </c>
      <c r="N7" s="157"/>
      <c r="O7" s="231"/>
    </row>
    <row r="8" spans="1:15" ht="39.75" customHeight="1">
      <c r="A8" s="165" t="s">
        <v>24</v>
      </c>
      <c r="B8" s="350" t="s">
        <v>205</v>
      </c>
      <c r="C8" s="351"/>
      <c r="D8" s="316"/>
      <c r="E8" s="317"/>
      <c r="F8" s="318" t="s">
        <v>23</v>
      </c>
      <c r="G8" s="318">
        <v>3</v>
      </c>
      <c r="H8" s="216"/>
      <c r="I8" s="150"/>
      <c r="J8" s="205">
        <f>H8*I8+H8</f>
        <v>0</v>
      </c>
      <c r="K8" s="205">
        <f>G8*H8</f>
        <v>0</v>
      </c>
      <c r="L8" s="205">
        <f>K8*I8</f>
        <v>0</v>
      </c>
      <c r="M8" s="205">
        <f>K8+L8</f>
        <v>0</v>
      </c>
      <c r="N8" s="157"/>
      <c r="O8" s="231"/>
    </row>
    <row r="9" spans="1:15" ht="36" customHeight="1" thickBot="1">
      <c r="A9" s="251" t="s">
        <v>26</v>
      </c>
      <c r="B9" s="352" t="s">
        <v>204</v>
      </c>
      <c r="C9" s="353"/>
      <c r="D9" s="354"/>
      <c r="E9" s="355"/>
      <c r="F9" s="356" t="s">
        <v>23</v>
      </c>
      <c r="G9" s="357">
        <v>900</v>
      </c>
      <c r="H9" s="236"/>
      <c r="I9" s="170"/>
      <c r="J9" s="238">
        <f>H9*I9+H9</f>
        <v>0</v>
      </c>
      <c r="K9" s="238">
        <f>G9*H9</f>
        <v>0</v>
      </c>
      <c r="L9" s="238">
        <f>K9*I9</f>
        <v>0</v>
      </c>
      <c r="M9" s="238">
        <f>K9+L9</f>
        <v>0</v>
      </c>
      <c r="N9" s="239"/>
      <c r="O9" s="240"/>
    </row>
    <row r="10" spans="1:13" ht="13.5" thickBot="1">
      <c r="A10" s="3"/>
      <c r="B10" s="3"/>
      <c r="J10" s="64" t="s">
        <v>78</v>
      </c>
      <c r="K10" s="65">
        <f>SUM(K7:K9)</f>
        <v>0</v>
      </c>
      <c r="L10" s="66">
        <f>SUM(L7:L9)</f>
        <v>0</v>
      </c>
      <c r="M10" s="65">
        <f>SUM(M7:M9)</f>
        <v>0</v>
      </c>
    </row>
    <row r="11" spans="1:13" ht="12.75">
      <c r="A11" s="24" t="s">
        <v>60</v>
      </c>
      <c r="B11" s="127"/>
      <c r="C11" s="55">
        <f>K10</f>
        <v>0</v>
      </c>
      <c r="D11" s="27" t="s">
        <v>61</v>
      </c>
      <c r="E11" s="522"/>
      <c r="F11" s="522"/>
      <c r="G11" s="522"/>
      <c r="H11" s="522"/>
      <c r="I11" s="522"/>
      <c r="J11" s="128"/>
      <c r="K11" s="129"/>
      <c r="L11" s="129"/>
      <c r="M11" s="129"/>
    </row>
    <row r="12" spans="1:13" ht="12.75">
      <c r="A12" s="119" t="s">
        <v>62</v>
      </c>
      <c r="B12" s="130"/>
      <c r="C12" s="56">
        <f>M10</f>
        <v>0</v>
      </c>
      <c r="D12" s="29" t="s">
        <v>61</v>
      </c>
      <c r="E12" s="523"/>
      <c r="F12" s="523"/>
      <c r="G12" s="523"/>
      <c r="H12" s="523"/>
      <c r="I12" s="523"/>
      <c r="J12" s="128"/>
      <c r="K12" s="129"/>
      <c r="L12" s="129"/>
      <c r="M12" s="129"/>
    </row>
    <row r="13" spans="1:13" ht="12.75">
      <c r="A13" s="30" t="s">
        <v>63</v>
      </c>
      <c r="B13" s="131"/>
      <c r="C13" s="31"/>
      <c r="D13" s="32"/>
      <c r="E13" s="33"/>
      <c r="F13" s="33"/>
      <c r="G13" s="33"/>
      <c r="H13" s="34"/>
      <c r="I13" s="35"/>
      <c r="J13" s="128"/>
      <c r="K13" s="129"/>
      <c r="L13" s="129"/>
      <c r="M13" s="129"/>
    </row>
    <row r="14" ht="12.75">
      <c r="A14" s="3"/>
    </row>
    <row r="15" spans="1:13" ht="12.75">
      <c r="A15" s="20" t="s">
        <v>219</v>
      </c>
      <c r="B15" s="54"/>
      <c r="C15" s="54"/>
      <c r="D15" s="54"/>
      <c r="E15" s="54"/>
      <c r="M15" s="132"/>
    </row>
    <row r="16" spans="1:13" ht="13.5" customHeight="1">
      <c r="A16" s="3"/>
      <c r="K16" s="525" t="s">
        <v>64</v>
      </c>
      <c r="L16" s="525"/>
      <c r="M16" s="525"/>
    </row>
    <row r="17" spans="1:13" ht="12.75" customHeight="1">
      <c r="A17" s="3"/>
      <c r="B17" s="133"/>
      <c r="C17" s="3"/>
      <c r="D17" s="3"/>
      <c r="K17" s="520" t="s">
        <v>65</v>
      </c>
      <c r="L17" s="520"/>
      <c r="M17" s="520"/>
    </row>
    <row r="18" spans="1:13" ht="15.75">
      <c r="A18" s="3"/>
      <c r="B18" s="134"/>
      <c r="C18" s="135"/>
      <c r="D18" s="135"/>
      <c r="M18" s="132"/>
    </row>
    <row r="19" spans="1:13" ht="12.75">
      <c r="A19" s="3"/>
      <c r="B19" s="3"/>
      <c r="C19" s="3"/>
      <c r="D19" s="3"/>
      <c r="M19" s="132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</sheetData>
  <sheetProtection selectLockedCells="1" selectUnlockedCells="1"/>
  <mergeCells count="5">
    <mergeCell ref="A1:M1"/>
    <mergeCell ref="E11:I11"/>
    <mergeCell ref="E12:I12"/>
    <mergeCell ref="K16:M16"/>
    <mergeCell ref="K17:M17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140625" style="0" customWidth="1"/>
    <col min="2" max="2" width="72.421875" style="0" customWidth="1"/>
    <col min="3" max="3" width="10.28125" style="0" customWidth="1"/>
    <col min="4" max="4" width="14.140625" style="0" customWidth="1"/>
    <col min="5" max="6" width="8.421875" style="0" customWidth="1"/>
    <col min="7" max="7" width="6.140625" style="0" customWidth="1"/>
    <col min="8" max="8" width="9.57421875" style="0" customWidth="1"/>
    <col min="10" max="10" width="10.8515625" style="0" customWidth="1"/>
    <col min="11" max="11" width="13.7109375" style="0" customWidth="1"/>
    <col min="12" max="12" width="12.00390625" style="0" customWidth="1"/>
    <col min="13" max="13" width="13.42187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150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 t="s">
        <v>16</v>
      </c>
      <c r="D6" s="144"/>
      <c r="E6" s="144"/>
      <c r="F6" s="142" t="s">
        <v>16</v>
      </c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36.75" customHeight="1">
      <c r="A7" s="532" t="s">
        <v>21</v>
      </c>
      <c r="B7" s="358" t="s">
        <v>70</v>
      </c>
      <c r="C7" s="359"/>
      <c r="D7" s="360"/>
      <c r="E7" s="361"/>
      <c r="F7" s="362" t="s">
        <v>23</v>
      </c>
      <c r="G7" s="363">
        <v>45</v>
      </c>
      <c r="H7" s="195"/>
      <c r="I7" s="196"/>
      <c r="J7" s="189">
        <f>H7*I7+H7</f>
        <v>0</v>
      </c>
      <c r="K7" s="189">
        <f>G7*H7</f>
        <v>0</v>
      </c>
      <c r="L7" s="189">
        <f>K7*I7</f>
        <v>0</v>
      </c>
      <c r="M7" s="189">
        <f>K7+L7</f>
        <v>0</v>
      </c>
      <c r="N7" s="158"/>
      <c r="O7" s="364"/>
    </row>
    <row r="8" spans="1:15" ht="50.25" customHeight="1" thickBot="1">
      <c r="A8" s="533"/>
      <c r="B8" s="365" t="s">
        <v>206</v>
      </c>
      <c r="C8" s="366"/>
      <c r="D8" s="367"/>
      <c r="E8" s="368"/>
      <c r="F8" s="369" t="s">
        <v>37</v>
      </c>
      <c r="G8" s="370">
        <v>100</v>
      </c>
      <c r="H8" s="236"/>
      <c r="I8" s="237"/>
      <c r="J8" s="256">
        <f>H8*I8+H8</f>
        <v>0</v>
      </c>
      <c r="K8" s="256">
        <f>G8*H8</f>
        <v>0</v>
      </c>
      <c r="L8" s="256">
        <f>K8*I8</f>
        <v>0</v>
      </c>
      <c r="M8" s="256">
        <f>K8+L8</f>
        <v>0</v>
      </c>
      <c r="N8" s="234"/>
      <c r="O8" s="371"/>
    </row>
    <row r="9" spans="1:13" ht="27.75" customHeight="1" thickBot="1">
      <c r="A9" s="3"/>
      <c r="B9" s="108"/>
      <c r="C9" s="108"/>
      <c r="D9" s="108"/>
      <c r="E9" s="108"/>
      <c r="F9" s="108"/>
      <c r="G9" s="108"/>
      <c r="H9" s="108"/>
      <c r="I9" s="108"/>
      <c r="J9" s="109" t="s">
        <v>78</v>
      </c>
      <c r="K9" s="110">
        <f>SUM(K7:K8)</f>
        <v>0</v>
      </c>
      <c r="L9" s="110">
        <f>SUM(L7:L8)</f>
        <v>0</v>
      </c>
      <c r="M9" s="111">
        <f>SUM(M7:M8)</f>
        <v>0</v>
      </c>
    </row>
    <row r="10" spans="1:13" ht="12.75" customHeight="1" thickBot="1">
      <c r="A10" s="3"/>
      <c r="B10" s="20" t="s">
        <v>220</v>
      </c>
      <c r="C10" s="21"/>
      <c r="D10" s="3"/>
      <c r="E10" s="3"/>
      <c r="F10" s="5"/>
      <c r="G10" s="22"/>
      <c r="H10" s="7"/>
      <c r="I10" s="8"/>
      <c r="J10" s="23"/>
      <c r="K10" s="23"/>
      <c r="L10" s="23"/>
      <c r="M10" s="23"/>
    </row>
    <row r="11" spans="1:13" ht="12.75" customHeight="1" thickBot="1">
      <c r="A11" s="3"/>
      <c r="B11" s="24" t="s">
        <v>60</v>
      </c>
      <c r="C11" s="25"/>
      <c r="D11" s="26">
        <f>K9</f>
        <v>0</v>
      </c>
      <c r="E11" s="27" t="s">
        <v>61</v>
      </c>
      <c r="F11" s="522"/>
      <c r="G11" s="522"/>
      <c r="H11" s="522"/>
      <c r="I11" s="522"/>
      <c r="J11" s="522"/>
      <c r="K11" s="23"/>
      <c r="L11" s="23"/>
      <c r="M11" s="23"/>
    </row>
    <row r="12" spans="1:13" ht="12.75" customHeight="1" thickBot="1">
      <c r="A12" s="3"/>
      <c r="B12" s="24" t="s">
        <v>62</v>
      </c>
      <c r="C12" s="25"/>
      <c r="D12" s="28">
        <f>M9</f>
        <v>0</v>
      </c>
      <c r="E12" s="29" t="s">
        <v>61</v>
      </c>
      <c r="F12" s="523"/>
      <c r="G12" s="523"/>
      <c r="H12" s="523"/>
      <c r="I12" s="523"/>
      <c r="J12" s="523"/>
      <c r="K12" s="23"/>
      <c r="L12" s="23"/>
      <c r="M12" s="23"/>
    </row>
    <row r="13" spans="1:13" ht="12.75" customHeight="1">
      <c r="A13" s="3"/>
      <c r="B13" s="30" t="s">
        <v>63</v>
      </c>
      <c r="D13" s="31"/>
      <c r="E13" s="32"/>
      <c r="F13" s="33"/>
      <c r="G13" s="33"/>
      <c r="H13" s="33"/>
      <c r="I13" s="34"/>
      <c r="J13" s="35"/>
      <c r="K13" s="23"/>
      <c r="L13" s="23"/>
      <c r="M13" s="23"/>
    </row>
    <row r="14" spans="1:13" ht="12.75" customHeight="1">
      <c r="A14" s="3"/>
      <c r="B14" s="524"/>
      <c r="C14" s="524"/>
      <c r="D14" s="524"/>
      <c r="E14" s="524"/>
      <c r="F14" s="524"/>
      <c r="G14" s="524"/>
      <c r="H14" s="524"/>
      <c r="I14" s="524"/>
      <c r="J14" s="36"/>
      <c r="K14" s="525" t="s">
        <v>64</v>
      </c>
      <c r="L14" s="525"/>
      <c r="M14" s="525"/>
    </row>
    <row r="15" spans="1:13" ht="12.75" customHeight="1">
      <c r="A15" s="3"/>
      <c r="B15" s="3"/>
      <c r="C15" s="3"/>
      <c r="D15" s="3"/>
      <c r="E15" s="3"/>
      <c r="F15" s="3"/>
      <c r="G15" s="3"/>
      <c r="H15" s="3"/>
      <c r="I15" s="3"/>
      <c r="K15" s="520" t="s">
        <v>65</v>
      </c>
      <c r="L15" s="520"/>
      <c r="M15" s="520"/>
    </row>
    <row r="16" spans="1:13" ht="15">
      <c r="A16" s="3"/>
      <c r="B16" s="3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" customHeight="1">
      <c r="A20" s="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 customHeight="1">
      <c r="A21" s="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" customHeight="1">
      <c r="A23" s="3"/>
      <c r="E23" s="3"/>
      <c r="F23" s="40"/>
      <c r="G23" s="41"/>
      <c r="H23" s="42"/>
      <c r="I23" s="43"/>
      <c r="J23" s="44"/>
      <c r="K23" s="44"/>
      <c r="L23" s="44"/>
      <c r="M23" s="44"/>
    </row>
    <row r="24" spans="1:13" ht="12.75">
      <c r="A24" s="3"/>
      <c r="E24" s="3"/>
      <c r="F24" s="3"/>
      <c r="G24" s="3"/>
      <c r="H24" s="3"/>
      <c r="I24" s="3"/>
      <c r="J24" s="3"/>
      <c r="K24" s="3"/>
      <c r="L24" s="3"/>
      <c r="M24" s="3"/>
    </row>
    <row r="25" spans="2:4" ht="13.5" customHeight="1">
      <c r="B25" s="45"/>
      <c r="C25" s="46"/>
      <c r="D25" s="46"/>
    </row>
    <row r="26" spans="2:13" ht="12.75">
      <c r="B26" s="47"/>
      <c r="C26" s="48"/>
      <c r="D26" s="48"/>
      <c r="M26" s="49"/>
    </row>
    <row r="27" spans="2:4" ht="15" customHeight="1">
      <c r="B27" s="48"/>
      <c r="C27" s="48"/>
      <c r="D27" s="48"/>
    </row>
    <row r="28" spans="2:4" ht="12.75">
      <c r="B28" s="48"/>
      <c r="C28" s="48"/>
      <c r="D28" s="48"/>
    </row>
    <row r="29" spans="2:4" ht="12.75" customHeight="1">
      <c r="B29" s="48"/>
      <c r="C29" s="48"/>
      <c r="D29" s="48"/>
    </row>
    <row r="30" spans="2:4" ht="13.5" customHeight="1">
      <c r="B30" s="50"/>
      <c r="C30" s="48"/>
      <c r="D30" s="48"/>
    </row>
  </sheetData>
  <sheetProtection selectLockedCells="1" selectUnlockedCells="1"/>
  <mergeCells count="7">
    <mergeCell ref="F12:J12"/>
    <mergeCell ref="B14:I14"/>
    <mergeCell ref="K14:M14"/>
    <mergeCell ref="K15:M15"/>
    <mergeCell ref="A7:A8"/>
    <mergeCell ref="A1:M1"/>
    <mergeCell ref="F11:J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140625" style="0" customWidth="1"/>
    <col min="2" max="2" width="72.421875" style="0" customWidth="1"/>
    <col min="3" max="3" width="10.28125" style="0" customWidth="1"/>
    <col min="4" max="4" width="17.140625" style="0" customWidth="1"/>
    <col min="5" max="6" width="8.421875" style="0" customWidth="1"/>
    <col min="7" max="8" width="9.57421875" style="0" customWidth="1"/>
    <col min="10" max="10" width="10.8515625" style="0" customWidth="1"/>
    <col min="11" max="11" width="13.7109375" style="0" customWidth="1"/>
    <col min="12" max="12" width="12.00390625" style="0" customWidth="1"/>
    <col min="13" max="13" width="13.42187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152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/>
      <c r="D6" s="144"/>
      <c r="E6" s="144"/>
      <c r="F6" s="142" t="s">
        <v>16</v>
      </c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8" ht="69.75" customHeight="1">
      <c r="A7" s="259" t="s">
        <v>21</v>
      </c>
      <c r="B7" s="175" t="s">
        <v>167</v>
      </c>
      <c r="C7" s="176"/>
      <c r="D7" s="177"/>
      <c r="E7" s="178"/>
      <c r="F7" s="174" t="s">
        <v>37</v>
      </c>
      <c r="G7" s="179">
        <v>22000</v>
      </c>
      <c r="H7" s="180"/>
      <c r="I7" s="160"/>
      <c r="J7" s="181">
        <f>H7*I7+H7</f>
        <v>0</v>
      </c>
      <c r="K7" s="181">
        <f>G7*H7</f>
        <v>0</v>
      </c>
      <c r="L7" s="181">
        <f>K7*I7</f>
        <v>0</v>
      </c>
      <c r="M7" s="181">
        <f>K7+L7</f>
        <v>0</v>
      </c>
      <c r="N7" s="157"/>
      <c r="O7" s="231"/>
      <c r="Q7" s="285"/>
      <c r="R7" s="57"/>
    </row>
    <row r="8" spans="1:18" ht="39.75" customHeight="1">
      <c r="A8" s="259" t="s">
        <v>24</v>
      </c>
      <c r="B8" s="182" t="s">
        <v>169</v>
      </c>
      <c r="C8" s="176"/>
      <c r="D8" s="183"/>
      <c r="E8" s="178"/>
      <c r="F8" s="174" t="s">
        <v>37</v>
      </c>
      <c r="G8" s="179">
        <v>2350</v>
      </c>
      <c r="H8" s="180"/>
      <c r="I8" s="160"/>
      <c r="J8" s="181">
        <f>H8*I8+H8</f>
        <v>0</v>
      </c>
      <c r="K8" s="181">
        <f>G8*H8</f>
        <v>0</v>
      </c>
      <c r="L8" s="181">
        <f>K8*I8</f>
        <v>0</v>
      </c>
      <c r="M8" s="181">
        <f>K8+L8</f>
        <v>0</v>
      </c>
      <c r="N8" s="157"/>
      <c r="O8" s="231"/>
      <c r="Q8" s="285"/>
      <c r="R8" s="57"/>
    </row>
    <row r="9" spans="1:18" ht="27" customHeight="1">
      <c r="A9" s="259" t="s">
        <v>26</v>
      </c>
      <c r="B9" s="184" t="s">
        <v>172</v>
      </c>
      <c r="C9" s="157"/>
      <c r="D9" s="148"/>
      <c r="E9" s="149"/>
      <c r="F9" s="185" t="s">
        <v>37</v>
      </c>
      <c r="G9" s="186">
        <v>3000</v>
      </c>
      <c r="H9" s="187"/>
      <c r="I9" s="150"/>
      <c r="J9" s="181">
        <f>H9*I9+H9</f>
        <v>0</v>
      </c>
      <c r="K9" s="181">
        <f>G9*H9</f>
        <v>0</v>
      </c>
      <c r="L9" s="181">
        <f>K9*I9</f>
        <v>0</v>
      </c>
      <c r="M9" s="181">
        <f>K9+L9</f>
        <v>0</v>
      </c>
      <c r="N9" s="157"/>
      <c r="O9" s="231"/>
      <c r="Q9" s="285"/>
      <c r="R9" s="57"/>
    </row>
    <row r="10" spans="1:18" ht="51.75" customHeight="1">
      <c r="A10" s="259" t="s">
        <v>28</v>
      </c>
      <c r="B10" s="188" t="s">
        <v>171</v>
      </c>
      <c r="C10" s="176"/>
      <c r="D10" s="183"/>
      <c r="E10" s="178"/>
      <c r="F10" s="174" t="s">
        <v>37</v>
      </c>
      <c r="G10" s="179">
        <v>2800</v>
      </c>
      <c r="H10" s="180"/>
      <c r="I10" s="160"/>
      <c r="J10" s="181">
        <f>H10*I10+H10</f>
        <v>0</v>
      </c>
      <c r="K10" s="181">
        <f>G10*H10</f>
        <v>0</v>
      </c>
      <c r="L10" s="181">
        <f>K10*I10</f>
        <v>0</v>
      </c>
      <c r="M10" s="181">
        <f>K10+L10</f>
        <v>0</v>
      </c>
      <c r="N10" s="157"/>
      <c r="O10" s="231"/>
      <c r="Q10" s="171"/>
      <c r="R10" s="57"/>
    </row>
    <row r="11" spans="1:15" ht="58.5" customHeight="1" thickBot="1">
      <c r="A11" s="260" t="s">
        <v>30</v>
      </c>
      <c r="B11" s="372" t="s">
        <v>170</v>
      </c>
      <c r="C11" s="373"/>
      <c r="D11" s="374"/>
      <c r="E11" s="263"/>
      <c r="F11" s="375" t="s">
        <v>37</v>
      </c>
      <c r="G11" s="376">
        <v>1200</v>
      </c>
      <c r="H11" s="377"/>
      <c r="I11" s="255"/>
      <c r="J11" s="299">
        <f>H11*I11+H11</f>
        <v>0</v>
      </c>
      <c r="K11" s="299">
        <f>G11*H11</f>
        <v>0</v>
      </c>
      <c r="L11" s="299">
        <f>K11*I11</f>
        <v>0</v>
      </c>
      <c r="M11" s="299">
        <f>K11+L11</f>
        <v>0</v>
      </c>
      <c r="N11" s="239"/>
      <c r="O11" s="240"/>
    </row>
    <row r="12" spans="1:13" ht="27.75" customHeight="1" thickBot="1">
      <c r="A12" s="3"/>
      <c r="B12" s="108"/>
      <c r="C12" s="108"/>
      <c r="D12" s="108"/>
      <c r="E12" s="108"/>
      <c r="F12" s="108"/>
      <c r="G12" s="108"/>
      <c r="H12" s="108"/>
      <c r="I12" s="108"/>
      <c r="J12" s="109" t="s">
        <v>78</v>
      </c>
      <c r="K12" s="190">
        <f>SUM(K7:K11)</f>
        <v>0</v>
      </c>
      <c r="L12" s="191">
        <f>SUM(L7:L11)</f>
        <v>0</v>
      </c>
      <c r="M12" s="192">
        <f>SUM(M7:M11)</f>
        <v>0</v>
      </c>
    </row>
    <row r="13" spans="1:13" ht="16.5" customHeight="1">
      <c r="A13" s="3"/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136"/>
    </row>
    <row r="14" spans="1:13" ht="17.25" customHeight="1">
      <c r="A14" s="3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6"/>
    </row>
    <row r="15" spans="1:13" ht="12.75" customHeight="1">
      <c r="A15" s="3"/>
      <c r="B15" s="20" t="s">
        <v>221</v>
      </c>
      <c r="C15" s="21"/>
      <c r="D15" s="3"/>
      <c r="E15" s="3"/>
      <c r="F15" s="5"/>
      <c r="G15" s="22"/>
      <c r="H15" s="7"/>
      <c r="I15" s="8"/>
      <c r="J15" s="23"/>
      <c r="K15" s="23"/>
      <c r="L15" s="23"/>
      <c r="M15" s="23"/>
    </row>
    <row r="16" spans="1:13" ht="12.75" customHeight="1">
      <c r="A16" s="3"/>
      <c r="B16" s="24" t="s">
        <v>60</v>
      </c>
      <c r="C16" s="25"/>
      <c r="D16" s="26">
        <f>K12</f>
        <v>0</v>
      </c>
      <c r="E16" s="27" t="s">
        <v>61</v>
      </c>
      <c r="F16" s="522"/>
      <c r="G16" s="522"/>
      <c r="H16" s="522"/>
      <c r="I16" s="522"/>
      <c r="J16" s="522"/>
      <c r="K16" s="23"/>
      <c r="L16" s="23"/>
      <c r="M16" s="23"/>
    </row>
    <row r="17" spans="1:13" ht="12.75" customHeight="1">
      <c r="A17" s="3"/>
      <c r="B17" s="24" t="s">
        <v>62</v>
      </c>
      <c r="C17" s="25"/>
      <c r="D17" s="28">
        <f>M12</f>
        <v>0</v>
      </c>
      <c r="E17" s="29" t="s">
        <v>61</v>
      </c>
      <c r="F17" s="522"/>
      <c r="G17" s="522"/>
      <c r="H17" s="522"/>
      <c r="I17" s="522"/>
      <c r="J17" s="522"/>
      <c r="K17" s="23"/>
      <c r="L17" s="23"/>
      <c r="M17" s="23"/>
    </row>
    <row r="18" spans="1:13" ht="12.75" customHeight="1">
      <c r="A18" s="3"/>
      <c r="B18" s="30" t="s">
        <v>63</v>
      </c>
      <c r="D18" s="31"/>
      <c r="E18" s="32"/>
      <c r="F18" s="33"/>
      <c r="G18" s="33"/>
      <c r="H18" s="33"/>
      <c r="I18" s="34"/>
      <c r="J18" s="35"/>
      <c r="K18" s="23"/>
      <c r="L18" s="23"/>
      <c r="M18" s="23"/>
    </row>
    <row r="19" spans="1:13" ht="12.75" customHeight="1">
      <c r="A19" s="3"/>
      <c r="B19" s="524"/>
      <c r="C19" s="524"/>
      <c r="D19" s="524"/>
      <c r="E19" s="524"/>
      <c r="F19" s="524"/>
      <c r="G19" s="524"/>
      <c r="H19" s="524"/>
      <c r="I19" s="524"/>
      <c r="J19" s="36"/>
      <c r="K19" s="525" t="s">
        <v>64</v>
      </c>
      <c r="L19" s="525"/>
      <c r="M19" s="525"/>
    </row>
    <row r="20" spans="1:13" ht="12.75" customHeight="1">
      <c r="A20" s="3"/>
      <c r="B20" s="3"/>
      <c r="C20" s="3"/>
      <c r="D20" s="3"/>
      <c r="E20" s="3"/>
      <c r="F20" s="3"/>
      <c r="G20" s="3"/>
      <c r="H20" s="3"/>
      <c r="I20" s="3"/>
      <c r="K20" s="520" t="s">
        <v>65</v>
      </c>
      <c r="L20" s="520"/>
      <c r="M20" s="520"/>
    </row>
    <row r="21" spans="1:13" ht="15">
      <c r="A21" s="3"/>
      <c r="B21" s="3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" customHeight="1">
      <c r="A25" s="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" customHeight="1">
      <c r="A26" s="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" customHeight="1">
      <c r="A28" s="3"/>
      <c r="E28" s="3"/>
      <c r="F28" s="40"/>
      <c r="G28" s="41"/>
      <c r="H28" s="42"/>
      <c r="I28" s="43"/>
      <c r="J28" s="44"/>
      <c r="K28" s="44"/>
      <c r="L28" s="44"/>
      <c r="M28" s="44"/>
    </row>
    <row r="29" spans="1:13" ht="12.75">
      <c r="A29" s="3"/>
      <c r="E29" s="3"/>
      <c r="F29" s="3"/>
      <c r="G29" s="3"/>
      <c r="H29" s="3"/>
      <c r="I29" s="3"/>
      <c r="J29" s="3"/>
      <c r="K29" s="3"/>
      <c r="L29" s="3"/>
      <c r="M29" s="3"/>
    </row>
    <row r="30" spans="2:4" ht="13.5" customHeight="1">
      <c r="B30" s="45"/>
      <c r="C30" s="46"/>
      <c r="D30" s="46"/>
    </row>
    <row r="31" spans="2:13" ht="12.75">
      <c r="B31" s="47"/>
      <c r="C31" s="48"/>
      <c r="D31" s="48"/>
      <c r="M31" s="49"/>
    </row>
    <row r="32" spans="2:4" ht="15" customHeight="1">
      <c r="B32" s="48"/>
      <c r="C32" s="48"/>
      <c r="D32" s="48"/>
    </row>
    <row r="33" spans="2:4" ht="12.75">
      <c r="B33" s="48"/>
      <c r="C33" s="48"/>
      <c r="D33" s="48"/>
    </row>
    <row r="34" spans="2:4" ht="12.75" customHeight="1">
      <c r="B34" s="48"/>
      <c r="C34" s="48"/>
      <c r="D34" s="48"/>
    </row>
    <row r="35" spans="2:4" ht="13.5" customHeight="1">
      <c r="B35" s="50"/>
      <c r="C35" s="48"/>
      <c r="D35" s="48"/>
    </row>
  </sheetData>
  <sheetProtection selectLockedCells="1" selectUnlockedCells="1"/>
  <mergeCells count="7">
    <mergeCell ref="K20:M20"/>
    <mergeCell ref="A1:M1"/>
    <mergeCell ref="B13:L13"/>
    <mergeCell ref="F16:J16"/>
    <mergeCell ref="F17:J17"/>
    <mergeCell ref="B19:I19"/>
    <mergeCell ref="K19:M1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scale="65" r:id="rId1"/>
  <rowBreaks count="1" manualBreakCount="1">
    <brk id="1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87" zoomScaleNormal="87" zoomScalePageLayoutView="0" workbookViewId="0" topLeftCell="A1">
      <selection activeCell="D7" sqref="D7"/>
    </sheetView>
  </sheetViews>
  <sheetFormatPr defaultColWidth="9.140625" defaultRowHeight="12.75"/>
  <cols>
    <col min="1" max="1" width="4.140625" style="0" customWidth="1"/>
    <col min="2" max="2" width="72.421875" style="0" customWidth="1"/>
    <col min="3" max="3" width="10.28125" style="0" customWidth="1"/>
    <col min="4" max="4" width="14.140625" style="0" customWidth="1"/>
    <col min="5" max="6" width="8.421875" style="0" customWidth="1"/>
    <col min="7" max="7" width="6.140625" style="0" customWidth="1"/>
    <col min="8" max="8" width="9.57421875" style="0" customWidth="1"/>
    <col min="10" max="10" width="10.8515625" style="0" customWidth="1"/>
    <col min="11" max="11" width="13.7109375" style="0" customWidth="1"/>
    <col min="12" max="12" width="12.00390625" style="0" customWidth="1"/>
    <col min="13" max="13" width="13.42187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156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 t="s">
        <v>16</v>
      </c>
      <c r="D6" s="144"/>
      <c r="E6" s="144"/>
      <c r="F6" s="142" t="s">
        <v>16</v>
      </c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195.75" customHeight="1">
      <c r="A7" s="259" t="s">
        <v>21</v>
      </c>
      <c r="B7" s="413" t="s">
        <v>144</v>
      </c>
      <c r="C7" s="158"/>
      <c r="D7" s="177"/>
      <c r="E7" s="257"/>
      <c r="F7" s="415" t="s">
        <v>143</v>
      </c>
      <c r="G7" s="416">
        <v>210</v>
      </c>
      <c r="H7" s="417"/>
      <c r="I7" s="160"/>
      <c r="J7" s="181">
        <f>H7*I7+H7</f>
        <v>0</v>
      </c>
      <c r="K7" s="181">
        <f>G7*H7</f>
        <v>0</v>
      </c>
      <c r="L7" s="181">
        <f>K7*I7</f>
        <v>0</v>
      </c>
      <c r="M7" s="181">
        <f>K7+L7</f>
        <v>0</v>
      </c>
      <c r="N7" s="157"/>
      <c r="O7" s="231"/>
    </row>
    <row r="8" spans="1:15" ht="95.25" customHeight="1" thickBot="1">
      <c r="A8" s="260" t="s">
        <v>24</v>
      </c>
      <c r="B8" s="414" t="s">
        <v>222</v>
      </c>
      <c r="C8" s="234"/>
      <c r="D8" s="262"/>
      <c r="E8" s="263"/>
      <c r="F8" s="418" t="s">
        <v>143</v>
      </c>
      <c r="G8" s="419">
        <v>250</v>
      </c>
      <c r="H8" s="420"/>
      <c r="I8" s="255"/>
      <c r="J8" s="299">
        <f>H8*I8+H8</f>
        <v>0</v>
      </c>
      <c r="K8" s="299">
        <f>G8*H8</f>
        <v>0</v>
      </c>
      <c r="L8" s="299">
        <f>K8*I8</f>
        <v>0</v>
      </c>
      <c r="M8" s="299">
        <f>K8+L8</f>
        <v>0</v>
      </c>
      <c r="N8" s="239"/>
      <c r="O8" s="240"/>
    </row>
    <row r="9" spans="1:13" ht="27.75" customHeight="1" thickBot="1">
      <c r="A9" s="3"/>
      <c r="B9" s="108"/>
      <c r="C9" s="108"/>
      <c r="D9" s="108"/>
      <c r="E9" s="108"/>
      <c r="F9" s="108"/>
      <c r="G9" s="108"/>
      <c r="H9" s="108"/>
      <c r="I9" s="108"/>
      <c r="J9" s="109" t="s">
        <v>78</v>
      </c>
      <c r="K9" s="110">
        <f>SUM(K7:K8)</f>
        <v>0</v>
      </c>
      <c r="L9" s="110">
        <f>SUM(L7:L8)</f>
        <v>0</v>
      </c>
      <c r="M9" s="111">
        <f>SUM(M7:M8)</f>
        <v>0</v>
      </c>
    </row>
    <row r="10" spans="1:13" ht="12.75" customHeight="1">
      <c r="A10" s="3"/>
      <c r="B10" s="20" t="s">
        <v>223</v>
      </c>
      <c r="C10" s="21"/>
      <c r="D10" s="3"/>
      <c r="E10" s="3"/>
      <c r="F10" s="5"/>
      <c r="G10" s="22"/>
      <c r="H10" s="7"/>
      <c r="I10" s="8"/>
      <c r="J10" s="23"/>
      <c r="K10" s="23"/>
      <c r="L10" s="23"/>
      <c r="M10" s="23"/>
    </row>
    <row r="11" spans="1:13" ht="12.75" customHeight="1">
      <c r="A11" s="3"/>
      <c r="B11" s="24" t="s">
        <v>60</v>
      </c>
      <c r="C11" s="25"/>
      <c r="D11" s="26">
        <f>K9</f>
        <v>0</v>
      </c>
      <c r="E11" s="27" t="s">
        <v>61</v>
      </c>
      <c r="F11" s="522"/>
      <c r="G11" s="522"/>
      <c r="H11" s="522"/>
      <c r="I11" s="522"/>
      <c r="J11" s="522"/>
      <c r="K11" s="23"/>
      <c r="L11" s="23"/>
      <c r="M11" s="23"/>
    </row>
    <row r="12" spans="1:13" ht="12.75" customHeight="1">
      <c r="A12" s="3"/>
      <c r="B12" s="24" t="s">
        <v>62</v>
      </c>
      <c r="C12" s="25"/>
      <c r="D12" s="28">
        <f>M9</f>
        <v>0</v>
      </c>
      <c r="E12" s="29" t="s">
        <v>61</v>
      </c>
      <c r="F12" s="523"/>
      <c r="G12" s="523"/>
      <c r="H12" s="523"/>
      <c r="I12" s="523"/>
      <c r="J12" s="523"/>
      <c r="K12" s="23"/>
      <c r="L12" s="23"/>
      <c r="M12" s="23"/>
    </row>
    <row r="13" spans="1:13" ht="12.75" customHeight="1">
      <c r="A13" s="3"/>
      <c r="B13" s="30" t="s">
        <v>63</v>
      </c>
      <c r="D13" s="31"/>
      <c r="E13" s="32"/>
      <c r="F13" s="33"/>
      <c r="G13" s="33"/>
      <c r="H13" s="33"/>
      <c r="I13" s="34"/>
      <c r="J13" s="35"/>
      <c r="K13" s="23"/>
      <c r="L13" s="23"/>
      <c r="M13" s="23"/>
    </row>
    <row r="14" spans="1:13" ht="12.75" customHeight="1">
      <c r="A14" s="3"/>
      <c r="B14" s="524"/>
      <c r="C14" s="524"/>
      <c r="D14" s="524"/>
      <c r="E14" s="524"/>
      <c r="F14" s="524"/>
      <c r="G14" s="524"/>
      <c r="H14" s="524"/>
      <c r="I14" s="524"/>
      <c r="J14" s="36"/>
      <c r="K14" s="525" t="s">
        <v>64</v>
      </c>
      <c r="L14" s="525"/>
      <c r="M14" s="525"/>
    </row>
    <row r="15" spans="1:13" ht="12.75" customHeight="1">
      <c r="A15" s="3"/>
      <c r="B15" s="3"/>
      <c r="C15" s="3"/>
      <c r="D15" s="3"/>
      <c r="E15" s="3"/>
      <c r="F15" s="3"/>
      <c r="G15" s="3"/>
      <c r="H15" s="3"/>
      <c r="I15" s="3"/>
      <c r="K15" s="520" t="s">
        <v>65</v>
      </c>
      <c r="L15" s="520"/>
      <c r="M15" s="520"/>
    </row>
    <row r="16" spans="1:13" ht="15">
      <c r="A16" s="3"/>
      <c r="B16" s="3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" customHeight="1">
      <c r="A20" s="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 customHeight="1">
      <c r="A21" s="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" customHeight="1">
      <c r="A23" s="3"/>
      <c r="E23" s="3"/>
      <c r="F23" s="40"/>
      <c r="G23" s="41"/>
      <c r="H23" s="42"/>
      <c r="I23" s="43"/>
      <c r="J23" s="44"/>
      <c r="K23" s="44"/>
      <c r="L23" s="44"/>
      <c r="M23" s="44"/>
    </row>
    <row r="24" spans="1:13" ht="12.75">
      <c r="A24" s="3"/>
      <c r="E24" s="3"/>
      <c r="F24" s="3"/>
      <c r="G24" s="3"/>
      <c r="H24" s="3"/>
      <c r="I24" s="3"/>
      <c r="J24" s="3"/>
      <c r="K24" s="3"/>
      <c r="L24" s="3"/>
      <c r="M24" s="3"/>
    </row>
    <row r="25" spans="2:4" ht="13.5" customHeight="1">
      <c r="B25" s="45"/>
      <c r="C25" s="46"/>
      <c r="D25" s="46"/>
    </row>
    <row r="26" spans="2:13" ht="12.75">
      <c r="B26" s="47"/>
      <c r="C26" s="48"/>
      <c r="D26" s="48"/>
      <c r="M26" s="49"/>
    </row>
    <row r="27" spans="2:4" ht="15" customHeight="1">
      <c r="B27" s="48"/>
      <c r="C27" s="48"/>
      <c r="D27" s="48"/>
    </row>
    <row r="28" spans="2:4" ht="12.75">
      <c r="B28" s="48"/>
      <c r="C28" s="48"/>
      <c r="D28" s="48"/>
    </row>
    <row r="29" spans="2:4" ht="12.75" customHeight="1">
      <c r="B29" s="48"/>
      <c r="C29" s="48"/>
      <c r="D29" s="48"/>
    </row>
    <row r="30" spans="2:4" ht="13.5" customHeight="1">
      <c r="B30" s="50"/>
      <c r="C30" s="48"/>
      <c r="D30" s="48"/>
    </row>
  </sheetData>
  <sheetProtection selectLockedCells="1" selectUnlockedCells="1"/>
  <mergeCells count="6">
    <mergeCell ref="A1:M1"/>
    <mergeCell ref="F11:J11"/>
    <mergeCell ref="F12:J12"/>
    <mergeCell ref="B14:I14"/>
    <mergeCell ref="K14:M14"/>
    <mergeCell ref="K15:M1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00390625" style="0" customWidth="1"/>
    <col min="2" max="2" width="58.8515625" style="0" customWidth="1"/>
    <col min="3" max="3" width="9.28125" style="0" customWidth="1"/>
    <col min="4" max="4" width="13.8515625" style="0" customWidth="1"/>
    <col min="5" max="7" width="9.28125" style="0" customWidth="1"/>
    <col min="8" max="8" width="10.8515625" style="0" customWidth="1"/>
    <col min="9" max="9" width="9.28125" style="0" customWidth="1"/>
    <col min="10" max="10" width="10.8515625" style="0" customWidth="1"/>
    <col min="11" max="11" width="12.140625" style="0" customWidth="1"/>
    <col min="12" max="12" width="11.421875" style="0" customWidth="1"/>
    <col min="13" max="13" width="12.421875" style="0" customWidth="1"/>
  </cols>
  <sheetData>
    <row r="1" spans="2:12" ht="12.75">
      <c r="B1" s="1" t="s">
        <v>157</v>
      </c>
      <c r="D1" s="1" t="s">
        <v>1</v>
      </c>
      <c r="L1" s="1" t="s">
        <v>2</v>
      </c>
    </row>
    <row r="2" ht="13.5" thickBot="1"/>
    <row r="3" spans="1:15" ht="42">
      <c r="A3" s="272" t="s">
        <v>3</v>
      </c>
      <c r="B3" s="273" t="s">
        <v>4</v>
      </c>
      <c r="C3" s="162" t="s">
        <v>5</v>
      </c>
      <c r="D3" s="162" t="s">
        <v>6</v>
      </c>
      <c r="E3" s="162" t="s">
        <v>7</v>
      </c>
      <c r="F3" s="162" t="s">
        <v>8</v>
      </c>
      <c r="G3" s="162" t="s">
        <v>9</v>
      </c>
      <c r="H3" s="162" t="s">
        <v>10</v>
      </c>
      <c r="I3" s="162" t="s">
        <v>11</v>
      </c>
      <c r="J3" s="162" t="s">
        <v>12</v>
      </c>
      <c r="K3" s="162" t="s">
        <v>13</v>
      </c>
      <c r="L3" s="162" t="s">
        <v>14</v>
      </c>
      <c r="M3" s="162" t="s">
        <v>15</v>
      </c>
      <c r="N3" s="226" t="s">
        <v>67</v>
      </c>
      <c r="O3" s="227" t="s">
        <v>68</v>
      </c>
    </row>
    <row r="4" spans="1:15" ht="12.75">
      <c r="A4" s="274">
        <v>1</v>
      </c>
      <c r="B4" s="207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208">
        <v>14</v>
      </c>
      <c r="O4" s="228">
        <v>15</v>
      </c>
    </row>
    <row r="5" spans="1:15" ht="33" customHeight="1">
      <c r="A5" s="274"/>
      <c r="B5" s="207"/>
      <c r="C5" s="141"/>
      <c r="D5" s="144"/>
      <c r="E5" s="144"/>
      <c r="F5" s="141"/>
      <c r="G5" s="141"/>
      <c r="H5" s="141"/>
      <c r="I5" s="141"/>
      <c r="J5" s="145" t="s">
        <v>17</v>
      </c>
      <c r="K5" s="145" t="s">
        <v>18</v>
      </c>
      <c r="L5" s="145" t="s">
        <v>19</v>
      </c>
      <c r="M5" s="145" t="s">
        <v>20</v>
      </c>
      <c r="N5" s="173"/>
      <c r="O5" s="229"/>
    </row>
    <row r="6" spans="1:24" s="2" customFormat="1" ht="76.5" customHeight="1">
      <c r="A6" s="275" t="s">
        <v>21</v>
      </c>
      <c r="B6" s="339" t="s">
        <v>158</v>
      </c>
      <c r="C6" s="313"/>
      <c r="D6" s="183"/>
      <c r="E6" s="183"/>
      <c r="F6" s="174" t="s">
        <v>37</v>
      </c>
      <c r="G6" s="266">
        <v>75</v>
      </c>
      <c r="H6" s="180"/>
      <c r="I6" s="160"/>
      <c r="J6" s="181">
        <f>H6*I6+H6</f>
        <v>0</v>
      </c>
      <c r="K6" s="181">
        <f>G6*H6</f>
        <v>0</v>
      </c>
      <c r="L6" s="181">
        <f>K6*I6</f>
        <v>0</v>
      </c>
      <c r="M6" s="181">
        <f>K6+L6</f>
        <v>0</v>
      </c>
      <c r="N6" s="158"/>
      <c r="O6" s="364"/>
      <c r="P6" s="3"/>
      <c r="Q6" s="3"/>
      <c r="R6" s="3"/>
      <c r="S6" s="3"/>
      <c r="T6" s="3"/>
      <c r="U6" s="3"/>
      <c r="V6" s="3"/>
      <c r="W6" s="3"/>
      <c r="X6" s="3"/>
    </row>
    <row r="7" spans="1:15" s="3" customFormat="1" ht="126" customHeight="1">
      <c r="A7" s="275" t="s">
        <v>24</v>
      </c>
      <c r="B7" s="267" t="s">
        <v>72</v>
      </c>
      <c r="C7" s="158"/>
      <c r="D7" s="159"/>
      <c r="E7" s="159"/>
      <c r="F7" s="268" t="s">
        <v>37</v>
      </c>
      <c r="G7" s="250">
        <v>15</v>
      </c>
      <c r="H7" s="195"/>
      <c r="I7" s="196"/>
      <c r="J7" s="189">
        <f>H7*I7+H7</f>
        <v>0</v>
      </c>
      <c r="K7" s="189">
        <f>G7*H7</f>
        <v>0</v>
      </c>
      <c r="L7" s="189">
        <f>K7*I7</f>
        <v>0</v>
      </c>
      <c r="M7" s="189">
        <f>K7+L7</f>
        <v>0</v>
      </c>
      <c r="N7" s="158"/>
      <c r="O7" s="364"/>
    </row>
    <row r="8" spans="1:15" s="206" customFormat="1" ht="104.25" customHeight="1" thickBot="1">
      <c r="A8" s="276" t="s">
        <v>26</v>
      </c>
      <c r="B8" s="421" t="s">
        <v>177</v>
      </c>
      <c r="C8" s="234"/>
      <c r="D8" s="297"/>
      <c r="E8" s="297"/>
      <c r="F8" s="252" t="s">
        <v>37</v>
      </c>
      <c r="G8" s="253">
        <v>12</v>
      </c>
      <c r="H8" s="254"/>
      <c r="I8" s="255"/>
      <c r="J8" s="256">
        <f>H8*I8+H8</f>
        <v>0</v>
      </c>
      <c r="K8" s="256">
        <f>G8*H8</f>
        <v>0</v>
      </c>
      <c r="L8" s="256">
        <f>K8*I8</f>
        <v>0</v>
      </c>
      <c r="M8" s="256">
        <f>K8+L8</f>
        <v>0</v>
      </c>
      <c r="N8" s="234"/>
      <c r="O8" s="371"/>
    </row>
    <row r="9" spans="2:13" ht="13.5" thickBot="1">
      <c r="B9" s="54"/>
      <c r="J9" s="109" t="s">
        <v>78</v>
      </c>
      <c r="K9" s="110">
        <f>SUM(K6:K8)</f>
        <v>0</v>
      </c>
      <c r="L9" s="65">
        <f>SUM(L6:L8)</f>
        <v>0</v>
      </c>
      <c r="M9" s="65">
        <f>SUM(M6:M8)</f>
        <v>0</v>
      </c>
    </row>
    <row r="11" spans="1:5" ht="12.75">
      <c r="A11" s="138" t="s">
        <v>224</v>
      </c>
      <c r="B11" s="54"/>
      <c r="C11" s="54"/>
      <c r="D11" s="54"/>
      <c r="E11" s="54"/>
    </row>
    <row r="12" ht="12.75">
      <c r="A12" s="139"/>
    </row>
    <row r="13" spans="2:10" ht="12.75">
      <c r="B13" s="24" t="s">
        <v>60</v>
      </c>
      <c r="C13" s="25"/>
      <c r="D13" s="26">
        <f>K9</f>
        <v>0</v>
      </c>
      <c r="E13" s="27" t="s">
        <v>61</v>
      </c>
      <c r="F13" s="522"/>
      <c r="G13" s="522"/>
      <c r="H13" s="522"/>
      <c r="I13" s="522"/>
      <c r="J13" s="522"/>
    </row>
    <row r="14" spans="2:10" ht="12.75">
      <c r="B14" s="24" t="s">
        <v>62</v>
      </c>
      <c r="C14" s="25"/>
      <c r="D14" s="28">
        <f>M9</f>
        <v>0</v>
      </c>
      <c r="E14" s="29" t="s">
        <v>61</v>
      </c>
      <c r="F14" s="523"/>
      <c r="G14" s="523"/>
      <c r="H14" s="523"/>
      <c r="I14" s="523"/>
      <c r="J14" s="523"/>
    </row>
    <row r="15" ht="12.75">
      <c r="B15" s="30" t="s">
        <v>63</v>
      </c>
    </row>
    <row r="16" spans="7:13" ht="12.75" customHeight="1">
      <c r="G16" t="s">
        <v>16</v>
      </c>
      <c r="K16" s="520" t="s">
        <v>65</v>
      </c>
      <c r="L16" s="520"/>
      <c r="M16" s="520"/>
    </row>
    <row r="17" ht="12.75">
      <c r="B17" t="s">
        <v>16</v>
      </c>
    </row>
    <row r="18" ht="12.75">
      <c r="B18" t="s">
        <v>16</v>
      </c>
    </row>
  </sheetData>
  <sheetProtection selectLockedCells="1" selectUnlockedCells="1"/>
  <mergeCells count="3">
    <mergeCell ref="F13:J13"/>
    <mergeCell ref="F14:J14"/>
    <mergeCell ref="K16:M16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scale="71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8515625" style="0" customWidth="1"/>
    <col min="2" max="2" width="60.28125" style="0" customWidth="1"/>
    <col min="3" max="3" width="11.8515625" style="0" customWidth="1"/>
    <col min="4" max="4" width="14.7109375" style="0" customWidth="1"/>
    <col min="6" max="6" width="8.00390625" style="0" customWidth="1"/>
    <col min="7" max="7" width="7.421875" style="0" customWidth="1"/>
    <col min="8" max="8" width="10.140625" style="0" customWidth="1"/>
    <col min="9" max="9" width="8.8515625" style="0" customWidth="1"/>
    <col min="10" max="10" width="9.28125" style="0" customWidth="1"/>
    <col min="11" max="11" width="13.140625" style="0" customWidth="1"/>
    <col min="12" max="12" width="13.28125" style="0" customWidth="1"/>
    <col min="13" max="13" width="13.42187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66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3.75" customHeight="1">
      <c r="A6" s="165"/>
      <c r="B6" s="142"/>
      <c r="C6" s="142"/>
      <c r="D6" s="144"/>
      <c r="E6" s="144"/>
      <c r="F6" s="142"/>
      <c r="G6" s="141" t="s">
        <v>16</v>
      </c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39" customHeight="1" thickBot="1">
      <c r="A7" s="282" t="s">
        <v>21</v>
      </c>
      <c r="B7" s="296" t="s">
        <v>201</v>
      </c>
      <c r="C7" s="234"/>
      <c r="D7" s="283"/>
      <c r="E7" s="169"/>
      <c r="F7" s="284" t="s">
        <v>23</v>
      </c>
      <c r="G7" s="253">
        <v>20</v>
      </c>
      <c r="H7" s="236"/>
      <c r="I7" s="255"/>
      <c r="J7" s="256">
        <f>H7*I7+H7</f>
        <v>0</v>
      </c>
      <c r="K7" s="256">
        <f>G7*H7</f>
        <v>0</v>
      </c>
      <c r="L7" s="256">
        <f>K7*I7</f>
        <v>0</v>
      </c>
      <c r="M7" s="256">
        <f>K7+L7</f>
        <v>0</v>
      </c>
      <c r="N7" s="239"/>
      <c r="O7" s="240"/>
    </row>
    <row r="8" spans="10:13" ht="13.5" thickBot="1">
      <c r="J8" s="51" t="s">
        <v>78</v>
      </c>
      <c r="K8" s="52">
        <f>SUM(K7)</f>
        <v>0</v>
      </c>
      <c r="L8" s="52">
        <f>SUM(L7)</f>
        <v>0</v>
      </c>
      <c r="M8" s="53">
        <f>SUM(M7)</f>
        <v>0</v>
      </c>
    </row>
    <row r="9" spans="1:4" ht="12.75">
      <c r="A9" s="20" t="s">
        <v>208</v>
      </c>
      <c r="B9" s="54"/>
      <c r="C9" s="54"/>
      <c r="D9" s="54"/>
    </row>
    <row r="11" spans="2:10" ht="12.75">
      <c r="B11" s="24" t="s">
        <v>60</v>
      </c>
      <c r="C11" s="25"/>
      <c r="D11" s="55">
        <f>K8</f>
        <v>0</v>
      </c>
      <c r="E11" s="27" t="s">
        <v>61</v>
      </c>
      <c r="F11" s="522"/>
      <c r="G11" s="522"/>
      <c r="H11" s="522"/>
      <c r="I11" s="522"/>
      <c r="J11" s="522"/>
    </row>
    <row r="12" spans="2:10" ht="12.75">
      <c r="B12" s="24" t="s">
        <v>62</v>
      </c>
      <c r="C12" s="25"/>
      <c r="D12" s="56">
        <f>M8</f>
        <v>0</v>
      </c>
      <c r="E12" s="29" t="s">
        <v>61</v>
      </c>
      <c r="F12" s="523"/>
      <c r="G12" s="523"/>
      <c r="H12" s="523"/>
      <c r="I12" s="523"/>
      <c r="J12" s="523"/>
    </row>
    <row r="13" spans="2:10" ht="12.75">
      <c r="B13" s="30" t="s">
        <v>63</v>
      </c>
      <c r="D13" s="31"/>
      <c r="E13" s="32"/>
      <c r="F13" s="33"/>
      <c r="G13" s="33"/>
      <c r="H13" s="33"/>
      <c r="I13" s="34"/>
      <c r="J13" s="35"/>
    </row>
    <row r="15" spans="5:13" ht="12.75" customHeight="1">
      <c r="E15" s="57"/>
      <c r="K15" s="525" t="s">
        <v>64</v>
      </c>
      <c r="L15" s="525"/>
      <c r="M15" s="525"/>
    </row>
    <row r="16" spans="11:13" ht="12.75" customHeight="1">
      <c r="K16" s="520" t="s">
        <v>65</v>
      </c>
      <c r="L16" s="520"/>
      <c r="M16" s="520"/>
    </row>
  </sheetData>
  <sheetProtection selectLockedCells="1" selectUnlockedCells="1"/>
  <mergeCells count="5">
    <mergeCell ref="A1:M1"/>
    <mergeCell ref="F11:J11"/>
    <mergeCell ref="F12:J12"/>
    <mergeCell ref="K15:M15"/>
    <mergeCell ref="K16:M16"/>
  </mergeCells>
  <printOptions/>
  <pageMargins left="0.7" right="0.7" top="0.75" bottom="0.75" header="0.5118055555555555" footer="0.5118055555555555"/>
  <pageSetup horizontalDpi="300" verticalDpi="3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28125" style="0" customWidth="1"/>
    <col min="2" max="2" width="44.7109375" style="0" customWidth="1"/>
    <col min="4" max="4" width="18.00390625" style="0" customWidth="1"/>
    <col min="7" max="7" width="9.28125" style="0" customWidth="1"/>
    <col min="8" max="8" width="10.7109375" style="0" customWidth="1"/>
    <col min="9" max="9" width="9.28125" style="0" customWidth="1"/>
    <col min="10" max="10" width="12.7109375" style="0" customWidth="1"/>
    <col min="11" max="11" width="13.28125" style="0" customWidth="1"/>
    <col min="12" max="12" width="12.421875" style="0" customWidth="1"/>
    <col min="13" max="13" width="13.57421875" style="0" customWidth="1"/>
  </cols>
  <sheetData>
    <row r="1" spans="2:12" ht="12.75">
      <c r="B1" s="1" t="s">
        <v>159</v>
      </c>
      <c r="D1" s="1" t="s">
        <v>1</v>
      </c>
      <c r="L1" s="1" t="s">
        <v>2</v>
      </c>
    </row>
    <row r="2" ht="13.5" thickBot="1">
      <c r="B2" s="1"/>
    </row>
    <row r="3" spans="1:15" ht="42">
      <c r="A3" s="161" t="s">
        <v>3</v>
      </c>
      <c r="B3" s="162" t="s">
        <v>4</v>
      </c>
      <c r="C3" s="162" t="s">
        <v>5</v>
      </c>
      <c r="D3" s="162" t="s">
        <v>6</v>
      </c>
      <c r="E3" s="162" t="s">
        <v>7</v>
      </c>
      <c r="F3" s="162" t="s">
        <v>8</v>
      </c>
      <c r="G3" s="162" t="s">
        <v>9</v>
      </c>
      <c r="H3" s="162" t="s">
        <v>10</v>
      </c>
      <c r="I3" s="162" t="s">
        <v>11</v>
      </c>
      <c r="J3" s="162" t="s">
        <v>12</v>
      </c>
      <c r="K3" s="162" t="s">
        <v>13</v>
      </c>
      <c r="L3" s="162" t="s">
        <v>14</v>
      </c>
      <c r="M3" s="162" t="s">
        <v>15</v>
      </c>
      <c r="N3" s="226" t="s">
        <v>67</v>
      </c>
      <c r="O3" s="227" t="s">
        <v>68</v>
      </c>
    </row>
    <row r="4" spans="1:15" ht="12.75">
      <c r="A4" s="163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208">
        <v>14</v>
      </c>
      <c r="O4" s="228">
        <v>15</v>
      </c>
    </row>
    <row r="5" spans="1:18" ht="31.5">
      <c r="A5" s="164"/>
      <c r="B5" s="142"/>
      <c r="C5" s="142"/>
      <c r="D5" s="144"/>
      <c r="E5" s="144"/>
      <c r="F5" s="142"/>
      <c r="G5" s="141"/>
      <c r="H5" s="142"/>
      <c r="I5" s="142"/>
      <c r="J5" s="145" t="s">
        <v>17</v>
      </c>
      <c r="K5" s="145" t="s">
        <v>18</v>
      </c>
      <c r="L5" s="145" t="s">
        <v>19</v>
      </c>
      <c r="M5" s="145" t="s">
        <v>20</v>
      </c>
      <c r="N5" s="173"/>
      <c r="O5" s="229"/>
      <c r="R5" s="285"/>
    </row>
    <row r="6" spans="1:15" ht="40.5" customHeight="1">
      <c r="A6" s="230" t="s">
        <v>21</v>
      </c>
      <c r="B6" s="303" t="s">
        <v>160</v>
      </c>
      <c r="C6" s="157"/>
      <c r="D6" s="148"/>
      <c r="E6" s="149"/>
      <c r="F6" s="193" t="s">
        <v>37</v>
      </c>
      <c r="G6" s="174">
        <v>200</v>
      </c>
      <c r="H6" s="304"/>
      <c r="I6" s="150"/>
      <c r="J6" s="189">
        <f>H6*I6+H6</f>
        <v>0</v>
      </c>
      <c r="K6" s="189">
        <f>G6*H6</f>
        <v>0</v>
      </c>
      <c r="L6" s="189">
        <f>K6*I6</f>
        <v>0</v>
      </c>
      <c r="M6" s="189">
        <f>K6+L6</f>
        <v>0</v>
      </c>
      <c r="N6" s="157"/>
      <c r="O6" s="231"/>
    </row>
    <row r="7" spans="1:15" ht="42" customHeight="1">
      <c r="A7" s="230" t="s">
        <v>24</v>
      </c>
      <c r="B7" s="303" t="s">
        <v>161</v>
      </c>
      <c r="C7" s="157"/>
      <c r="D7" s="148"/>
      <c r="E7" s="149"/>
      <c r="F7" s="193" t="s">
        <v>37</v>
      </c>
      <c r="G7" s="174">
        <v>50</v>
      </c>
      <c r="H7" s="304"/>
      <c r="I7" s="150"/>
      <c r="J7" s="189">
        <f>H7*I7+H7</f>
        <v>0</v>
      </c>
      <c r="K7" s="189">
        <f>G7*H7</f>
        <v>0</v>
      </c>
      <c r="L7" s="189">
        <f>K7*I7</f>
        <v>0</v>
      </c>
      <c r="M7" s="189">
        <f>K7+L7</f>
        <v>0</v>
      </c>
      <c r="N7" s="157"/>
      <c r="O7" s="231"/>
    </row>
    <row r="8" spans="1:15" ht="40.5" customHeight="1" thickBot="1">
      <c r="A8" s="232" t="s">
        <v>26</v>
      </c>
      <c r="B8" s="391" t="s">
        <v>162</v>
      </c>
      <c r="C8" s="239"/>
      <c r="D8" s="168"/>
      <c r="E8" s="169"/>
      <c r="F8" s="252" t="s">
        <v>37</v>
      </c>
      <c r="G8" s="375">
        <v>360</v>
      </c>
      <c r="H8" s="393"/>
      <c r="I8" s="170"/>
      <c r="J8" s="256">
        <f>H8*I8+H8</f>
        <v>0</v>
      </c>
      <c r="K8" s="256">
        <f>G8*H8</f>
        <v>0</v>
      </c>
      <c r="L8" s="256">
        <f>K8*I8</f>
        <v>0</v>
      </c>
      <c r="M8" s="256">
        <f>K8+L8</f>
        <v>0</v>
      </c>
      <c r="N8" s="239"/>
      <c r="O8" s="240"/>
    </row>
    <row r="9" spans="1:13" ht="20.25" customHeight="1" thickBot="1">
      <c r="A9" s="81"/>
      <c r="B9" s="3"/>
      <c r="J9" s="82" t="s">
        <v>78</v>
      </c>
      <c r="K9" s="77">
        <f>SUM(K6:K8)</f>
        <v>0</v>
      </c>
      <c r="L9" s="77">
        <f>SUM(L6:L8)</f>
        <v>0</v>
      </c>
      <c r="M9" s="77">
        <f>SUM(M6:M8)</f>
        <v>0</v>
      </c>
    </row>
    <row r="10" spans="1:13" ht="12.75">
      <c r="A10" s="2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2" ht="12.75">
      <c r="A11" s="81"/>
      <c r="B11" s="84" t="s">
        <v>225</v>
      </c>
    </row>
    <row r="12" ht="13.5" thickBot="1">
      <c r="A12" s="81"/>
    </row>
    <row r="13" spans="1:10" ht="13.5" thickBot="1">
      <c r="A13" s="81"/>
      <c r="B13" s="24" t="s">
        <v>60</v>
      </c>
      <c r="C13" s="25"/>
      <c r="D13" s="55">
        <f>K9</f>
        <v>0</v>
      </c>
      <c r="E13" s="27" t="s">
        <v>61</v>
      </c>
      <c r="F13" s="522"/>
      <c r="G13" s="522"/>
      <c r="H13" s="522"/>
      <c r="I13" s="522"/>
      <c r="J13" s="522"/>
    </row>
    <row r="14" spans="1:13" ht="13.5" thickBot="1">
      <c r="A14" s="81"/>
      <c r="B14" s="24" t="s">
        <v>62</v>
      </c>
      <c r="C14" s="25"/>
      <c r="D14" s="56">
        <f>M9</f>
        <v>0</v>
      </c>
      <c r="E14" s="29" t="s">
        <v>61</v>
      </c>
      <c r="F14" s="523"/>
      <c r="G14" s="523"/>
      <c r="H14" s="523"/>
      <c r="I14" s="523"/>
      <c r="J14" s="523"/>
      <c r="K14" s="3" t="s">
        <v>16</v>
      </c>
      <c r="L14" s="3"/>
      <c r="M14" s="3"/>
    </row>
    <row r="15" spans="2:13" ht="12.75">
      <c r="B15" s="30" t="s">
        <v>63</v>
      </c>
      <c r="D15" s="31"/>
      <c r="E15" s="32"/>
      <c r="F15" s="33"/>
      <c r="G15" s="33"/>
      <c r="H15" s="33"/>
      <c r="I15" s="34"/>
      <c r="J15" s="35"/>
      <c r="K15" s="3"/>
      <c r="L15" s="3"/>
      <c r="M15" s="3"/>
    </row>
    <row r="16" spans="2:13" ht="29.25" customHeight="1">
      <c r="B16" s="85"/>
      <c r="C16" s="86"/>
      <c r="D16" s="86"/>
      <c r="E16" s="86"/>
      <c r="F16" s="86"/>
      <c r="G16" s="86"/>
      <c r="H16" s="86"/>
      <c r="I16" s="86"/>
      <c r="J16" s="86"/>
      <c r="K16" s="520" t="s">
        <v>65</v>
      </c>
      <c r="L16" s="520"/>
      <c r="M16" s="520"/>
    </row>
    <row r="17" spans="2:10" ht="12.75" customHeight="1">
      <c r="B17" s="87"/>
      <c r="C17" s="86"/>
      <c r="D17" s="86"/>
      <c r="E17" s="86"/>
      <c r="F17" s="86"/>
      <c r="G17" s="86"/>
      <c r="H17" s="86"/>
      <c r="I17" s="86"/>
      <c r="J17" s="86"/>
    </row>
    <row r="18" spans="2:10" ht="12.75" customHeight="1">
      <c r="B18" s="86"/>
      <c r="C18" s="86"/>
      <c r="D18" s="86"/>
      <c r="E18" s="86"/>
      <c r="F18" s="86"/>
      <c r="G18" s="86"/>
      <c r="H18" s="86"/>
      <c r="I18" s="86"/>
      <c r="J18" s="86"/>
    </row>
    <row r="19" spans="2:10" ht="12.75" customHeight="1">
      <c r="B19" s="86"/>
      <c r="C19" s="86"/>
      <c r="D19" s="86"/>
      <c r="E19" s="86"/>
      <c r="F19" s="86"/>
      <c r="G19" s="86"/>
      <c r="H19" s="86"/>
      <c r="I19" s="86"/>
      <c r="J19" s="86"/>
    </row>
    <row r="20" spans="2:10" ht="12.75" customHeight="1">
      <c r="B20" s="86"/>
      <c r="C20" s="86"/>
      <c r="D20" s="86"/>
      <c r="E20" s="86"/>
      <c r="F20" s="86"/>
      <c r="G20" s="86"/>
      <c r="H20" s="86"/>
      <c r="I20" s="86"/>
      <c r="J20" s="86"/>
    </row>
    <row r="21" spans="2:10" ht="12.75" customHeight="1">
      <c r="B21" s="86"/>
      <c r="C21" s="86"/>
      <c r="D21" s="86"/>
      <c r="E21" s="86"/>
      <c r="F21" s="86"/>
      <c r="G21" s="86"/>
      <c r="H21" s="86"/>
      <c r="I21" s="86"/>
      <c r="J21" s="86"/>
    </row>
    <row r="22" spans="2:10" ht="12.75" customHeight="1">
      <c r="B22" s="86"/>
      <c r="C22" s="86"/>
      <c r="D22" s="86"/>
      <c r="E22" s="86"/>
      <c r="F22" s="86"/>
      <c r="G22" s="86"/>
      <c r="H22" s="86"/>
      <c r="I22" s="86"/>
      <c r="J22" s="86"/>
    </row>
    <row r="23" ht="12.75" customHeight="1"/>
  </sheetData>
  <sheetProtection selectLockedCells="1" selectUnlockedCells="1"/>
  <mergeCells count="3">
    <mergeCell ref="K16:M16"/>
    <mergeCell ref="F13:J13"/>
    <mergeCell ref="F14:J14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4.28125" style="0" customWidth="1"/>
    <col min="2" max="2" width="44.7109375" style="0" customWidth="1"/>
    <col min="4" max="4" width="18.00390625" style="0" customWidth="1"/>
    <col min="7" max="7" width="9.28125" style="0" customWidth="1"/>
    <col min="8" max="8" width="10.7109375" style="0" customWidth="1"/>
    <col min="9" max="9" width="9.28125" style="0" customWidth="1"/>
    <col min="10" max="10" width="12.7109375" style="0" customWidth="1"/>
    <col min="11" max="11" width="13.28125" style="0" customWidth="1"/>
    <col min="12" max="12" width="12.421875" style="0" customWidth="1"/>
    <col min="13" max="13" width="13.57421875" style="0" customWidth="1"/>
  </cols>
  <sheetData>
    <row r="1" spans="2:12" ht="12.75">
      <c r="B1" s="1" t="s">
        <v>163</v>
      </c>
      <c r="D1" s="1" t="s">
        <v>1</v>
      </c>
      <c r="L1" s="1" t="s">
        <v>2</v>
      </c>
    </row>
    <row r="2" ht="13.5" thickBot="1">
      <c r="B2" s="1"/>
    </row>
    <row r="3" spans="1:15" ht="42">
      <c r="A3" s="161" t="s">
        <v>3</v>
      </c>
      <c r="B3" s="162" t="s">
        <v>4</v>
      </c>
      <c r="C3" s="162" t="s">
        <v>5</v>
      </c>
      <c r="D3" s="162" t="s">
        <v>6</v>
      </c>
      <c r="E3" s="162" t="s">
        <v>7</v>
      </c>
      <c r="F3" s="162" t="s">
        <v>8</v>
      </c>
      <c r="G3" s="162" t="s">
        <v>9</v>
      </c>
      <c r="H3" s="162" t="s">
        <v>10</v>
      </c>
      <c r="I3" s="162" t="s">
        <v>11</v>
      </c>
      <c r="J3" s="162" t="s">
        <v>12</v>
      </c>
      <c r="K3" s="162" t="s">
        <v>13</v>
      </c>
      <c r="L3" s="162" t="s">
        <v>14</v>
      </c>
      <c r="M3" s="162" t="s">
        <v>15</v>
      </c>
      <c r="N3" s="226" t="s">
        <v>67</v>
      </c>
      <c r="O3" s="227" t="s">
        <v>68</v>
      </c>
    </row>
    <row r="4" spans="1:15" ht="12.75">
      <c r="A4" s="163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208">
        <v>14</v>
      </c>
      <c r="O4" s="228">
        <v>15</v>
      </c>
    </row>
    <row r="5" spans="1:18" ht="31.5">
      <c r="A5" s="164"/>
      <c r="B5" s="142"/>
      <c r="C5" s="142"/>
      <c r="D5" s="144"/>
      <c r="E5" s="144"/>
      <c r="F5" s="142"/>
      <c r="G5" s="141"/>
      <c r="H5" s="142"/>
      <c r="I5" s="142"/>
      <c r="J5" s="145" t="s">
        <v>17</v>
      </c>
      <c r="K5" s="145" t="s">
        <v>18</v>
      </c>
      <c r="L5" s="145" t="s">
        <v>19</v>
      </c>
      <c r="M5" s="145" t="s">
        <v>20</v>
      </c>
      <c r="N5" s="173"/>
      <c r="O5" s="229"/>
      <c r="R5" s="285"/>
    </row>
    <row r="6" spans="1:15" ht="84.75" customHeight="1" thickBot="1">
      <c r="A6" s="232" t="s">
        <v>21</v>
      </c>
      <c r="B6" s="404" t="s">
        <v>69</v>
      </c>
      <c r="C6" s="239"/>
      <c r="D6" s="168"/>
      <c r="E6" s="169"/>
      <c r="F6" s="405" t="s">
        <v>37</v>
      </c>
      <c r="G6" s="406">
        <v>100</v>
      </c>
      <c r="H6" s="236"/>
      <c r="I6" s="237"/>
      <c r="J6" s="256">
        <f>H6*I6+H6</f>
        <v>0</v>
      </c>
      <c r="K6" s="256">
        <f>G6*H6</f>
        <v>0</v>
      </c>
      <c r="L6" s="256">
        <f>K6*I6</f>
        <v>0</v>
      </c>
      <c r="M6" s="256">
        <f>K6+L6</f>
        <v>0</v>
      </c>
      <c r="N6" s="239"/>
      <c r="O6" s="240"/>
    </row>
    <row r="7" spans="1:13" ht="20.25" customHeight="1" thickBot="1">
      <c r="A7" s="81"/>
      <c r="B7" s="3"/>
      <c r="J7" s="82" t="s">
        <v>78</v>
      </c>
      <c r="K7" s="77">
        <f>SUM(K6:K6)</f>
        <v>0</v>
      </c>
      <c r="L7" s="77">
        <f>SUM(L6:L6)</f>
        <v>0</v>
      </c>
      <c r="M7" s="77">
        <f>SUM(M6:M6)</f>
        <v>0</v>
      </c>
    </row>
    <row r="8" spans="1:13" ht="12.75">
      <c r="A8" s="2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2" ht="12.75">
      <c r="A9" s="81"/>
      <c r="B9" s="84" t="s">
        <v>226</v>
      </c>
    </row>
    <row r="10" ht="13.5" thickBot="1">
      <c r="A10" s="81"/>
    </row>
    <row r="11" spans="1:10" ht="13.5" thickBot="1">
      <c r="A11" s="81"/>
      <c r="B11" s="24" t="s">
        <v>60</v>
      </c>
      <c r="C11" s="25"/>
      <c r="D11" s="55">
        <f>K7</f>
        <v>0</v>
      </c>
      <c r="E11" s="27" t="s">
        <v>61</v>
      </c>
      <c r="F11" s="522"/>
      <c r="G11" s="522"/>
      <c r="H11" s="522"/>
      <c r="I11" s="522"/>
      <c r="J11" s="522"/>
    </row>
    <row r="12" spans="1:13" ht="13.5" thickBot="1">
      <c r="A12" s="81"/>
      <c r="B12" s="24" t="s">
        <v>62</v>
      </c>
      <c r="C12" s="25"/>
      <c r="D12" s="56">
        <f>M7</f>
        <v>0</v>
      </c>
      <c r="E12" s="29" t="s">
        <v>61</v>
      </c>
      <c r="F12" s="523"/>
      <c r="G12" s="523"/>
      <c r="H12" s="523"/>
      <c r="I12" s="523"/>
      <c r="J12" s="523"/>
      <c r="K12" s="3" t="s">
        <v>16</v>
      </c>
      <c r="L12" s="3"/>
      <c r="M12" s="3"/>
    </row>
    <row r="13" spans="2:13" ht="12.75">
      <c r="B13" s="30" t="s">
        <v>63</v>
      </c>
      <c r="D13" s="31"/>
      <c r="E13" s="32"/>
      <c r="F13" s="33"/>
      <c r="G13" s="33"/>
      <c r="H13" s="33"/>
      <c r="I13" s="34"/>
      <c r="J13" s="35"/>
      <c r="K13" s="3"/>
      <c r="L13" s="3"/>
      <c r="M13" s="3"/>
    </row>
    <row r="14" spans="2:13" ht="29.25" customHeight="1">
      <c r="B14" s="85"/>
      <c r="C14" s="86"/>
      <c r="D14" s="86"/>
      <c r="E14" s="86"/>
      <c r="F14" s="86"/>
      <c r="G14" s="86"/>
      <c r="H14" s="86"/>
      <c r="I14" s="86"/>
      <c r="J14" s="86"/>
      <c r="K14" s="520" t="s">
        <v>65</v>
      </c>
      <c r="L14" s="520"/>
      <c r="M14" s="520"/>
    </row>
    <row r="15" spans="2:10" ht="12.75" customHeight="1">
      <c r="B15" s="87"/>
      <c r="C15" s="86"/>
      <c r="D15" s="86"/>
      <c r="E15" s="86"/>
      <c r="F15" s="86"/>
      <c r="G15" s="86"/>
      <c r="H15" s="86"/>
      <c r="I15" s="86"/>
      <c r="J15" s="86"/>
    </row>
    <row r="16" spans="2:10" ht="12.75" customHeight="1">
      <c r="B16" s="86"/>
      <c r="C16" s="86"/>
      <c r="D16" s="86"/>
      <c r="E16" s="86"/>
      <c r="F16" s="86"/>
      <c r="G16" s="86"/>
      <c r="H16" s="86"/>
      <c r="I16" s="86"/>
      <c r="J16" s="86"/>
    </row>
    <row r="17" spans="2:10" ht="12.75" customHeight="1">
      <c r="B17" s="86"/>
      <c r="C17" s="86"/>
      <c r="D17" s="86"/>
      <c r="E17" s="86"/>
      <c r="F17" s="86"/>
      <c r="G17" s="86"/>
      <c r="H17" s="86"/>
      <c r="I17" s="86"/>
      <c r="J17" s="86"/>
    </row>
    <row r="18" spans="2:10" ht="12.75" customHeight="1">
      <c r="B18" s="86"/>
      <c r="C18" s="86"/>
      <c r="D18" s="86"/>
      <c r="E18" s="86"/>
      <c r="F18" s="86"/>
      <c r="G18" s="86"/>
      <c r="H18" s="86"/>
      <c r="I18" s="86"/>
      <c r="J18" s="86"/>
    </row>
    <row r="19" spans="2:10" ht="12.75" customHeight="1">
      <c r="B19" s="86"/>
      <c r="C19" s="86"/>
      <c r="D19" s="86"/>
      <c r="E19" s="86"/>
      <c r="F19" s="86"/>
      <c r="G19" s="86"/>
      <c r="H19" s="86"/>
      <c r="I19" s="86"/>
      <c r="J19" s="86"/>
    </row>
    <row r="20" spans="2:10" ht="12.75" customHeight="1">
      <c r="B20" s="86"/>
      <c r="C20" s="86"/>
      <c r="D20" s="86"/>
      <c r="E20" s="86"/>
      <c r="F20" s="86"/>
      <c r="G20" s="86"/>
      <c r="H20" s="86"/>
      <c r="I20" s="86"/>
      <c r="J20" s="86"/>
    </row>
    <row r="21" ht="12.75" customHeight="1"/>
  </sheetData>
  <sheetProtection selectLockedCells="1" selectUnlockedCells="1"/>
  <mergeCells count="3">
    <mergeCell ref="F11:J11"/>
    <mergeCell ref="F12:J12"/>
    <mergeCell ref="K14:M14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zoomScalePageLayoutView="0" workbookViewId="0" topLeftCell="A2">
      <selection activeCell="M19" sqref="M19"/>
    </sheetView>
  </sheetViews>
  <sheetFormatPr defaultColWidth="9.140625" defaultRowHeight="12.75"/>
  <cols>
    <col min="1" max="1" width="3.57421875" style="0" customWidth="1"/>
    <col min="2" max="2" width="82.00390625" style="0" customWidth="1"/>
    <col min="4" max="4" width="13.421875" style="0" customWidth="1"/>
    <col min="7" max="7" width="11.421875" style="0" customWidth="1"/>
    <col min="8" max="8" width="9.7109375" style="0" bestFit="1" customWidth="1"/>
    <col min="10" max="10" width="9.28125" style="0" customWidth="1"/>
    <col min="11" max="11" width="12.28125" style="0" customWidth="1"/>
    <col min="12" max="12" width="11.28125" style="0" customWidth="1"/>
    <col min="13" max="13" width="12.28125" style="0" customWidth="1"/>
  </cols>
  <sheetData>
    <row r="2" spans="2:12" ht="12.75">
      <c r="B2" s="1" t="s">
        <v>164</v>
      </c>
      <c r="D2" s="1" t="s">
        <v>1</v>
      </c>
      <c r="L2" s="1" t="s">
        <v>2</v>
      </c>
    </row>
    <row r="3" ht="13.5" thickBot="1"/>
    <row r="4" spans="1:15" ht="42">
      <c r="A4" s="272" t="s">
        <v>3</v>
      </c>
      <c r="B4" s="273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1.25" customHeight="1">
      <c r="A5" s="274">
        <v>1</v>
      </c>
      <c r="B5" s="207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42" customHeight="1">
      <c r="A6" s="274"/>
      <c r="B6" s="207"/>
      <c r="C6" s="141"/>
      <c r="D6" s="144"/>
      <c r="E6" s="144"/>
      <c r="F6" s="141"/>
      <c r="G6" s="141"/>
      <c r="H6" s="141"/>
      <c r="I6" s="141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s="126" customFormat="1" ht="36.75" customHeight="1">
      <c r="A7" s="378" t="s">
        <v>21</v>
      </c>
      <c r="B7" s="480" t="s">
        <v>165</v>
      </c>
      <c r="C7" s="313"/>
      <c r="D7" s="183"/>
      <c r="E7" s="183"/>
      <c r="F7" s="174" t="s">
        <v>37</v>
      </c>
      <c r="G7" s="179">
        <v>30</v>
      </c>
      <c r="H7" s="180"/>
      <c r="I7" s="160"/>
      <c r="J7" s="181">
        <f>H7*I7+H7</f>
        <v>0</v>
      </c>
      <c r="K7" s="181">
        <f>G7*H7</f>
        <v>0</v>
      </c>
      <c r="L7" s="181">
        <f>K7*I7</f>
        <v>0</v>
      </c>
      <c r="M7" s="181">
        <f>K7+L7</f>
        <v>0</v>
      </c>
      <c r="N7" s="157"/>
      <c r="O7" s="231"/>
    </row>
    <row r="8" spans="1:15" s="126" customFormat="1" ht="102.75" customHeight="1">
      <c r="A8" s="378" t="s">
        <v>24</v>
      </c>
      <c r="B8" s="481" t="s">
        <v>166</v>
      </c>
      <c r="C8" s="313"/>
      <c r="D8" s="183"/>
      <c r="E8" s="183"/>
      <c r="F8" s="174" t="s">
        <v>37</v>
      </c>
      <c r="G8" s="179">
        <v>1500</v>
      </c>
      <c r="H8" s="180"/>
      <c r="I8" s="160"/>
      <c r="J8" s="181">
        <f>H8*I8+H8</f>
        <v>0</v>
      </c>
      <c r="K8" s="181">
        <f>G8*H8</f>
        <v>0</v>
      </c>
      <c r="L8" s="181">
        <f>K8*I8</f>
        <v>0</v>
      </c>
      <c r="M8" s="181">
        <f>K8+L8</f>
        <v>0</v>
      </c>
      <c r="N8" s="157"/>
      <c r="O8" s="231"/>
    </row>
    <row r="9" spans="1:15" s="126" customFormat="1" ht="65.25" customHeight="1" thickBot="1">
      <c r="A9" s="379" t="s">
        <v>26</v>
      </c>
      <c r="B9" s="482" t="s">
        <v>255</v>
      </c>
      <c r="C9" s="234"/>
      <c r="D9" s="297"/>
      <c r="E9" s="297"/>
      <c r="F9" s="252" t="s">
        <v>37</v>
      </c>
      <c r="G9" s="321">
        <v>150</v>
      </c>
      <c r="H9" s="254"/>
      <c r="I9" s="341"/>
      <c r="J9" s="299">
        <f>H9*I9+H9</f>
        <v>0</v>
      </c>
      <c r="K9" s="299">
        <f>G9*H9</f>
        <v>0</v>
      </c>
      <c r="L9" s="299">
        <f>K9*I9</f>
        <v>0</v>
      </c>
      <c r="M9" s="299">
        <f>K9+L9</f>
        <v>0</v>
      </c>
      <c r="N9" s="239"/>
      <c r="O9" s="240"/>
    </row>
    <row r="10" spans="2:13" ht="13.5" thickBot="1">
      <c r="B10" s="54"/>
      <c r="J10" s="109" t="s">
        <v>78</v>
      </c>
      <c r="K10" s="140">
        <f>SUM(K7:K9)</f>
        <v>0</v>
      </c>
      <c r="L10" s="65">
        <f>SUM(L7:L9)</f>
        <v>0</v>
      </c>
      <c r="M10" s="65">
        <f>SUM(M7:M9)</f>
        <v>0</v>
      </c>
    </row>
    <row r="12" spans="1:13" ht="12.75" customHeight="1">
      <c r="A12" s="67" t="s">
        <v>227</v>
      </c>
      <c r="B12" s="54"/>
      <c r="C12" s="54"/>
      <c r="D12" s="54"/>
      <c r="E12" s="54"/>
      <c r="M12" s="49"/>
    </row>
    <row r="13" ht="12.75">
      <c r="M13" s="49"/>
    </row>
    <row r="14" spans="2:13" ht="12.75">
      <c r="B14" s="24" t="s">
        <v>60</v>
      </c>
      <c r="C14" s="25"/>
      <c r="D14" s="26">
        <f>K10</f>
        <v>0</v>
      </c>
      <c r="E14" s="27" t="s">
        <v>61</v>
      </c>
      <c r="F14" s="526"/>
      <c r="G14" s="526"/>
      <c r="H14" s="526"/>
      <c r="I14" s="526"/>
      <c r="J14" s="526"/>
      <c r="M14" s="49"/>
    </row>
    <row r="15" spans="2:13" ht="12.75">
      <c r="B15" s="24" t="s">
        <v>62</v>
      </c>
      <c r="C15" s="25"/>
      <c r="D15" s="28">
        <f>M10</f>
        <v>0</v>
      </c>
      <c r="E15" s="29" t="s">
        <v>61</v>
      </c>
      <c r="F15" s="527"/>
      <c r="G15" s="527"/>
      <c r="H15" s="527"/>
      <c r="I15" s="527"/>
      <c r="J15" s="527"/>
      <c r="M15" s="49"/>
    </row>
    <row r="16" spans="2:13" ht="12.75" customHeight="1">
      <c r="B16" s="69" t="s">
        <v>63</v>
      </c>
      <c r="D16" s="70"/>
      <c r="E16" s="71"/>
      <c r="F16" s="72"/>
      <c r="G16" s="72"/>
      <c r="H16" s="72"/>
      <c r="I16" s="73"/>
      <c r="J16" s="74"/>
      <c r="K16" s="528" t="s">
        <v>64</v>
      </c>
      <c r="L16" s="528"/>
      <c r="M16" s="528"/>
    </row>
    <row r="17" spans="11:13" ht="12.75" customHeight="1">
      <c r="K17" s="529" t="s">
        <v>65</v>
      </c>
      <c r="L17" s="529"/>
      <c r="M17" s="529"/>
    </row>
  </sheetData>
  <sheetProtection selectLockedCells="1" selectUnlockedCells="1"/>
  <mergeCells count="4">
    <mergeCell ref="F14:J14"/>
    <mergeCell ref="F15:J15"/>
    <mergeCell ref="K16:M16"/>
    <mergeCell ref="K17:M17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8">
      <selection activeCell="C8" sqref="C8"/>
    </sheetView>
  </sheetViews>
  <sheetFormatPr defaultColWidth="9.140625" defaultRowHeight="12.75"/>
  <cols>
    <col min="1" max="1" width="5.140625" style="0" customWidth="1"/>
    <col min="2" max="2" width="65.00390625" style="0" customWidth="1"/>
    <col min="3" max="3" width="16.140625" style="0" customWidth="1"/>
    <col min="4" max="4" width="16.8515625" style="0" customWidth="1"/>
    <col min="7" max="9" width="9.421875" style="0" customWidth="1"/>
    <col min="10" max="10" width="14.140625" style="0" customWidth="1"/>
    <col min="11" max="11" width="13.7109375" style="0" customWidth="1"/>
    <col min="12" max="12" width="12.8515625" style="0" customWidth="1"/>
    <col min="13" max="13" width="14.2812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3" ht="12.75">
      <c r="B2" s="1" t="s">
        <v>259</v>
      </c>
      <c r="F2" s="1" t="s">
        <v>1</v>
      </c>
      <c r="M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/>
      <c r="D6" s="144"/>
      <c r="E6" s="144"/>
      <c r="F6" s="142"/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s="126" customFormat="1" ht="75.75" customHeight="1">
      <c r="A7" s="279" t="s">
        <v>21</v>
      </c>
      <c r="B7" s="248" t="s">
        <v>173</v>
      </c>
      <c r="C7" s="440"/>
      <c r="D7" s="442"/>
      <c r="E7" s="435"/>
      <c r="F7" s="277" t="s">
        <v>37</v>
      </c>
      <c r="G7" s="277">
        <v>750</v>
      </c>
      <c r="H7" s="278"/>
      <c r="I7" s="483"/>
      <c r="J7" s="189">
        <f>H7*I7+H7</f>
        <v>0</v>
      </c>
      <c r="K7" s="189">
        <f>G7*H7</f>
        <v>0</v>
      </c>
      <c r="L7" s="189">
        <f>K7*I7</f>
        <v>0</v>
      </c>
      <c r="M7" s="189">
        <f>K7+L7</f>
        <v>0</v>
      </c>
      <c r="N7" s="440"/>
      <c r="O7" s="441"/>
    </row>
    <row r="8" spans="1:15" ht="255.75" customHeight="1">
      <c r="A8" s="279" t="s">
        <v>24</v>
      </c>
      <c r="B8" s="248" t="s">
        <v>256</v>
      </c>
      <c r="C8" s="440"/>
      <c r="D8" s="442"/>
      <c r="E8" s="435"/>
      <c r="F8" s="277" t="s">
        <v>37</v>
      </c>
      <c r="G8" s="277">
        <v>300</v>
      </c>
      <c r="H8" s="278"/>
      <c r="I8" s="483"/>
      <c r="J8" s="189">
        <f>H8*I8+H8</f>
        <v>0</v>
      </c>
      <c r="K8" s="189">
        <f>G8*H8</f>
        <v>0</v>
      </c>
      <c r="L8" s="189">
        <f>K8*I8</f>
        <v>0</v>
      </c>
      <c r="M8" s="189">
        <f>K8+L8</f>
        <v>0</v>
      </c>
      <c r="N8" s="440"/>
      <c r="O8" s="441"/>
    </row>
    <row r="9" spans="1:15" ht="139.5" customHeight="1" thickBot="1">
      <c r="A9" s="280" t="s">
        <v>26</v>
      </c>
      <c r="B9" s="484" t="s">
        <v>71</v>
      </c>
      <c r="C9" s="485"/>
      <c r="D9" s="486"/>
      <c r="E9" s="487"/>
      <c r="F9" s="402" t="s">
        <v>37</v>
      </c>
      <c r="G9" s="488">
        <v>400</v>
      </c>
      <c r="H9" s="457"/>
      <c r="I9" s="458"/>
      <c r="J9" s="256">
        <f>H9*I9+H9</f>
        <v>0</v>
      </c>
      <c r="K9" s="256">
        <f>G9*H9</f>
        <v>0</v>
      </c>
      <c r="L9" s="256">
        <f>K9*I9</f>
        <v>0</v>
      </c>
      <c r="M9" s="256">
        <f>K9+L9</f>
        <v>0</v>
      </c>
      <c r="N9" s="453"/>
      <c r="O9" s="454"/>
    </row>
    <row r="10" spans="1:13" ht="13.5" thickBot="1">
      <c r="A10" s="67"/>
      <c r="B10" s="54"/>
      <c r="C10" s="54"/>
      <c r="D10" s="54"/>
      <c r="J10" s="64" t="s">
        <v>78</v>
      </c>
      <c r="K10" s="77">
        <f>SUM(K7:K9)</f>
        <v>0</v>
      </c>
      <c r="L10" s="77">
        <f>SUM(L7:L9)</f>
        <v>0</v>
      </c>
      <c r="M10" s="78">
        <f>SUM(M7:M9)</f>
        <v>0</v>
      </c>
    </row>
    <row r="12" spans="2:10" ht="12.75">
      <c r="B12" s="24" t="s">
        <v>60</v>
      </c>
      <c r="C12" s="25"/>
      <c r="D12" s="26">
        <f>K10</f>
        <v>0</v>
      </c>
      <c r="E12" s="27" t="s">
        <v>61</v>
      </c>
      <c r="F12" s="526"/>
      <c r="G12" s="526"/>
      <c r="H12" s="526"/>
      <c r="I12" s="526"/>
      <c r="J12" s="526"/>
    </row>
    <row r="13" spans="2:10" ht="12.75">
      <c r="B13" s="24" t="s">
        <v>62</v>
      </c>
      <c r="C13" s="25"/>
      <c r="D13" s="28">
        <f>M10</f>
        <v>0</v>
      </c>
      <c r="E13" s="29" t="s">
        <v>61</v>
      </c>
      <c r="F13" s="527"/>
      <c r="G13" s="527"/>
      <c r="H13" s="527"/>
      <c r="I13" s="527"/>
      <c r="J13" s="527"/>
    </row>
    <row r="14" spans="2:10" ht="12.75">
      <c r="B14" s="69" t="s">
        <v>63</v>
      </c>
      <c r="D14" s="70"/>
      <c r="E14" s="71"/>
      <c r="F14" s="72"/>
      <c r="G14" s="72"/>
      <c r="H14" s="72"/>
      <c r="I14" s="73"/>
      <c r="J14" s="74"/>
    </row>
    <row r="15" spans="2:13" ht="12.75" customHeight="1">
      <c r="B15" s="524"/>
      <c r="C15" s="524"/>
      <c r="D15" s="524"/>
      <c r="E15" s="524"/>
      <c r="F15" s="524"/>
      <c r="G15" s="524"/>
      <c r="H15" s="524"/>
      <c r="I15" s="524"/>
      <c r="K15" s="528" t="s">
        <v>64</v>
      </c>
      <c r="L15" s="528"/>
      <c r="M15" s="528"/>
    </row>
    <row r="16" spans="2:13" ht="12.75" customHeight="1">
      <c r="B16" s="84" t="s">
        <v>239</v>
      </c>
      <c r="K16" s="529" t="s">
        <v>65</v>
      </c>
      <c r="L16" s="529"/>
      <c r="M16" s="529"/>
    </row>
    <row r="17" ht="12.75">
      <c r="B17" s="84"/>
    </row>
    <row r="18" spans="2:12" ht="12.75" customHeight="1"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</row>
  </sheetData>
  <sheetProtection selectLockedCells="1" selectUnlockedCells="1"/>
  <mergeCells count="7">
    <mergeCell ref="B18:L18"/>
    <mergeCell ref="A1:M1"/>
    <mergeCell ref="F12:J12"/>
    <mergeCell ref="F13:J13"/>
    <mergeCell ref="B15:I15"/>
    <mergeCell ref="K15:M15"/>
    <mergeCell ref="K16:M16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00390625" style="0" customWidth="1"/>
    <col min="2" max="2" width="31.57421875" style="0" customWidth="1"/>
    <col min="3" max="3" width="11.421875" style="0" customWidth="1"/>
    <col min="4" max="4" width="13.57421875" style="0" customWidth="1"/>
    <col min="7" max="7" width="9.28125" style="0" customWidth="1"/>
    <col min="8" max="8" width="10.8515625" style="0" customWidth="1"/>
    <col min="9" max="9" width="9.28125" style="0" customWidth="1"/>
    <col min="10" max="10" width="10.7109375" style="0" customWidth="1"/>
    <col min="11" max="11" width="12.421875" style="0" customWidth="1"/>
    <col min="12" max="12" width="11.421875" style="0" customWidth="1"/>
    <col min="13" max="13" width="14.2812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3" ht="12.75">
      <c r="B2" s="1" t="s">
        <v>240</v>
      </c>
      <c r="F2" s="1" t="s">
        <v>1</v>
      </c>
      <c r="M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/>
      <c r="D6" s="144"/>
      <c r="E6" s="144"/>
      <c r="F6" s="142"/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76.5" customHeight="1" thickBot="1">
      <c r="A7" s="260" t="s">
        <v>21</v>
      </c>
      <c r="B7" s="365" t="s">
        <v>262</v>
      </c>
      <c r="C7" s="373"/>
      <c r="D7" s="262"/>
      <c r="E7" s="263"/>
      <c r="F7" s="369" t="s">
        <v>37</v>
      </c>
      <c r="G7" s="422">
        <v>450</v>
      </c>
      <c r="H7" s="380"/>
      <c r="I7" s="170"/>
      <c r="J7" s="256">
        <f>H7*I7+H7</f>
        <v>0</v>
      </c>
      <c r="K7" s="256">
        <f>G7*H7</f>
        <v>0</v>
      </c>
      <c r="L7" s="256">
        <f>K7*I7</f>
        <v>0</v>
      </c>
      <c r="M7" s="256">
        <f>K7+L7</f>
        <v>0</v>
      </c>
      <c r="N7" s="239"/>
      <c r="O7" s="240"/>
    </row>
    <row r="8" spans="1:13" ht="13.5" thickBot="1">
      <c r="A8" s="3"/>
      <c r="B8" s="3"/>
      <c r="J8" s="64" t="s">
        <v>78</v>
      </c>
      <c r="K8" s="77">
        <f>SUM(K7:K7)</f>
        <v>0</v>
      </c>
      <c r="L8" s="105">
        <f>SUM(L7:L7)</f>
        <v>0</v>
      </c>
      <c r="M8" s="77">
        <f>SUM(M7:M7)</f>
        <v>0</v>
      </c>
    </row>
    <row r="9" spans="1:7" ht="12.75">
      <c r="A9" s="3"/>
      <c r="G9" s="172"/>
    </row>
    <row r="10" spans="1:13" ht="21.75" customHeight="1">
      <c r="A10" s="20" t="s">
        <v>228</v>
      </c>
      <c r="B10" s="54"/>
      <c r="C10" s="54"/>
      <c r="D10" s="54"/>
      <c r="E10" s="54"/>
      <c r="M10" s="132"/>
    </row>
    <row r="11" spans="1:13" ht="13.5" thickBot="1">
      <c r="A11" s="3"/>
      <c r="M11" s="132"/>
    </row>
    <row r="12" spans="1:13" ht="13.5" thickBot="1">
      <c r="A12" s="3"/>
      <c r="B12" s="24" t="s">
        <v>60</v>
      </c>
      <c r="C12" s="25"/>
      <c r="D12" s="26">
        <f>K8</f>
        <v>0</v>
      </c>
      <c r="E12" s="27" t="s">
        <v>61</v>
      </c>
      <c r="F12" s="522"/>
      <c r="G12" s="522"/>
      <c r="H12" s="522"/>
      <c r="I12" s="522"/>
      <c r="J12" s="522"/>
      <c r="M12" s="132"/>
    </row>
    <row r="13" spans="1:13" ht="13.5" thickBot="1">
      <c r="A13" s="3"/>
      <c r="B13" s="24" t="s">
        <v>62</v>
      </c>
      <c r="C13" s="25"/>
      <c r="D13" s="28">
        <f>M8</f>
        <v>0</v>
      </c>
      <c r="E13" s="29" t="s">
        <v>61</v>
      </c>
      <c r="F13" s="523"/>
      <c r="G13" s="523"/>
      <c r="H13" s="523"/>
      <c r="I13" s="523"/>
      <c r="J13" s="523"/>
      <c r="M13" s="132"/>
    </row>
    <row r="14" spans="1:13" ht="12.75" customHeight="1">
      <c r="A14" s="3"/>
      <c r="B14" s="30" t="s">
        <v>63</v>
      </c>
      <c r="D14" s="31"/>
      <c r="E14" s="32"/>
      <c r="F14" s="33"/>
      <c r="G14" s="33"/>
      <c r="H14" s="33"/>
      <c r="I14" s="34"/>
      <c r="J14" s="35"/>
      <c r="K14" s="525" t="s">
        <v>64</v>
      </c>
      <c r="L14" s="525"/>
      <c r="M14" s="525"/>
    </row>
    <row r="15" spans="11:13" ht="12.75" customHeight="1">
      <c r="K15" s="520" t="s">
        <v>65</v>
      </c>
      <c r="L15" s="520"/>
      <c r="M15" s="520"/>
    </row>
    <row r="16" ht="12.75">
      <c r="A16" s="84"/>
    </row>
  </sheetData>
  <sheetProtection/>
  <mergeCells count="5">
    <mergeCell ref="A1:M1"/>
    <mergeCell ref="F12:J12"/>
    <mergeCell ref="F13:J13"/>
    <mergeCell ref="K14:M14"/>
    <mergeCell ref="K15:M1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5.00390625" style="0" customWidth="1"/>
    <col min="2" max="2" width="31.57421875" style="0" customWidth="1"/>
    <col min="3" max="3" width="11.421875" style="0" customWidth="1"/>
    <col min="4" max="4" width="13.57421875" style="0" customWidth="1"/>
    <col min="7" max="7" width="9.28125" style="0" customWidth="1"/>
    <col min="8" max="8" width="10.8515625" style="0" customWidth="1"/>
    <col min="9" max="9" width="9.28125" style="0" customWidth="1"/>
    <col min="10" max="10" width="10.7109375" style="0" customWidth="1"/>
    <col min="11" max="11" width="12.421875" style="0" customWidth="1"/>
    <col min="12" max="12" width="11.421875" style="0" customWidth="1"/>
    <col min="13" max="13" width="14.2812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3" ht="12.75">
      <c r="B2" s="1" t="s">
        <v>174</v>
      </c>
      <c r="F2" s="1" t="s">
        <v>1</v>
      </c>
      <c r="M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/>
      <c r="D6" s="144"/>
      <c r="E6" s="144"/>
      <c r="F6" s="142"/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51" customHeight="1" thickBot="1">
      <c r="A7" s="260" t="s">
        <v>21</v>
      </c>
      <c r="B7" s="365" t="s">
        <v>175</v>
      </c>
      <c r="C7" s="373"/>
      <c r="D7" s="262"/>
      <c r="E7" s="263"/>
      <c r="F7" s="369" t="s">
        <v>37</v>
      </c>
      <c r="G7" s="422">
        <v>480</v>
      </c>
      <c r="H7" s="380"/>
      <c r="I7" s="170"/>
      <c r="J7" s="256">
        <f>H7*I7+H7</f>
        <v>0</v>
      </c>
      <c r="K7" s="256">
        <f>G7*H7</f>
        <v>0</v>
      </c>
      <c r="L7" s="256">
        <f>K7*I7</f>
        <v>0</v>
      </c>
      <c r="M7" s="256">
        <f>K7+L7</f>
        <v>0</v>
      </c>
      <c r="N7" s="239"/>
      <c r="O7" s="240"/>
    </row>
    <row r="8" spans="1:13" ht="13.5" thickBot="1">
      <c r="A8" s="3"/>
      <c r="B8" s="3"/>
      <c r="J8" s="64" t="s">
        <v>78</v>
      </c>
      <c r="K8" s="77">
        <f>SUM(K7:K7)</f>
        <v>0</v>
      </c>
      <c r="L8" s="105">
        <f>SUM(L7:L7)</f>
        <v>0</v>
      </c>
      <c r="M8" s="77">
        <f>SUM(M7:M7)</f>
        <v>0</v>
      </c>
    </row>
    <row r="9" spans="1:7" ht="12.75">
      <c r="A9" s="3"/>
      <c r="G9" s="172"/>
    </row>
    <row r="10" spans="1:13" ht="21.75" customHeight="1">
      <c r="A10" s="20" t="s">
        <v>241</v>
      </c>
      <c r="B10" s="54"/>
      <c r="C10" s="54"/>
      <c r="D10" s="54"/>
      <c r="E10" s="54"/>
      <c r="M10" s="132"/>
    </row>
    <row r="11" spans="1:13" ht="12.75">
      <c r="A11" s="3"/>
      <c r="M11" s="132"/>
    </row>
    <row r="12" spans="1:13" ht="12.75">
      <c r="A12" s="3"/>
      <c r="B12" s="24" t="s">
        <v>60</v>
      </c>
      <c r="C12" s="25"/>
      <c r="D12" s="26">
        <f>K8</f>
        <v>0</v>
      </c>
      <c r="E12" s="27" t="s">
        <v>61</v>
      </c>
      <c r="F12" s="522"/>
      <c r="G12" s="522"/>
      <c r="H12" s="522"/>
      <c r="I12" s="522"/>
      <c r="J12" s="522"/>
      <c r="M12" s="132"/>
    </row>
    <row r="13" spans="1:13" ht="12.75">
      <c r="A13" s="3"/>
      <c r="B13" s="24" t="s">
        <v>62</v>
      </c>
      <c r="C13" s="25"/>
      <c r="D13" s="28">
        <f>M8</f>
        <v>0</v>
      </c>
      <c r="E13" s="29" t="s">
        <v>61</v>
      </c>
      <c r="F13" s="523"/>
      <c r="G13" s="523"/>
      <c r="H13" s="523"/>
      <c r="I13" s="523"/>
      <c r="J13" s="523"/>
      <c r="M13" s="132"/>
    </row>
    <row r="14" spans="1:13" ht="12.75" customHeight="1">
      <c r="A14" s="3"/>
      <c r="B14" s="30" t="s">
        <v>63</v>
      </c>
      <c r="D14" s="31"/>
      <c r="E14" s="32"/>
      <c r="F14" s="33"/>
      <c r="G14" s="33"/>
      <c r="H14" s="33"/>
      <c r="I14" s="34"/>
      <c r="J14" s="35"/>
      <c r="K14" s="525" t="s">
        <v>64</v>
      </c>
      <c r="L14" s="525"/>
      <c r="M14" s="525"/>
    </row>
    <row r="15" spans="11:13" ht="12.75" customHeight="1">
      <c r="K15" s="520" t="s">
        <v>65</v>
      </c>
      <c r="L15" s="520"/>
      <c r="M15" s="520"/>
    </row>
    <row r="16" ht="12.75">
      <c r="A16" s="84"/>
    </row>
  </sheetData>
  <sheetProtection selectLockedCells="1" selectUnlockedCells="1"/>
  <mergeCells count="5">
    <mergeCell ref="A1:M1"/>
    <mergeCell ref="F12:J12"/>
    <mergeCell ref="F13:J13"/>
    <mergeCell ref="K14:M14"/>
    <mergeCell ref="K15:M1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7">
      <selection activeCell="D18" sqref="D18"/>
    </sheetView>
  </sheetViews>
  <sheetFormatPr defaultColWidth="9.140625" defaultRowHeight="12.75"/>
  <cols>
    <col min="1" max="1" width="4.28125" style="0" customWidth="1"/>
    <col min="2" max="2" width="71.8515625" style="58" customWidth="1"/>
    <col min="3" max="3" width="8.140625" style="0" customWidth="1"/>
    <col min="4" max="4" width="14.00390625" style="0" customWidth="1"/>
    <col min="6" max="6" width="6.42187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9.8515625" style="0" customWidth="1"/>
    <col min="11" max="11" width="13.140625" style="0" customWidth="1"/>
    <col min="12" max="12" width="11.140625" style="0" customWidth="1"/>
    <col min="13" max="13" width="13.0039062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59" t="s">
        <v>79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293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286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287"/>
      <c r="C6" s="142"/>
      <c r="D6" s="144"/>
      <c r="E6" s="144"/>
      <c r="F6" s="142"/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44.25" customHeight="1">
      <c r="A7" s="294" t="s">
        <v>21</v>
      </c>
      <c r="B7" s="381" t="s">
        <v>82</v>
      </c>
      <c r="C7" s="158"/>
      <c r="D7" s="288"/>
      <c r="E7" s="149"/>
      <c r="F7" s="268" t="s">
        <v>37</v>
      </c>
      <c r="G7" s="219">
        <v>200</v>
      </c>
      <c r="H7" s="187"/>
      <c r="I7" s="150"/>
      <c r="J7" s="205">
        <f aca="true" t="shared" si="0" ref="J7:J20">H7*I7+H7</f>
        <v>0</v>
      </c>
      <c r="K7" s="205">
        <f aca="true" t="shared" si="1" ref="K7:K20">G7*H7</f>
        <v>0</v>
      </c>
      <c r="L7" s="205">
        <f aca="true" t="shared" si="2" ref="L7:L20">K7*I7</f>
        <v>0</v>
      </c>
      <c r="M7" s="205">
        <f aca="true" t="shared" si="3" ref="M7:M20">K7+L7</f>
        <v>0</v>
      </c>
      <c r="N7" s="157"/>
      <c r="O7" s="231"/>
    </row>
    <row r="8" spans="1:15" ht="12.75">
      <c r="A8" s="294" t="s">
        <v>24</v>
      </c>
      <c r="B8" s="382" t="s">
        <v>253</v>
      </c>
      <c r="C8" s="158"/>
      <c r="D8" s="288"/>
      <c r="E8" s="149"/>
      <c r="F8" s="268" t="s">
        <v>37</v>
      </c>
      <c r="G8" s="220">
        <v>7500</v>
      </c>
      <c r="H8" s="187"/>
      <c r="I8" s="150"/>
      <c r="J8" s="205">
        <f t="shared" si="0"/>
        <v>0</v>
      </c>
      <c r="K8" s="205">
        <f t="shared" si="1"/>
        <v>0</v>
      </c>
      <c r="L8" s="205">
        <f t="shared" si="2"/>
        <v>0</v>
      </c>
      <c r="M8" s="205">
        <f t="shared" si="3"/>
        <v>0</v>
      </c>
      <c r="N8" s="157"/>
      <c r="O8" s="231"/>
    </row>
    <row r="9" spans="1:20" ht="36">
      <c r="A9" s="294" t="s">
        <v>26</v>
      </c>
      <c r="B9" s="383" t="s">
        <v>83</v>
      </c>
      <c r="C9" s="157"/>
      <c r="D9" s="148"/>
      <c r="E9" s="149"/>
      <c r="F9" s="193" t="s">
        <v>37</v>
      </c>
      <c r="G9" s="198">
        <v>900</v>
      </c>
      <c r="H9" s="216"/>
      <c r="I9" s="217"/>
      <c r="J9" s="205">
        <f t="shared" si="0"/>
        <v>0</v>
      </c>
      <c r="K9" s="205">
        <f t="shared" si="1"/>
        <v>0</v>
      </c>
      <c r="L9" s="205">
        <f t="shared" si="2"/>
        <v>0</v>
      </c>
      <c r="M9" s="205">
        <f t="shared" si="3"/>
        <v>0</v>
      </c>
      <c r="N9" s="157"/>
      <c r="O9" s="231"/>
      <c r="Q9" s="57"/>
      <c r="R9" s="285"/>
      <c r="S9" s="57"/>
      <c r="T9" s="57"/>
    </row>
    <row r="10" spans="1:20" ht="29.25" customHeight="1">
      <c r="A10" s="294" t="s">
        <v>28</v>
      </c>
      <c r="B10" s="384" t="s">
        <v>84</v>
      </c>
      <c r="C10" s="218"/>
      <c r="D10" s="288"/>
      <c r="E10" s="149"/>
      <c r="F10" s="268" t="s">
        <v>37</v>
      </c>
      <c r="G10" s="219">
        <v>50</v>
      </c>
      <c r="H10" s="187"/>
      <c r="I10" s="150"/>
      <c r="J10" s="205">
        <f t="shared" si="0"/>
        <v>0</v>
      </c>
      <c r="K10" s="205">
        <f t="shared" si="1"/>
        <v>0</v>
      </c>
      <c r="L10" s="205">
        <f t="shared" si="2"/>
        <v>0</v>
      </c>
      <c r="M10" s="205">
        <f t="shared" si="3"/>
        <v>0</v>
      </c>
      <c r="N10" s="157"/>
      <c r="O10" s="231"/>
      <c r="Q10" s="57"/>
      <c r="R10" s="171"/>
      <c r="S10" s="57"/>
      <c r="T10" s="57"/>
    </row>
    <row r="11" spans="1:15" ht="16.5" customHeight="1">
      <c r="A11" s="294" t="s">
        <v>30</v>
      </c>
      <c r="B11" s="384" t="s">
        <v>85</v>
      </c>
      <c r="C11" s="218"/>
      <c r="D11" s="288"/>
      <c r="E11" s="149"/>
      <c r="F11" s="268" t="s">
        <v>37</v>
      </c>
      <c r="G11" s="219">
        <v>600</v>
      </c>
      <c r="H11" s="187"/>
      <c r="I11" s="150"/>
      <c r="J11" s="205">
        <f t="shared" si="0"/>
        <v>0</v>
      </c>
      <c r="K11" s="205">
        <f t="shared" si="1"/>
        <v>0</v>
      </c>
      <c r="L11" s="205">
        <f t="shared" si="2"/>
        <v>0</v>
      </c>
      <c r="M11" s="205">
        <f t="shared" si="3"/>
        <v>0</v>
      </c>
      <c r="N11" s="157"/>
      <c r="O11" s="231"/>
    </row>
    <row r="12" spans="1:15" ht="88.5" customHeight="1">
      <c r="A12" s="294" t="s">
        <v>32</v>
      </c>
      <c r="B12" s="385" t="s">
        <v>187</v>
      </c>
      <c r="C12" s="158"/>
      <c r="D12" s="288"/>
      <c r="E12" s="149"/>
      <c r="F12" s="268" t="s">
        <v>37</v>
      </c>
      <c r="G12" s="219">
        <v>50</v>
      </c>
      <c r="H12" s="187"/>
      <c r="I12" s="150"/>
      <c r="J12" s="205">
        <f t="shared" si="0"/>
        <v>0</v>
      </c>
      <c r="K12" s="205">
        <f t="shared" si="1"/>
        <v>0</v>
      </c>
      <c r="L12" s="205">
        <f t="shared" si="2"/>
        <v>0</v>
      </c>
      <c r="M12" s="205">
        <f t="shared" si="3"/>
        <v>0</v>
      </c>
      <c r="N12" s="157"/>
      <c r="O12" s="231"/>
    </row>
    <row r="13" spans="1:15" ht="93" customHeight="1">
      <c r="A13" s="294" t="s">
        <v>34</v>
      </c>
      <c r="B13" s="381" t="s">
        <v>188</v>
      </c>
      <c r="C13" s="158"/>
      <c r="D13" s="288"/>
      <c r="E13" s="149"/>
      <c r="F13" s="268" t="s">
        <v>37</v>
      </c>
      <c r="G13" s="219">
        <v>20</v>
      </c>
      <c r="H13" s="187"/>
      <c r="I13" s="150"/>
      <c r="J13" s="205">
        <f t="shared" si="0"/>
        <v>0</v>
      </c>
      <c r="K13" s="205">
        <f t="shared" si="1"/>
        <v>0</v>
      </c>
      <c r="L13" s="205">
        <f t="shared" si="2"/>
        <v>0</v>
      </c>
      <c r="M13" s="205">
        <f t="shared" si="3"/>
        <v>0</v>
      </c>
      <c r="N13" s="157"/>
      <c r="O13" s="231"/>
    </row>
    <row r="14" spans="1:15" ht="28.5" customHeight="1">
      <c r="A14" s="294" t="s">
        <v>36</v>
      </c>
      <c r="B14" s="384" t="s">
        <v>86</v>
      </c>
      <c r="C14" s="158"/>
      <c r="D14" s="288"/>
      <c r="E14" s="149"/>
      <c r="F14" s="268" t="s">
        <v>37</v>
      </c>
      <c r="G14" s="219">
        <v>10</v>
      </c>
      <c r="H14" s="187"/>
      <c r="I14" s="150"/>
      <c r="J14" s="205">
        <f t="shared" si="0"/>
        <v>0</v>
      </c>
      <c r="K14" s="205">
        <f t="shared" si="1"/>
        <v>0</v>
      </c>
      <c r="L14" s="205">
        <f t="shared" si="2"/>
        <v>0</v>
      </c>
      <c r="M14" s="205">
        <f t="shared" si="3"/>
        <v>0</v>
      </c>
      <c r="N14" s="157"/>
      <c r="O14" s="231"/>
    </row>
    <row r="15" spans="1:15" ht="41.25" customHeight="1">
      <c r="A15" s="294" t="s">
        <v>38</v>
      </c>
      <c r="B15" s="381" t="s">
        <v>87</v>
      </c>
      <c r="C15" s="158"/>
      <c r="D15" s="288"/>
      <c r="E15" s="149"/>
      <c r="F15" s="268" t="s">
        <v>37</v>
      </c>
      <c r="G15" s="220">
        <v>2000</v>
      </c>
      <c r="H15" s="187"/>
      <c r="I15" s="150"/>
      <c r="J15" s="205">
        <f t="shared" si="0"/>
        <v>0</v>
      </c>
      <c r="K15" s="205">
        <f t="shared" si="1"/>
        <v>0</v>
      </c>
      <c r="L15" s="205">
        <f t="shared" si="2"/>
        <v>0</v>
      </c>
      <c r="M15" s="205">
        <f t="shared" si="3"/>
        <v>0</v>
      </c>
      <c r="N15" s="157"/>
      <c r="O15" s="231"/>
    </row>
    <row r="16" spans="1:15" ht="88.5" customHeight="1">
      <c r="A16" s="294" t="s">
        <v>40</v>
      </c>
      <c r="B16" s="381" t="s">
        <v>190</v>
      </c>
      <c r="C16" s="158"/>
      <c r="D16" s="288"/>
      <c r="E16" s="149"/>
      <c r="F16" s="268" t="s">
        <v>37</v>
      </c>
      <c r="G16" s="220">
        <v>500</v>
      </c>
      <c r="H16" s="187"/>
      <c r="I16" s="150"/>
      <c r="J16" s="205">
        <f t="shared" si="0"/>
        <v>0</v>
      </c>
      <c r="K16" s="205">
        <f t="shared" si="1"/>
        <v>0</v>
      </c>
      <c r="L16" s="205">
        <f t="shared" si="2"/>
        <v>0</v>
      </c>
      <c r="M16" s="205">
        <f t="shared" si="3"/>
        <v>0</v>
      </c>
      <c r="N16" s="157"/>
      <c r="O16" s="231"/>
    </row>
    <row r="17" spans="1:15" ht="90" customHeight="1">
      <c r="A17" s="294" t="s">
        <v>41</v>
      </c>
      <c r="B17" s="381" t="s">
        <v>189</v>
      </c>
      <c r="C17" s="158"/>
      <c r="D17" s="159"/>
      <c r="E17" s="149"/>
      <c r="F17" s="268" t="s">
        <v>37</v>
      </c>
      <c r="G17" s="219">
        <v>600</v>
      </c>
      <c r="H17" s="187"/>
      <c r="I17" s="150"/>
      <c r="J17" s="205">
        <f t="shared" si="0"/>
        <v>0</v>
      </c>
      <c r="K17" s="205">
        <f t="shared" si="1"/>
        <v>0</v>
      </c>
      <c r="L17" s="205">
        <f t="shared" si="2"/>
        <v>0</v>
      </c>
      <c r="M17" s="205">
        <f t="shared" si="3"/>
        <v>0</v>
      </c>
      <c r="N17" s="157"/>
      <c r="O17" s="231"/>
    </row>
    <row r="18" spans="1:15" ht="88.5" customHeight="1">
      <c r="A18" s="294" t="s">
        <v>42</v>
      </c>
      <c r="B18" s="386" t="s">
        <v>141</v>
      </c>
      <c r="C18" s="289"/>
      <c r="D18" s="290"/>
      <c r="E18" s="178"/>
      <c r="F18" s="291" t="s">
        <v>37</v>
      </c>
      <c r="G18" s="292">
        <v>1500</v>
      </c>
      <c r="H18" s="199"/>
      <c r="I18" s="160"/>
      <c r="J18" s="189">
        <f t="shared" si="0"/>
        <v>0</v>
      </c>
      <c r="K18" s="189">
        <f t="shared" si="1"/>
        <v>0</v>
      </c>
      <c r="L18" s="189">
        <f t="shared" si="2"/>
        <v>0</v>
      </c>
      <c r="M18" s="189">
        <f t="shared" si="3"/>
        <v>0</v>
      </c>
      <c r="N18" s="157"/>
      <c r="O18" s="231"/>
    </row>
    <row r="19" spans="1:15" ht="16.5" customHeight="1">
      <c r="A19" s="294" t="s">
        <v>43</v>
      </c>
      <c r="B19" s="222" t="s">
        <v>142</v>
      </c>
      <c r="C19" s="158"/>
      <c r="D19" s="159"/>
      <c r="E19" s="149"/>
      <c r="F19" s="223" t="s">
        <v>37</v>
      </c>
      <c r="G19" s="224">
        <v>200</v>
      </c>
      <c r="H19" s="195"/>
      <c r="I19" s="196"/>
      <c r="J19" s="189">
        <f t="shared" si="0"/>
        <v>0</v>
      </c>
      <c r="K19" s="189">
        <f t="shared" si="1"/>
        <v>0</v>
      </c>
      <c r="L19" s="189">
        <f t="shared" si="2"/>
        <v>0</v>
      </c>
      <c r="M19" s="189">
        <f t="shared" si="3"/>
        <v>0</v>
      </c>
      <c r="N19" s="157"/>
      <c r="O19" s="231"/>
    </row>
    <row r="20" spans="1:15" ht="27" customHeight="1" thickBot="1">
      <c r="A20" s="295" t="s">
        <v>44</v>
      </c>
      <c r="B20" s="296" t="s">
        <v>111</v>
      </c>
      <c r="C20" s="234"/>
      <c r="D20" s="297"/>
      <c r="E20" s="169"/>
      <c r="F20" s="298" t="s">
        <v>37</v>
      </c>
      <c r="G20" s="253">
        <v>2000</v>
      </c>
      <c r="H20" s="254"/>
      <c r="I20" s="255"/>
      <c r="J20" s="299">
        <f t="shared" si="0"/>
        <v>0</v>
      </c>
      <c r="K20" s="299">
        <f t="shared" si="1"/>
        <v>0</v>
      </c>
      <c r="L20" s="299">
        <f t="shared" si="2"/>
        <v>0</v>
      </c>
      <c r="M20" s="299">
        <f t="shared" si="3"/>
        <v>0</v>
      </c>
      <c r="N20" s="239"/>
      <c r="O20" s="240"/>
    </row>
    <row r="21" spans="2:13" ht="19.5" customHeight="1" thickBot="1">
      <c r="B21" s="60"/>
      <c r="F21" s="61"/>
      <c r="G21" s="61"/>
      <c r="H21" s="62"/>
      <c r="I21" s="63"/>
      <c r="J21" s="64" t="s">
        <v>78</v>
      </c>
      <c r="K21" s="65">
        <f>SUM(K7:K20)</f>
        <v>0</v>
      </c>
      <c r="L21" s="66">
        <f>SUM(L7:L20)</f>
        <v>0</v>
      </c>
      <c r="M21" s="65">
        <f>SUM(M7:M20)</f>
        <v>0</v>
      </c>
    </row>
    <row r="22" spans="1:4" ht="12.75">
      <c r="A22" s="67" t="s">
        <v>209</v>
      </c>
      <c r="B22" s="68"/>
      <c r="C22" s="54"/>
      <c r="D22" s="54"/>
    </row>
    <row r="23" spans="2:10" ht="12.75">
      <c r="B23" s="24" t="s">
        <v>60</v>
      </c>
      <c r="C23" s="25"/>
      <c r="D23" s="26">
        <f>K21</f>
        <v>0</v>
      </c>
      <c r="E23" s="27" t="s">
        <v>61</v>
      </c>
      <c r="F23" s="526"/>
      <c r="G23" s="526"/>
      <c r="H23" s="526"/>
      <c r="I23" s="526"/>
      <c r="J23" s="526"/>
    </row>
    <row r="24" spans="2:10" ht="12.75">
      <c r="B24" s="24" t="s">
        <v>62</v>
      </c>
      <c r="C24" s="25"/>
      <c r="D24" s="28">
        <f>M21</f>
        <v>0</v>
      </c>
      <c r="E24" s="29" t="s">
        <v>61</v>
      </c>
      <c r="F24" s="527"/>
      <c r="G24" s="527"/>
      <c r="H24" s="527"/>
      <c r="I24" s="527"/>
      <c r="J24" s="527"/>
    </row>
    <row r="25" spans="2:13" ht="12.75">
      <c r="B25" s="69" t="s">
        <v>63</v>
      </c>
      <c r="D25" s="70"/>
      <c r="E25" s="71"/>
      <c r="F25" s="72"/>
      <c r="G25" s="72"/>
      <c r="H25" s="72"/>
      <c r="I25" s="73"/>
      <c r="J25" s="74"/>
      <c r="K25" s="75"/>
      <c r="L25" s="75"/>
      <c r="M25" s="49"/>
    </row>
    <row r="26" spans="2:13" ht="15.75" customHeight="1">
      <c r="B26" s="524"/>
      <c r="C26" s="524"/>
      <c r="D26" s="524"/>
      <c r="E26" s="524"/>
      <c r="F26" s="524"/>
      <c r="G26" s="524"/>
      <c r="H26" s="524"/>
      <c r="I26" s="524"/>
      <c r="J26" s="49"/>
      <c r="K26" s="528" t="s">
        <v>64</v>
      </c>
      <c r="L26" s="528"/>
      <c r="M26" s="528"/>
    </row>
    <row r="27" spans="3:13" ht="12.75" customHeight="1">
      <c r="C27" s="58"/>
      <c r="D27" s="58"/>
      <c r="K27" s="529" t="s">
        <v>65</v>
      </c>
      <c r="L27" s="529"/>
      <c r="M27" s="529"/>
    </row>
    <row r="28" ht="15" customHeight="1"/>
    <row r="29" spans="2:7" ht="12.75">
      <c r="B29" s="68"/>
      <c r="C29" s="54"/>
      <c r="D29" s="54"/>
      <c r="E29" s="54"/>
      <c r="F29" s="54"/>
      <c r="G29" s="54"/>
    </row>
    <row r="30" spans="2:7" ht="12.75">
      <c r="B30" s="68"/>
      <c r="C30" s="54"/>
      <c r="D30" s="54"/>
      <c r="E30" s="54"/>
      <c r="F30" s="54"/>
      <c r="G30" s="54"/>
    </row>
    <row r="31" spans="4:9" ht="12.75">
      <c r="D31" s="68"/>
      <c r="E31" s="54"/>
      <c r="F31" s="54"/>
      <c r="G31" s="54"/>
      <c r="H31" s="54"/>
      <c r="I31" s="54"/>
    </row>
    <row r="32" ht="12.75">
      <c r="M32" s="49"/>
    </row>
  </sheetData>
  <sheetProtection selectLockedCells="1" selectUnlockedCells="1"/>
  <mergeCells count="6">
    <mergeCell ref="A1:M1"/>
    <mergeCell ref="F23:J23"/>
    <mergeCell ref="F24:J24"/>
    <mergeCell ref="B26:I26"/>
    <mergeCell ref="K26:M26"/>
    <mergeCell ref="K27:M27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5.140625" style="0" customWidth="1"/>
    <col min="2" max="2" width="61.7109375" style="0" customWidth="1"/>
    <col min="4" max="4" width="14.00390625" style="0" customWidth="1"/>
    <col min="7" max="9" width="9.421875" style="0" customWidth="1"/>
    <col min="10" max="10" width="14.140625" style="0" customWidth="1"/>
    <col min="11" max="11" width="16.7109375" style="0" customWidth="1"/>
    <col min="12" max="12" width="10.7109375" style="0" customWidth="1"/>
    <col min="13" max="13" width="11.710937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88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/>
      <c r="D6" s="144"/>
      <c r="E6" s="144"/>
      <c r="F6" s="142"/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50.25" customHeight="1">
      <c r="A7" s="301" t="s">
        <v>21</v>
      </c>
      <c r="B7" s="197" t="s">
        <v>89</v>
      </c>
      <c r="C7" s="158"/>
      <c r="D7" s="159"/>
      <c r="E7" s="149"/>
      <c r="F7" s="277" t="s">
        <v>37</v>
      </c>
      <c r="G7" s="198">
        <v>750</v>
      </c>
      <c r="H7" s="180"/>
      <c r="I7" s="160"/>
      <c r="J7" s="181">
        <f aca="true" t="shared" si="0" ref="J7:J14">H7*I7+H7</f>
        <v>0</v>
      </c>
      <c r="K7" s="189">
        <f aca="true" t="shared" si="1" ref="K7:K14">G7*H7</f>
        <v>0</v>
      </c>
      <c r="L7" s="189">
        <f aca="true" t="shared" si="2" ref="L7:L14">K7*I7</f>
        <v>0</v>
      </c>
      <c r="M7" s="189">
        <f aca="true" t="shared" si="3" ref="M7:M14">K7+L7</f>
        <v>0</v>
      </c>
      <c r="N7" s="158"/>
      <c r="O7" s="364"/>
    </row>
    <row r="8" spans="1:16" ht="54" customHeight="1">
      <c r="A8" s="301" t="s">
        <v>24</v>
      </c>
      <c r="B8" s="200" t="s">
        <v>90</v>
      </c>
      <c r="C8" s="159"/>
      <c r="D8" s="159"/>
      <c r="E8" s="149"/>
      <c r="F8" s="202" t="s">
        <v>37</v>
      </c>
      <c r="G8" s="194">
        <v>30</v>
      </c>
      <c r="H8" s="246"/>
      <c r="I8" s="247"/>
      <c r="J8" s="181">
        <f t="shared" si="0"/>
        <v>0</v>
      </c>
      <c r="K8" s="189">
        <f t="shared" si="1"/>
        <v>0</v>
      </c>
      <c r="L8" s="189">
        <f t="shared" si="2"/>
        <v>0</v>
      </c>
      <c r="M8" s="189">
        <f t="shared" si="3"/>
        <v>0</v>
      </c>
      <c r="N8" s="158"/>
      <c r="O8" s="364"/>
      <c r="P8" s="171"/>
    </row>
    <row r="9" spans="1:15" ht="48.75" customHeight="1">
      <c r="A9" s="301" t="s">
        <v>26</v>
      </c>
      <c r="B9" s="197" t="s">
        <v>91</v>
      </c>
      <c r="C9" s="158"/>
      <c r="D9" s="159"/>
      <c r="E9" s="149"/>
      <c r="F9" s="277" t="s">
        <v>37</v>
      </c>
      <c r="G9" s="198">
        <v>280</v>
      </c>
      <c r="H9" s="180"/>
      <c r="I9" s="160"/>
      <c r="J9" s="181">
        <f t="shared" si="0"/>
        <v>0</v>
      </c>
      <c r="K9" s="189">
        <f t="shared" si="1"/>
        <v>0</v>
      </c>
      <c r="L9" s="189">
        <f t="shared" si="2"/>
        <v>0</v>
      </c>
      <c r="M9" s="189">
        <f t="shared" si="3"/>
        <v>0</v>
      </c>
      <c r="N9" s="158"/>
      <c r="O9" s="364"/>
    </row>
    <row r="10" spans="1:15" ht="36">
      <c r="A10" s="301" t="s">
        <v>28</v>
      </c>
      <c r="B10" s="197" t="s">
        <v>92</v>
      </c>
      <c r="C10" s="388"/>
      <c r="D10" s="159"/>
      <c r="E10" s="149"/>
      <c r="F10" s="277" t="s">
        <v>37</v>
      </c>
      <c r="G10" s="198">
        <v>2000</v>
      </c>
      <c r="H10" s="180"/>
      <c r="I10" s="160"/>
      <c r="J10" s="181">
        <f t="shared" si="0"/>
        <v>0</v>
      </c>
      <c r="K10" s="189">
        <f t="shared" si="1"/>
        <v>0</v>
      </c>
      <c r="L10" s="189">
        <f t="shared" si="2"/>
        <v>0</v>
      </c>
      <c r="M10" s="189">
        <f t="shared" si="3"/>
        <v>0</v>
      </c>
      <c r="N10" s="158"/>
      <c r="O10" s="364"/>
    </row>
    <row r="11" spans="1:15" ht="24">
      <c r="A11" s="301" t="s">
        <v>30</v>
      </c>
      <c r="B11" s="387" t="s">
        <v>93</v>
      </c>
      <c r="C11" s="388"/>
      <c r="D11" s="159"/>
      <c r="E11" s="149"/>
      <c r="F11" s="277" t="s">
        <v>37</v>
      </c>
      <c r="G11" s="198">
        <v>1100</v>
      </c>
      <c r="H11" s="180"/>
      <c r="I11" s="160"/>
      <c r="J11" s="181">
        <f t="shared" si="0"/>
        <v>0</v>
      </c>
      <c r="K11" s="189">
        <f t="shared" si="1"/>
        <v>0</v>
      </c>
      <c r="L11" s="189">
        <f t="shared" si="2"/>
        <v>0</v>
      </c>
      <c r="M11" s="189">
        <f t="shared" si="3"/>
        <v>0</v>
      </c>
      <c r="N11" s="158"/>
      <c r="O11" s="364"/>
    </row>
    <row r="12" spans="1:15" ht="24">
      <c r="A12" s="301" t="s">
        <v>32</v>
      </c>
      <c r="B12" s="387" t="s">
        <v>192</v>
      </c>
      <c r="C12" s="389"/>
      <c r="D12" s="149"/>
      <c r="E12" s="149"/>
      <c r="F12" s="277" t="s">
        <v>37</v>
      </c>
      <c r="G12" s="198">
        <v>25</v>
      </c>
      <c r="H12" s="180"/>
      <c r="I12" s="160"/>
      <c r="J12" s="181">
        <f t="shared" si="0"/>
        <v>0</v>
      </c>
      <c r="K12" s="189">
        <f t="shared" si="1"/>
        <v>0</v>
      </c>
      <c r="L12" s="189">
        <f t="shared" si="2"/>
        <v>0</v>
      </c>
      <c r="M12" s="189">
        <f t="shared" si="3"/>
        <v>0</v>
      </c>
      <c r="N12" s="158"/>
      <c r="O12" s="364"/>
    </row>
    <row r="13" spans="1:15" ht="41.25" customHeight="1">
      <c r="A13" s="301" t="s">
        <v>34</v>
      </c>
      <c r="B13" s="197" t="s">
        <v>94</v>
      </c>
      <c r="C13" s="388"/>
      <c r="D13" s="159"/>
      <c r="E13" s="149"/>
      <c r="F13" s="193" t="s">
        <v>37</v>
      </c>
      <c r="G13" s="198">
        <v>2700</v>
      </c>
      <c r="H13" s="216"/>
      <c r="I13" s="217"/>
      <c r="J13" s="181">
        <f t="shared" si="0"/>
        <v>0</v>
      </c>
      <c r="K13" s="189">
        <f t="shared" si="1"/>
        <v>0</v>
      </c>
      <c r="L13" s="189">
        <f t="shared" si="2"/>
        <v>0</v>
      </c>
      <c r="M13" s="189">
        <f t="shared" si="3"/>
        <v>0</v>
      </c>
      <c r="N13" s="158"/>
      <c r="O13" s="364"/>
    </row>
    <row r="14" spans="1:15" ht="43.5" customHeight="1" thickBot="1">
      <c r="A14" s="302" t="s">
        <v>36</v>
      </c>
      <c r="B14" s="296" t="s">
        <v>95</v>
      </c>
      <c r="C14" s="390"/>
      <c r="D14" s="297"/>
      <c r="E14" s="169"/>
      <c r="F14" s="284" t="s">
        <v>37</v>
      </c>
      <c r="G14" s="253">
        <v>300</v>
      </c>
      <c r="H14" s="377"/>
      <c r="I14" s="255"/>
      <c r="J14" s="299">
        <f t="shared" si="0"/>
        <v>0</v>
      </c>
      <c r="K14" s="256">
        <f t="shared" si="1"/>
        <v>0</v>
      </c>
      <c r="L14" s="256">
        <f t="shared" si="2"/>
        <v>0</v>
      </c>
      <c r="M14" s="256">
        <f t="shared" si="3"/>
        <v>0</v>
      </c>
      <c r="N14" s="234"/>
      <c r="O14" s="371"/>
    </row>
    <row r="15" spans="1:13" ht="13.5" thickBot="1">
      <c r="A15" s="67" t="s">
        <v>210</v>
      </c>
      <c r="B15" s="54"/>
      <c r="C15" s="54"/>
      <c r="D15" s="54"/>
      <c r="E15" s="54"/>
      <c r="J15" s="64" t="s">
        <v>78</v>
      </c>
      <c r="K15" s="76">
        <f>SUM(K7:K14)</f>
        <v>0</v>
      </c>
      <c r="L15" s="77">
        <f>SUM(L7:L14)</f>
        <v>0</v>
      </c>
      <c r="M15" s="78">
        <f>SUM(M7:M14)</f>
        <v>0</v>
      </c>
    </row>
    <row r="17" spans="2:10" ht="12.75">
      <c r="B17" s="24" t="s">
        <v>60</v>
      </c>
      <c r="C17" s="25"/>
      <c r="D17" s="79">
        <f>K15</f>
        <v>0</v>
      </c>
      <c r="E17" s="27" t="s">
        <v>61</v>
      </c>
      <c r="F17" s="526"/>
      <c r="G17" s="526"/>
      <c r="H17" s="526"/>
      <c r="I17" s="526"/>
      <c r="J17" s="526"/>
    </row>
    <row r="18" spans="2:10" ht="12.75">
      <c r="B18" s="24" t="s">
        <v>62</v>
      </c>
      <c r="C18" s="80"/>
      <c r="D18" s="26">
        <f>M15</f>
        <v>0</v>
      </c>
      <c r="E18" s="29" t="s">
        <v>61</v>
      </c>
      <c r="F18" s="527"/>
      <c r="G18" s="527"/>
      <c r="H18" s="527"/>
      <c r="I18" s="527"/>
      <c r="J18" s="527"/>
    </row>
    <row r="19" spans="2:10" ht="12.75">
      <c r="B19" s="69" t="s">
        <v>63</v>
      </c>
      <c r="D19" s="70"/>
      <c r="E19" s="71"/>
      <c r="F19" s="72"/>
      <c r="G19" s="72"/>
      <c r="H19" s="72"/>
      <c r="I19" s="73"/>
      <c r="J19" s="74"/>
    </row>
    <row r="20" spans="8:13" ht="12.75" customHeight="1">
      <c r="H20" t="s">
        <v>16</v>
      </c>
      <c r="K20" s="528" t="s">
        <v>64</v>
      </c>
      <c r="L20" s="528"/>
      <c r="M20" s="528"/>
    </row>
    <row r="21" spans="11:13" ht="12.75" customHeight="1">
      <c r="K21" s="529" t="s">
        <v>65</v>
      </c>
      <c r="L21" s="529"/>
      <c r="M21" s="529"/>
    </row>
  </sheetData>
  <sheetProtection selectLockedCells="1" selectUnlockedCells="1"/>
  <mergeCells count="5">
    <mergeCell ref="A1:M1"/>
    <mergeCell ref="F17:J17"/>
    <mergeCell ref="F18:J18"/>
    <mergeCell ref="K20:M20"/>
    <mergeCell ref="K21:M21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0" zoomScaleNormal="80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4.28125" style="0" customWidth="1"/>
    <col min="2" max="2" width="44.7109375" style="0" customWidth="1"/>
    <col min="4" max="4" width="18.00390625" style="0" customWidth="1"/>
    <col min="7" max="7" width="9.28125" style="0" customWidth="1"/>
    <col min="8" max="8" width="10.7109375" style="0" customWidth="1"/>
    <col min="9" max="9" width="9.28125" style="0" customWidth="1"/>
    <col min="10" max="10" width="12.7109375" style="0" customWidth="1"/>
    <col min="11" max="11" width="13.28125" style="0" customWidth="1"/>
    <col min="12" max="12" width="12.421875" style="0" customWidth="1"/>
    <col min="13" max="13" width="13.57421875" style="0" customWidth="1"/>
  </cols>
  <sheetData>
    <row r="1" spans="2:12" ht="12.75">
      <c r="B1" s="1" t="s">
        <v>96</v>
      </c>
      <c r="D1" s="1" t="s">
        <v>1</v>
      </c>
      <c r="L1" s="1" t="s">
        <v>2</v>
      </c>
    </row>
    <row r="2" ht="13.5" thickBot="1">
      <c r="B2" s="1"/>
    </row>
    <row r="3" spans="1:15" ht="42">
      <c r="A3" s="161" t="s">
        <v>3</v>
      </c>
      <c r="B3" s="162" t="s">
        <v>4</v>
      </c>
      <c r="C3" s="162" t="s">
        <v>5</v>
      </c>
      <c r="D3" s="162" t="s">
        <v>6</v>
      </c>
      <c r="E3" s="162" t="s">
        <v>7</v>
      </c>
      <c r="F3" s="162" t="s">
        <v>8</v>
      </c>
      <c r="G3" s="162" t="s">
        <v>9</v>
      </c>
      <c r="H3" s="162" t="s">
        <v>10</v>
      </c>
      <c r="I3" s="162" t="s">
        <v>11</v>
      </c>
      <c r="J3" s="162" t="s">
        <v>12</v>
      </c>
      <c r="K3" s="162" t="s">
        <v>13</v>
      </c>
      <c r="L3" s="162" t="s">
        <v>14</v>
      </c>
      <c r="M3" s="162" t="s">
        <v>15</v>
      </c>
      <c r="N3" s="226" t="s">
        <v>67</v>
      </c>
      <c r="O3" s="227" t="s">
        <v>68</v>
      </c>
    </row>
    <row r="4" spans="1:15" ht="12.75">
      <c r="A4" s="163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208">
        <v>14</v>
      </c>
      <c r="O4" s="228">
        <v>15</v>
      </c>
    </row>
    <row r="5" spans="1:18" ht="32.25" thickBot="1">
      <c r="A5" s="492"/>
      <c r="B5" s="493"/>
      <c r="C5" s="493"/>
      <c r="D5" s="494"/>
      <c r="E5" s="494"/>
      <c r="F5" s="493"/>
      <c r="G5" s="495"/>
      <c r="H5" s="493"/>
      <c r="I5" s="493"/>
      <c r="J5" s="496" t="s">
        <v>17</v>
      </c>
      <c r="K5" s="496" t="s">
        <v>18</v>
      </c>
      <c r="L5" s="496" t="s">
        <v>19</v>
      </c>
      <c r="M5" s="496" t="s">
        <v>20</v>
      </c>
      <c r="N5" s="497"/>
      <c r="O5" s="498"/>
      <c r="R5" s="285"/>
    </row>
    <row r="6" spans="1:15" ht="46.5" customHeight="1">
      <c r="A6" s="499" t="s">
        <v>21</v>
      </c>
      <c r="B6" s="500" t="s">
        <v>237</v>
      </c>
      <c r="C6" s="501"/>
      <c r="D6" s="502"/>
      <c r="E6" s="503"/>
      <c r="F6" s="504" t="s">
        <v>37</v>
      </c>
      <c r="G6" s="509">
        <v>100</v>
      </c>
      <c r="H6" s="505"/>
      <c r="I6" s="506"/>
      <c r="J6" s="510">
        <f>H6*I6+H6</f>
        <v>0</v>
      </c>
      <c r="K6" s="510">
        <f>G6*H6</f>
        <v>0</v>
      </c>
      <c r="L6" s="510">
        <f>K6*I6</f>
        <v>0</v>
      </c>
      <c r="M6" s="510">
        <f>K6+L6</f>
        <v>0</v>
      </c>
      <c r="N6" s="501"/>
      <c r="O6" s="507"/>
    </row>
    <row r="7" spans="1:15" ht="61.5" customHeight="1">
      <c r="A7" s="230" t="s">
        <v>24</v>
      </c>
      <c r="B7" s="490" t="s">
        <v>168</v>
      </c>
      <c r="C7" s="491"/>
      <c r="D7" s="159"/>
      <c r="E7" s="149"/>
      <c r="F7" s="511" t="s">
        <v>37</v>
      </c>
      <c r="G7" s="512">
        <v>1000</v>
      </c>
      <c r="H7" s="513"/>
      <c r="I7" s="160"/>
      <c r="J7" s="181">
        <f>H7*I7+H7</f>
        <v>0</v>
      </c>
      <c r="K7" s="181">
        <f>G7*H7</f>
        <v>0</v>
      </c>
      <c r="L7" s="181">
        <f>K7*I7</f>
        <v>0</v>
      </c>
      <c r="M7" s="181">
        <f>K7+L7</f>
        <v>0</v>
      </c>
      <c r="N7" s="158"/>
      <c r="O7" s="364"/>
    </row>
    <row r="8" spans="1:15" ht="79.5" customHeight="1" thickBot="1">
      <c r="A8" s="232" t="s">
        <v>26</v>
      </c>
      <c r="B8" s="518" t="s">
        <v>261</v>
      </c>
      <c r="C8" s="508"/>
      <c r="D8" s="297"/>
      <c r="E8" s="169"/>
      <c r="F8" s="514" t="s">
        <v>37</v>
      </c>
      <c r="G8" s="515">
        <v>10500</v>
      </c>
      <c r="H8" s="516"/>
      <c r="I8" s="517"/>
      <c r="J8" s="299">
        <f>H8*I8+H8</f>
        <v>0</v>
      </c>
      <c r="K8" s="299">
        <f>G8*H8</f>
        <v>0</v>
      </c>
      <c r="L8" s="299">
        <f>K8*I8</f>
        <v>0</v>
      </c>
      <c r="M8" s="299">
        <f>K8+L8</f>
        <v>0</v>
      </c>
      <c r="N8" s="234"/>
      <c r="O8" s="371"/>
    </row>
    <row r="9" spans="1:13" ht="20.25" customHeight="1" thickBot="1">
      <c r="A9" s="81"/>
      <c r="B9" s="3"/>
      <c r="J9" s="519" t="s">
        <v>78</v>
      </c>
      <c r="K9" s="65">
        <f>SUM(K6:K8)</f>
        <v>0</v>
      </c>
      <c r="L9" s="65">
        <f>SUM(L6:L8)</f>
        <v>0</v>
      </c>
      <c r="M9" s="65">
        <f>SUM(M6:M8)</f>
        <v>0</v>
      </c>
    </row>
    <row r="10" spans="1:13" ht="12.75">
      <c r="A10" s="2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4" ht="12.75">
      <c r="A11" s="81"/>
      <c r="B11" s="459" t="s">
        <v>238</v>
      </c>
      <c r="C11" s="57"/>
      <c r="D11" s="57"/>
    </row>
    <row r="12" ht="13.5" thickBot="1">
      <c r="A12" s="81"/>
    </row>
    <row r="13" spans="1:10" ht="13.5" thickBot="1">
      <c r="A13" s="81"/>
      <c r="B13" s="24" t="s">
        <v>60</v>
      </c>
      <c r="C13" s="25"/>
      <c r="D13" s="55">
        <f>K9</f>
        <v>0</v>
      </c>
      <c r="E13" s="27" t="s">
        <v>61</v>
      </c>
      <c r="F13" s="522"/>
      <c r="G13" s="522"/>
      <c r="H13" s="522"/>
      <c r="I13" s="522"/>
      <c r="J13" s="522"/>
    </row>
    <row r="14" spans="1:13" ht="13.5" thickBot="1">
      <c r="A14" s="81"/>
      <c r="B14" s="24" t="s">
        <v>62</v>
      </c>
      <c r="C14" s="25"/>
      <c r="D14" s="56">
        <f>M9</f>
        <v>0</v>
      </c>
      <c r="E14" s="29" t="s">
        <v>61</v>
      </c>
      <c r="F14" s="523"/>
      <c r="G14" s="523"/>
      <c r="H14" s="523"/>
      <c r="I14" s="523"/>
      <c r="J14" s="523"/>
      <c r="K14" s="3" t="s">
        <v>16</v>
      </c>
      <c r="L14" s="3"/>
      <c r="M14" s="3"/>
    </row>
    <row r="15" spans="2:13" ht="12.75">
      <c r="B15" s="30" t="s">
        <v>63</v>
      </c>
      <c r="D15" s="31"/>
      <c r="E15" s="32"/>
      <c r="F15" s="33"/>
      <c r="G15" s="33"/>
      <c r="H15" s="33"/>
      <c r="I15" s="34"/>
      <c r="J15" s="35"/>
      <c r="K15" s="3"/>
      <c r="L15" s="3"/>
      <c r="M15" s="3"/>
    </row>
    <row r="16" spans="2:13" ht="29.25" customHeight="1">
      <c r="B16" s="85"/>
      <c r="C16" s="86"/>
      <c r="D16" s="86"/>
      <c r="E16" s="86"/>
      <c r="F16" s="86"/>
      <c r="G16" s="86"/>
      <c r="H16" s="86"/>
      <c r="I16" s="86"/>
      <c r="J16" s="86"/>
      <c r="K16" s="520" t="s">
        <v>65</v>
      </c>
      <c r="L16" s="520"/>
      <c r="M16" s="520"/>
    </row>
    <row r="17" spans="2:10" ht="12.75" customHeight="1">
      <c r="B17" s="87"/>
      <c r="C17" s="86"/>
      <c r="D17" s="86"/>
      <c r="E17" s="86"/>
      <c r="F17" s="86"/>
      <c r="G17" s="86"/>
      <c r="H17" s="86"/>
      <c r="I17" s="86"/>
      <c r="J17" s="86"/>
    </row>
    <row r="18" spans="2:10" ht="12.75" customHeight="1">
      <c r="B18" s="86"/>
      <c r="C18" s="86"/>
      <c r="D18" s="86"/>
      <c r="E18" s="86"/>
      <c r="F18" s="86"/>
      <c r="G18" s="86"/>
      <c r="H18" s="86"/>
      <c r="I18" s="86"/>
      <c r="J18" s="86"/>
    </row>
    <row r="19" spans="2:10" ht="12.75" customHeight="1">
      <c r="B19" s="86"/>
      <c r="C19" s="86"/>
      <c r="D19" s="86"/>
      <c r="E19" s="86"/>
      <c r="F19" s="86"/>
      <c r="G19" s="86"/>
      <c r="H19" s="86"/>
      <c r="I19" s="86"/>
      <c r="J19" s="86"/>
    </row>
    <row r="20" spans="2:10" ht="12.75" customHeight="1">
      <c r="B20" s="86"/>
      <c r="C20" s="86"/>
      <c r="D20" s="86"/>
      <c r="E20" s="86"/>
      <c r="F20" s="86"/>
      <c r="G20" s="86"/>
      <c r="H20" s="86"/>
      <c r="I20" s="86"/>
      <c r="J20" s="86"/>
    </row>
    <row r="21" spans="2:10" ht="12.75" customHeight="1">
      <c r="B21" s="86"/>
      <c r="C21" s="86"/>
      <c r="D21" s="86"/>
      <c r="E21" s="86"/>
      <c r="F21" s="86"/>
      <c r="G21" s="86"/>
      <c r="H21" s="86"/>
      <c r="I21" s="86"/>
      <c r="J21" s="86"/>
    </row>
    <row r="22" spans="2:10" ht="12.75" customHeight="1">
      <c r="B22" s="86"/>
      <c r="C22" s="86"/>
      <c r="D22" s="86"/>
      <c r="E22" s="86"/>
      <c r="F22" s="86"/>
      <c r="G22" s="86"/>
      <c r="H22" s="86"/>
      <c r="I22" s="86"/>
      <c r="J22" s="86"/>
    </row>
    <row r="23" ht="12.75" customHeight="1"/>
  </sheetData>
  <sheetProtection selectLockedCells="1" selectUnlockedCells="1"/>
  <mergeCells count="3">
    <mergeCell ref="F13:J13"/>
    <mergeCell ref="F14:J14"/>
    <mergeCell ref="K16:M1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9">
      <selection activeCell="D32" sqref="D32"/>
    </sheetView>
  </sheetViews>
  <sheetFormatPr defaultColWidth="9.140625" defaultRowHeight="12.75"/>
  <cols>
    <col min="1" max="1" width="4.421875" style="0" customWidth="1"/>
    <col min="2" max="2" width="82.57421875" style="0" customWidth="1"/>
    <col min="4" max="4" width="15.421875" style="0" customWidth="1"/>
    <col min="6" max="6" width="7.421875" style="0" customWidth="1"/>
    <col min="7" max="7" width="8.140625" style="0" customWidth="1"/>
    <col min="8" max="8" width="10.8515625" style="0" customWidth="1"/>
    <col min="9" max="9" width="9.28125" style="0" customWidth="1"/>
    <col min="10" max="10" width="10.28125" style="0" customWidth="1"/>
    <col min="11" max="11" width="13.57421875" style="0" customWidth="1"/>
    <col min="12" max="12" width="11.421875" style="0" customWidth="1"/>
    <col min="13" max="13" width="12.42187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98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/>
      <c r="D6" s="144"/>
      <c r="E6" s="144"/>
      <c r="F6" s="142"/>
      <c r="G6" s="141"/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51.75" customHeight="1">
      <c r="A7" s="259" t="s">
        <v>21</v>
      </c>
      <c r="B7" s="305" t="s">
        <v>99</v>
      </c>
      <c r="C7" s="157"/>
      <c r="D7" s="148"/>
      <c r="E7" s="149"/>
      <c r="F7" s="219" t="s">
        <v>37</v>
      </c>
      <c r="G7" s="219">
        <v>150</v>
      </c>
      <c r="H7" s="216"/>
      <c r="I7" s="217"/>
      <c r="J7" s="189">
        <f aca="true" t="shared" si="0" ref="J7:J32">H7*I7+H7</f>
        <v>0</v>
      </c>
      <c r="K7" s="189">
        <f aca="true" t="shared" si="1" ref="K7:K32">G7*H7</f>
        <v>0</v>
      </c>
      <c r="L7" s="189">
        <f aca="true" t="shared" si="2" ref="L7:L32">K7*I7</f>
        <v>0</v>
      </c>
      <c r="M7" s="189">
        <f aca="true" t="shared" si="3" ref="M7:M32">K7+L7</f>
        <v>0</v>
      </c>
      <c r="N7" s="157"/>
      <c r="O7" s="231"/>
    </row>
    <row r="8" spans="1:15" ht="30" customHeight="1">
      <c r="A8" s="259" t="s">
        <v>24</v>
      </c>
      <c r="B8" s="305" t="s">
        <v>100</v>
      </c>
      <c r="C8" s="271"/>
      <c r="D8" s="300"/>
      <c r="E8" s="149"/>
      <c r="F8" s="219" t="s">
        <v>37</v>
      </c>
      <c r="G8" s="220">
        <v>4500</v>
      </c>
      <c r="H8" s="216"/>
      <c r="I8" s="217"/>
      <c r="J8" s="189">
        <f t="shared" si="0"/>
        <v>0</v>
      </c>
      <c r="K8" s="189">
        <f t="shared" si="1"/>
        <v>0</v>
      </c>
      <c r="L8" s="189">
        <f t="shared" si="2"/>
        <v>0</v>
      </c>
      <c r="M8" s="189">
        <f t="shared" si="3"/>
        <v>0</v>
      </c>
      <c r="N8" s="157"/>
      <c r="O8" s="231"/>
    </row>
    <row r="9" spans="1:15" ht="30" customHeight="1">
      <c r="A9" s="259" t="s">
        <v>26</v>
      </c>
      <c r="B9" s="305" t="s">
        <v>232</v>
      </c>
      <c r="C9" s="271"/>
      <c r="D9" s="300"/>
      <c r="E9" s="149"/>
      <c r="F9" s="219" t="s">
        <v>37</v>
      </c>
      <c r="G9" s="220">
        <v>600</v>
      </c>
      <c r="H9" s="216"/>
      <c r="I9" s="217"/>
      <c r="J9" s="189">
        <f>H9*I9+H9</f>
        <v>0</v>
      </c>
      <c r="K9" s="189">
        <f>G9*H9</f>
        <v>0</v>
      </c>
      <c r="L9" s="189">
        <f>K9*I9</f>
        <v>0</v>
      </c>
      <c r="M9" s="189">
        <f>K9+L9</f>
        <v>0</v>
      </c>
      <c r="N9" s="157"/>
      <c r="O9" s="231"/>
    </row>
    <row r="10" spans="1:15" ht="23.25" customHeight="1">
      <c r="A10" s="259" t="s">
        <v>28</v>
      </c>
      <c r="B10" s="305" t="s">
        <v>101</v>
      </c>
      <c r="C10" s="157"/>
      <c r="D10" s="148"/>
      <c r="E10" s="149"/>
      <c r="F10" s="219" t="s">
        <v>37</v>
      </c>
      <c r="G10" s="220">
        <v>30</v>
      </c>
      <c r="H10" s="216"/>
      <c r="I10" s="217"/>
      <c r="J10" s="189">
        <f t="shared" si="0"/>
        <v>0</v>
      </c>
      <c r="K10" s="189">
        <f t="shared" si="1"/>
        <v>0</v>
      </c>
      <c r="L10" s="189">
        <f t="shared" si="2"/>
        <v>0</v>
      </c>
      <c r="M10" s="189">
        <f t="shared" si="3"/>
        <v>0</v>
      </c>
      <c r="N10" s="157"/>
      <c r="O10" s="231"/>
    </row>
    <row r="11" spans="1:15" ht="44.25" customHeight="1">
      <c r="A11" s="259" t="s">
        <v>30</v>
      </c>
      <c r="B11" s="305" t="s">
        <v>102</v>
      </c>
      <c r="C11" s="157"/>
      <c r="D11" s="148"/>
      <c r="E11" s="149"/>
      <c r="F11" s="219" t="s">
        <v>37</v>
      </c>
      <c r="G11" s="220">
        <v>100</v>
      </c>
      <c r="H11" s="216"/>
      <c r="I11" s="217"/>
      <c r="J11" s="189">
        <f t="shared" si="0"/>
        <v>0</v>
      </c>
      <c r="K11" s="189">
        <f t="shared" si="1"/>
        <v>0</v>
      </c>
      <c r="L11" s="189">
        <f t="shared" si="2"/>
        <v>0</v>
      </c>
      <c r="M11" s="189">
        <f t="shared" si="3"/>
        <v>0</v>
      </c>
      <c r="N11" s="157"/>
      <c r="O11" s="231"/>
    </row>
    <row r="12" spans="1:15" ht="17.25" customHeight="1">
      <c r="A12" s="259" t="s">
        <v>32</v>
      </c>
      <c r="B12" s="306" t="s">
        <v>103</v>
      </c>
      <c r="C12" s="157"/>
      <c r="D12" s="148"/>
      <c r="E12" s="149"/>
      <c r="F12" s="307" t="s">
        <v>37</v>
      </c>
      <c r="G12" s="224">
        <v>450</v>
      </c>
      <c r="H12" s="216"/>
      <c r="I12" s="217"/>
      <c r="J12" s="189">
        <f t="shared" si="0"/>
        <v>0</v>
      </c>
      <c r="K12" s="189">
        <f t="shared" si="1"/>
        <v>0</v>
      </c>
      <c r="L12" s="189">
        <f t="shared" si="2"/>
        <v>0</v>
      </c>
      <c r="M12" s="189">
        <f t="shared" si="3"/>
        <v>0</v>
      </c>
      <c r="N12" s="157"/>
      <c r="O12" s="231"/>
    </row>
    <row r="13" spans="1:15" ht="19.5" customHeight="1">
      <c r="A13" s="259" t="s">
        <v>34</v>
      </c>
      <c r="B13" s="197" t="s">
        <v>104</v>
      </c>
      <c r="C13" s="157"/>
      <c r="D13" s="148"/>
      <c r="E13" s="149"/>
      <c r="F13" s="215" t="s">
        <v>37</v>
      </c>
      <c r="G13" s="198">
        <v>300</v>
      </c>
      <c r="H13" s="216"/>
      <c r="I13" s="217"/>
      <c r="J13" s="189">
        <f t="shared" si="0"/>
        <v>0</v>
      </c>
      <c r="K13" s="189">
        <f t="shared" si="1"/>
        <v>0</v>
      </c>
      <c r="L13" s="189">
        <f t="shared" si="2"/>
        <v>0</v>
      </c>
      <c r="M13" s="189">
        <f t="shared" si="3"/>
        <v>0</v>
      </c>
      <c r="N13" s="157"/>
      <c r="O13" s="231"/>
    </row>
    <row r="14" spans="1:15" ht="15" customHeight="1">
      <c r="A14" s="259" t="s">
        <v>36</v>
      </c>
      <c r="B14" s="305" t="s">
        <v>105</v>
      </c>
      <c r="C14" s="157"/>
      <c r="D14" s="148"/>
      <c r="E14" s="149"/>
      <c r="F14" s="308" t="s">
        <v>37</v>
      </c>
      <c r="G14" s="219">
        <v>300</v>
      </c>
      <c r="H14" s="216"/>
      <c r="I14" s="160"/>
      <c r="J14" s="189">
        <f t="shared" si="0"/>
        <v>0</v>
      </c>
      <c r="K14" s="189">
        <f t="shared" si="1"/>
        <v>0</v>
      </c>
      <c r="L14" s="189">
        <f t="shared" si="2"/>
        <v>0</v>
      </c>
      <c r="M14" s="189">
        <f t="shared" si="3"/>
        <v>0</v>
      </c>
      <c r="N14" s="157"/>
      <c r="O14" s="231"/>
    </row>
    <row r="15" spans="1:15" ht="15" customHeight="1">
      <c r="A15" s="259" t="s">
        <v>38</v>
      </c>
      <c r="B15" s="305" t="s">
        <v>106</v>
      </c>
      <c r="C15" s="157"/>
      <c r="D15" s="148"/>
      <c r="E15" s="149"/>
      <c r="F15" s="308" t="s">
        <v>37</v>
      </c>
      <c r="G15" s="220">
        <v>50</v>
      </c>
      <c r="H15" s="216"/>
      <c r="I15" s="160"/>
      <c r="J15" s="189">
        <f t="shared" si="0"/>
        <v>0</v>
      </c>
      <c r="K15" s="189">
        <f t="shared" si="1"/>
        <v>0</v>
      </c>
      <c r="L15" s="189">
        <f t="shared" si="2"/>
        <v>0</v>
      </c>
      <c r="M15" s="189">
        <f t="shared" si="3"/>
        <v>0</v>
      </c>
      <c r="N15" s="157"/>
      <c r="O15" s="231"/>
    </row>
    <row r="16" spans="1:15" ht="12" customHeight="1">
      <c r="A16" s="259" t="s">
        <v>40</v>
      </c>
      <c r="B16" s="197" t="s">
        <v>107</v>
      </c>
      <c r="C16" s="157"/>
      <c r="D16" s="148"/>
      <c r="E16" s="149"/>
      <c r="F16" s="215" t="s">
        <v>37</v>
      </c>
      <c r="G16" s="198">
        <v>50000</v>
      </c>
      <c r="H16" s="216"/>
      <c r="I16" s="160"/>
      <c r="J16" s="189">
        <f t="shared" si="0"/>
        <v>0</v>
      </c>
      <c r="K16" s="189">
        <f t="shared" si="1"/>
        <v>0</v>
      </c>
      <c r="L16" s="189">
        <f t="shared" si="2"/>
        <v>0</v>
      </c>
      <c r="M16" s="189">
        <f t="shared" si="3"/>
        <v>0</v>
      </c>
      <c r="N16" s="157"/>
      <c r="O16" s="231"/>
    </row>
    <row r="17" spans="1:15" ht="18.75" customHeight="1">
      <c r="A17" s="259" t="s">
        <v>41</v>
      </c>
      <c r="B17" s="197" t="s">
        <v>108</v>
      </c>
      <c r="C17" s="157"/>
      <c r="D17" s="148"/>
      <c r="E17" s="149"/>
      <c r="F17" s="215" t="s">
        <v>37</v>
      </c>
      <c r="G17" s="198">
        <v>150</v>
      </c>
      <c r="H17" s="216"/>
      <c r="I17" s="217"/>
      <c r="J17" s="189">
        <f t="shared" si="0"/>
        <v>0</v>
      </c>
      <c r="K17" s="189">
        <f t="shared" si="1"/>
        <v>0</v>
      </c>
      <c r="L17" s="189">
        <f t="shared" si="2"/>
        <v>0</v>
      </c>
      <c r="M17" s="189">
        <f t="shared" si="3"/>
        <v>0</v>
      </c>
      <c r="N17" s="157"/>
      <c r="O17" s="231"/>
    </row>
    <row r="18" spans="1:15" s="54" customFormat="1" ht="35.25" customHeight="1">
      <c r="A18" s="259" t="s">
        <v>42</v>
      </c>
      <c r="B18" s="200" t="s">
        <v>109</v>
      </c>
      <c r="C18" s="158"/>
      <c r="D18" s="159"/>
      <c r="E18" s="149"/>
      <c r="F18" s="215" t="s">
        <v>37</v>
      </c>
      <c r="G18" s="194">
        <v>20000</v>
      </c>
      <c r="H18" s="216"/>
      <c r="I18" s="217"/>
      <c r="J18" s="189">
        <f t="shared" si="0"/>
        <v>0</v>
      </c>
      <c r="K18" s="189">
        <f t="shared" si="1"/>
        <v>0</v>
      </c>
      <c r="L18" s="189">
        <f t="shared" si="2"/>
        <v>0</v>
      </c>
      <c r="M18" s="189">
        <f t="shared" si="3"/>
        <v>0</v>
      </c>
      <c r="N18" s="157"/>
      <c r="O18" s="231"/>
    </row>
    <row r="19" spans="1:15" s="54" customFormat="1" ht="44.25" customHeight="1">
      <c r="A19" s="259" t="s">
        <v>43</v>
      </c>
      <c r="B19" s="197" t="s">
        <v>112</v>
      </c>
      <c r="C19" s="158"/>
      <c r="D19" s="159"/>
      <c r="E19" s="149"/>
      <c r="F19" s="215" t="s">
        <v>37</v>
      </c>
      <c r="G19" s="198">
        <v>1000</v>
      </c>
      <c r="H19" s="216"/>
      <c r="I19" s="160"/>
      <c r="J19" s="181">
        <f t="shared" si="0"/>
        <v>0</v>
      </c>
      <c r="K19" s="181">
        <f t="shared" si="1"/>
        <v>0</v>
      </c>
      <c r="L19" s="181">
        <f t="shared" si="2"/>
        <v>0</v>
      </c>
      <c r="M19" s="181">
        <f t="shared" si="3"/>
        <v>0</v>
      </c>
      <c r="N19" s="157"/>
      <c r="O19" s="231"/>
    </row>
    <row r="20" spans="1:15" s="54" customFormat="1" ht="51" customHeight="1">
      <c r="A20" s="259" t="s">
        <v>44</v>
      </c>
      <c r="B20" s="197" t="s">
        <v>113</v>
      </c>
      <c r="C20" s="309"/>
      <c r="D20" s="310"/>
      <c r="E20" s="149"/>
      <c r="F20" s="215" t="s">
        <v>37</v>
      </c>
      <c r="G20" s="311">
        <v>300</v>
      </c>
      <c r="H20" s="204"/>
      <c r="I20" s="312"/>
      <c r="J20" s="189">
        <f t="shared" si="0"/>
        <v>0</v>
      </c>
      <c r="K20" s="189">
        <f t="shared" si="1"/>
        <v>0</v>
      </c>
      <c r="L20" s="189">
        <f t="shared" si="2"/>
        <v>0</v>
      </c>
      <c r="M20" s="189">
        <f t="shared" si="3"/>
        <v>0</v>
      </c>
      <c r="N20" s="157"/>
      <c r="O20" s="231"/>
    </row>
    <row r="21" spans="1:15" s="54" customFormat="1" ht="28.5" customHeight="1">
      <c r="A21" s="259" t="s">
        <v>45</v>
      </c>
      <c r="B21" s="197" t="s">
        <v>114</v>
      </c>
      <c r="C21" s="313"/>
      <c r="D21" s="314"/>
      <c r="E21" s="178"/>
      <c r="F21" s="266" t="s">
        <v>37</v>
      </c>
      <c r="G21" s="179">
        <v>50</v>
      </c>
      <c r="H21" s="180"/>
      <c r="I21" s="160"/>
      <c r="J21" s="189">
        <f t="shared" si="0"/>
        <v>0</v>
      </c>
      <c r="K21" s="189">
        <f t="shared" si="1"/>
        <v>0</v>
      </c>
      <c r="L21" s="189">
        <f t="shared" si="2"/>
        <v>0</v>
      </c>
      <c r="M21" s="189">
        <f t="shared" si="3"/>
        <v>0</v>
      </c>
      <c r="N21" s="157"/>
      <c r="O21" s="231"/>
    </row>
    <row r="22" spans="1:15" s="54" customFormat="1" ht="28.5" customHeight="1">
      <c r="A22" s="259" t="s">
        <v>46</v>
      </c>
      <c r="B22" s="387" t="s">
        <v>115</v>
      </c>
      <c r="C22" s="313"/>
      <c r="D22" s="183"/>
      <c r="E22" s="178"/>
      <c r="F22" s="179" t="s">
        <v>23</v>
      </c>
      <c r="G22" s="179">
        <v>100</v>
      </c>
      <c r="H22" s="180"/>
      <c r="I22" s="160"/>
      <c r="J22" s="189">
        <f t="shared" si="0"/>
        <v>0</v>
      </c>
      <c r="K22" s="189">
        <f t="shared" si="1"/>
        <v>0</v>
      </c>
      <c r="L22" s="189">
        <f t="shared" si="2"/>
        <v>0</v>
      </c>
      <c r="M22" s="189">
        <f t="shared" si="3"/>
        <v>0</v>
      </c>
      <c r="N22" s="157"/>
      <c r="O22" s="231"/>
    </row>
    <row r="23" spans="1:15" s="54" customFormat="1" ht="27.75" customHeight="1">
      <c r="A23" s="259" t="s">
        <v>48</v>
      </c>
      <c r="B23" s="397" t="s">
        <v>116</v>
      </c>
      <c r="C23" s="315"/>
      <c r="D23" s="316"/>
      <c r="E23" s="317"/>
      <c r="F23" s="318" t="s">
        <v>23</v>
      </c>
      <c r="G23" s="318">
        <v>50</v>
      </c>
      <c r="H23" s="216"/>
      <c r="I23" s="150"/>
      <c r="J23" s="189">
        <f t="shared" si="0"/>
        <v>0</v>
      </c>
      <c r="K23" s="189">
        <f t="shared" si="1"/>
        <v>0</v>
      </c>
      <c r="L23" s="189">
        <f t="shared" si="2"/>
        <v>0</v>
      </c>
      <c r="M23" s="189">
        <f t="shared" si="3"/>
        <v>0</v>
      </c>
      <c r="N23" s="157"/>
      <c r="O23" s="231"/>
    </row>
    <row r="24" spans="1:15" s="54" customFormat="1" ht="14.25" customHeight="1">
      <c r="A24" s="259" t="s">
        <v>49</v>
      </c>
      <c r="B24" s="397" t="s">
        <v>117</v>
      </c>
      <c r="C24" s="315"/>
      <c r="D24" s="319"/>
      <c r="E24" s="317"/>
      <c r="F24" s="318" t="s">
        <v>23</v>
      </c>
      <c r="G24" s="318">
        <v>1000</v>
      </c>
      <c r="H24" s="216"/>
      <c r="I24" s="150"/>
      <c r="J24" s="189">
        <f t="shared" si="0"/>
        <v>0</v>
      </c>
      <c r="K24" s="189">
        <f t="shared" si="1"/>
        <v>0</v>
      </c>
      <c r="L24" s="189">
        <f t="shared" si="2"/>
        <v>0</v>
      </c>
      <c r="M24" s="189">
        <f t="shared" si="3"/>
        <v>0</v>
      </c>
      <c r="N24" s="157"/>
      <c r="O24" s="231"/>
    </row>
    <row r="25" spans="1:15" s="54" customFormat="1" ht="12.75" customHeight="1">
      <c r="A25" s="259" t="s">
        <v>50</v>
      </c>
      <c r="B25" s="387" t="s">
        <v>118</v>
      </c>
      <c r="C25" s="157"/>
      <c r="D25" s="148"/>
      <c r="E25" s="149"/>
      <c r="F25" s="212" t="s">
        <v>37</v>
      </c>
      <c r="G25" s="258">
        <v>270</v>
      </c>
      <c r="H25" s="199"/>
      <c r="I25" s="150"/>
      <c r="J25" s="189">
        <f t="shared" si="0"/>
        <v>0</v>
      </c>
      <c r="K25" s="189">
        <f t="shared" si="1"/>
        <v>0</v>
      </c>
      <c r="L25" s="189">
        <f t="shared" si="2"/>
        <v>0</v>
      </c>
      <c r="M25" s="189">
        <f t="shared" si="3"/>
        <v>0</v>
      </c>
      <c r="N25" s="157"/>
      <c r="O25" s="231"/>
    </row>
    <row r="26" spans="1:15" s="54" customFormat="1" ht="15" customHeight="1">
      <c r="A26" s="259" t="s">
        <v>51</v>
      </c>
      <c r="B26" s="403" t="s">
        <v>119</v>
      </c>
      <c r="C26" s="309"/>
      <c r="D26" s="310"/>
      <c r="E26" s="149"/>
      <c r="F26" s="215" t="s">
        <v>37</v>
      </c>
      <c r="G26" s="311">
        <v>2304</v>
      </c>
      <c r="H26" s="204"/>
      <c r="I26" s="312"/>
      <c r="J26" s="189">
        <f t="shared" si="0"/>
        <v>0</v>
      </c>
      <c r="K26" s="189">
        <f t="shared" si="1"/>
        <v>0</v>
      </c>
      <c r="L26" s="189">
        <f t="shared" si="2"/>
        <v>0</v>
      </c>
      <c r="M26" s="189">
        <f t="shared" si="3"/>
        <v>0</v>
      </c>
      <c r="N26" s="157"/>
      <c r="O26" s="231"/>
    </row>
    <row r="27" spans="1:15" s="54" customFormat="1" ht="12" customHeight="1">
      <c r="A27" s="259" t="s">
        <v>52</v>
      </c>
      <c r="B27" s="398" t="s">
        <v>120</v>
      </c>
      <c r="C27" s="309"/>
      <c r="D27" s="310"/>
      <c r="E27" s="149"/>
      <c r="F27" s="215" t="s">
        <v>37</v>
      </c>
      <c r="G27" s="311">
        <v>30</v>
      </c>
      <c r="H27" s="204"/>
      <c r="I27" s="312"/>
      <c r="J27" s="189">
        <f t="shared" si="0"/>
        <v>0</v>
      </c>
      <c r="K27" s="189">
        <f t="shared" si="1"/>
        <v>0</v>
      </c>
      <c r="L27" s="189">
        <f t="shared" si="2"/>
        <v>0</v>
      </c>
      <c r="M27" s="189">
        <f t="shared" si="3"/>
        <v>0</v>
      </c>
      <c r="N27" s="157"/>
      <c r="O27" s="231"/>
    </row>
    <row r="28" spans="1:15" s="54" customFormat="1" ht="49.5" customHeight="1">
      <c r="A28" s="259" t="s">
        <v>54</v>
      </c>
      <c r="B28" s="400" t="s">
        <v>73</v>
      </c>
      <c r="C28" s="157"/>
      <c r="D28" s="159"/>
      <c r="E28" s="149"/>
      <c r="F28" s="215" t="s">
        <v>37</v>
      </c>
      <c r="G28" s="194">
        <v>6</v>
      </c>
      <c r="H28" s="195"/>
      <c r="I28" s="196"/>
      <c r="J28" s="189">
        <f t="shared" si="0"/>
        <v>0</v>
      </c>
      <c r="K28" s="189">
        <f t="shared" si="1"/>
        <v>0</v>
      </c>
      <c r="L28" s="189">
        <f t="shared" si="2"/>
        <v>0</v>
      </c>
      <c r="M28" s="189">
        <f t="shared" si="3"/>
        <v>0</v>
      </c>
      <c r="N28" s="157"/>
      <c r="O28" s="231"/>
    </row>
    <row r="29" spans="1:15" s="54" customFormat="1" ht="31.5" customHeight="1">
      <c r="A29" s="259" t="s">
        <v>55</v>
      </c>
      <c r="B29" s="399" t="s">
        <v>74</v>
      </c>
      <c r="C29" s="157"/>
      <c r="D29" s="148"/>
      <c r="E29" s="149"/>
      <c r="F29" s="212" t="s">
        <v>37</v>
      </c>
      <c r="G29" s="198">
        <v>170</v>
      </c>
      <c r="H29" s="199"/>
      <c r="I29" s="150"/>
      <c r="J29" s="189">
        <f t="shared" si="0"/>
        <v>0</v>
      </c>
      <c r="K29" s="189">
        <f t="shared" si="1"/>
        <v>0</v>
      </c>
      <c r="L29" s="189">
        <f t="shared" si="2"/>
        <v>0</v>
      </c>
      <c r="M29" s="189">
        <f t="shared" si="3"/>
        <v>0</v>
      </c>
      <c r="N29" s="157"/>
      <c r="O29" s="231"/>
    </row>
    <row r="30" spans="1:15" s="54" customFormat="1" ht="70.5" customHeight="1">
      <c r="A30" s="259" t="s">
        <v>57</v>
      </c>
      <c r="B30" s="400" t="s">
        <v>75</v>
      </c>
      <c r="C30" s="157"/>
      <c r="D30" s="201"/>
      <c r="E30" s="149"/>
      <c r="F30" s="215" t="s">
        <v>37</v>
      </c>
      <c r="G30" s="194">
        <v>5</v>
      </c>
      <c r="H30" s="195"/>
      <c r="I30" s="196"/>
      <c r="J30" s="189">
        <f t="shared" si="0"/>
        <v>0</v>
      </c>
      <c r="K30" s="189">
        <f t="shared" si="1"/>
        <v>0</v>
      </c>
      <c r="L30" s="189">
        <f t="shared" si="2"/>
        <v>0</v>
      </c>
      <c r="M30" s="189">
        <f t="shared" si="3"/>
        <v>0</v>
      </c>
      <c r="N30" s="157"/>
      <c r="O30" s="231"/>
    </row>
    <row r="31" spans="1:15" s="54" customFormat="1" ht="35.25" customHeight="1">
      <c r="A31" s="259" t="s">
        <v>178</v>
      </c>
      <c r="B31" s="401" t="s">
        <v>254</v>
      </c>
      <c r="C31" s="476"/>
      <c r="D31" s="203"/>
      <c r="E31" s="149"/>
      <c r="F31" s="477" t="s">
        <v>23</v>
      </c>
      <c r="G31" s="478">
        <v>75</v>
      </c>
      <c r="H31" s="204"/>
      <c r="I31" s="479"/>
      <c r="J31" s="189">
        <f t="shared" si="0"/>
        <v>0</v>
      </c>
      <c r="K31" s="189">
        <f t="shared" si="1"/>
        <v>0</v>
      </c>
      <c r="L31" s="189">
        <f t="shared" si="2"/>
        <v>0</v>
      </c>
      <c r="M31" s="189">
        <f t="shared" si="3"/>
        <v>0</v>
      </c>
      <c r="N31" s="157"/>
      <c r="O31" s="231"/>
    </row>
    <row r="32" spans="1:15" s="54" customFormat="1" ht="35.25" customHeight="1">
      <c r="A32" s="259" t="s">
        <v>179</v>
      </c>
      <c r="B32" s="381" t="s">
        <v>80</v>
      </c>
      <c r="C32" s="157"/>
      <c r="D32" s="152"/>
      <c r="E32" s="149"/>
      <c r="F32" s="219" t="s">
        <v>37</v>
      </c>
      <c r="G32" s="219">
        <v>750</v>
      </c>
      <c r="H32" s="187"/>
      <c r="I32" s="150"/>
      <c r="J32" s="205">
        <f t="shared" si="0"/>
        <v>0</v>
      </c>
      <c r="K32" s="205">
        <f t="shared" si="1"/>
        <v>0</v>
      </c>
      <c r="L32" s="205">
        <f t="shared" si="2"/>
        <v>0</v>
      </c>
      <c r="M32" s="205">
        <f t="shared" si="3"/>
        <v>0</v>
      </c>
      <c r="N32" s="157"/>
      <c r="O32" s="231"/>
    </row>
    <row r="33" spans="1:15" s="54" customFormat="1" ht="17.25" customHeight="1">
      <c r="A33" s="259" t="s">
        <v>180</v>
      </c>
      <c r="B33" s="382" t="s">
        <v>81</v>
      </c>
      <c r="C33" s="269"/>
      <c r="D33" s="320"/>
      <c r="E33" s="270"/>
      <c r="F33" s="322" t="s">
        <v>37</v>
      </c>
      <c r="G33" s="322">
        <v>20</v>
      </c>
      <c r="H33" s="323"/>
      <c r="I33" s="324"/>
      <c r="J33" s="325">
        <f>H33*I33+H33</f>
        <v>0</v>
      </c>
      <c r="K33" s="181">
        <f>G33*H33</f>
        <v>0</v>
      </c>
      <c r="L33" s="181">
        <f>K33*I33</f>
        <v>0</v>
      </c>
      <c r="M33" s="181">
        <f>K33+L33</f>
        <v>0</v>
      </c>
      <c r="N33" s="157"/>
      <c r="O33" s="231"/>
    </row>
    <row r="34" spans="1:15" s="54" customFormat="1" ht="78" customHeight="1">
      <c r="A34" s="259" t="s">
        <v>181</v>
      </c>
      <c r="B34" s="386" t="s">
        <v>191</v>
      </c>
      <c r="C34" s="157"/>
      <c r="D34" s="148"/>
      <c r="E34" s="149"/>
      <c r="F34" s="198" t="s">
        <v>37</v>
      </c>
      <c r="G34" s="198">
        <v>50</v>
      </c>
      <c r="H34" s="489"/>
      <c r="I34" s="150"/>
      <c r="J34" s="189">
        <f>H34*I34+H34</f>
        <v>0</v>
      </c>
      <c r="K34" s="189">
        <f>G34*H34</f>
        <v>0</v>
      </c>
      <c r="L34" s="189">
        <f>K34*I34</f>
        <v>0</v>
      </c>
      <c r="M34" s="189">
        <f>K34+L34</f>
        <v>0</v>
      </c>
      <c r="N34" s="157"/>
      <c r="O34" s="231"/>
    </row>
    <row r="35" spans="1:15" s="54" customFormat="1" ht="63" customHeight="1" thickBot="1">
      <c r="A35" s="260" t="s">
        <v>194</v>
      </c>
      <c r="B35" s="402" t="s">
        <v>193</v>
      </c>
      <c r="C35" s="239"/>
      <c r="D35" s="283"/>
      <c r="E35" s="169"/>
      <c r="F35" s="298" t="s">
        <v>37</v>
      </c>
      <c r="G35" s="321">
        <v>70</v>
      </c>
      <c r="H35" s="236"/>
      <c r="I35" s="170"/>
      <c r="J35" s="256">
        <f>(H35*I35)+H35</f>
        <v>0</v>
      </c>
      <c r="K35" s="256">
        <f>(G35*H35)</f>
        <v>0</v>
      </c>
      <c r="L35" s="256">
        <f>K35*I35</f>
        <v>0</v>
      </c>
      <c r="M35" s="256">
        <f>K35+L35</f>
        <v>0</v>
      </c>
      <c r="N35" s="239"/>
      <c r="O35" s="240"/>
    </row>
    <row r="36" spans="2:13" ht="13.5" thickBot="1">
      <c r="B36" s="88"/>
      <c r="F36" s="89"/>
      <c r="G36" s="89"/>
      <c r="H36" s="90"/>
      <c r="I36" s="91"/>
      <c r="J36" s="92" t="s">
        <v>78</v>
      </c>
      <c r="K36" s="65">
        <f>SUM(K7:K35)</f>
        <v>0</v>
      </c>
      <c r="L36" s="66">
        <f>SUM(L7:L35)</f>
        <v>0</v>
      </c>
      <c r="M36" s="93">
        <f>SUM(M7:M35)</f>
        <v>0</v>
      </c>
    </row>
    <row r="37" spans="1:13" ht="12.75">
      <c r="A37" s="67" t="s">
        <v>211</v>
      </c>
      <c r="B37" s="94"/>
      <c r="C37" s="54"/>
      <c r="F37" s="89"/>
      <c r="G37" s="89"/>
      <c r="H37" s="90"/>
      <c r="I37" s="91"/>
      <c r="J37" s="95"/>
      <c r="K37" s="95"/>
      <c r="L37" s="95"/>
      <c r="M37" s="95"/>
    </row>
    <row r="38" spans="8:13" ht="14.25" customHeight="1">
      <c r="H38" s="90"/>
      <c r="I38" s="91"/>
      <c r="J38" s="95"/>
      <c r="K38" s="95"/>
      <c r="L38" s="95"/>
      <c r="M38" s="95"/>
    </row>
    <row r="39" spans="2:13" ht="13.5" customHeight="1">
      <c r="B39" s="24" t="s">
        <v>60</v>
      </c>
      <c r="C39" s="25"/>
      <c r="D39" s="55">
        <f>K36</f>
        <v>0</v>
      </c>
      <c r="E39" s="27" t="s">
        <v>61</v>
      </c>
      <c r="F39" s="526"/>
      <c r="G39" s="526"/>
      <c r="H39" s="526"/>
      <c r="I39" s="526"/>
      <c r="J39" s="526"/>
      <c r="K39" s="96"/>
      <c r="L39" s="96"/>
      <c r="M39" s="96"/>
    </row>
    <row r="40" spans="2:13" ht="13.5" customHeight="1">
      <c r="B40" s="24" t="s">
        <v>62</v>
      </c>
      <c r="C40" s="25"/>
      <c r="D40" s="56">
        <f>M36</f>
        <v>0</v>
      </c>
      <c r="E40" s="29" t="s">
        <v>61</v>
      </c>
      <c r="F40" s="527"/>
      <c r="G40" s="527"/>
      <c r="H40" s="527"/>
      <c r="I40" s="527"/>
      <c r="J40" s="527"/>
      <c r="K40" s="96"/>
      <c r="L40" s="96"/>
      <c r="M40" s="96"/>
    </row>
    <row r="41" spans="2:13" ht="12.75">
      <c r="B41" s="69" t="s">
        <v>63</v>
      </c>
      <c r="D41" s="70"/>
      <c r="E41" s="71"/>
      <c r="F41" s="72"/>
      <c r="G41" s="72"/>
      <c r="H41" s="72"/>
      <c r="I41" s="73"/>
      <c r="J41" s="74"/>
      <c r="K41" s="96"/>
      <c r="L41" s="96"/>
      <c r="M41" s="96"/>
    </row>
    <row r="42" spans="2:13" ht="15.75" customHeight="1">
      <c r="B42" s="97"/>
      <c r="F42" s="98"/>
      <c r="G42" s="98"/>
      <c r="H42" s="99"/>
      <c r="I42" s="91"/>
      <c r="J42" s="96"/>
      <c r="K42" s="96"/>
      <c r="L42" s="96"/>
      <c r="M42" s="96"/>
    </row>
    <row r="43" spans="2:13" ht="14.25" customHeight="1">
      <c r="B43" t="s">
        <v>242</v>
      </c>
      <c r="H43" s="90"/>
      <c r="I43" s="91"/>
      <c r="J43" s="96"/>
      <c r="K43" s="529" t="s">
        <v>65</v>
      </c>
      <c r="L43" s="529"/>
      <c r="M43" s="529"/>
    </row>
    <row r="44" spans="8:13" ht="16.5" customHeight="1">
      <c r="H44" s="90"/>
      <c r="I44" s="91"/>
      <c r="J44" s="96"/>
      <c r="K44" s="96"/>
      <c r="L44" s="96"/>
      <c r="M44" s="96"/>
    </row>
    <row r="45" spans="8:13" ht="14.25" customHeight="1">
      <c r="H45" s="99"/>
      <c r="I45" s="91"/>
      <c r="J45" s="96"/>
      <c r="K45" s="96"/>
      <c r="L45" s="96"/>
      <c r="M45" s="96"/>
    </row>
    <row r="46" spans="8:13" ht="12.75">
      <c r="H46" s="46"/>
      <c r="I46" s="91"/>
      <c r="J46" s="96"/>
      <c r="K46" s="96"/>
      <c r="L46" s="96"/>
      <c r="M46" s="96"/>
    </row>
    <row r="47" spans="8:13" ht="12.75">
      <c r="H47" s="46"/>
      <c r="I47" s="91"/>
      <c r="J47" s="96"/>
      <c r="K47" s="96"/>
      <c r="L47" s="96"/>
      <c r="M47" s="96"/>
    </row>
    <row r="49" ht="12" customHeight="1">
      <c r="J49" t="s">
        <v>16</v>
      </c>
    </row>
    <row r="53" ht="12.75">
      <c r="B53" s="100"/>
    </row>
  </sheetData>
  <sheetProtection selectLockedCells="1" selectUnlockedCells="1"/>
  <mergeCells count="4">
    <mergeCell ref="A1:M1"/>
    <mergeCell ref="F39:J39"/>
    <mergeCell ref="F40:J40"/>
    <mergeCell ref="K43:M4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 r:id="rId1"/>
  <rowBreaks count="1" manualBreakCount="1">
    <brk id="3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5">
      <selection activeCell="D9" sqref="D9"/>
    </sheetView>
  </sheetViews>
  <sheetFormatPr defaultColWidth="9.140625" defaultRowHeight="12.75"/>
  <cols>
    <col min="1" max="1" width="4.8515625" style="0" customWidth="1"/>
    <col min="2" max="2" width="39.140625" style="0" customWidth="1"/>
    <col min="3" max="3" width="11.8515625" style="0" customWidth="1"/>
    <col min="4" max="4" width="14.7109375" style="0" customWidth="1"/>
    <col min="6" max="6" width="8.00390625" style="0" customWidth="1"/>
    <col min="7" max="7" width="7.421875" style="0" customWidth="1"/>
    <col min="8" max="8" width="10.140625" style="0" customWidth="1"/>
    <col min="9" max="9" width="8.8515625" style="0" customWidth="1"/>
    <col min="10" max="10" width="9.28125" style="0" customWidth="1"/>
    <col min="11" max="11" width="13.140625" style="0" customWidth="1"/>
    <col min="12" max="12" width="13.28125" style="0" customWidth="1"/>
    <col min="13" max="13" width="13.14062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121</v>
      </c>
      <c r="D2" s="1" t="s">
        <v>1</v>
      </c>
      <c r="L2" s="1" t="s">
        <v>2</v>
      </c>
    </row>
    <row r="3" ht="13.5" thickBot="1"/>
    <row r="4" spans="1:15" ht="42">
      <c r="A4" s="161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163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3.75" customHeight="1">
      <c r="A6" s="165"/>
      <c r="B6" s="142"/>
      <c r="C6" s="142"/>
      <c r="D6" s="144"/>
      <c r="E6" s="144"/>
      <c r="F6" s="142"/>
      <c r="G6" s="141" t="s">
        <v>16</v>
      </c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112.5" customHeight="1">
      <c r="A7" s="259" t="s">
        <v>21</v>
      </c>
      <c r="B7" s="326" t="s">
        <v>122</v>
      </c>
      <c r="C7" s="327"/>
      <c r="D7" s="148"/>
      <c r="E7" s="149"/>
      <c r="F7" s="328" t="s">
        <v>37</v>
      </c>
      <c r="G7" s="329">
        <v>1200</v>
      </c>
      <c r="H7" s="195"/>
      <c r="I7" s="330"/>
      <c r="J7" s="189">
        <f>H7*I7+H7</f>
        <v>0</v>
      </c>
      <c r="K7" s="189">
        <f>G7*H7</f>
        <v>0</v>
      </c>
      <c r="L7" s="189">
        <f>K7*I7</f>
        <v>0</v>
      </c>
      <c r="M7" s="189">
        <f>K7+L7</f>
        <v>0</v>
      </c>
      <c r="N7" s="157"/>
      <c r="O7" s="231"/>
    </row>
    <row r="8" spans="1:15" ht="121.5" customHeight="1">
      <c r="A8" s="259" t="s">
        <v>24</v>
      </c>
      <c r="B8" s="326" t="s">
        <v>123</v>
      </c>
      <c r="C8" s="327"/>
      <c r="D8" s="148"/>
      <c r="E8" s="149"/>
      <c r="F8" s="328" t="s">
        <v>37</v>
      </c>
      <c r="G8" s="329">
        <v>3000</v>
      </c>
      <c r="H8" s="195"/>
      <c r="I8" s="330"/>
      <c r="J8" s="189">
        <f>H8*I8+H8</f>
        <v>0</v>
      </c>
      <c r="K8" s="189">
        <f>G8*H8</f>
        <v>0</v>
      </c>
      <c r="L8" s="189">
        <f>K8*I8</f>
        <v>0</v>
      </c>
      <c r="M8" s="189">
        <f>K8+L8</f>
        <v>0</v>
      </c>
      <c r="N8" s="157"/>
      <c r="O8" s="231"/>
    </row>
    <row r="9" spans="1:15" ht="110.25" customHeight="1">
      <c r="A9" s="259" t="s">
        <v>26</v>
      </c>
      <c r="B9" s="326" t="s">
        <v>124</v>
      </c>
      <c r="C9" s="327"/>
      <c r="D9" s="148"/>
      <c r="E9" s="149"/>
      <c r="F9" s="328" t="s">
        <v>37</v>
      </c>
      <c r="G9" s="329">
        <v>800</v>
      </c>
      <c r="H9" s="195"/>
      <c r="I9" s="330"/>
      <c r="J9" s="189">
        <f>H9*I9+H9</f>
        <v>0</v>
      </c>
      <c r="K9" s="189">
        <f>G9*H9</f>
        <v>0</v>
      </c>
      <c r="L9" s="189">
        <f>K9*I9</f>
        <v>0</v>
      </c>
      <c r="M9" s="189">
        <f>K9+L9</f>
        <v>0</v>
      </c>
      <c r="N9" s="157"/>
      <c r="O9" s="231"/>
    </row>
    <row r="10" spans="1:15" ht="111.75" customHeight="1" thickBot="1">
      <c r="A10" s="260" t="s">
        <v>28</v>
      </c>
      <c r="B10" s="331" t="s">
        <v>125</v>
      </c>
      <c r="C10" s="332"/>
      <c r="D10" s="168"/>
      <c r="E10" s="169"/>
      <c r="F10" s="333" t="s">
        <v>37</v>
      </c>
      <c r="G10" s="334">
        <v>300</v>
      </c>
      <c r="H10" s="236"/>
      <c r="I10" s="335"/>
      <c r="J10" s="256">
        <f>H10*I10+H10</f>
        <v>0</v>
      </c>
      <c r="K10" s="256">
        <f>G10*H10</f>
        <v>0</v>
      </c>
      <c r="L10" s="256">
        <f>K10*I10</f>
        <v>0</v>
      </c>
      <c r="M10" s="256">
        <f>K10+L10</f>
        <v>0</v>
      </c>
      <c r="N10" s="239"/>
      <c r="O10" s="240"/>
    </row>
    <row r="11" spans="10:13" ht="13.5" thickBot="1">
      <c r="J11" s="51" t="s">
        <v>78</v>
      </c>
      <c r="K11" s="52">
        <f>SUM(K7:K10)</f>
        <v>0</v>
      </c>
      <c r="L11" s="52">
        <f>SUM(L7:L10)</f>
        <v>0</v>
      </c>
      <c r="M11" s="53">
        <f>SUM(M7:M10)</f>
        <v>0</v>
      </c>
    </row>
    <row r="12" spans="1:4" ht="12.75">
      <c r="A12" s="20" t="s">
        <v>212</v>
      </c>
      <c r="B12" s="54"/>
      <c r="C12" s="54"/>
      <c r="D12" s="54"/>
    </row>
    <row r="14" spans="2:10" ht="12.75">
      <c r="B14" s="24" t="s">
        <v>60</v>
      </c>
      <c r="C14" s="25"/>
      <c r="D14" s="55">
        <f>K11</f>
        <v>0</v>
      </c>
      <c r="E14" s="27" t="s">
        <v>61</v>
      </c>
      <c r="F14" s="522"/>
      <c r="G14" s="522"/>
      <c r="H14" s="522"/>
      <c r="I14" s="522"/>
      <c r="J14" s="522"/>
    </row>
    <row r="15" spans="2:10" ht="12.75">
      <c r="B15" s="24" t="s">
        <v>62</v>
      </c>
      <c r="C15" s="25"/>
      <c r="D15" s="56">
        <f>M11</f>
        <v>0</v>
      </c>
      <c r="E15" s="29" t="s">
        <v>61</v>
      </c>
      <c r="F15" s="523"/>
      <c r="G15" s="523"/>
      <c r="H15" s="523"/>
      <c r="I15" s="523"/>
      <c r="J15" s="523"/>
    </row>
    <row r="16" spans="2:10" ht="12.75">
      <c r="B16" s="30" t="s">
        <v>63</v>
      </c>
      <c r="D16" s="31"/>
      <c r="E16" s="32"/>
      <c r="F16" s="33"/>
      <c r="G16" s="33"/>
      <c r="H16" s="33"/>
      <c r="I16" s="34"/>
      <c r="J16" s="35"/>
    </row>
    <row r="18" ht="12.75">
      <c r="B18" s="84" t="s">
        <v>126</v>
      </c>
    </row>
    <row r="20" spans="5:13" ht="12.75" customHeight="1">
      <c r="E20" s="57"/>
      <c r="K20" s="525" t="s">
        <v>64</v>
      </c>
      <c r="L20" s="525"/>
      <c r="M20" s="525"/>
    </row>
    <row r="21" spans="11:13" ht="12.75" customHeight="1">
      <c r="K21" s="520" t="s">
        <v>65</v>
      </c>
      <c r="L21" s="520"/>
      <c r="M21" s="520"/>
    </row>
  </sheetData>
  <sheetProtection selectLockedCells="1" selectUnlockedCells="1"/>
  <mergeCells count="5">
    <mergeCell ref="A1:M1"/>
    <mergeCell ref="F14:J14"/>
    <mergeCell ref="F15:J15"/>
    <mergeCell ref="K20:M20"/>
    <mergeCell ref="K21:M21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90" zoomScaleNormal="90" zoomScalePageLayoutView="0" workbookViewId="0" topLeftCell="A14">
      <selection activeCell="D17" sqref="D17"/>
    </sheetView>
  </sheetViews>
  <sheetFormatPr defaultColWidth="9.140625" defaultRowHeight="12.75"/>
  <cols>
    <col min="1" max="1" width="3.421875" style="0" customWidth="1"/>
    <col min="2" max="2" width="76.421875" style="0" customWidth="1"/>
    <col min="4" max="4" width="14.00390625" style="0" customWidth="1"/>
    <col min="7" max="7" width="9.421875" style="0" customWidth="1"/>
    <col min="8" max="8" width="13.8515625" style="0" customWidth="1"/>
    <col min="9" max="9" width="9.421875" style="0" customWidth="1"/>
    <col min="10" max="10" width="10.140625" style="0" customWidth="1"/>
    <col min="11" max="11" width="14.28125" style="0" customWidth="1"/>
    <col min="12" max="12" width="12.140625" style="0" customWidth="1"/>
    <col min="13" max="13" width="16.57421875" style="0" customWidth="1"/>
  </cols>
  <sheetData>
    <row r="1" spans="1:13" ht="12.7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2" ht="12.75">
      <c r="B2" s="1" t="s">
        <v>127</v>
      </c>
      <c r="D2" s="1" t="s">
        <v>1</v>
      </c>
      <c r="L2" s="1" t="s">
        <v>2</v>
      </c>
    </row>
    <row r="3" spans="2:3" ht="13.5" thickBot="1">
      <c r="B3" s="1"/>
      <c r="C3" s="101"/>
    </row>
    <row r="4" spans="1:15" ht="42">
      <c r="A4" s="336" t="s">
        <v>3</v>
      </c>
      <c r="B4" s="162" t="s">
        <v>4</v>
      </c>
      <c r="C4" s="162" t="s">
        <v>5</v>
      </c>
      <c r="D4" s="162" t="s">
        <v>6</v>
      </c>
      <c r="E4" s="162" t="s">
        <v>7</v>
      </c>
      <c r="F4" s="162" t="s">
        <v>8</v>
      </c>
      <c r="G4" s="162" t="s">
        <v>9</v>
      </c>
      <c r="H4" s="162" t="s">
        <v>10</v>
      </c>
      <c r="I4" s="162" t="s">
        <v>11</v>
      </c>
      <c r="J4" s="162" t="s">
        <v>12</v>
      </c>
      <c r="K4" s="162" t="s">
        <v>13</v>
      </c>
      <c r="L4" s="162" t="s">
        <v>14</v>
      </c>
      <c r="M4" s="162" t="s">
        <v>15</v>
      </c>
      <c r="N4" s="226" t="s">
        <v>67</v>
      </c>
      <c r="O4" s="227" t="s">
        <v>68</v>
      </c>
    </row>
    <row r="5" spans="1:15" ht="12.75">
      <c r="A5" s="337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208">
        <v>14</v>
      </c>
      <c r="O5" s="228">
        <v>15</v>
      </c>
    </row>
    <row r="6" spans="1:15" ht="31.5">
      <c r="A6" s="164"/>
      <c r="B6" s="142"/>
      <c r="C6" s="142"/>
      <c r="D6" s="144"/>
      <c r="E6" s="144"/>
      <c r="F6" s="142"/>
      <c r="G6" s="141" t="s">
        <v>16</v>
      </c>
      <c r="H6" s="142"/>
      <c r="I6" s="142"/>
      <c r="J6" s="145" t="s">
        <v>17</v>
      </c>
      <c r="K6" s="145" t="s">
        <v>18</v>
      </c>
      <c r="L6" s="145" t="s">
        <v>19</v>
      </c>
      <c r="M6" s="145" t="s">
        <v>20</v>
      </c>
      <c r="N6" s="173"/>
      <c r="O6" s="229"/>
    </row>
    <row r="7" spans="1:15" ht="27.75" customHeight="1">
      <c r="A7" s="165" t="s">
        <v>21</v>
      </c>
      <c r="B7" s="339" t="s">
        <v>244</v>
      </c>
      <c r="C7" s="157"/>
      <c r="D7" s="148"/>
      <c r="E7" s="149"/>
      <c r="F7" s="212" t="s">
        <v>37</v>
      </c>
      <c r="G7" s="258">
        <v>10</v>
      </c>
      <c r="H7" s="474"/>
      <c r="I7" s="150"/>
      <c r="J7" s="205">
        <f aca="true" t="shared" si="0" ref="J7:J16">H7*I7+H7</f>
        <v>0</v>
      </c>
      <c r="K7" s="205">
        <f aca="true" t="shared" si="1" ref="K7:K16">G7*H7</f>
        <v>0</v>
      </c>
      <c r="L7" s="205">
        <f aca="true" t="shared" si="2" ref="L7:L16">K7*I7</f>
        <v>0</v>
      </c>
      <c r="M7" s="205">
        <f aca="true" t="shared" si="3" ref="M7:M16">K7+L7</f>
        <v>0</v>
      </c>
      <c r="N7" s="158"/>
      <c r="O7" s="364"/>
    </row>
    <row r="8" spans="1:15" ht="28.5" customHeight="1">
      <c r="A8" s="165" t="s">
        <v>24</v>
      </c>
      <c r="B8" s="339" t="s">
        <v>195</v>
      </c>
      <c r="C8" s="157"/>
      <c r="D8" s="148"/>
      <c r="E8" s="149"/>
      <c r="F8" s="212" t="s">
        <v>37</v>
      </c>
      <c r="G8" s="258">
        <v>20</v>
      </c>
      <c r="H8" s="474"/>
      <c r="I8" s="150"/>
      <c r="J8" s="205">
        <f t="shared" si="0"/>
        <v>0</v>
      </c>
      <c r="K8" s="205">
        <f t="shared" si="1"/>
        <v>0</v>
      </c>
      <c r="L8" s="205">
        <f t="shared" si="2"/>
        <v>0</v>
      </c>
      <c r="M8" s="205">
        <f t="shared" si="3"/>
        <v>0</v>
      </c>
      <c r="N8" s="158"/>
      <c r="O8" s="364"/>
    </row>
    <row r="9" spans="1:15" ht="26.25" customHeight="1">
      <c r="A9" s="165" t="s">
        <v>26</v>
      </c>
      <c r="B9" s="339" t="s">
        <v>196</v>
      </c>
      <c r="C9" s="157"/>
      <c r="D9" s="148"/>
      <c r="E9" s="149"/>
      <c r="F9" s="212" t="s">
        <v>37</v>
      </c>
      <c r="G9" s="258">
        <v>870</v>
      </c>
      <c r="H9" s="474"/>
      <c r="I9" s="150"/>
      <c r="J9" s="205">
        <f t="shared" si="0"/>
        <v>0</v>
      </c>
      <c r="K9" s="205">
        <f t="shared" si="1"/>
        <v>0</v>
      </c>
      <c r="L9" s="205">
        <f t="shared" si="2"/>
        <v>0</v>
      </c>
      <c r="M9" s="205">
        <f t="shared" si="3"/>
        <v>0</v>
      </c>
      <c r="N9" s="158"/>
      <c r="O9" s="364"/>
    </row>
    <row r="10" spans="1:15" ht="27" customHeight="1">
      <c r="A10" s="165" t="s">
        <v>28</v>
      </c>
      <c r="B10" s="339" t="s">
        <v>197</v>
      </c>
      <c r="C10" s="157"/>
      <c r="D10" s="148"/>
      <c r="E10" s="149"/>
      <c r="F10" s="212" t="s">
        <v>37</v>
      </c>
      <c r="G10" s="258">
        <v>20</v>
      </c>
      <c r="H10" s="474"/>
      <c r="I10" s="150"/>
      <c r="J10" s="205">
        <f t="shared" si="0"/>
        <v>0</v>
      </c>
      <c r="K10" s="205">
        <f t="shared" si="1"/>
        <v>0</v>
      </c>
      <c r="L10" s="205">
        <f t="shared" si="2"/>
        <v>0</v>
      </c>
      <c r="M10" s="205">
        <f t="shared" si="3"/>
        <v>0</v>
      </c>
      <c r="N10" s="158"/>
      <c r="O10" s="364"/>
    </row>
    <row r="11" spans="1:15" ht="27" customHeight="1">
      <c r="A11" s="165" t="s">
        <v>30</v>
      </c>
      <c r="B11" s="385" t="s">
        <v>245</v>
      </c>
      <c r="C11" s="157"/>
      <c r="D11" s="148"/>
      <c r="E11" s="149"/>
      <c r="F11" s="212" t="s">
        <v>37</v>
      </c>
      <c r="G11" s="258">
        <v>40</v>
      </c>
      <c r="H11" s="474"/>
      <c r="I11" s="150"/>
      <c r="J11" s="205">
        <f t="shared" si="0"/>
        <v>0</v>
      </c>
      <c r="K11" s="205">
        <f t="shared" si="1"/>
        <v>0</v>
      </c>
      <c r="L11" s="205">
        <f t="shared" si="2"/>
        <v>0</v>
      </c>
      <c r="M11" s="205">
        <f t="shared" si="3"/>
        <v>0</v>
      </c>
      <c r="N11" s="158"/>
      <c r="O11" s="364"/>
    </row>
    <row r="12" spans="1:15" ht="51" customHeight="1">
      <c r="A12" s="165" t="s">
        <v>32</v>
      </c>
      <c r="B12" s="385" t="s">
        <v>246</v>
      </c>
      <c r="C12" s="157"/>
      <c r="D12" s="148"/>
      <c r="E12" s="149"/>
      <c r="F12" s="212" t="s">
        <v>37</v>
      </c>
      <c r="G12" s="258">
        <v>40</v>
      </c>
      <c r="H12" s="474"/>
      <c r="I12" s="150"/>
      <c r="J12" s="205">
        <f t="shared" si="0"/>
        <v>0</v>
      </c>
      <c r="K12" s="205">
        <f t="shared" si="1"/>
        <v>0</v>
      </c>
      <c r="L12" s="205">
        <f t="shared" si="2"/>
        <v>0</v>
      </c>
      <c r="M12" s="205">
        <f t="shared" si="3"/>
        <v>0</v>
      </c>
      <c r="N12" s="158"/>
      <c r="O12" s="364"/>
    </row>
    <row r="13" spans="1:15" ht="54" customHeight="1">
      <c r="A13" s="165" t="s">
        <v>34</v>
      </c>
      <c r="B13" s="385" t="s">
        <v>247</v>
      </c>
      <c r="C13" s="157"/>
      <c r="D13" s="148"/>
      <c r="E13" s="149"/>
      <c r="F13" s="212" t="s">
        <v>37</v>
      </c>
      <c r="G13" s="258">
        <v>50</v>
      </c>
      <c r="H13" s="474"/>
      <c r="I13" s="150"/>
      <c r="J13" s="205">
        <f t="shared" si="0"/>
        <v>0</v>
      </c>
      <c r="K13" s="205">
        <f t="shared" si="1"/>
        <v>0</v>
      </c>
      <c r="L13" s="205">
        <f t="shared" si="2"/>
        <v>0</v>
      </c>
      <c r="M13" s="205">
        <f t="shared" si="3"/>
        <v>0</v>
      </c>
      <c r="N13" s="158"/>
      <c r="O13" s="364"/>
    </row>
    <row r="14" spans="1:21" ht="52.5" customHeight="1">
      <c r="A14" s="165" t="s">
        <v>36</v>
      </c>
      <c r="B14" s="385" t="s">
        <v>248</v>
      </c>
      <c r="C14" s="157"/>
      <c r="D14" s="148"/>
      <c r="E14" s="149"/>
      <c r="F14" s="212" t="s">
        <v>37</v>
      </c>
      <c r="G14" s="258">
        <v>50</v>
      </c>
      <c r="H14" s="474"/>
      <c r="I14" s="150"/>
      <c r="J14" s="205">
        <f t="shared" si="0"/>
        <v>0</v>
      </c>
      <c r="K14" s="205">
        <f t="shared" si="1"/>
        <v>0</v>
      </c>
      <c r="L14" s="205">
        <f t="shared" si="2"/>
        <v>0</v>
      </c>
      <c r="M14" s="205">
        <f t="shared" si="3"/>
        <v>0</v>
      </c>
      <c r="N14" s="158"/>
      <c r="O14" s="364"/>
      <c r="R14" s="57"/>
      <c r="S14" s="285"/>
      <c r="T14" s="57"/>
      <c r="U14" s="57"/>
    </row>
    <row r="15" spans="1:21" ht="51" customHeight="1">
      <c r="A15" s="165" t="s">
        <v>38</v>
      </c>
      <c r="B15" s="385" t="s">
        <v>249</v>
      </c>
      <c r="C15" s="157"/>
      <c r="D15" s="148"/>
      <c r="E15" s="149"/>
      <c r="F15" s="212" t="s">
        <v>37</v>
      </c>
      <c r="G15" s="258">
        <v>60</v>
      </c>
      <c r="H15" s="474"/>
      <c r="I15" s="150"/>
      <c r="J15" s="205">
        <f t="shared" si="0"/>
        <v>0</v>
      </c>
      <c r="K15" s="205">
        <f t="shared" si="1"/>
        <v>0</v>
      </c>
      <c r="L15" s="205">
        <f t="shared" si="2"/>
        <v>0</v>
      </c>
      <c r="M15" s="205">
        <f t="shared" si="3"/>
        <v>0</v>
      </c>
      <c r="N15" s="158"/>
      <c r="O15" s="364"/>
      <c r="R15" s="57"/>
      <c r="S15" s="171"/>
      <c r="T15" s="57"/>
      <c r="U15" s="57"/>
    </row>
    <row r="16" spans="1:15" ht="49.5" customHeight="1">
      <c r="A16" s="165" t="s">
        <v>40</v>
      </c>
      <c r="B16" s="385" t="s">
        <v>250</v>
      </c>
      <c r="C16" s="157"/>
      <c r="D16" s="148"/>
      <c r="E16" s="149"/>
      <c r="F16" s="212" t="s">
        <v>37</v>
      </c>
      <c r="G16" s="258">
        <v>20</v>
      </c>
      <c r="H16" s="474"/>
      <c r="I16" s="150"/>
      <c r="J16" s="205">
        <f t="shared" si="0"/>
        <v>0</v>
      </c>
      <c r="K16" s="205">
        <f t="shared" si="1"/>
        <v>0</v>
      </c>
      <c r="L16" s="205">
        <f t="shared" si="2"/>
        <v>0</v>
      </c>
      <c r="M16" s="205">
        <f t="shared" si="3"/>
        <v>0</v>
      </c>
      <c r="N16" s="158"/>
      <c r="O16" s="364"/>
    </row>
    <row r="17" spans="1:15" ht="27" customHeight="1">
      <c r="A17" s="165" t="s">
        <v>41</v>
      </c>
      <c r="B17" s="339" t="s">
        <v>258</v>
      </c>
      <c r="C17" s="158"/>
      <c r="D17" s="245"/>
      <c r="E17" s="149"/>
      <c r="F17" s="464" t="s">
        <v>37</v>
      </c>
      <c r="G17" s="466">
        <v>210</v>
      </c>
      <c r="H17" s="465"/>
      <c r="I17" s="160"/>
      <c r="J17" s="181">
        <f aca="true" t="shared" si="4" ref="J17:J22">H17*I17+H17</f>
        <v>0</v>
      </c>
      <c r="K17" s="181">
        <f aca="true" t="shared" si="5" ref="K17:K22">G17*H17</f>
        <v>0</v>
      </c>
      <c r="L17" s="181">
        <f aca="true" t="shared" si="6" ref="L17:L22">K17*I17</f>
        <v>0</v>
      </c>
      <c r="M17" s="181">
        <f aca="true" t="shared" si="7" ref="M17:M22">K17+L17</f>
        <v>0</v>
      </c>
      <c r="N17" s="158"/>
      <c r="O17" s="364"/>
    </row>
    <row r="18" spans="1:15" ht="23.25" customHeight="1">
      <c r="A18" s="165" t="s">
        <v>42</v>
      </c>
      <c r="B18" s="339" t="s">
        <v>251</v>
      </c>
      <c r="C18" s="157"/>
      <c r="D18" s="475"/>
      <c r="E18" s="149"/>
      <c r="F18" s="212" t="s">
        <v>37</v>
      </c>
      <c r="G18" s="213">
        <v>100</v>
      </c>
      <c r="H18" s="474"/>
      <c r="I18" s="150"/>
      <c r="J18" s="205">
        <f t="shared" si="4"/>
        <v>0</v>
      </c>
      <c r="K18" s="205">
        <f t="shared" si="5"/>
        <v>0</v>
      </c>
      <c r="L18" s="205">
        <f t="shared" si="6"/>
        <v>0</v>
      </c>
      <c r="M18" s="205">
        <f t="shared" si="7"/>
        <v>0</v>
      </c>
      <c r="N18" s="158"/>
      <c r="O18" s="364"/>
    </row>
    <row r="19" spans="1:15" ht="21.75" customHeight="1">
      <c r="A19" s="165" t="s">
        <v>43</v>
      </c>
      <c r="B19" s="248" t="s">
        <v>151</v>
      </c>
      <c r="C19" s="158"/>
      <c r="D19" s="159"/>
      <c r="E19" s="149"/>
      <c r="F19" s="215" t="s">
        <v>37</v>
      </c>
      <c r="G19" s="467">
        <v>6</v>
      </c>
      <c r="H19" s="462"/>
      <c r="I19" s="463"/>
      <c r="J19" s="461">
        <f t="shared" si="4"/>
        <v>0</v>
      </c>
      <c r="K19" s="461">
        <f t="shared" si="5"/>
        <v>0</v>
      </c>
      <c r="L19" s="461">
        <f t="shared" si="6"/>
        <v>0</v>
      </c>
      <c r="M19" s="461">
        <f t="shared" si="7"/>
        <v>0</v>
      </c>
      <c r="N19" s="158"/>
      <c r="O19" s="364"/>
    </row>
    <row r="20" spans="1:15" ht="21.75" customHeight="1">
      <c r="A20" s="165" t="s">
        <v>44</v>
      </c>
      <c r="B20" s="248" t="s">
        <v>243</v>
      </c>
      <c r="C20" s="158"/>
      <c r="D20" s="159"/>
      <c r="E20" s="149"/>
      <c r="F20" s="215" t="s">
        <v>37</v>
      </c>
      <c r="G20" s="467">
        <v>10</v>
      </c>
      <c r="H20" s="462"/>
      <c r="I20" s="463"/>
      <c r="J20" s="461">
        <f>H20*I20+H20</f>
        <v>0</v>
      </c>
      <c r="K20" s="461">
        <f>G20*H20</f>
        <v>0</v>
      </c>
      <c r="L20" s="461">
        <f>K20*I20</f>
        <v>0</v>
      </c>
      <c r="M20" s="461">
        <f>K20+L20</f>
        <v>0</v>
      </c>
      <c r="N20" s="158"/>
      <c r="O20" s="364"/>
    </row>
    <row r="21" spans="1:15" ht="22.5" customHeight="1">
      <c r="A21" s="165" t="s">
        <v>45</v>
      </c>
      <c r="B21" s="214" t="s">
        <v>257</v>
      </c>
      <c r="C21" s="158"/>
      <c r="D21" s="159"/>
      <c r="E21" s="149"/>
      <c r="F21" s="215" t="s">
        <v>37</v>
      </c>
      <c r="G21" s="266">
        <v>10</v>
      </c>
      <c r="H21" s="221"/>
      <c r="I21" s="160"/>
      <c r="J21" s="461">
        <f>H21*I21+H21</f>
        <v>0</v>
      </c>
      <c r="K21" s="461">
        <f>G21*H21</f>
        <v>0</v>
      </c>
      <c r="L21" s="461">
        <f>K21*I21</f>
        <v>0</v>
      </c>
      <c r="M21" s="461">
        <f>K21+L21</f>
        <v>0</v>
      </c>
      <c r="N21" s="158"/>
      <c r="O21" s="364"/>
    </row>
    <row r="22" spans="1:15" ht="73.5" customHeight="1" thickBot="1">
      <c r="A22" s="251" t="s">
        <v>46</v>
      </c>
      <c r="B22" s="338" t="s">
        <v>202</v>
      </c>
      <c r="C22" s="468"/>
      <c r="D22" s="469"/>
      <c r="E22" s="469"/>
      <c r="F22" s="470" t="s">
        <v>37</v>
      </c>
      <c r="G22" s="471">
        <v>40</v>
      </c>
      <c r="H22" s="472"/>
      <c r="I22" s="473"/>
      <c r="J22" s="460">
        <f t="shared" si="4"/>
        <v>0</v>
      </c>
      <c r="K22" s="460">
        <f t="shared" si="5"/>
        <v>0</v>
      </c>
      <c r="L22" s="460">
        <f t="shared" si="6"/>
        <v>0</v>
      </c>
      <c r="M22" s="460">
        <f t="shared" si="7"/>
        <v>0</v>
      </c>
      <c r="N22" s="234"/>
      <c r="O22" s="371"/>
    </row>
    <row r="23" spans="1:13" ht="13.5" thickBot="1">
      <c r="A23" s="3"/>
      <c r="B23" s="3"/>
      <c r="C23" s="3"/>
      <c r="D23" s="3"/>
      <c r="E23" s="3"/>
      <c r="F23" s="3"/>
      <c r="G23" s="3"/>
      <c r="H23" s="3"/>
      <c r="I23" s="3"/>
      <c r="J23" s="64" t="s">
        <v>78</v>
      </c>
      <c r="K23" s="65">
        <f>SUM(K7:K22)</f>
        <v>0</v>
      </c>
      <c r="L23" s="66">
        <f>SUM(L7:L22)</f>
        <v>0</v>
      </c>
      <c r="M23" s="65">
        <f>SUM(M7:M22)</f>
        <v>0</v>
      </c>
    </row>
    <row r="24" spans="1:13" ht="12.75">
      <c r="A24" s="20" t="s">
        <v>213</v>
      </c>
      <c r="B24" s="102"/>
      <c r="C24" s="102"/>
      <c r="D24" s="102"/>
      <c r="E24" s="102"/>
      <c r="F24" s="102"/>
      <c r="G24" s="3"/>
      <c r="H24" s="3"/>
      <c r="I24" s="3"/>
      <c r="J24" s="3"/>
      <c r="K24" s="3"/>
      <c r="L24" s="3"/>
      <c r="M24" s="3"/>
    </row>
    <row r="25" spans="1:13" ht="12.75">
      <c r="A25" s="103"/>
      <c r="B25" s="24" t="s">
        <v>60</v>
      </c>
      <c r="C25" s="25"/>
      <c r="D25" s="26">
        <f>K23</f>
        <v>0</v>
      </c>
      <c r="E25" s="27" t="s">
        <v>61</v>
      </c>
      <c r="F25" s="522"/>
      <c r="G25" s="522"/>
      <c r="H25" s="522"/>
      <c r="I25" s="522"/>
      <c r="J25" s="522"/>
      <c r="K25" s="3"/>
      <c r="L25" s="3"/>
      <c r="M25" s="3"/>
    </row>
    <row r="26" spans="1:13" ht="12.75">
      <c r="A26" s="103"/>
      <c r="B26" s="24" t="s">
        <v>62</v>
      </c>
      <c r="C26" s="25"/>
      <c r="D26" s="28">
        <f>M23</f>
        <v>0</v>
      </c>
      <c r="E26" s="29" t="s">
        <v>61</v>
      </c>
      <c r="F26" s="523"/>
      <c r="G26" s="523"/>
      <c r="H26" s="523"/>
      <c r="I26" s="523"/>
      <c r="J26" s="523"/>
      <c r="K26" s="3"/>
      <c r="L26" s="3"/>
      <c r="M26" s="3"/>
    </row>
    <row r="27" spans="2:10" ht="12.75">
      <c r="B27" s="30" t="s">
        <v>63</v>
      </c>
      <c r="D27" s="31"/>
      <c r="E27" s="32"/>
      <c r="F27" s="33"/>
      <c r="G27" s="33"/>
      <c r="H27" s="33"/>
      <c r="I27" s="34"/>
      <c r="J27" s="35"/>
    </row>
    <row r="28" spans="2:9" ht="12.75" customHeight="1">
      <c r="B28" s="524"/>
      <c r="C28" s="524"/>
      <c r="D28" s="524"/>
      <c r="E28" s="524"/>
      <c r="F28" s="524"/>
      <c r="G28" s="524"/>
      <c r="H28" s="524"/>
      <c r="I28" s="524"/>
    </row>
    <row r="29" spans="2:5" ht="12.75">
      <c r="B29" s="101"/>
      <c r="C29" s="101"/>
      <c r="D29" s="101"/>
      <c r="E29" s="101"/>
    </row>
    <row r="30" spans="2:13" ht="12.75" customHeight="1">
      <c r="B30" s="530"/>
      <c r="C30" s="530"/>
      <c r="D30" s="530"/>
      <c r="E30" s="530"/>
      <c r="K30" s="525" t="s">
        <v>64</v>
      </c>
      <c r="L30" s="525"/>
      <c r="M30" s="525"/>
    </row>
    <row r="31" spans="6:13" ht="12.75" customHeight="1">
      <c r="F31" s="48"/>
      <c r="G31" s="48"/>
      <c r="K31" s="520" t="s">
        <v>65</v>
      </c>
      <c r="L31" s="520"/>
      <c r="M31" s="520"/>
    </row>
  </sheetData>
  <sheetProtection selectLockedCells="1" selectUnlockedCells="1"/>
  <mergeCells count="7">
    <mergeCell ref="K31:M31"/>
    <mergeCell ref="A1:M1"/>
    <mergeCell ref="F25:J25"/>
    <mergeCell ref="F26:J26"/>
    <mergeCell ref="B28:I28"/>
    <mergeCell ref="B30:E30"/>
    <mergeCell ref="K30:M30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78.57421875" style="0" customWidth="1"/>
    <col min="3" max="3" width="10.57421875" style="0" customWidth="1"/>
    <col min="4" max="4" width="15.7109375" style="0" customWidth="1"/>
    <col min="7" max="10" width="9.28125" style="0" customWidth="1"/>
    <col min="11" max="11" width="18.7109375" style="0" customWidth="1"/>
    <col min="12" max="12" width="14.7109375" style="0" customWidth="1"/>
    <col min="13" max="13" width="14.57421875" style="0" customWidth="1"/>
  </cols>
  <sheetData>
    <row r="1" spans="4:12" ht="12.75">
      <c r="D1" s="1" t="s">
        <v>1</v>
      </c>
      <c r="L1" s="1" t="s">
        <v>2</v>
      </c>
    </row>
    <row r="2" spans="2:3" ht="13.5" thickBot="1">
      <c r="B2" s="1" t="s">
        <v>129</v>
      </c>
      <c r="C2" s="1"/>
    </row>
    <row r="3" spans="1:15" ht="42">
      <c r="A3" s="336" t="s">
        <v>3</v>
      </c>
      <c r="B3" s="162" t="s">
        <v>4</v>
      </c>
      <c r="C3" s="162" t="s">
        <v>5</v>
      </c>
      <c r="D3" s="162" t="s">
        <v>6</v>
      </c>
      <c r="E3" s="162" t="s">
        <v>7</v>
      </c>
      <c r="F3" s="162" t="s">
        <v>8</v>
      </c>
      <c r="G3" s="162" t="s">
        <v>9</v>
      </c>
      <c r="H3" s="162" t="s">
        <v>10</v>
      </c>
      <c r="I3" s="162" t="s">
        <v>11</v>
      </c>
      <c r="J3" s="162" t="s">
        <v>12</v>
      </c>
      <c r="K3" s="162" t="s">
        <v>13</v>
      </c>
      <c r="L3" s="162" t="s">
        <v>14</v>
      </c>
      <c r="M3" s="162" t="s">
        <v>15</v>
      </c>
      <c r="N3" s="226" t="s">
        <v>67</v>
      </c>
      <c r="O3" s="227" t="s">
        <v>68</v>
      </c>
    </row>
    <row r="4" spans="1:15" ht="12.75">
      <c r="A4" s="337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208">
        <v>14</v>
      </c>
      <c r="O4" s="228">
        <v>15</v>
      </c>
    </row>
    <row r="5" spans="1:15" ht="34.5" customHeight="1">
      <c r="A5" s="164"/>
      <c r="B5" s="142"/>
      <c r="C5" s="142"/>
      <c r="D5" s="144"/>
      <c r="E5" s="144"/>
      <c r="F5" s="142"/>
      <c r="G5" s="141"/>
      <c r="H5" s="142"/>
      <c r="I5" s="142"/>
      <c r="J5" s="145" t="s">
        <v>17</v>
      </c>
      <c r="K5" s="145" t="s">
        <v>18</v>
      </c>
      <c r="L5" s="145" t="s">
        <v>19</v>
      </c>
      <c r="M5" s="145" t="s">
        <v>20</v>
      </c>
      <c r="N5" s="173"/>
      <c r="O5" s="229"/>
    </row>
    <row r="6" spans="1:15" ht="65.25" customHeight="1">
      <c r="A6" s="259" t="s">
        <v>21</v>
      </c>
      <c r="B6" s="411" t="s">
        <v>76</v>
      </c>
      <c r="C6" s="245"/>
      <c r="D6" s="245"/>
      <c r="E6" s="149"/>
      <c r="F6" s="202" t="s">
        <v>37</v>
      </c>
      <c r="G6" s="215">
        <v>12000</v>
      </c>
      <c r="H6" s="407"/>
      <c r="I6" s="408"/>
      <c r="J6" s="181">
        <f>H6*I6+H6</f>
        <v>0</v>
      </c>
      <c r="K6" s="181">
        <f>G6*H6</f>
        <v>0</v>
      </c>
      <c r="L6" s="181">
        <f>K6*I6</f>
        <v>0</v>
      </c>
      <c r="M6" s="181">
        <f>K6+L6</f>
        <v>0</v>
      </c>
      <c r="N6" s="158"/>
      <c r="O6" s="364"/>
    </row>
    <row r="7" spans="1:15" ht="83.25" customHeight="1">
      <c r="A7" s="259" t="s">
        <v>24</v>
      </c>
      <c r="B7" s="411" t="s">
        <v>77</v>
      </c>
      <c r="C7" s="159"/>
      <c r="D7" s="159"/>
      <c r="E7" s="149"/>
      <c r="F7" s="202" t="s">
        <v>37</v>
      </c>
      <c r="G7" s="215">
        <v>8000</v>
      </c>
      <c r="H7" s="407"/>
      <c r="I7" s="408"/>
      <c r="J7" s="181">
        <f>H7*I7+H7</f>
        <v>0</v>
      </c>
      <c r="K7" s="181">
        <f>G7*H7</f>
        <v>0</v>
      </c>
      <c r="L7" s="181">
        <f>K7*I7</f>
        <v>0</v>
      </c>
      <c r="M7" s="181">
        <f>K7+L7</f>
        <v>0</v>
      </c>
      <c r="N7" s="158"/>
      <c r="O7" s="364"/>
    </row>
    <row r="8" spans="1:15" ht="27" customHeight="1" thickBot="1">
      <c r="A8" s="260" t="s">
        <v>26</v>
      </c>
      <c r="B8" s="281" t="s">
        <v>110</v>
      </c>
      <c r="C8" s="234"/>
      <c r="D8" s="297"/>
      <c r="E8" s="340"/>
      <c r="F8" s="298" t="s">
        <v>37</v>
      </c>
      <c r="G8" s="298">
        <v>3000</v>
      </c>
      <c r="H8" s="409"/>
      <c r="I8" s="410"/>
      <c r="J8" s="299">
        <f>H8*I8+H8</f>
        <v>0</v>
      </c>
      <c r="K8" s="299">
        <f>G8*H8</f>
        <v>0</v>
      </c>
      <c r="L8" s="299">
        <f>K8*I8</f>
        <v>0</v>
      </c>
      <c r="M8" s="299">
        <f>K8+L8</f>
        <v>0</v>
      </c>
      <c r="N8" s="234"/>
      <c r="O8" s="371"/>
    </row>
    <row r="9" spans="1:13" ht="13.5" thickBot="1">
      <c r="A9" s="3"/>
      <c r="B9" s="104"/>
      <c r="C9" s="3"/>
      <c r="D9" s="3"/>
      <c r="E9" s="3"/>
      <c r="F9" s="3"/>
      <c r="G9" s="3"/>
      <c r="H9" s="3"/>
      <c r="I9" s="3"/>
      <c r="J9" s="64" t="s">
        <v>78</v>
      </c>
      <c r="K9" s="77">
        <f>SUM(K6:K8)</f>
        <v>0</v>
      </c>
      <c r="L9" s="105">
        <f>SUM(L6:L8)</f>
        <v>0</v>
      </c>
      <c r="M9" s="77">
        <f>SUM(M6:M8)</f>
        <v>0</v>
      </c>
    </row>
    <row r="10" spans="1:13" ht="12.75">
      <c r="A10" s="20" t="s">
        <v>214</v>
      </c>
      <c r="B10" s="10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103"/>
      <c r="B11" s="24" t="s">
        <v>60</v>
      </c>
      <c r="C11" s="25"/>
      <c r="D11" s="106">
        <f>K9</f>
        <v>0</v>
      </c>
      <c r="E11" s="27" t="s">
        <v>61</v>
      </c>
      <c r="F11" s="522"/>
      <c r="G11" s="522"/>
      <c r="H11" s="522"/>
      <c r="I11" s="522"/>
      <c r="J11" s="522"/>
      <c r="K11" s="3"/>
      <c r="L11" s="3"/>
      <c r="M11" s="3"/>
    </row>
    <row r="12" spans="1:13" ht="12.75">
      <c r="A12" s="103"/>
      <c r="B12" s="24" t="s">
        <v>62</v>
      </c>
      <c r="C12" s="25"/>
      <c r="D12" s="107">
        <f>M9</f>
        <v>0</v>
      </c>
      <c r="E12" s="29" t="s">
        <v>61</v>
      </c>
      <c r="F12" s="523"/>
      <c r="G12" s="523"/>
      <c r="H12" s="523"/>
      <c r="I12" s="523"/>
      <c r="J12" s="523"/>
      <c r="K12" s="3"/>
      <c r="L12" s="3"/>
      <c r="M12" s="3"/>
    </row>
    <row r="13" spans="2:10" ht="12.75">
      <c r="B13" s="30" t="s">
        <v>63</v>
      </c>
      <c r="D13" s="31"/>
      <c r="E13" s="32"/>
      <c r="F13" s="33"/>
      <c r="G13" s="33"/>
      <c r="H13" s="33"/>
      <c r="I13" s="34"/>
      <c r="J13" s="35"/>
    </row>
    <row r="14" spans="2:9" ht="12.75" customHeight="1">
      <c r="B14" s="524"/>
      <c r="C14" s="524"/>
      <c r="D14" s="524"/>
      <c r="E14" s="524"/>
      <c r="F14" s="524"/>
      <c r="G14" s="524"/>
      <c r="H14" s="524"/>
      <c r="I14" s="524"/>
    </row>
    <row r="15" ht="12.75">
      <c r="B15" s="54"/>
    </row>
    <row r="16" spans="11:13" ht="15" customHeight="1">
      <c r="K16" s="525" t="s">
        <v>64</v>
      </c>
      <c r="L16" s="525"/>
      <c r="M16" s="525"/>
    </row>
    <row r="17" spans="11:13" ht="12.75" customHeight="1">
      <c r="K17" s="520" t="s">
        <v>65</v>
      </c>
      <c r="L17" s="520"/>
      <c r="M17" s="520"/>
    </row>
  </sheetData>
  <sheetProtection selectLockedCells="1" selectUnlockedCells="1"/>
  <mergeCells count="5">
    <mergeCell ref="F11:J11"/>
    <mergeCell ref="F12:J12"/>
    <mergeCell ref="B14:I14"/>
    <mergeCell ref="K16:M16"/>
    <mergeCell ref="K17:M17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Joanna Wasiluk</cp:lastModifiedBy>
  <cp:lastPrinted>2023-05-16T11:41:56Z</cp:lastPrinted>
  <dcterms:created xsi:type="dcterms:W3CDTF">2023-02-01T11:46:26Z</dcterms:created>
  <dcterms:modified xsi:type="dcterms:W3CDTF">2023-05-18T05:25:13Z</dcterms:modified>
  <cp:category/>
  <cp:version/>
  <cp:contentType/>
  <cp:contentStatus/>
</cp:coreProperties>
</file>