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ata.borsuk\Desktop\"/>
    </mc:Choice>
  </mc:AlternateContent>
  <bookViews>
    <workbookView xWindow="0" yWindow="0" windowWidth="28800" windowHeight="13590"/>
  </bookViews>
  <sheets>
    <sheet name="DO WYPEŁNIEN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J73" i="1"/>
  <c r="H73" i="1"/>
  <c r="H74" i="1" s="1"/>
  <c r="E68" i="1"/>
  <c r="J67" i="1"/>
  <c r="H67" i="1"/>
  <c r="H66" i="1"/>
  <c r="H68" i="1" s="1"/>
  <c r="J68" i="1" s="1"/>
  <c r="J65" i="1"/>
  <c r="H65" i="1"/>
  <c r="E58" i="1"/>
  <c r="H57" i="1"/>
  <c r="J57" i="1" s="1"/>
  <c r="H56" i="1"/>
  <c r="H58" i="1" s="1"/>
  <c r="H55" i="1"/>
  <c r="J55" i="1" s="1"/>
  <c r="E55" i="1"/>
  <c r="H54" i="1"/>
  <c r="J54" i="1" s="1"/>
  <c r="J53" i="1"/>
  <c r="H53" i="1"/>
  <c r="H52" i="1"/>
  <c r="J52" i="1" s="1"/>
  <c r="J51" i="1"/>
  <c r="H51" i="1"/>
  <c r="H50" i="1"/>
  <c r="J50" i="1" s="1"/>
  <c r="E49" i="1"/>
  <c r="H48" i="1"/>
  <c r="J48" i="1" s="1"/>
  <c r="H47" i="1"/>
  <c r="J47" i="1" s="1"/>
  <c r="H46" i="1"/>
  <c r="J46" i="1" s="1"/>
  <c r="H45" i="1"/>
  <c r="J45" i="1" s="1"/>
  <c r="H44" i="1"/>
  <c r="J44" i="1" s="1"/>
  <c r="E38" i="1"/>
  <c r="J37" i="1"/>
  <c r="H37" i="1"/>
  <c r="H36" i="1"/>
  <c r="J36" i="1" s="1"/>
  <c r="J35" i="1"/>
  <c r="H35" i="1"/>
  <c r="H34" i="1"/>
  <c r="J34" i="1" s="1"/>
  <c r="J33" i="1"/>
  <c r="H33" i="1"/>
  <c r="H32" i="1"/>
  <c r="J32" i="1" s="1"/>
  <c r="J31" i="1"/>
  <c r="H31" i="1"/>
  <c r="H30" i="1"/>
  <c r="J30" i="1" s="1"/>
  <c r="J29" i="1"/>
  <c r="H29" i="1"/>
  <c r="H28" i="1"/>
  <c r="J28" i="1" s="1"/>
  <c r="J27" i="1"/>
  <c r="H27" i="1"/>
  <c r="H26" i="1"/>
  <c r="J26" i="1" s="1"/>
  <c r="J25" i="1"/>
  <c r="H25" i="1"/>
  <c r="H24" i="1"/>
  <c r="J24" i="1" s="1"/>
  <c r="J23" i="1"/>
  <c r="H23" i="1"/>
  <c r="H22" i="1"/>
  <c r="J22" i="1" s="1"/>
  <c r="J21" i="1"/>
  <c r="H21" i="1"/>
  <c r="H20" i="1"/>
  <c r="J20" i="1" s="1"/>
  <c r="J19" i="1"/>
  <c r="H19" i="1"/>
  <c r="H18" i="1"/>
  <c r="J18" i="1" s="1"/>
  <c r="J17" i="1"/>
  <c r="H17" i="1"/>
  <c r="H16" i="1"/>
  <c r="J16" i="1" s="1"/>
  <c r="J15" i="1"/>
  <c r="H15" i="1"/>
  <c r="H14" i="1"/>
  <c r="J14" i="1" s="1"/>
  <c r="J13" i="1"/>
  <c r="H13" i="1"/>
  <c r="H12" i="1"/>
  <c r="J12" i="1" s="1"/>
  <c r="J11" i="1"/>
  <c r="H11" i="1"/>
  <c r="H10" i="1"/>
  <c r="J10" i="1" s="1"/>
  <c r="H9" i="1"/>
  <c r="J9" i="1" s="1"/>
  <c r="H8" i="1"/>
  <c r="J8" i="1" s="1"/>
  <c r="J7" i="1"/>
  <c r="H7" i="1"/>
  <c r="H6" i="1"/>
  <c r="H38" i="1" l="1"/>
  <c r="J38" i="1" s="1"/>
  <c r="J74" i="1"/>
  <c r="J58" i="1"/>
  <c r="H60" i="1"/>
  <c r="J60" i="1" s="1"/>
  <c r="H49" i="1"/>
  <c r="J49" i="1" s="1"/>
  <c r="J56" i="1"/>
  <c r="J6" i="1"/>
  <c r="J66" i="1"/>
  <c r="H76" i="1" l="1"/>
  <c r="J76" i="1" s="1"/>
</calcChain>
</file>

<file path=xl/sharedStrings.xml><?xml version="1.0" encoding="utf-8"?>
<sst xmlns="http://schemas.openxmlformats.org/spreadsheetml/2006/main" count="227" uniqueCount="124">
  <si>
    <t>Załącznik nr 2</t>
  </si>
  <si>
    <t>Wykaz ilościowo wartościowy planowanych usług DDD
 i monitoringu w zakresie HACCP w 2023 r</t>
  </si>
  <si>
    <t>I. DEZYNSEKCJA</t>
  </si>
  <si>
    <t>Lp.</t>
  </si>
  <si>
    <t>Nazwa
czynności</t>
  </si>
  <si>
    <t xml:space="preserve">Lokalizacja </t>
  </si>
  <si>
    <t>Ilość</t>
  </si>
  <si>
    <t>Ilość zabiegów 
(umowa)</t>
  </si>
  <si>
    <r>
      <t>Cena jedn.netto  (m</t>
    </r>
    <r>
      <rPr>
        <vertAlign val="superscript"/>
        <sz val="9"/>
        <color rgb="FF000000"/>
        <rFont val="Times New Roman"/>
        <family val="1"/>
        <charset val="238"/>
      </rPr>
      <t>2/3</t>
    </r>
    <r>
      <rPr>
        <sz val="9"/>
        <color rgb="FF000000"/>
        <rFont val="Times New Roman"/>
        <family val="1"/>
        <charset val="238"/>
      </rPr>
      <t xml:space="preserve"> )</t>
    </r>
  </si>
  <si>
    <t xml:space="preserve">Wartość usługi netto </t>
  </si>
  <si>
    <t xml:space="preserve">Stawka
VAT </t>
  </si>
  <si>
    <t xml:space="preserve"> Wartość brutto</t>
  </si>
  <si>
    <t>Adres</t>
  </si>
  <si>
    <t xml:space="preserve">Budynek nr </t>
  </si>
  <si>
    <r>
      <t>(m</t>
    </r>
    <r>
      <rPr>
        <vertAlign val="superscript"/>
        <sz val="9"/>
        <color rgb="FF000000"/>
        <rFont val="Times New Roman"/>
        <family val="1"/>
        <charset val="238"/>
      </rPr>
      <t>2/3</t>
    </r>
    <r>
      <rPr>
        <sz val="9"/>
        <color rgb="FF000000"/>
        <rFont val="Times New Roman"/>
        <family val="1"/>
        <charset val="238"/>
      </rPr>
      <t>)</t>
    </r>
  </si>
  <si>
    <t>(szt)</t>
  </si>
  <si>
    <t>(pl.zł)</t>
  </si>
  <si>
    <t>(%)</t>
  </si>
  <si>
    <t>1.</t>
  </si>
  <si>
    <t>AWL ul. Czajkowskiego 109</t>
  </si>
  <si>
    <t>Budynek nr 1</t>
  </si>
  <si>
    <t>2.</t>
  </si>
  <si>
    <t>Budynek nr 2</t>
  </si>
  <si>
    <t>3.</t>
  </si>
  <si>
    <t>Budynek nr 3</t>
  </si>
  <si>
    <t>4.</t>
  </si>
  <si>
    <t>Budynek nr 4</t>
  </si>
  <si>
    <t>5.</t>
  </si>
  <si>
    <t>Budynek nr 6</t>
  </si>
  <si>
    <t>6.</t>
  </si>
  <si>
    <t>DEZYNSEKCJA</t>
  </si>
  <si>
    <t>Budynek nr 7</t>
  </si>
  <si>
    <t>7.</t>
  </si>
  <si>
    <t>Budynek nr 8</t>
  </si>
  <si>
    <t>8.</t>
  </si>
  <si>
    <t>Budynek nr 9</t>
  </si>
  <si>
    <t>9.</t>
  </si>
  <si>
    <t>Budynek nr 10</t>
  </si>
  <si>
    <t>10.</t>
  </si>
  <si>
    <t>Budynek nr 11</t>
  </si>
  <si>
    <t>11.</t>
  </si>
  <si>
    <t xml:space="preserve">Budynek nr 12 </t>
  </si>
  <si>
    <t>12.</t>
  </si>
  <si>
    <t xml:space="preserve">Budynek nr 13 </t>
  </si>
  <si>
    <t>13.</t>
  </si>
  <si>
    <t>Budynek nr 14</t>
  </si>
  <si>
    <t>14.</t>
  </si>
  <si>
    <t>Budynek nr 15</t>
  </si>
  <si>
    <t>15.</t>
  </si>
  <si>
    <t>Budynek nr 16</t>
  </si>
  <si>
    <t>16.</t>
  </si>
  <si>
    <t>Budynek nr 19</t>
  </si>
  <si>
    <t>17.</t>
  </si>
  <si>
    <t>Budynek nr 35</t>
  </si>
  <si>
    <t>19.</t>
  </si>
  <si>
    <t>Budynek nr 105</t>
  </si>
  <si>
    <t>20.</t>
  </si>
  <si>
    <t>Budynek nr 106</t>
  </si>
  <si>
    <t>21.</t>
  </si>
  <si>
    <t>Budynek nr 112</t>
  </si>
  <si>
    <t>22.</t>
  </si>
  <si>
    <t>Budynek nr 113</t>
  </si>
  <si>
    <t>23.</t>
  </si>
  <si>
    <t>Budynek nr 128</t>
  </si>
  <si>
    <t>24.</t>
  </si>
  <si>
    <t>Raków Stadnina-odmuszanie</t>
  </si>
  <si>
    <t>Stajnia [m3]</t>
  </si>
  <si>
    <t>25.</t>
  </si>
  <si>
    <t>Budynek nr 9 [m3]</t>
  </si>
  <si>
    <t>26.</t>
  </si>
  <si>
    <t>Budynek nr 10 [m3]</t>
  </si>
  <si>
    <t>27.</t>
  </si>
  <si>
    <t>AWL Szkoleniowy</t>
  </si>
  <si>
    <t>Budynek nr 32</t>
  </si>
  <si>
    <t>28.</t>
  </si>
  <si>
    <t>AWL kontenery</t>
  </si>
  <si>
    <t>Mieszkalne</t>
  </si>
  <si>
    <t>29.</t>
  </si>
  <si>
    <t>Sanitarne</t>
  </si>
  <si>
    <t>30.</t>
  </si>
  <si>
    <t xml:space="preserve">Śmietnik </t>
  </si>
  <si>
    <t>31.</t>
  </si>
  <si>
    <t>AWL Żelazna 46</t>
  </si>
  <si>
    <t>Internat</t>
  </si>
  <si>
    <t>32.</t>
  </si>
  <si>
    <t>AWL Szklarska Poręba</t>
  </si>
  <si>
    <t>Budynk nr 1</t>
  </si>
  <si>
    <t>33.</t>
  </si>
  <si>
    <t>RAZEM DEZYNSEKCJA</t>
  </si>
  <si>
    <t>UWAGA: W POZYCJACH 24, 25, 26 ILOŚCI DO WYKONANIA USŁUGI ODMUSZANIA PODANO W [M³].</t>
  </si>
  <si>
    <t>II. DERATYZACJA, DEZYNFEKCJA, HACCP</t>
  </si>
  <si>
    <t>DERATYZACJA</t>
  </si>
  <si>
    <t>ul. Czajkowskiego 109</t>
  </si>
  <si>
    <t>Piwnice</t>
  </si>
  <si>
    <t>AWL Stadnina</t>
  </si>
  <si>
    <t>Stadnina koni</t>
  </si>
  <si>
    <t>AWL kontenery i bud. 32</t>
  </si>
  <si>
    <t>Kontenery</t>
  </si>
  <si>
    <t>Szklarska Poręba</t>
  </si>
  <si>
    <t>Ośrodek Szkoleniowy</t>
  </si>
  <si>
    <t>RAZEM DERATYZACJA</t>
  </si>
  <si>
    <t>DEZYNFEKCJA</t>
  </si>
  <si>
    <t>RAZEM DEZYNFEKCJA</t>
  </si>
  <si>
    <t>HACCP</t>
  </si>
  <si>
    <t>RAZEM HACCP</t>
  </si>
  <si>
    <t>RAZEM WARTOŚĆ DERATYZACJI, DEZYNFEKCJI I HACCP</t>
  </si>
  <si>
    <t>III. SERWIS LAMP OWADOBÓJCZYCH</t>
  </si>
  <si>
    <t>Lp</t>
  </si>
  <si>
    <t xml:space="preserve">Ilość </t>
  </si>
  <si>
    <t>Ilość wymian 
(umowa)</t>
  </si>
  <si>
    <t xml:space="preserve">Cena netto wymiany
 1 świetl. </t>
  </si>
  <si>
    <t>Budynek</t>
  </si>
  <si>
    <t>SERWIS LAMP OWADOBÓJCZYCH</t>
  </si>
  <si>
    <t>ul. Czajkowskiego109</t>
  </si>
  <si>
    <t>Raków</t>
  </si>
  <si>
    <t>RAZEM SERWIS LAMP OWADOBÓJCZYCH</t>
  </si>
  <si>
    <t>VI. LIKWIDACJA ROJÓW, GNIAZD OWADÓW (PSZCZÓŁ, OS, SZERSZENI)</t>
  </si>
  <si>
    <t>Ilość serwisów
(umowa)*</t>
  </si>
  <si>
    <t xml:space="preserve">Cena jedn.netto  </t>
  </si>
  <si>
    <t>Likwidacja zagrożeń od rojów lub gniazd owadów błonkoskrzydłych (pszczół, os, szerszeni itp.)</t>
  </si>
  <si>
    <t>Cały kompleks</t>
  </si>
  <si>
    <t>RAZEM SERWIS LIKWIDACJI ROJÓW I GNIAZD OWADÓW</t>
  </si>
  <si>
    <t xml:space="preserve">* - serwis - jesnorazowa usługa likwidacji zagrożenia </t>
  </si>
  <si>
    <t>OGÓŁEM WARTOŚĆ PEŁNEJ USŁUGI W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</si>
</sst>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vertAlign val="superscript"/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8"/>
      <color rgb="FFC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Protection="1"/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right" vertical="center" wrapText="1"/>
    </xf>
    <xf numFmtId="2" fontId="1" fillId="3" borderId="2" xfId="0" applyNumberFormat="1" applyFont="1" applyFill="1" applyBorder="1" applyAlignment="1" applyProtection="1">
      <alignment vertical="center" wrapText="1"/>
      <protection locked="0"/>
    </xf>
    <xf numFmtId="4" fontId="1" fillId="0" borderId="2" xfId="0" applyNumberFormat="1" applyFont="1" applyBorder="1" applyAlignment="1" applyProtection="1">
      <alignment vertical="center" wrapText="1"/>
    </xf>
    <xf numFmtId="9" fontId="1" fillId="0" borderId="2" xfId="0" applyNumberFormat="1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3" fontId="1" fillId="0" borderId="2" xfId="0" applyNumberFormat="1" applyFont="1" applyBorder="1" applyAlignment="1" applyProtection="1">
      <alignment vertical="center" wrapText="1"/>
    </xf>
    <xf numFmtId="3" fontId="0" fillId="0" borderId="0" xfId="0" applyNumberFormat="1" applyProtection="1">
      <protection locked="0"/>
    </xf>
    <xf numFmtId="0" fontId="1" fillId="0" borderId="2" xfId="0" applyFont="1" applyFill="1" applyBorder="1" applyAlignment="1" applyProtection="1">
      <alignment vertical="center" wrapText="1"/>
    </xf>
    <xf numFmtId="3" fontId="1" fillId="0" borderId="2" xfId="0" applyNumberFormat="1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right" vertical="center" wrapText="1"/>
    </xf>
    <xf numFmtId="0" fontId="1" fillId="0" borderId="0" xfId="0" applyFont="1" applyAlignment="1" applyProtection="1">
      <alignment vertical="center" wrapText="1"/>
    </xf>
    <xf numFmtId="4" fontId="5" fillId="4" borderId="5" xfId="0" applyNumberFormat="1" applyFont="1" applyFill="1" applyBorder="1" applyAlignment="1" applyProtection="1">
      <alignment vertical="center" wrapText="1"/>
    </xf>
    <xf numFmtId="9" fontId="5" fillId="4" borderId="2" xfId="0" applyNumberFormat="1" applyFont="1" applyFill="1" applyBorder="1" applyAlignment="1" applyProtection="1">
      <alignment vertical="center" wrapText="1"/>
    </xf>
    <xf numFmtId="4" fontId="5" fillId="4" borderId="2" xfId="0" applyNumberFormat="1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right" vertical="center" wrapText="1"/>
    </xf>
    <xf numFmtId="0" fontId="1" fillId="2" borderId="0" xfId="0" applyFont="1" applyFill="1" applyAlignment="1" applyProtection="1">
      <alignment vertical="center" wrapText="1"/>
    </xf>
    <xf numFmtId="2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</xf>
    <xf numFmtId="3" fontId="1" fillId="0" borderId="5" xfId="0" applyNumberFormat="1" applyFont="1" applyBorder="1" applyAlignment="1" applyProtection="1">
      <alignment vertical="center" wrapText="1"/>
    </xf>
    <xf numFmtId="2" fontId="1" fillId="3" borderId="5" xfId="0" applyNumberFormat="1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Alignment="1" applyProtection="1">
      <alignment horizontal="right" vertical="center" wrapText="1"/>
    </xf>
    <xf numFmtId="2" fontId="1" fillId="0" borderId="0" xfId="0" applyNumberFormat="1" applyFont="1" applyAlignment="1" applyProtection="1">
      <alignment vertical="center" wrapText="1"/>
    </xf>
    <xf numFmtId="4" fontId="1" fillId="5" borderId="2" xfId="0" applyNumberFormat="1" applyFont="1" applyFill="1" applyBorder="1" applyAlignment="1" applyProtection="1">
      <alignment vertical="center" wrapText="1"/>
    </xf>
    <xf numFmtId="9" fontId="1" fillId="5" borderId="2" xfId="0" applyNumberFormat="1" applyFont="1" applyFill="1" applyBorder="1" applyAlignment="1" applyProtection="1">
      <alignment vertical="center" wrapText="1"/>
    </xf>
    <xf numFmtId="2" fontId="1" fillId="3" borderId="9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3" fontId="5" fillId="0" borderId="0" xfId="0" applyNumberFormat="1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9" fontId="1" fillId="0" borderId="2" xfId="0" applyNumberFormat="1" applyFont="1" applyFill="1" applyBorder="1" applyAlignment="1" applyProtection="1">
      <alignment vertical="center" wrapText="1"/>
    </xf>
    <xf numFmtId="2" fontId="1" fillId="0" borderId="2" xfId="0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right" vertical="center" wrapText="1"/>
    </xf>
    <xf numFmtId="2" fontId="5" fillId="0" borderId="0" xfId="0" applyNumberFormat="1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</xf>
    <xf numFmtId="2" fontId="1" fillId="0" borderId="2" xfId="0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2" fontId="5" fillId="4" borderId="2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2" fontId="1" fillId="0" borderId="0" xfId="0" applyNumberFormat="1" applyFont="1" applyBorder="1" applyAlignment="1" applyProtection="1">
      <alignment vertical="center" wrapText="1"/>
    </xf>
    <xf numFmtId="9" fontId="1" fillId="0" borderId="0" xfId="0" applyNumberFormat="1" applyFont="1" applyBorder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center" vertical="center" wrapText="1"/>
    </xf>
    <xf numFmtId="9" fontId="5" fillId="0" borderId="2" xfId="0" applyNumberFormat="1" applyFont="1" applyFill="1" applyBorder="1" applyAlignment="1" applyProtection="1">
      <alignment vertical="center" wrapText="1"/>
    </xf>
    <xf numFmtId="4" fontId="5" fillId="0" borderId="2" xfId="0" applyNumberFormat="1" applyFont="1" applyFill="1" applyBorder="1" applyAlignment="1" applyProtection="1">
      <alignment vertical="center" wrapText="1"/>
    </xf>
    <xf numFmtId="0" fontId="2" fillId="0" borderId="12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vertical="center" wrapText="1"/>
    </xf>
    <xf numFmtId="2" fontId="5" fillId="0" borderId="5" xfId="0" applyNumberFormat="1" applyFont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8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abSelected="1" topLeftCell="A58" zoomScale="160" zoomScaleNormal="160" workbookViewId="0">
      <selection activeCell="I8" sqref="I8"/>
    </sheetView>
  </sheetViews>
  <sheetFormatPr defaultRowHeight="15" x14ac:dyDescent="0.25"/>
  <cols>
    <col min="1" max="1" width="4.140625" style="2" customWidth="1"/>
    <col min="2" max="2" width="18.7109375" style="2" customWidth="1"/>
    <col min="3" max="3" width="21.42578125" style="2" customWidth="1"/>
    <col min="4" max="4" width="12.85546875" style="2" customWidth="1"/>
    <col min="5" max="5" width="6.85546875" style="2" customWidth="1"/>
    <col min="6" max="6" width="8" style="2" customWidth="1"/>
    <col min="7" max="7" width="7.85546875" style="2" customWidth="1"/>
    <col min="8" max="8" width="10.42578125" style="2" customWidth="1"/>
    <col min="9" max="9" width="6.140625" style="2" customWidth="1"/>
    <col min="10" max="10" width="12" style="2" customWidth="1"/>
    <col min="11" max="16384" width="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88" t="s">
        <v>0</v>
      </c>
      <c r="I1" s="88"/>
      <c r="J1" s="88"/>
    </row>
    <row r="2" spans="1:10" ht="30" customHeight="1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8.75" customHeight="1" x14ac:dyDescent="0.25">
      <c r="A3" s="3"/>
      <c r="B3" s="4" t="s">
        <v>2</v>
      </c>
      <c r="C3" s="3"/>
      <c r="D3" s="3"/>
      <c r="E3" s="3"/>
      <c r="F3" s="3"/>
      <c r="G3" s="3"/>
      <c r="H3" s="3"/>
      <c r="I3" s="3"/>
      <c r="J3" s="3"/>
    </row>
    <row r="4" spans="1:10" ht="42.75" customHeight="1" x14ac:dyDescent="0.25">
      <c r="A4" s="80" t="s">
        <v>3</v>
      </c>
      <c r="B4" s="80" t="s">
        <v>4</v>
      </c>
      <c r="C4" s="83" t="s">
        <v>5</v>
      </c>
      <c r="D4" s="83"/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12" customHeight="1" x14ac:dyDescent="0.25">
      <c r="A5" s="82"/>
      <c r="B5" s="82"/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 t="s">
        <v>16</v>
      </c>
      <c r="I5" s="5" t="s">
        <v>17</v>
      </c>
      <c r="J5" s="5" t="s">
        <v>16</v>
      </c>
    </row>
    <row r="6" spans="1:10" x14ac:dyDescent="0.25">
      <c r="A6" s="5" t="s">
        <v>18</v>
      </c>
      <c r="B6" s="6"/>
      <c r="C6" s="7" t="s">
        <v>19</v>
      </c>
      <c r="D6" s="7" t="s">
        <v>20</v>
      </c>
      <c r="E6" s="8">
        <v>3047</v>
      </c>
      <c r="F6" s="5">
        <v>1</v>
      </c>
      <c r="G6" s="9"/>
      <c r="H6" s="10">
        <f>E6*G6*F6</f>
        <v>0</v>
      </c>
      <c r="I6" s="11">
        <v>0.23</v>
      </c>
      <c r="J6" s="10">
        <f>ROUND((H6*I6)+H6,2)</f>
        <v>0</v>
      </c>
    </row>
    <row r="7" spans="1:10" ht="24.95" customHeight="1" x14ac:dyDescent="0.25">
      <c r="A7" s="5" t="s">
        <v>21</v>
      </c>
      <c r="B7" s="12"/>
      <c r="C7" s="7" t="s">
        <v>19</v>
      </c>
      <c r="D7" s="7" t="s">
        <v>22</v>
      </c>
      <c r="E7" s="13">
        <v>2709</v>
      </c>
      <c r="F7" s="5">
        <v>1</v>
      </c>
      <c r="G7" s="9"/>
      <c r="H7" s="10">
        <f t="shared" ref="H7:H37" si="0">E7*G7*F7</f>
        <v>0</v>
      </c>
      <c r="I7" s="11">
        <v>0.23</v>
      </c>
      <c r="J7" s="10">
        <f t="shared" ref="J7:J38" si="1">ROUND((H7*I7)+H7,2)</f>
        <v>0</v>
      </c>
    </row>
    <row r="8" spans="1:10" ht="24.95" customHeight="1" x14ac:dyDescent="0.25">
      <c r="A8" s="5" t="s">
        <v>23</v>
      </c>
      <c r="B8" s="12"/>
      <c r="C8" s="7" t="s">
        <v>19</v>
      </c>
      <c r="D8" s="7" t="s">
        <v>24</v>
      </c>
      <c r="E8" s="13">
        <v>2454</v>
      </c>
      <c r="F8" s="5">
        <v>1</v>
      </c>
      <c r="G8" s="9"/>
      <c r="H8" s="10">
        <f t="shared" si="0"/>
        <v>0</v>
      </c>
      <c r="I8" s="11">
        <v>0.23</v>
      </c>
      <c r="J8" s="10">
        <f t="shared" si="1"/>
        <v>0</v>
      </c>
    </row>
    <row r="9" spans="1:10" ht="24.95" customHeight="1" x14ac:dyDescent="0.25">
      <c r="A9" s="5" t="s">
        <v>25</v>
      </c>
      <c r="B9" s="12"/>
      <c r="C9" s="7" t="s">
        <v>19</v>
      </c>
      <c r="D9" s="7" t="s">
        <v>26</v>
      </c>
      <c r="E9" s="7">
        <v>440</v>
      </c>
      <c r="F9" s="5">
        <v>1</v>
      </c>
      <c r="G9" s="9"/>
      <c r="H9" s="10">
        <f t="shared" si="0"/>
        <v>0</v>
      </c>
      <c r="I9" s="11">
        <v>0.23</v>
      </c>
      <c r="J9" s="10">
        <f t="shared" si="1"/>
        <v>0</v>
      </c>
    </row>
    <row r="10" spans="1:10" ht="24.95" customHeight="1" x14ac:dyDescent="0.25">
      <c r="A10" s="5" t="s">
        <v>27</v>
      </c>
      <c r="B10" s="12"/>
      <c r="C10" s="7" t="s">
        <v>19</v>
      </c>
      <c r="D10" s="7" t="s">
        <v>28</v>
      </c>
      <c r="E10" s="13">
        <v>1521</v>
      </c>
      <c r="F10" s="5">
        <v>1</v>
      </c>
      <c r="G10" s="9"/>
      <c r="H10" s="10">
        <f t="shared" si="0"/>
        <v>0</v>
      </c>
      <c r="I10" s="11">
        <v>0.23</v>
      </c>
      <c r="J10" s="10">
        <f t="shared" si="1"/>
        <v>0</v>
      </c>
    </row>
    <row r="11" spans="1:10" ht="24.95" customHeight="1" x14ac:dyDescent="0.25">
      <c r="A11" s="5" t="s">
        <v>29</v>
      </c>
      <c r="B11" s="12" t="s">
        <v>30</v>
      </c>
      <c r="C11" s="7" t="s">
        <v>19</v>
      </c>
      <c r="D11" s="7" t="s">
        <v>31</v>
      </c>
      <c r="E11" s="13">
        <v>2276</v>
      </c>
      <c r="F11" s="5">
        <v>1</v>
      </c>
      <c r="G11" s="9"/>
      <c r="H11" s="10">
        <f t="shared" si="0"/>
        <v>0</v>
      </c>
      <c r="I11" s="11">
        <v>0.23</v>
      </c>
      <c r="J11" s="10">
        <f t="shared" si="1"/>
        <v>0</v>
      </c>
    </row>
    <row r="12" spans="1:10" ht="24.95" customHeight="1" x14ac:dyDescent="0.25">
      <c r="A12" s="5" t="s">
        <v>32</v>
      </c>
      <c r="B12" s="12"/>
      <c r="C12" s="7" t="s">
        <v>19</v>
      </c>
      <c r="D12" s="7" t="s">
        <v>33</v>
      </c>
      <c r="E12" s="13">
        <v>2770</v>
      </c>
      <c r="F12" s="5">
        <v>1</v>
      </c>
      <c r="G12" s="9"/>
      <c r="H12" s="10">
        <f t="shared" si="0"/>
        <v>0</v>
      </c>
      <c r="I12" s="11">
        <v>0.23</v>
      </c>
      <c r="J12" s="10">
        <f t="shared" si="1"/>
        <v>0</v>
      </c>
    </row>
    <row r="13" spans="1:10" ht="24.95" customHeight="1" x14ac:dyDescent="0.25">
      <c r="A13" s="5" t="s">
        <v>34</v>
      </c>
      <c r="B13" s="12"/>
      <c r="C13" s="7" t="s">
        <v>19</v>
      </c>
      <c r="D13" s="7" t="s">
        <v>35</v>
      </c>
      <c r="E13" s="13">
        <v>2427</v>
      </c>
      <c r="F13" s="5">
        <v>1</v>
      </c>
      <c r="G13" s="9"/>
      <c r="H13" s="10">
        <f t="shared" si="0"/>
        <v>0</v>
      </c>
      <c r="I13" s="11">
        <v>0.23</v>
      </c>
      <c r="J13" s="10">
        <f t="shared" si="1"/>
        <v>0</v>
      </c>
    </row>
    <row r="14" spans="1:10" ht="24.95" customHeight="1" x14ac:dyDescent="0.25">
      <c r="A14" s="5" t="s">
        <v>36</v>
      </c>
      <c r="B14" s="12"/>
      <c r="C14" s="7" t="s">
        <v>19</v>
      </c>
      <c r="D14" s="7" t="s">
        <v>37</v>
      </c>
      <c r="E14" s="13">
        <v>2203</v>
      </c>
      <c r="F14" s="5">
        <v>1</v>
      </c>
      <c r="G14" s="9"/>
      <c r="H14" s="10">
        <f t="shared" si="0"/>
        <v>0</v>
      </c>
      <c r="I14" s="11">
        <v>0.23</v>
      </c>
      <c r="J14" s="10">
        <f t="shared" si="1"/>
        <v>0</v>
      </c>
    </row>
    <row r="15" spans="1:10" ht="24.95" customHeight="1" x14ac:dyDescent="0.25">
      <c r="A15" s="5" t="s">
        <v>38</v>
      </c>
      <c r="B15" s="12"/>
      <c r="C15" s="7" t="s">
        <v>19</v>
      </c>
      <c r="D15" s="7" t="s">
        <v>39</v>
      </c>
      <c r="E15" s="7">
        <v>1114</v>
      </c>
      <c r="F15" s="5">
        <v>1</v>
      </c>
      <c r="G15" s="9"/>
      <c r="H15" s="10">
        <f t="shared" si="0"/>
        <v>0</v>
      </c>
      <c r="I15" s="11">
        <v>0.23</v>
      </c>
      <c r="J15" s="10">
        <f t="shared" si="1"/>
        <v>0</v>
      </c>
    </row>
    <row r="16" spans="1:10" ht="24.95" customHeight="1" x14ac:dyDescent="0.25">
      <c r="A16" s="5" t="s">
        <v>40</v>
      </c>
      <c r="B16" s="12"/>
      <c r="C16" s="7" t="s">
        <v>19</v>
      </c>
      <c r="D16" s="7" t="s">
        <v>41</v>
      </c>
      <c r="E16" s="13">
        <v>1447</v>
      </c>
      <c r="F16" s="5">
        <v>1</v>
      </c>
      <c r="G16" s="9"/>
      <c r="H16" s="10">
        <f t="shared" si="0"/>
        <v>0</v>
      </c>
      <c r="I16" s="11">
        <v>0.23</v>
      </c>
      <c r="J16" s="10">
        <f t="shared" si="1"/>
        <v>0</v>
      </c>
    </row>
    <row r="17" spans="1:13" ht="24.95" customHeight="1" x14ac:dyDescent="0.25">
      <c r="A17" s="5" t="s">
        <v>42</v>
      </c>
      <c r="B17" s="12"/>
      <c r="C17" s="7" t="s">
        <v>19</v>
      </c>
      <c r="D17" s="7" t="s">
        <v>43</v>
      </c>
      <c r="E17" s="7">
        <v>1266</v>
      </c>
      <c r="F17" s="5">
        <v>1</v>
      </c>
      <c r="G17" s="9"/>
      <c r="H17" s="10">
        <f t="shared" si="0"/>
        <v>0</v>
      </c>
      <c r="I17" s="11">
        <v>0.23</v>
      </c>
      <c r="J17" s="10">
        <f t="shared" si="1"/>
        <v>0</v>
      </c>
    </row>
    <row r="18" spans="1:13" ht="24.95" customHeight="1" x14ac:dyDescent="0.25">
      <c r="A18" s="5" t="s">
        <v>44</v>
      </c>
      <c r="B18" s="12"/>
      <c r="C18" s="7" t="s">
        <v>19</v>
      </c>
      <c r="D18" s="7" t="s">
        <v>45</v>
      </c>
      <c r="E18" s="7">
        <v>546</v>
      </c>
      <c r="F18" s="5">
        <v>1</v>
      </c>
      <c r="G18" s="9"/>
      <c r="H18" s="10">
        <f t="shared" si="0"/>
        <v>0</v>
      </c>
      <c r="I18" s="11">
        <v>0.23</v>
      </c>
      <c r="J18" s="10">
        <f t="shared" si="1"/>
        <v>0</v>
      </c>
    </row>
    <row r="19" spans="1:13" ht="24.95" customHeight="1" x14ac:dyDescent="0.25">
      <c r="A19" s="5" t="s">
        <v>46</v>
      </c>
      <c r="B19" s="12"/>
      <c r="C19" s="7" t="s">
        <v>19</v>
      </c>
      <c r="D19" s="7" t="s">
        <v>47</v>
      </c>
      <c r="E19" s="7">
        <v>743</v>
      </c>
      <c r="F19" s="5">
        <v>1</v>
      </c>
      <c r="G19" s="9"/>
      <c r="H19" s="10">
        <f t="shared" si="0"/>
        <v>0</v>
      </c>
      <c r="I19" s="11">
        <v>0.23</v>
      </c>
      <c r="J19" s="10">
        <f t="shared" si="1"/>
        <v>0</v>
      </c>
    </row>
    <row r="20" spans="1:13" ht="24.95" customHeight="1" x14ac:dyDescent="0.25">
      <c r="A20" s="5" t="s">
        <v>48</v>
      </c>
      <c r="B20" s="12"/>
      <c r="C20" s="7" t="s">
        <v>19</v>
      </c>
      <c r="D20" s="7" t="s">
        <v>49</v>
      </c>
      <c r="E20" s="13">
        <v>1493</v>
      </c>
      <c r="F20" s="5">
        <v>1</v>
      </c>
      <c r="G20" s="9"/>
      <c r="H20" s="10">
        <f t="shared" si="0"/>
        <v>0</v>
      </c>
      <c r="I20" s="11">
        <v>0.23</v>
      </c>
      <c r="J20" s="10">
        <f t="shared" si="1"/>
        <v>0</v>
      </c>
      <c r="M20" s="14"/>
    </row>
    <row r="21" spans="1:13" ht="24.95" customHeight="1" x14ac:dyDescent="0.25">
      <c r="A21" s="5" t="s">
        <v>50</v>
      </c>
      <c r="B21" s="12"/>
      <c r="C21" s="7" t="s">
        <v>19</v>
      </c>
      <c r="D21" s="7" t="s">
        <v>51</v>
      </c>
      <c r="E21" s="13">
        <v>1839</v>
      </c>
      <c r="F21" s="5">
        <v>1</v>
      </c>
      <c r="G21" s="9"/>
      <c r="H21" s="10">
        <f t="shared" si="0"/>
        <v>0</v>
      </c>
      <c r="I21" s="11">
        <v>0.23</v>
      </c>
      <c r="J21" s="10">
        <f t="shared" si="1"/>
        <v>0</v>
      </c>
    </row>
    <row r="22" spans="1:13" ht="24.95" customHeight="1" x14ac:dyDescent="0.25">
      <c r="A22" s="5" t="s">
        <v>52</v>
      </c>
      <c r="B22" s="12"/>
      <c r="C22" s="7" t="s">
        <v>19</v>
      </c>
      <c r="D22" s="7" t="s">
        <v>53</v>
      </c>
      <c r="E22" s="13">
        <v>240</v>
      </c>
      <c r="F22" s="5">
        <v>1</v>
      </c>
      <c r="G22" s="9"/>
      <c r="H22" s="10">
        <f t="shared" si="0"/>
        <v>0</v>
      </c>
      <c r="I22" s="11">
        <v>0.23</v>
      </c>
      <c r="J22" s="10">
        <f t="shared" si="1"/>
        <v>0</v>
      </c>
    </row>
    <row r="23" spans="1:13" ht="24.95" customHeight="1" x14ac:dyDescent="0.25">
      <c r="A23" s="5" t="s">
        <v>54</v>
      </c>
      <c r="B23" s="12"/>
      <c r="C23" s="7" t="s">
        <v>19</v>
      </c>
      <c r="D23" s="7" t="s">
        <v>55</v>
      </c>
      <c r="E23" s="13">
        <v>116</v>
      </c>
      <c r="F23" s="5">
        <v>1</v>
      </c>
      <c r="G23" s="9"/>
      <c r="H23" s="10">
        <f t="shared" si="0"/>
        <v>0</v>
      </c>
      <c r="I23" s="11">
        <v>0.23</v>
      </c>
      <c r="J23" s="10">
        <f t="shared" si="1"/>
        <v>0</v>
      </c>
    </row>
    <row r="24" spans="1:13" ht="24.95" customHeight="1" x14ac:dyDescent="0.25">
      <c r="A24" s="5" t="s">
        <v>56</v>
      </c>
      <c r="B24" s="12"/>
      <c r="C24" s="7" t="s">
        <v>19</v>
      </c>
      <c r="D24" s="7" t="s">
        <v>57</v>
      </c>
      <c r="E24" s="7">
        <v>818</v>
      </c>
      <c r="F24" s="5">
        <v>1</v>
      </c>
      <c r="G24" s="9"/>
      <c r="H24" s="10">
        <f t="shared" si="0"/>
        <v>0</v>
      </c>
      <c r="I24" s="11">
        <v>0.23</v>
      </c>
      <c r="J24" s="10">
        <f t="shared" si="1"/>
        <v>0</v>
      </c>
    </row>
    <row r="25" spans="1:13" ht="24.95" customHeight="1" x14ac:dyDescent="0.25">
      <c r="A25" s="5" t="s">
        <v>58</v>
      </c>
      <c r="B25" s="12"/>
      <c r="C25" s="7" t="s">
        <v>19</v>
      </c>
      <c r="D25" s="7" t="s">
        <v>59</v>
      </c>
      <c r="E25" s="13">
        <v>2852</v>
      </c>
      <c r="F25" s="5">
        <v>1</v>
      </c>
      <c r="G25" s="9"/>
      <c r="H25" s="10">
        <f t="shared" si="0"/>
        <v>0</v>
      </c>
      <c r="I25" s="11">
        <v>0.23</v>
      </c>
      <c r="J25" s="10">
        <f t="shared" si="1"/>
        <v>0</v>
      </c>
      <c r="M25" s="14"/>
    </row>
    <row r="26" spans="1:13" ht="24.95" customHeight="1" x14ac:dyDescent="0.25">
      <c r="A26" s="5" t="s">
        <v>60</v>
      </c>
      <c r="B26" s="12"/>
      <c r="C26" s="7" t="s">
        <v>19</v>
      </c>
      <c r="D26" s="7" t="s">
        <v>61</v>
      </c>
      <c r="E26" s="7">
        <v>13154</v>
      </c>
      <c r="F26" s="5">
        <v>1</v>
      </c>
      <c r="G26" s="9"/>
      <c r="H26" s="10">
        <f t="shared" si="0"/>
        <v>0</v>
      </c>
      <c r="I26" s="11">
        <v>0.23</v>
      </c>
      <c r="J26" s="10">
        <f t="shared" si="1"/>
        <v>0</v>
      </c>
    </row>
    <row r="27" spans="1:13" ht="24.95" customHeight="1" x14ac:dyDescent="0.25">
      <c r="A27" s="5" t="s">
        <v>62</v>
      </c>
      <c r="B27" s="12"/>
      <c r="C27" s="7" t="s">
        <v>19</v>
      </c>
      <c r="D27" s="7" t="s">
        <v>63</v>
      </c>
      <c r="E27" s="13">
        <v>1480</v>
      </c>
      <c r="F27" s="5">
        <v>1</v>
      </c>
      <c r="G27" s="9"/>
      <c r="H27" s="10">
        <f t="shared" si="0"/>
        <v>0</v>
      </c>
      <c r="I27" s="11">
        <v>0.23</v>
      </c>
      <c r="J27" s="10">
        <f t="shared" si="1"/>
        <v>0</v>
      </c>
    </row>
    <row r="28" spans="1:13" ht="24.95" customHeight="1" x14ac:dyDescent="0.25">
      <c r="A28" s="5" t="s">
        <v>64</v>
      </c>
      <c r="B28" s="12"/>
      <c r="C28" s="15" t="s">
        <v>65</v>
      </c>
      <c r="D28" s="15" t="s">
        <v>66</v>
      </c>
      <c r="E28" s="16">
        <v>2157</v>
      </c>
      <c r="F28" s="17">
        <v>3</v>
      </c>
      <c r="G28" s="9"/>
      <c r="H28" s="10">
        <f t="shared" si="0"/>
        <v>0</v>
      </c>
      <c r="I28" s="11">
        <v>0.23</v>
      </c>
      <c r="J28" s="10">
        <f t="shared" si="1"/>
        <v>0</v>
      </c>
    </row>
    <row r="29" spans="1:13" ht="24.95" customHeight="1" x14ac:dyDescent="0.25">
      <c r="A29" s="5" t="s">
        <v>67</v>
      </c>
      <c r="B29" s="12"/>
      <c r="C29" s="15" t="s">
        <v>65</v>
      </c>
      <c r="D29" s="15" t="s">
        <v>68</v>
      </c>
      <c r="E29" s="15">
        <v>872</v>
      </c>
      <c r="F29" s="17">
        <v>3</v>
      </c>
      <c r="G29" s="9"/>
      <c r="H29" s="10">
        <f t="shared" si="0"/>
        <v>0</v>
      </c>
      <c r="I29" s="11">
        <v>0.23</v>
      </c>
      <c r="J29" s="10">
        <f t="shared" si="1"/>
        <v>0</v>
      </c>
    </row>
    <row r="30" spans="1:13" ht="24.95" customHeight="1" x14ac:dyDescent="0.25">
      <c r="A30" s="5" t="s">
        <v>69</v>
      </c>
      <c r="B30" s="18"/>
      <c r="C30" s="15" t="s">
        <v>65</v>
      </c>
      <c r="D30" s="15" t="s">
        <v>70</v>
      </c>
      <c r="E30" s="15">
        <v>2646</v>
      </c>
      <c r="F30" s="17">
        <v>3</v>
      </c>
      <c r="G30" s="9"/>
      <c r="H30" s="10">
        <f t="shared" si="0"/>
        <v>0</v>
      </c>
      <c r="I30" s="11">
        <v>0.23</v>
      </c>
      <c r="J30" s="10">
        <f t="shared" si="1"/>
        <v>0</v>
      </c>
    </row>
    <row r="31" spans="1:13" ht="24.95" customHeight="1" x14ac:dyDescent="0.25">
      <c r="A31" s="5" t="s">
        <v>71</v>
      </c>
      <c r="B31" s="6"/>
      <c r="C31" s="7" t="s">
        <v>72</v>
      </c>
      <c r="D31" s="7" t="s">
        <v>73</v>
      </c>
      <c r="E31" s="7">
        <v>2500</v>
      </c>
      <c r="F31" s="5">
        <v>1</v>
      </c>
      <c r="G31" s="9"/>
      <c r="H31" s="10">
        <f t="shared" si="0"/>
        <v>0</v>
      </c>
      <c r="I31" s="11">
        <v>0.23</v>
      </c>
      <c r="J31" s="10">
        <f t="shared" si="1"/>
        <v>0</v>
      </c>
    </row>
    <row r="32" spans="1:13" ht="24.95" customHeight="1" x14ac:dyDescent="0.25">
      <c r="A32" s="5" t="s">
        <v>74</v>
      </c>
      <c r="B32" s="12"/>
      <c r="C32" s="7" t="s">
        <v>75</v>
      </c>
      <c r="D32" s="7" t="s">
        <v>76</v>
      </c>
      <c r="E32" s="7">
        <v>2800</v>
      </c>
      <c r="F32" s="5">
        <v>1</v>
      </c>
      <c r="G32" s="9"/>
      <c r="H32" s="10">
        <f t="shared" si="0"/>
        <v>0</v>
      </c>
      <c r="I32" s="11">
        <v>0.23</v>
      </c>
      <c r="J32" s="10">
        <f t="shared" si="1"/>
        <v>0</v>
      </c>
    </row>
    <row r="33" spans="1:13" ht="24.95" customHeight="1" x14ac:dyDescent="0.25">
      <c r="A33" s="5" t="s">
        <v>77</v>
      </c>
      <c r="B33" s="12" t="s">
        <v>30</v>
      </c>
      <c r="C33" s="7" t="s">
        <v>75</v>
      </c>
      <c r="D33" s="7" t="s">
        <v>78</v>
      </c>
      <c r="E33" s="7">
        <v>500</v>
      </c>
      <c r="F33" s="5">
        <v>1</v>
      </c>
      <c r="G33" s="9"/>
      <c r="H33" s="10">
        <f t="shared" si="0"/>
        <v>0</v>
      </c>
      <c r="I33" s="11">
        <v>0.23</v>
      </c>
      <c r="J33" s="10">
        <f t="shared" si="1"/>
        <v>0</v>
      </c>
    </row>
    <row r="34" spans="1:13" ht="24.95" customHeight="1" x14ac:dyDescent="0.25">
      <c r="A34" s="5" t="s">
        <v>79</v>
      </c>
      <c r="B34" s="12"/>
      <c r="C34" s="7" t="s">
        <v>75</v>
      </c>
      <c r="D34" s="7" t="s">
        <v>80</v>
      </c>
      <c r="E34" s="7">
        <v>40</v>
      </c>
      <c r="F34" s="5">
        <v>1</v>
      </c>
      <c r="G34" s="9"/>
      <c r="H34" s="10">
        <f t="shared" si="0"/>
        <v>0</v>
      </c>
      <c r="I34" s="11">
        <v>0.23</v>
      </c>
      <c r="J34" s="10">
        <f t="shared" si="1"/>
        <v>0</v>
      </c>
    </row>
    <row r="35" spans="1:13" ht="24.95" customHeight="1" x14ac:dyDescent="0.25">
      <c r="A35" s="5" t="s">
        <v>81</v>
      </c>
      <c r="B35" s="12"/>
      <c r="C35" s="7" t="s">
        <v>82</v>
      </c>
      <c r="D35" s="7" t="s">
        <v>83</v>
      </c>
      <c r="E35" s="7">
        <v>4761</v>
      </c>
      <c r="F35" s="5">
        <v>1</v>
      </c>
      <c r="G35" s="9"/>
      <c r="H35" s="10">
        <f t="shared" si="0"/>
        <v>0</v>
      </c>
      <c r="I35" s="11">
        <v>0.23</v>
      </c>
      <c r="J35" s="10">
        <f t="shared" si="1"/>
        <v>0</v>
      </c>
    </row>
    <row r="36" spans="1:13" ht="24.95" customHeight="1" x14ac:dyDescent="0.25">
      <c r="A36" s="5" t="s">
        <v>84</v>
      </c>
      <c r="B36" s="12"/>
      <c r="C36" s="7" t="s">
        <v>85</v>
      </c>
      <c r="D36" s="19" t="s">
        <v>86</v>
      </c>
      <c r="E36" s="8">
        <v>5000</v>
      </c>
      <c r="F36" s="5">
        <v>1</v>
      </c>
      <c r="G36" s="9"/>
      <c r="H36" s="10">
        <f t="shared" si="0"/>
        <v>0</v>
      </c>
      <c r="I36" s="11">
        <v>0.23</v>
      </c>
      <c r="J36" s="10">
        <f t="shared" si="1"/>
        <v>0</v>
      </c>
    </row>
    <row r="37" spans="1:13" ht="24.95" customHeight="1" x14ac:dyDescent="0.25">
      <c r="A37" s="5" t="s">
        <v>87</v>
      </c>
      <c r="B37" s="18"/>
      <c r="C37" s="7" t="s">
        <v>85</v>
      </c>
      <c r="D37" s="19" t="s">
        <v>22</v>
      </c>
      <c r="E37" s="8">
        <v>500</v>
      </c>
      <c r="F37" s="5">
        <v>1</v>
      </c>
      <c r="G37" s="9"/>
      <c r="H37" s="10">
        <f t="shared" si="0"/>
        <v>0</v>
      </c>
      <c r="I37" s="11">
        <v>0.23</v>
      </c>
      <c r="J37" s="10">
        <f t="shared" si="1"/>
        <v>0</v>
      </c>
    </row>
    <row r="38" spans="1:13" ht="24.95" customHeight="1" x14ac:dyDescent="0.25">
      <c r="A38" s="84" t="s">
        <v>88</v>
      </c>
      <c r="B38" s="84"/>
      <c r="C38" s="84"/>
      <c r="D38" s="84"/>
      <c r="E38" s="20">
        <f>SUM(E6:E37)</f>
        <v>68731</v>
      </c>
      <c r="F38" s="21"/>
      <c r="G38" s="21"/>
      <c r="H38" s="22">
        <f>SUM(H6:H37)</f>
        <v>0</v>
      </c>
      <c r="I38" s="23">
        <v>0.23</v>
      </c>
      <c r="J38" s="24">
        <f t="shared" si="1"/>
        <v>0</v>
      </c>
    </row>
    <row r="39" spans="1:13" ht="15" customHeight="1" x14ac:dyDescent="0.25">
      <c r="A39" s="25" t="s">
        <v>89</v>
      </c>
      <c r="B39" s="25"/>
      <c r="C39" s="26"/>
      <c r="D39" s="26"/>
      <c r="E39" s="26"/>
      <c r="F39" s="26"/>
      <c r="G39" s="26"/>
      <c r="H39" s="26"/>
      <c r="I39" s="26"/>
      <c r="J39" s="26"/>
    </row>
    <row r="40" spans="1:13" ht="15" customHeight="1" x14ac:dyDescent="0.25">
      <c r="A40" s="25"/>
      <c r="B40" s="25"/>
      <c r="C40" s="26"/>
      <c r="D40" s="26"/>
      <c r="E40" s="26"/>
      <c r="F40" s="26"/>
      <c r="G40" s="26"/>
      <c r="H40" s="26"/>
      <c r="I40" s="26"/>
      <c r="J40" s="26"/>
    </row>
    <row r="41" spans="1:13" ht="20.100000000000001" customHeight="1" x14ac:dyDescent="0.25">
      <c r="A41" s="27"/>
      <c r="B41" s="4" t="s">
        <v>90</v>
      </c>
      <c r="C41" s="4"/>
      <c r="D41" s="27"/>
      <c r="E41" s="28"/>
      <c r="F41" s="29"/>
      <c r="G41" s="29"/>
      <c r="H41" s="30"/>
      <c r="I41" s="31"/>
      <c r="J41" s="30"/>
    </row>
    <row r="42" spans="1:13" ht="48.75" customHeight="1" x14ac:dyDescent="0.25">
      <c r="A42" s="80" t="s">
        <v>3</v>
      </c>
      <c r="B42" s="80" t="s">
        <v>4</v>
      </c>
      <c r="C42" s="83" t="s">
        <v>5</v>
      </c>
      <c r="D42" s="83"/>
      <c r="E42" s="5" t="s">
        <v>6</v>
      </c>
      <c r="F42" s="5" t="s">
        <v>7</v>
      </c>
      <c r="G42" s="5" t="s">
        <v>8</v>
      </c>
      <c r="H42" s="5" t="s">
        <v>9</v>
      </c>
      <c r="I42" s="5" t="s">
        <v>10</v>
      </c>
      <c r="J42" s="5" t="s">
        <v>11</v>
      </c>
    </row>
    <row r="43" spans="1:13" x14ac:dyDescent="0.25">
      <c r="A43" s="82"/>
      <c r="B43" s="82"/>
      <c r="C43" s="5" t="s">
        <v>12</v>
      </c>
      <c r="D43" s="5" t="s">
        <v>13</v>
      </c>
      <c r="E43" s="5" t="s">
        <v>14</v>
      </c>
      <c r="F43" s="5" t="s">
        <v>15</v>
      </c>
      <c r="G43" s="5" t="s">
        <v>16</v>
      </c>
      <c r="H43" s="5" t="s">
        <v>16</v>
      </c>
      <c r="I43" s="5" t="s">
        <v>17</v>
      </c>
      <c r="J43" s="5" t="s">
        <v>16</v>
      </c>
    </row>
    <row r="44" spans="1:13" ht="24.95" customHeight="1" x14ac:dyDescent="0.25">
      <c r="A44" s="32" t="s">
        <v>18</v>
      </c>
      <c r="B44" s="74" t="s">
        <v>91</v>
      </c>
      <c r="C44" s="33" t="s">
        <v>92</v>
      </c>
      <c r="D44" s="33" t="s">
        <v>93</v>
      </c>
      <c r="E44" s="34">
        <v>6000</v>
      </c>
      <c r="F44" s="32">
        <v>2</v>
      </c>
      <c r="G44" s="35"/>
      <c r="H44" s="10">
        <f t="shared" ref="H44:H48" si="2">E44*G44*F44</f>
        <v>0</v>
      </c>
      <c r="I44" s="11">
        <v>0.23</v>
      </c>
      <c r="J44" s="10">
        <f t="shared" ref="J44:J60" si="3">ROUND((H44*I44)+H44,2)</f>
        <v>0</v>
      </c>
    </row>
    <row r="45" spans="1:13" ht="24.95" customHeight="1" x14ac:dyDescent="0.25">
      <c r="A45" s="32" t="s">
        <v>21</v>
      </c>
      <c r="B45" s="75"/>
      <c r="C45" s="33" t="s">
        <v>94</v>
      </c>
      <c r="D45" s="33" t="s">
        <v>95</v>
      </c>
      <c r="E45" s="34">
        <v>2000</v>
      </c>
      <c r="F45" s="32">
        <v>2</v>
      </c>
      <c r="G45" s="35"/>
      <c r="H45" s="10">
        <f t="shared" si="2"/>
        <v>0</v>
      </c>
      <c r="I45" s="11">
        <v>0.23</v>
      </c>
      <c r="J45" s="10">
        <f t="shared" si="3"/>
        <v>0</v>
      </c>
    </row>
    <row r="46" spans="1:13" ht="24.95" customHeight="1" x14ac:dyDescent="0.25">
      <c r="A46" s="32" t="s">
        <v>23</v>
      </c>
      <c r="B46" s="75"/>
      <c r="C46" s="33" t="s">
        <v>96</v>
      </c>
      <c r="D46" s="33" t="s">
        <v>97</v>
      </c>
      <c r="E46" s="34">
        <v>4000</v>
      </c>
      <c r="F46" s="32">
        <v>4</v>
      </c>
      <c r="G46" s="35"/>
      <c r="H46" s="10">
        <f t="shared" si="2"/>
        <v>0</v>
      </c>
      <c r="I46" s="11">
        <v>0.23</v>
      </c>
      <c r="J46" s="10">
        <f t="shared" si="3"/>
        <v>0</v>
      </c>
      <c r="M46" s="14"/>
    </row>
    <row r="47" spans="1:13" ht="24.95" customHeight="1" x14ac:dyDescent="0.25">
      <c r="A47" s="32" t="s">
        <v>25</v>
      </c>
      <c r="B47" s="75"/>
      <c r="C47" s="33" t="s">
        <v>82</v>
      </c>
      <c r="D47" s="33" t="s">
        <v>83</v>
      </c>
      <c r="E47" s="34">
        <v>500</v>
      </c>
      <c r="F47" s="32">
        <v>2</v>
      </c>
      <c r="G47" s="35"/>
      <c r="H47" s="10">
        <f t="shared" si="2"/>
        <v>0</v>
      </c>
      <c r="I47" s="11">
        <v>0.23</v>
      </c>
      <c r="J47" s="10">
        <f t="shared" si="3"/>
        <v>0</v>
      </c>
      <c r="M47" s="14"/>
    </row>
    <row r="48" spans="1:13" ht="24.95" customHeight="1" x14ac:dyDescent="0.25">
      <c r="A48" s="32" t="s">
        <v>27</v>
      </c>
      <c r="B48" s="76"/>
      <c r="C48" s="33" t="s">
        <v>98</v>
      </c>
      <c r="D48" s="33" t="s">
        <v>99</v>
      </c>
      <c r="E48" s="34">
        <v>1200</v>
      </c>
      <c r="F48" s="32">
        <v>2</v>
      </c>
      <c r="G48" s="35"/>
      <c r="H48" s="10">
        <f t="shared" si="2"/>
        <v>0</v>
      </c>
      <c r="I48" s="11">
        <v>0.23</v>
      </c>
      <c r="J48" s="10">
        <f t="shared" si="3"/>
        <v>0</v>
      </c>
    </row>
    <row r="49" spans="1:13" ht="21.75" customHeight="1" x14ac:dyDescent="0.25">
      <c r="A49" s="84" t="s">
        <v>100</v>
      </c>
      <c r="B49" s="84"/>
      <c r="C49" s="84"/>
      <c r="D49" s="84"/>
      <c r="E49" s="36">
        <f>SUM(E44:E48)</f>
        <v>13700</v>
      </c>
      <c r="F49" s="21"/>
      <c r="G49" s="37"/>
      <c r="H49" s="38">
        <f>SUM(H44:H48)</f>
        <v>0</v>
      </c>
      <c r="I49" s="39">
        <v>0.23</v>
      </c>
      <c r="J49" s="38">
        <f t="shared" si="3"/>
        <v>0</v>
      </c>
    </row>
    <row r="50" spans="1:13" ht="24.95" customHeight="1" x14ac:dyDescent="0.25">
      <c r="A50" s="32" t="s">
        <v>18</v>
      </c>
      <c r="B50" s="74" t="s">
        <v>101</v>
      </c>
      <c r="C50" s="33" t="s">
        <v>92</v>
      </c>
      <c r="D50" s="33" t="s">
        <v>93</v>
      </c>
      <c r="E50" s="34">
        <v>6000</v>
      </c>
      <c r="F50" s="32">
        <v>2</v>
      </c>
      <c r="G50" s="35"/>
      <c r="H50" s="10">
        <f t="shared" ref="H50:H54" si="4">E50*G50*F50</f>
        <v>0</v>
      </c>
      <c r="I50" s="11">
        <v>0.23</v>
      </c>
      <c r="J50" s="10">
        <f t="shared" si="3"/>
        <v>0</v>
      </c>
    </row>
    <row r="51" spans="1:13" ht="24.95" customHeight="1" x14ac:dyDescent="0.25">
      <c r="A51" s="32" t="s">
        <v>21</v>
      </c>
      <c r="B51" s="75"/>
      <c r="C51" s="33" t="s">
        <v>94</v>
      </c>
      <c r="D51" s="33" t="s">
        <v>95</v>
      </c>
      <c r="E51" s="34">
        <v>2000</v>
      </c>
      <c r="F51" s="32">
        <v>2</v>
      </c>
      <c r="G51" s="35"/>
      <c r="H51" s="10">
        <f t="shared" si="4"/>
        <v>0</v>
      </c>
      <c r="I51" s="11">
        <v>0.23</v>
      </c>
      <c r="J51" s="10">
        <f t="shared" si="3"/>
        <v>0</v>
      </c>
      <c r="M51" s="14"/>
    </row>
    <row r="52" spans="1:13" ht="24.95" customHeight="1" x14ac:dyDescent="0.25">
      <c r="A52" s="32" t="s">
        <v>23</v>
      </c>
      <c r="B52" s="75"/>
      <c r="C52" s="33" t="s">
        <v>96</v>
      </c>
      <c r="D52" s="33" t="s">
        <v>97</v>
      </c>
      <c r="E52" s="34">
        <v>4000</v>
      </c>
      <c r="F52" s="32">
        <v>4</v>
      </c>
      <c r="G52" s="35"/>
      <c r="H52" s="10">
        <f t="shared" si="4"/>
        <v>0</v>
      </c>
      <c r="I52" s="11">
        <v>0.23</v>
      </c>
      <c r="J52" s="10">
        <f t="shared" si="3"/>
        <v>0</v>
      </c>
      <c r="M52" s="14"/>
    </row>
    <row r="53" spans="1:13" ht="24.95" customHeight="1" x14ac:dyDescent="0.25">
      <c r="A53" s="32" t="s">
        <v>25</v>
      </c>
      <c r="B53" s="75"/>
      <c r="C53" s="33" t="s">
        <v>82</v>
      </c>
      <c r="D53" s="33" t="s">
        <v>83</v>
      </c>
      <c r="E53" s="34">
        <v>500</v>
      </c>
      <c r="F53" s="32">
        <v>2</v>
      </c>
      <c r="G53" s="35"/>
      <c r="H53" s="10">
        <f t="shared" si="4"/>
        <v>0</v>
      </c>
      <c r="I53" s="11">
        <v>0.23</v>
      </c>
      <c r="J53" s="10">
        <f t="shared" si="3"/>
        <v>0</v>
      </c>
    </row>
    <row r="54" spans="1:13" ht="24.95" customHeight="1" x14ac:dyDescent="0.25">
      <c r="A54" s="32" t="s">
        <v>27</v>
      </c>
      <c r="B54" s="76"/>
      <c r="C54" s="33" t="s">
        <v>98</v>
      </c>
      <c r="D54" s="33" t="s">
        <v>99</v>
      </c>
      <c r="E54" s="34">
        <v>1200</v>
      </c>
      <c r="F54" s="32">
        <v>2</v>
      </c>
      <c r="G54" s="35"/>
      <c r="H54" s="10">
        <f t="shared" si="4"/>
        <v>0</v>
      </c>
      <c r="I54" s="11">
        <v>0.23</v>
      </c>
      <c r="J54" s="10">
        <f t="shared" si="3"/>
        <v>0</v>
      </c>
    </row>
    <row r="55" spans="1:13" ht="18.75" customHeight="1" x14ac:dyDescent="0.25">
      <c r="A55" s="84" t="s">
        <v>102</v>
      </c>
      <c r="B55" s="84"/>
      <c r="C55" s="84"/>
      <c r="D55" s="84"/>
      <c r="E55" s="36">
        <f>SUM(E50:E54)</f>
        <v>13700</v>
      </c>
      <c r="F55" s="21"/>
      <c r="G55" s="37"/>
      <c r="H55" s="38">
        <f>SUM(H50:H54)</f>
        <v>0</v>
      </c>
      <c r="I55" s="39">
        <v>0.23</v>
      </c>
      <c r="J55" s="38">
        <f t="shared" si="3"/>
        <v>0</v>
      </c>
    </row>
    <row r="56" spans="1:13" ht="24.95" customHeight="1" x14ac:dyDescent="0.25">
      <c r="A56" s="5">
        <v>1</v>
      </c>
      <c r="B56" s="80" t="s">
        <v>103</v>
      </c>
      <c r="C56" s="85" t="s">
        <v>92</v>
      </c>
      <c r="D56" s="7" t="s">
        <v>28</v>
      </c>
      <c r="E56" s="13">
        <v>1521</v>
      </c>
      <c r="F56" s="5">
        <v>12</v>
      </c>
      <c r="G56" s="40"/>
      <c r="H56" s="10">
        <f t="shared" ref="H56:H57" si="5">E56*G56*F56</f>
        <v>0</v>
      </c>
      <c r="I56" s="11">
        <v>0.23</v>
      </c>
      <c r="J56" s="10">
        <f t="shared" si="3"/>
        <v>0</v>
      </c>
    </row>
    <row r="57" spans="1:13" ht="24.95" customHeight="1" x14ac:dyDescent="0.25">
      <c r="A57" s="5">
        <v>2</v>
      </c>
      <c r="B57" s="82"/>
      <c r="C57" s="86"/>
      <c r="D57" s="7" t="s">
        <v>59</v>
      </c>
      <c r="E57" s="13">
        <v>2852</v>
      </c>
      <c r="F57" s="5">
        <v>12</v>
      </c>
      <c r="G57" s="40"/>
      <c r="H57" s="10">
        <f t="shared" si="5"/>
        <v>0</v>
      </c>
      <c r="I57" s="11">
        <v>0.23</v>
      </c>
      <c r="J57" s="10">
        <f t="shared" si="3"/>
        <v>0</v>
      </c>
    </row>
    <row r="58" spans="1:13" ht="18" customHeight="1" x14ac:dyDescent="0.25">
      <c r="A58" s="84" t="s">
        <v>104</v>
      </c>
      <c r="B58" s="84"/>
      <c r="C58" s="84"/>
      <c r="D58" s="84"/>
      <c r="E58" s="36">
        <f>SUM(E56:E57)</f>
        <v>4373</v>
      </c>
      <c r="F58" s="21"/>
      <c r="G58" s="37"/>
      <c r="H58" s="38">
        <f>SUM(H56:H57)</f>
        <v>0</v>
      </c>
      <c r="I58" s="39">
        <v>0.23</v>
      </c>
      <c r="J58" s="38">
        <f t="shared" si="3"/>
        <v>0</v>
      </c>
    </row>
    <row r="59" spans="1:13" ht="11.25" customHeight="1" x14ac:dyDescent="0.25">
      <c r="A59" s="41"/>
      <c r="B59" s="41"/>
      <c r="C59" s="41"/>
      <c r="D59" s="41"/>
      <c r="E59" s="42"/>
      <c r="F59" s="21"/>
      <c r="G59" s="37"/>
      <c r="H59" s="43"/>
      <c r="I59" s="44"/>
      <c r="J59" s="45"/>
    </row>
    <row r="60" spans="1:13" ht="24" customHeight="1" x14ac:dyDescent="0.25">
      <c r="A60" s="87" t="s">
        <v>105</v>
      </c>
      <c r="B60" s="87"/>
      <c r="C60" s="87"/>
      <c r="D60" s="87"/>
      <c r="E60" s="87"/>
      <c r="F60" s="87"/>
      <c r="G60" s="87"/>
      <c r="H60" s="22">
        <f>H58+H55+H49</f>
        <v>0</v>
      </c>
      <c r="I60" s="23">
        <v>0.23</v>
      </c>
      <c r="J60" s="24">
        <f t="shared" si="3"/>
        <v>0</v>
      </c>
    </row>
    <row r="61" spans="1:13" ht="24" customHeight="1" x14ac:dyDescent="0.25">
      <c r="A61" s="46"/>
      <c r="B61" s="46"/>
      <c r="C61" s="46"/>
      <c r="D61" s="46"/>
      <c r="E61" s="46"/>
      <c r="F61" s="46"/>
      <c r="G61" s="46"/>
      <c r="H61" s="47"/>
      <c r="I61" s="48"/>
      <c r="J61" s="47"/>
    </row>
    <row r="62" spans="1:13" x14ac:dyDescent="0.25">
      <c r="A62" s="49"/>
      <c r="B62" s="4" t="s">
        <v>106</v>
      </c>
      <c r="C62" s="4"/>
      <c r="D62" s="49"/>
      <c r="E62" s="29"/>
      <c r="F62" s="29"/>
      <c r="G62" s="50"/>
      <c r="H62" s="29"/>
      <c r="I62" s="29"/>
      <c r="J62" s="51"/>
    </row>
    <row r="63" spans="1:13" ht="42.75" customHeight="1" x14ac:dyDescent="0.25">
      <c r="A63" s="80" t="s">
        <v>107</v>
      </c>
      <c r="B63" s="80" t="s">
        <v>4</v>
      </c>
      <c r="C63" s="83" t="s">
        <v>5</v>
      </c>
      <c r="D63" s="83"/>
      <c r="E63" s="5" t="s">
        <v>108</v>
      </c>
      <c r="F63" s="5" t="s">
        <v>109</v>
      </c>
      <c r="G63" s="52" t="s">
        <v>110</v>
      </c>
      <c r="H63" s="5" t="s">
        <v>9</v>
      </c>
      <c r="I63" s="5" t="s">
        <v>10</v>
      </c>
      <c r="J63" s="5" t="s">
        <v>11</v>
      </c>
    </row>
    <row r="64" spans="1:13" x14ac:dyDescent="0.25">
      <c r="A64" s="81"/>
      <c r="B64" s="82"/>
      <c r="C64" s="53" t="s">
        <v>12</v>
      </c>
      <c r="D64" s="53" t="s">
        <v>111</v>
      </c>
      <c r="E64" s="5" t="s">
        <v>15</v>
      </c>
      <c r="F64" s="5" t="s">
        <v>15</v>
      </c>
      <c r="G64" s="5" t="s">
        <v>16</v>
      </c>
      <c r="H64" s="5" t="s">
        <v>16</v>
      </c>
      <c r="I64" s="5" t="s">
        <v>17</v>
      </c>
      <c r="J64" s="5" t="s">
        <v>16</v>
      </c>
    </row>
    <row r="65" spans="1:10" ht="24.95" customHeight="1" x14ac:dyDescent="0.25">
      <c r="A65" s="32">
        <v>1</v>
      </c>
      <c r="B65" s="74" t="s">
        <v>112</v>
      </c>
      <c r="C65" s="77" t="s">
        <v>113</v>
      </c>
      <c r="D65" s="54" t="s">
        <v>28</v>
      </c>
      <c r="E65" s="32">
        <v>5</v>
      </c>
      <c r="F65" s="32">
        <v>1</v>
      </c>
      <c r="G65" s="35"/>
      <c r="H65" s="55">
        <f t="shared" ref="H65:H67" si="6">E65*G65*F65</f>
        <v>0</v>
      </c>
      <c r="I65" s="11">
        <v>0.23</v>
      </c>
      <c r="J65" s="55">
        <f t="shared" ref="J65:J68" si="7">ROUND((H65*I65)+H65,2)</f>
        <v>0</v>
      </c>
    </row>
    <row r="66" spans="1:10" ht="24.95" customHeight="1" x14ac:dyDescent="0.25">
      <c r="A66" s="32">
        <v>2</v>
      </c>
      <c r="B66" s="75"/>
      <c r="C66" s="78"/>
      <c r="D66" s="54" t="s">
        <v>59</v>
      </c>
      <c r="E66" s="32">
        <v>12</v>
      </c>
      <c r="F66" s="32">
        <v>1</v>
      </c>
      <c r="G66" s="35"/>
      <c r="H66" s="55">
        <f t="shared" si="6"/>
        <v>0</v>
      </c>
      <c r="I66" s="11">
        <v>0.23</v>
      </c>
      <c r="J66" s="55">
        <f t="shared" si="7"/>
        <v>0</v>
      </c>
    </row>
    <row r="67" spans="1:10" ht="24.95" customHeight="1" x14ac:dyDescent="0.25">
      <c r="A67" s="32">
        <v>3</v>
      </c>
      <c r="B67" s="76"/>
      <c r="C67" s="54" t="s">
        <v>114</v>
      </c>
      <c r="D67" s="54" t="s">
        <v>37</v>
      </c>
      <c r="E67" s="32">
        <v>2</v>
      </c>
      <c r="F67" s="32">
        <v>1</v>
      </c>
      <c r="G67" s="35"/>
      <c r="H67" s="55">
        <f t="shared" si="6"/>
        <v>0</v>
      </c>
      <c r="I67" s="11">
        <v>0.23</v>
      </c>
      <c r="J67" s="55">
        <f t="shared" si="7"/>
        <v>0</v>
      </c>
    </row>
    <row r="68" spans="1:10" ht="24" customHeight="1" x14ac:dyDescent="0.25">
      <c r="A68" s="79" t="s">
        <v>115</v>
      </c>
      <c r="B68" s="79"/>
      <c r="C68" s="79"/>
      <c r="D68" s="79"/>
      <c r="E68" s="56">
        <f>SUM(E65:E67)</f>
        <v>19</v>
      </c>
      <c r="F68" s="43"/>
      <c r="G68" s="43"/>
      <c r="H68" s="57">
        <f>SUM(H65:H67)</f>
        <v>0</v>
      </c>
      <c r="I68" s="23">
        <v>0.23</v>
      </c>
      <c r="J68" s="57">
        <f t="shared" si="7"/>
        <v>0</v>
      </c>
    </row>
    <row r="69" spans="1:10" ht="20.25" customHeight="1" x14ac:dyDescent="0.25">
      <c r="A69" s="58"/>
      <c r="B69" s="58"/>
      <c r="C69" s="58"/>
      <c r="D69" s="58"/>
      <c r="E69" s="56"/>
      <c r="F69" s="43"/>
      <c r="G69" s="43"/>
      <c r="H69" s="59"/>
      <c r="I69" s="60"/>
      <c r="J69" s="59"/>
    </row>
    <row r="70" spans="1:10" x14ac:dyDescent="0.25">
      <c r="A70" s="61"/>
      <c r="B70" s="62" t="s">
        <v>116</v>
      </c>
      <c r="C70" s="62"/>
      <c r="D70" s="61"/>
      <c r="E70" s="50"/>
      <c r="F70" s="50"/>
      <c r="G70" s="50"/>
      <c r="H70" s="29"/>
      <c r="I70" s="29"/>
      <c r="J70" s="51"/>
    </row>
    <row r="71" spans="1:10" ht="42.75" customHeight="1" x14ac:dyDescent="0.25">
      <c r="A71" s="80" t="s">
        <v>107</v>
      </c>
      <c r="B71" s="80" t="s">
        <v>4</v>
      </c>
      <c r="C71" s="83" t="s">
        <v>5</v>
      </c>
      <c r="D71" s="83"/>
      <c r="E71" s="5" t="s">
        <v>108</v>
      </c>
      <c r="F71" s="5" t="s">
        <v>117</v>
      </c>
      <c r="G71" s="5" t="s">
        <v>118</v>
      </c>
      <c r="H71" s="5" t="s">
        <v>9</v>
      </c>
      <c r="I71" s="5" t="s">
        <v>10</v>
      </c>
      <c r="J71" s="5" t="s">
        <v>11</v>
      </c>
    </row>
    <row r="72" spans="1:10" x14ac:dyDescent="0.25">
      <c r="A72" s="81"/>
      <c r="B72" s="82"/>
      <c r="C72" s="53" t="s">
        <v>12</v>
      </c>
      <c r="D72" s="53" t="s">
        <v>111</v>
      </c>
      <c r="E72" s="5" t="s">
        <v>15</v>
      </c>
      <c r="F72" s="5" t="s">
        <v>15</v>
      </c>
      <c r="G72" s="5" t="s">
        <v>16</v>
      </c>
      <c r="H72" s="5" t="s">
        <v>16</v>
      </c>
      <c r="I72" s="5" t="s">
        <v>17</v>
      </c>
      <c r="J72" s="5" t="s">
        <v>16</v>
      </c>
    </row>
    <row r="73" spans="1:10" ht="67.5" customHeight="1" x14ac:dyDescent="0.25">
      <c r="A73" s="32">
        <v>3</v>
      </c>
      <c r="B73" s="32" t="s">
        <v>119</v>
      </c>
      <c r="C73" s="54" t="s">
        <v>113</v>
      </c>
      <c r="D73" s="54" t="s">
        <v>120</v>
      </c>
      <c r="E73" s="32">
        <v>1</v>
      </c>
      <c r="F73" s="32">
        <v>20</v>
      </c>
      <c r="G73" s="35"/>
      <c r="H73" s="10">
        <f t="shared" ref="H73" si="8">E73*G73*F73</f>
        <v>0</v>
      </c>
      <c r="I73" s="11">
        <v>0.23</v>
      </c>
      <c r="J73" s="10">
        <f t="shared" ref="J73:J76" si="9">ROUND((H73*I73)+H73,2)</f>
        <v>0</v>
      </c>
    </row>
    <row r="74" spans="1:10" ht="24" customHeight="1" x14ac:dyDescent="0.25">
      <c r="A74" s="73" t="s">
        <v>121</v>
      </c>
      <c r="B74" s="73"/>
      <c r="C74" s="73"/>
      <c r="D74" s="73"/>
      <c r="E74" s="73"/>
      <c r="F74" s="43">
        <f>SUM(F73)</f>
        <v>20</v>
      </c>
      <c r="G74" s="43"/>
      <c r="H74" s="24">
        <f>SUM(H73:H73)</f>
        <v>0</v>
      </c>
      <c r="I74" s="23">
        <v>0.23</v>
      </c>
      <c r="J74" s="24">
        <f t="shared" si="9"/>
        <v>0</v>
      </c>
    </row>
    <row r="75" spans="1:10" ht="24" customHeight="1" x14ac:dyDescent="0.25">
      <c r="A75" s="63" t="s">
        <v>122</v>
      </c>
      <c r="B75" s="63"/>
      <c r="C75" s="64"/>
      <c r="D75" s="58"/>
      <c r="E75" s="65"/>
      <c r="F75" s="43"/>
      <c r="G75" s="43"/>
      <c r="H75" s="48"/>
      <c r="I75" s="66"/>
      <c r="J75" s="67"/>
    </row>
    <row r="76" spans="1:10" ht="24.95" customHeight="1" x14ac:dyDescent="0.25">
      <c r="A76" s="68" t="s">
        <v>123</v>
      </c>
      <c r="B76" s="69"/>
      <c r="C76" s="70"/>
      <c r="D76" s="70"/>
      <c r="E76" s="70"/>
      <c r="F76" s="70"/>
      <c r="G76" s="71"/>
      <c r="H76" s="72">
        <f>H74+H68+H60+H38</f>
        <v>0</v>
      </c>
      <c r="I76" s="23">
        <v>0.23</v>
      </c>
      <c r="J76" s="24">
        <f t="shared" si="9"/>
        <v>0</v>
      </c>
    </row>
  </sheetData>
  <sheetProtection algorithmName="SHA-512" hashValue="yTt+IlCDpU45hI99I255rEuR1Eq1kGVCAyruZ2Z1MG94EElBC+wRiNni8w3fJav7KSvvvdPmdbNuwAOMWnIlhA==" saltValue="kQERBxB4xEhl2W+ipoE3oA==" spinCount="100000" sheet="1" objects="1" scenarios="1"/>
  <mergeCells count="27">
    <mergeCell ref="A38:D38"/>
    <mergeCell ref="H1:J1"/>
    <mergeCell ref="A2:J2"/>
    <mergeCell ref="A4:A5"/>
    <mergeCell ref="B4:B5"/>
    <mergeCell ref="C4:D4"/>
    <mergeCell ref="A63:A64"/>
    <mergeCell ref="B63:B64"/>
    <mergeCell ref="C63:D63"/>
    <mergeCell ref="A42:A43"/>
    <mergeCell ref="B42:B43"/>
    <mergeCell ref="C42:D42"/>
    <mergeCell ref="B44:B48"/>
    <mergeCell ref="A49:D49"/>
    <mergeCell ref="B50:B54"/>
    <mergeCell ref="A55:D55"/>
    <mergeCell ref="B56:B57"/>
    <mergeCell ref="C56:C57"/>
    <mergeCell ref="A58:D58"/>
    <mergeCell ref="A60:G60"/>
    <mergeCell ref="A74:E74"/>
    <mergeCell ref="B65:B67"/>
    <mergeCell ref="C65:C66"/>
    <mergeCell ref="A68:D68"/>
    <mergeCell ref="A71:A72"/>
    <mergeCell ref="B71:B72"/>
    <mergeCell ref="C71:D71"/>
  </mergeCells>
  <pageMargins left="0.25" right="0.25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WYPEŁNIENIA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Borsuk Renata</cp:lastModifiedBy>
  <dcterms:created xsi:type="dcterms:W3CDTF">2022-11-17T18:59:18Z</dcterms:created>
  <dcterms:modified xsi:type="dcterms:W3CDTF">2022-11-18T06:45:19Z</dcterms:modified>
</cp:coreProperties>
</file>