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<sst xmlns="http://schemas.openxmlformats.org/spreadsheetml/2006/main" count="376" uniqueCount="203">
  <si>
    <t>FORMULARZ CENOWY</t>
  </si>
  <si>
    <r>
      <t xml:space="preserve">Odpowiadając na ogłoszenie o postępowaniu w/s udzielenia zamówienia pn. </t>
    </r>
    <r>
      <rPr>
        <b/>
        <sz val="11"/>
        <color indexed="8"/>
        <rFont val="Calibri"/>
        <family val="2"/>
      </rPr>
      <t>„Poprawa parametrów technicznych oraz warunków bezpieczeństwa poprzez przebudowę dróg powiato-wych na terenie gminy Kętrzyn”</t>
    </r>
    <r>
      <rPr>
        <sz val="11"/>
        <color indexed="8"/>
        <rFont val="Calibri"/>
        <family val="2"/>
      </rPr>
      <t xml:space="preserve">, znak </t>
    </r>
    <r>
      <rPr>
        <b/>
        <sz val="11"/>
        <color indexed="8"/>
        <rFont val="Calibri"/>
        <family val="2"/>
      </rPr>
      <t>CUWPK.343.4.2022</t>
    </r>
    <r>
      <rPr>
        <sz val="11"/>
        <color indexed="8"/>
        <rFont val="Calibri"/>
        <family val="2"/>
      </rPr>
      <t xml:space="preserve"> zamieszczone w Biuletynie Zamówień Publicznych przedstawiam poniżej kalkulację ceny ofertowej:</t>
    </r>
  </si>
  <si>
    <t xml:space="preserve"> element 1:  Droga powiatowa  1799N na odcinku DW 650 w kierunku miejscowości Dłużec. </t>
  </si>
  <si>
    <t>lp</t>
  </si>
  <si>
    <t>Podstawa</t>
  </si>
  <si>
    <t>Opis robót</t>
  </si>
  <si>
    <t>Jednostka</t>
  </si>
  <si>
    <t>Obmiar</t>
  </si>
  <si>
    <t>Cena jedn.</t>
  </si>
  <si>
    <t>Wartość netto (zł)</t>
  </si>
  <si>
    <t>1</t>
  </si>
  <si>
    <t>I</t>
  </si>
  <si>
    <t>ROBOTY PRZYGOTOWAWCZE</t>
  </si>
  <si>
    <t>BCD D-01 01.01.01.11-01</t>
  </si>
  <si>
    <t>Odtworzenie trasy i punktów wysokościowych dla liniowych robót ziemnych w terenie równinnym</t>
  </si>
  <si>
    <t>km</t>
  </si>
  <si>
    <t>BCD D-01 01.01.01.11-02</t>
  </si>
  <si>
    <t>Geodezyjna inwentaryzacja powykonawcza</t>
  </si>
  <si>
    <t>BCD D-01 01.02.02.12-01</t>
  </si>
  <si>
    <t>Mechaniczne ścięcie poboczy warstwy ziemi urodzajnej (grubość warstwy do 15 cm, na szerokości do 1,0 m) z odwiezieniem do 5km</t>
  </si>
  <si>
    <t>m3</t>
  </si>
  <si>
    <t>BCD D-01 01.02.04.72-01</t>
  </si>
  <si>
    <t>Rozebranie części przelotowej przepustów z rur żelbetowych o średnicy 70 cm z uprzednim odkopaniem przepustów - 2 szt.</t>
  </si>
  <si>
    <t>m</t>
  </si>
  <si>
    <t>BCD D-01 01.02.04.72-02</t>
  </si>
  <si>
    <t>Rozebranie części przelotowej przepustów z rur żelbetowych o średnicy 125 cm z uprzednim odkopaniem przepustów - 1 szt.</t>
  </si>
  <si>
    <t>BCD D-01 01.02.04.83-01</t>
  </si>
  <si>
    <t>Zdjęcie tarcz znaków drogowych</t>
  </si>
  <si>
    <t>szt.</t>
  </si>
  <si>
    <t>BCD D-01 01.02.04.81-01</t>
  </si>
  <si>
    <t>Rozebranie słupków do znaków drogowych zamocowanych w podłożu gruntowym</t>
  </si>
  <si>
    <t>II</t>
  </si>
  <si>
    <t>ROBOTY ZIEMNE i PRZEPUSTY</t>
  </si>
  <si>
    <t>BCD D-04 04.01.01.31-01</t>
  </si>
  <si>
    <t>Wykonanie koryta na gł. 25cm wraz z profilowaniem i zagęszczaniem podłoża pod warstwy konstrukcyjne zjazdów i skrzyżowania</t>
  </si>
  <si>
    <t>m2</t>
  </si>
  <si>
    <t>BCD D-03 03.01.02.11-04</t>
  </si>
  <si>
    <t>Przepusty rurowe HDPE, podsypka piaskowa gr 10 cm, ława żwirowa gr 20 cm, średnica przepustu 120 cm, zasypka kruszywo łamane C50/30, wraz z umocnieniem wlotów i wylotów - 1 szt.; (km 3+037)</t>
  </si>
  <si>
    <t>BCD D-03 03.01.02.11-02</t>
  </si>
  <si>
    <t>Przepusty rurowe HDPE, podsypka piaskowa gr 10 cm, ława żwirowa gr 20 cm, średnica przepustu 80 cm, zasypka kruszywo łamane C50/30, wraz z umocnieniem wlotów i wylotów - 2 szt. (km 0+193; km 2+249)</t>
  </si>
  <si>
    <t>BCD D-03 03.01.02.11-01</t>
  </si>
  <si>
    <t>Przepusty rurowe HDPE, podsypka piaskowa gr 10 cm, ława żwirowa gr 20 cm, średnica przepustu 60 cm, zasypka kruszywo łamane C50/30, wraz z umocnieniem wlotów i wylotów - 1 szt. (km 2+533)</t>
  </si>
  <si>
    <t>Przepusty rurowe HDPE, podsypka piaskowa gr 10 cm, ława żwirowa gr 20 cm, średnica przepustu 40 cm, zasypka kruszywo łamane C50/30, wraz z umocnieniem wlotów i wylotów - 6 szt. (km 0+157; km 1+179; km 2+217; km 3+025; km 3+028; km 4+316)</t>
  </si>
  <si>
    <t>BCD D-06 06.01.01.51-03</t>
  </si>
  <si>
    <t>Obrukowanie wylotów przepustów narzutem kamiennym na zaprawę cementową, ułożonego na podsypce cementowo-piaskowej, spoiny wypełnione zaprawą cementową</t>
  </si>
  <si>
    <t>III</t>
  </si>
  <si>
    <t>PODBUDOWY</t>
  </si>
  <si>
    <t>BCD D-04 04.04.02.13-01</t>
  </si>
  <si>
    <t>Podbudowa zasadnicza z mieszanki 0/31,5 niezwiązanej z kruszywem C50/30 stabilizowanej mechanicznie o grubości po zagęszczeniu 17 cm - zjazdy</t>
  </si>
  <si>
    <t>Podbudowa zasadnicza z mieszanki 0/31,5 niezwiązanej z kruszywem C50/30 stabilizowanej mechanicznie o grubości po zagęszczeniu 17 cm - jezdnia</t>
  </si>
  <si>
    <t>IV</t>
  </si>
  <si>
    <t>NAWIERZCHNIE</t>
  </si>
  <si>
    <t>BCD D-04 04.03.01.12-01</t>
  </si>
  <si>
    <t>Oczyszczenie mechaniczne warstw konstrukcyjnych nieulepszonych - jezdnia, zjazdy</t>
  </si>
  <si>
    <t>BCD D-04 04.03.01.22-03</t>
  </si>
  <si>
    <t>Skropienie mechaniczne warstw konstrukcyjnych niebitumicznych emulsją asfaltową - jezdnia, zjazdy</t>
  </si>
  <si>
    <t>BCD D-04 04.03.01.12-02</t>
  </si>
  <si>
    <t>Oczyszczenie mechaniczne warstw konstrukcyjnych ulepszonych bitumem - po warstwie wiążącej</t>
  </si>
  <si>
    <t>BCD D-04 04.03.01.22-04</t>
  </si>
  <si>
    <t>Skropienie mechaniczne warstw konstrukcyjnych bitumicznych emulsją asfaltową - po warstwie wiążącej</t>
  </si>
  <si>
    <t>BCD D-05 05.03.05.12-04</t>
  </si>
  <si>
    <r>
      <t xml:space="preserve">Wykonanie warstwy wiążącej z betonu asfaltowego AC 16 W o grubości po zagęszczeniu </t>
    </r>
    <r>
      <rPr>
        <b/>
        <sz val="10"/>
        <rFont val="Calibri"/>
        <family val="2"/>
      </rPr>
      <t>5 cm</t>
    </r>
    <r>
      <rPr>
        <sz val="10"/>
        <color indexed="8"/>
        <rFont val="Calibri"/>
        <family val="2"/>
      </rPr>
      <t xml:space="preserve"> - zjazdy</t>
    </r>
  </si>
  <si>
    <r>
      <t xml:space="preserve">Wykonanie warstwy wiążącej z betonu asfaltowego AC 16 W o grubości po zagęszczeniu </t>
    </r>
    <r>
      <rPr>
        <b/>
        <sz val="10"/>
        <rFont val="Calibri"/>
        <family val="2"/>
      </rPr>
      <t>5 cm</t>
    </r>
    <r>
      <rPr>
        <sz val="10"/>
        <color indexed="8"/>
        <rFont val="Calibri"/>
        <family val="2"/>
      </rPr>
      <t xml:space="preserve"> - jezdnia</t>
    </r>
  </si>
  <si>
    <t>BCD D-05 05.03.05.21-05</t>
  </si>
  <si>
    <t>Wykonanie warstwy ścieralnej z betonu asfaltowego AC 11S o grubości po zagęszczeniu 4 cm - zjazdy</t>
  </si>
  <si>
    <t>Wykonanie warstwy ścieralnej z betonu asfaltowego AC 11S o grubości po zagęszczeniu 4 cm - jezdnia</t>
  </si>
  <si>
    <t>KNNR 6 0113-02
analogia</t>
  </si>
  <si>
    <t>Nawierzchnia pobocza z mieszanki   niezwiązanej z kruszywem C 50/30 stabilizowanej mechanicznie o grubości po zagęszczeniu 22 cm</t>
  </si>
  <si>
    <t>V</t>
  </si>
  <si>
    <t>OZNAKOWANIE DRÓG I BEZPIECZEŃSTWA RUCHU</t>
  </si>
  <si>
    <t>BCD D-07 07.01.01.35-02</t>
  </si>
  <si>
    <t>Wykonanie mechanicznie oznakowania poziomego jezdni materiałami grubowarstwowymi (masy chemoutwardzalne) - oznakowanie gładkie</t>
  </si>
  <si>
    <t>BCD D-07 07.02.01.41-01</t>
  </si>
  <si>
    <t>Ustawienie słupów z rur stalowych o średnicy 50 mm dla znaków drogowych, wraz z wykonaniem i zasypaniem dołów z ubiciem warstwami- montaż zdemontowanych słupków</t>
  </si>
  <si>
    <t>BCD D-07 07.02.01.44-47</t>
  </si>
  <si>
    <t>Przymocowanie do gotowych słupów tarczy znaków drogowych - montaż zdemontowanych tablic</t>
  </si>
  <si>
    <t>Ustawienie słupów z rur stalowych o średnicy 50 mm dla znaków drogowych, wraz z wykonaniem i zasypaniem dołów z ubiciem warstwami</t>
  </si>
  <si>
    <t>BCD D-07 07.02.01.44-38</t>
  </si>
  <si>
    <t>Przymocowanie do gotowych słupów tarczy znaków drogowych z blachy ocynkowanej, średnich typ A (trójkątny), folia odblaskowa II generacji</t>
  </si>
  <si>
    <t>Przymocowanie do gotowych słupów tarczy znaków drogowych z blachy ocynkowanej, średnich typ B i C (okrągły o średnicy 800 mm), folia odblaskowa II generacji</t>
  </si>
  <si>
    <t>wycena indywidualna</t>
  </si>
  <si>
    <t>Tablice informacyjne z logo programu „Polski Ład”, szt.2 wymiary: 80x120cm na słupach.</t>
  </si>
  <si>
    <t>VI</t>
  </si>
  <si>
    <t>INNE ROBOTY</t>
  </si>
  <si>
    <t>KNNR 5 0705-01 analogia</t>
  </si>
  <si>
    <t>ułożenie rur osłonowych dwudzielnych PEHD o śr. 110mm - sieć teletechniczna i elektroenergetyczna (km 0+005; km 1+430; km 2+580)</t>
  </si>
  <si>
    <t>netto</t>
  </si>
  <si>
    <t>Vat 23%</t>
  </si>
  <si>
    <t>brutto</t>
  </si>
  <si>
    <t xml:space="preserve"> element 2:  Drogi powiatowej 1729N na odcinku od miejscowości Mażany do miejscowości Parcz. </t>
  </si>
  <si>
    <t>D-01.01.01A</t>
  </si>
  <si>
    <t>Inwentaryzacja geodezyjna powykonawcza</t>
  </si>
  <si>
    <t>kpl.</t>
  </si>
  <si>
    <t>1,00</t>
  </si>
  <si>
    <t>D-07.10.01</t>
  </si>
  <si>
    <t>Wykonanie projektu tymczasowej organizacji ruchu na czas przebudowy wraz z jego zatwierdzeniem przez odnośne jednostki i wdrożenie</t>
  </si>
  <si>
    <t>D-01.02.04</t>
  </si>
  <si>
    <t>Rozebranie obrzeży betonowych - materiał do oczyszczenia i ponownego użytku</t>
  </si>
  <si>
    <t>100,00</t>
  </si>
  <si>
    <t>Rozebranie krawężników betonowych- materiał do oczyszczenia i ponownego użytku</t>
  </si>
  <si>
    <t>90,00</t>
  </si>
  <si>
    <t>Ręczne rozebranie nawierzchni z kostki betonowej regularnej - materiał do oczyszczenia na odkład do ponownego użycia</t>
  </si>
  <si>
    <t>160,00</t>
  </si>
  <si>
    <t>Rozebranie nawierzchni z betonu/ płyt betonowych gr. 15 cm mechanicznie - materiał do utylizacji</t>
  </si>
  <si>
    <t>387,00</t>
  </si>
  <si>
    <t>Mechaniczne rozebranie nawierzchni z kamienia brukowego - materiał do utylizacji</t>
  </si>
  <si>
    <t>225,00</t>
  </si>
  <si>
    <t>Mechaniczna rozbiórka istniejącej  nawierzchni bitumicznej o gr. do 10 cm z wywozem materiału z rozbiórki na odl. do 1 km -jezdnia</t>
  </si>
  <si>
    <t>535,00</t>
  </si>
  <si>
    <t>D-05.03.11</t>
  </si>
  <si>
    <t>Roboty remontowe - frezowanie nawierzchni bitumicznej o grubości ok 3 cm z wywozem materiału z rozbiórki na odl. do 1 km (km 3+634 do km 3+866) - Janowice</t>
  </si>
  <si>
    <t>Demontaż tablic znaków drogowych - materiał na odwóz do 5km bądź do utylizacji</t>
  </si>
  <si>
    <t>8,00</t>
  </si>
  <si>
    <t>Demontaż słupków do znaków drogowych - materiał na odwóz do 5km bądź do utylizacji</t>
  </si>
  <si>
    <t>5,00</t>
  </si>
  <si>
    <t>Wywiezienie materiałów z rozbiórki samochodami samowyładowczymi - materiał do utylizacji na odwóz do 1km</t>
  </si>
  <si>
    <t>Wywiezienie materiałów z rozbiórki samochodami samowyładowczymi - za każdy następny 1 km,  poz.9 * 0,1 + poz.10 * 0,03 , Krotność = 4</t>
  </si>
  <si>
    <t>D-01.02.01</t>
  </si>
  <si>
    <t>Mechaniczne karczowanie krzaków i podszyć gęstych</t>
  </si>
  <si>
    <t>ha</t>
  </si>
  <si>
    <t>1,20</t>
  </si>
  <si>
    <t>ODWODNIENIE</t>
  </si>
  <si>
    <t>D-06.04.01</t>
  </si>
  <si>
    <t>Plantowanie skarp i dna rowów - renowacja, odtworzenie rowów przydrożnych systemu odwodnienia korony drogi (km 1+950 do km 2+150; km 3+100 do km 3+300 - strona prawa) z odwozem urobku do 5km</t>
  </si>
  <si>
    <t>D-02.01.01</t>
  </si>
  <si>
    <t>Ręczne kopanie rowów dla ułożenia rur ochronnych</t>
  </si>
  <si>
    <t xml:space="preserve"> 6,50</t>
  </si>
  <si>
    <t>D-04.06.01</t>
  </si>
  <si>
    <t>Ułożenie rury ochronnej dwudzielnej RHDPE-D 110 w wykopie</t>
  </si>
  <si>
    <t>6,50</t>
  </si>
  <si>
    <t>D-02.03.01</t>
  </si>
  <si>
    <t>Ręczne zasypywanie rowów dla ułożenia rur ochronnych</t>
  </si>
  <si>
    <t>D-06.02.01A</t>
  </si>
  <si>
    <t>Oczyszczenie przepustów pod jezdnią z namułu, udrożnienie przepustu, bieżąca konserwacja: szt.2,  (km 1+775, km 3+063), dł. 22,5mb.</t>
  </si>
  <si>
    <t>D-08.05.01</t>
  </si>
  <si>
    <t>KONSTRUKCJA - PODBUDOWA I NAWIERZCHNIE</t>
  </si>
  <si>
    <t>Jezdnia na podbudowie z MMA</t>
  </si>
  <si>
    <t>D-04.04.02</t>
  </si>
  <si>
    <t>D-04.03.01</t>
  </si>
  <si>
    <t>Mechaniczne oczyszczenie i skropienie emulsją asfaltową na zimno nawierzchni z kruszywa</t>
  </si>
  <si>
    <t>D-05.03.05B</t>
  </si>
  <si>
    <r>
      <t>Nawierzchnie z mieszanek mineralno-bitumicznych asfaltowych o grubości min.</t>
    </r>
    <r>
      <rPr>
        <b/>
        <sz val="10"/>
        <color indexed="8"/>
        <rFont val="Calibri"/>
        <family val="2"/>
      </rPr>
      <t xml:space="preserve"> 5 cm</t>
    </r>
    <r>
      <rPr>
        <sz val="10"/>
        <color indexed="8"/>
        <rFont val="Calibri"/>
        <family val="2"/>
      </rPr>
      <t xml:space="preserve"> (warstwa wiążąca, AC16W)</t>
    </r>
  </si>
  <si>
    <t>Mechaniczne oczyszczenie i skropienie emulsją asfaltową na zimno nawierzchni bitumicznej</t>
  </si>
  <si>
    <t>D-05.03.05A</t>
  </si>
  <si>
    <r>
      <t xml:space="preserve">Nawierzchnie z mieszanek mineralno-bitumicznych asfaltowych o grubości po zagęszczeniu ok. </t>
    </r>
    <r>
      <rPr>
        <b/>
        <sz val="10"/>
        <color indexed="8"/>
        <rFont val="Calibri"/>
        <family val="2"/>
      </rPr>
      <t xml:space="preserve">4 cm </t>
    </r>
    <r>
      <rPr>
        <sz val="10"/>
        <color indexed="8"/>
        <rFont val="Calibri"/>
        <family val="2"/>
      </rPr>
      <t>(warstwa ścieralna, AC11S)</t>
    </r>
  </si>
  <si>
    <t>Jezdnia na pełnej podbudowie kruszywowej oraz poszerzenia jezdni</t>
  </si>
  <si>
    <t>D-04.01.01</t>
  </si>
  <si>
    <t>Profilowanie i zagęszczanie podłoża wykonywane mechanicznie pod warstwy konstrukcyjne nawierzchni</t>
  </si>
  <si>
    <t>D-04.02.02</t>
  </si>
  <si>
    <t>Warstwa mrozoochronna z mieszanki kruszyw łamanych stabilizowanych mechanicznie 0/63 - gr. 30cm</t>
  </si>
  <si>
    <t>Podbudowa zasadniczna z mieszanki  kruszyw łamanych  frakcji 0-31,5mm - gr.  22cm</t>
  </si>
  <si>
    <r>
      <t xml:space="preserve">Nawierzchnie z mieszanek mineralno-bitumicznych asfaltowych o grubości min. </t>
    </r>
    <r>
      <rPr>
        <b/>
        <sz val="10"/>
        <color indexed="8"/>
        <rFont val="Calibri"/>
        <family val="2"/>
      </rPr>
      <t>5 cm</t>
    </r>
    <r>
      <rPr>
        <sz val="10"/>
        <color indexed="8"/>
        <rFont val="Calibri"/>
        <family val="2"/>
      </rPr>
      <t xml:space="preserve"> (warstwa wiążąca, AC16W)</t>
    </r>
  </si>
  <si>
    <r>
      <t xml:space="preserve">Nawierzchnie z mieszanek mineralno-bitumicznych asfaltowych o grubości po zagęszczeniu ok. </t>
    </r>
    <r>
      <rPr>
        <b/>
        <sz val="10"/>
        <color indexed="8"/>
        <rFont val="Calibri"/>
        <family val="2"/>
      </rPr>
      <t>4 cm</t>
    </r>
    <r>
      <rPr>
        <sz val="10"/>
        <color indexed="8"/>
        <rFont val="Calibri"/>
        <family val="2"/>
      </rPr>
      <t xml:space="preserve"> (warstwa ścieralna, AC11S)</t>
    </r>
  </si>
  <si>
    <t>Jezdnia na istniejącej nawierzchni MMA - nakładka asfaltowa</t>
  </si>
  <si>
    <t>Mechaniczne oczyszczenie i skropienie emulsją asfaltową na zimno nawierzchni bitumicznej (km 3+350 do km 3+850) -Janowice</t>
  </si>
  <si>
    <t>Nawierzchnie z mieszanek mineralno-bitumicznych asfaltowych o grubości min. 5 cm (warstwa wiążąca, AC16W)</t>
  </si>
  <si>
    <t>Nawierzchnie z mieszanek mineralno-bitumicznych asfaltowych o grubości po zagęszczeniu ok. 4 cm (warstwa ścieralna, AC11S)</t>
  </si>
  <si>
    <t>ZJAZDY</t>
  </si>
  <si>
    <t>Podbudowa zasadniczna z mieszanki  kruszyw łamanych  frakcji 0-31,5mm - gr.  30cm</t>
  </si>
  <si>
    <r>
      <rPr>
        <b/>
        <sz val="10"/>
        <color indexed="8"/>
        <rFont val="Calibri"/>
        <family val="2"/>
      </rPr>
      <t xml:space="preserve">CHODNIKI  </t>
    </r>
    <r>
      <rPr>
        <sz val="10"/>
        <color indexed="8"/>
        <rFont val="Calibri"/>
        <family val="2"/>
      </rPr>
      <t xml:space="preserve">(km 3+650 do km 3+850; km 4+610 do km 4+696) oraz zjazdy z kostki </t>
    </r>
  </si>
  <si>
    <t>D-08.01.01</t>
  </si>
  <si>
    <t xml:space="preserve">Ława pod krawężniki, obrzeża betonowe C12/15 z oporem </t>
  </si>
  <si>
    <t>21,20</t>
  </si>
  <si>
    <t>0,29</t>
  </si>
  <si>
    <t>Krawężniki betonowe na podsypce cementowo-piaskowej 1:4 - użycie materiału z rozbiórki</t>
  </si>
  <si>
    <t>D-08.03.01</t>
  </si>
  <si>
    <t>Obrzeża betonowe o wymiarach 8x30 cm na podsypce cementowo-piaskowej 1:4 z wypełnieniem spoin zaprawą cementową - użycie materiału z rozbiórki</t>
  </si>
  <si>
    <t>Krawężniki betonowe wystające o wymiarach 15x30 cm na podsypce cementowo-piaskowej 1:4</t>
  </si>
  <si>
    <t>59,00</t>
  </si>
  <si>
    <t>Obrzeża betonowe o wymiarach 8x30 cm na podsypce cementowo-piaskowej 1:4 z wypełnieniem spoin zaprawą cementową</t>
  </si>
  <si>
    <t>73,00</t>
  </si>
  <si>
    <t>Krawężniki betonowe najazdowe o wymiarach 15x22 cm na podsypce cementowo-piaskowej 1:4</t>
  </si>
  <si>
    <t>324,00</t>
  </si>
  <si>
    <t>D-05.03.23A</t>
  </si>
  <si>
    <t>Nawierzchnie z kostki brukowej betonowej grubości 8 cm na podsypce cementowo-piaskowej z wypełnieniem spoin piaskiem -użycie materiału z rozbiórki</t>
  </si>
  <si>
    <t>Nawierzchnie z kostki brukowej betonowej grubości 8 cm na podsypce cementowo-piaskowej z wypełnieniem spoin piaskiem</t>
  </si>
  <si>
    <t>164,00</t>
  </si>
  <si>
    <t>POBOCZA</t>
  </si>
  <si>
    <t>Pobocza z mieszanki  kruszyw łamanych  frakcji 0-31,5mm - gr. 20cm, szer. 75cm</t>
  </si>
  <si>
    <t>VII</t>
  </si>
  <si>
    <t>ROBOTY WYKOŃCZENIOWE</t>
  </si>
  <si>
    <t>D-07.02.01</t>
  </si>
  <si>
    <t>Pionowe znaki drogowe - słupki z rur stalowych</t>
  </si>
  <si>
    <t>9,00</t>
  </si>
  <si>
    <t>Pionowe znaki drogowe - znaki zakazu, nakazu, ostrzegawcze i informacyjne, tablice</t>
  </si>
  <si>
    <t>13,00</t>
  </si>
  <si>
    <t>D-07.01.01</t>
  </si>
  <si>
    <t>Oznakowanie poziome nawierzchni bitumicznych - na zimno, za pomocą mas chemoutwardzalnych grubowarstwowe wykonywane mechanicznie - oznakowanie strukturalne, kolor biały</t>
  </si>
  <si>
    <t>59,08</t>
  </si>
  <si>
    <t>Pionowe znaki drogowe - znaki zakazu, nakazu, ostrzegawcze i informacyjne, tablice -przeniesienie tablic i słupków</t>
  </si>
  <si>
    <t>2,00</t>
  </si>
  <si>
    <t>UWAGA: Plik należy podpisać kwalifikowanym podpisem elektronicznym lub podpisem zaufanym lub elektronicznym podpisem osobistym przez osobę/osoby uprawnioną/-ne do składania oświadczeń woli w imieniu Wykonawcy/ Wykonawców wspólnie ubiegających się o zamówienie</t>
  </si>
  <si>
    <r>
      <t>RAZEM Poprawa parametrów technicznych oraz warunków bezpieczeństwa poprzez przebudowę dróg powiatowych na terenie gminy Kętrzyn</t>
    </r>
    <r>
      <rPr>
        <b/>
        <i/>
        <sz val="11"/>
        <color indexed="8"/>
        <rFont val="Calibri"/>
        <family val="2"/>
      </rPr>
      <t xml:space="preserve"> (element 1 - Droga powiatowa 1799N na odcinku DW 650 w kierunku miejscowości Dłużec)</t>
    </r>
    <r>
      <rPr>
        <b/>
        <sz val="11"/>
        <color indexed="8"/>
        <rFont val="Calibri"/>
        <family val="2"/>
      </rPr>
      <t xml:space="preserve">: </t>
    </r>
  </si>
  <si>
    <r>
      <t xml:space="preserve">RAZEM Poprawa parametrów technicznych oraz warunków bezpieczeństwa poprzez przebudowę dróg powiatowych na terenie gminy Kętrzyn </t>
    </r>
    <r>
      <rPr>
        <b/>
        <i/>
        <sz val="11"/>
        <color indexed="8"/>
        <rFont val="Calibri"/>
        <family val="2"/>
      </rPr>
      <t>(element 1 - Drogi powiatowej 1729N na odcinku od miejscowości Mażany do miejscowości Parcz)</t>
    </r>
    <r>
      <rPr>
        <b/>
        <sz val="11"/>
        <color indexed="8"/>
        <rFont val="Calibri"/>
        <family val="2"/>
      </rPr>
      <t xml:space="preserve">: </t>
    </r>
  </si>
  <si>
    <r>
      <t xml:space="preserve">RAZEM </t>
    </r>
    <r>
      <rPr>
        <i/>
        <sz val="16"/>
        <color indexed="8"/>
        <rFont val="Calibri"/>
        <family val="2"/>
      </rPr>
      <t>(element 1+2)</t>
    </r>
    <r>
      <rPr>
        <b/>
        <sz val="16"/>
        <color indexed="8"/>
        <rFont val="Calibri"/>
        <family val="2"/>
      </rPr>
      <t xml:space="preserve"> Poprawa parametrów technicznych oraz warunków bezpieczeństwa poprzez przebudowę dróg powiatowych na terenie gminy Kętrzyn - postępowanie nr CUWPK.343.4.2022 </t>
    </r>
    <r>
      <rPr>
        <i/>
        <sz val="16"/>
        <color indexed="10"/>
        <rFont val="Calibri"/>
        <family val="2"/>
      </rPr>
      <t>(te wartości należy podać w formularzu oferty)</t>
    </r>
  </si>
  <si>
    <t>D-01.01.01</t>
  </si>
  <si>
    <t>Roboty pomiarowe przy liniowych robotach ziemnych - trasa dróg w rerenie równinnym: długość 4,88 km</t>
  </si>
  <si>
    <t>Ława pod ścieki betonowe i odwodnienie liniowe z betonu C12/15 z oporem: km 4+6109 do km 4+734</t>
  </si>
  <si>
    <t>Ścieki z elementów betonowych gr. 20 cm na podsypce cementowo-piaskowej - ściek trójkątny: km 4+610 do km 4+734</t>
  </si>
  <si>
    <t xml:space="preserve">Podbudowa zasadniczna z mieszanki  kruszyw łamanych  frakcji 0-31,5mm - gr. ok.  17cm - warstwa profilująca, </t>
  </si>
  <si>
    <t>Ława pod krawężniki najazdowe C12/15,  (0,30 * 0,15) * (dł.) = 0,29</t>
  </si>
  <si>
    <t>Podbudowa z kruszywa łamanego stabilizowanego mechanicznie frakcji 0-31,5mm - gr. 22cm</t>
  </si>
  <si>
    <r>
      <rPr>
        <b/>
        <i/>
        <sz val="11"/>
        <color indexed="10"/>
        <rFont val="Calibri"/>
        <family val="2"/>
      </rPr>
      <t xml:space="preserve">modyfikacja 18.03.2022 </t>
    </r>
    <r>
      <rPr>
        <b/>
        <i/>
        <sz val="11"/>
        <color indexed="8"/>
        <rFont val="Calibri"/>
        <family val="2"/>
      </rPr>
      <t>Zał nr 1a do SWZ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</si>
</sst>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\ ###\ ###\ ##0.00"/>
    <numFmt numFmtId="167" formatCode="#\ ###\ ###\ ##0.000"/>
    <numFmt numFmtId="168" formatCode="####\ ###\ ###\ ##0.00"/>
    <numFmt numFmtId="169" formatCode="#,##0.000"/>
    <numFmt numFmtId="170" formatCode="##\ ###\ ###\ ##0.000"/>
    <numFmt numFmtId="171" formatCode="###\ ###\ ###\ 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6"/>
      <color indexed="8"/>
      <name val="Calibri"/>
      <family val="2"/>
    </font>
    <font>
      <i/>
      <sz val="16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7" borderId="10" xfId="0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7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166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" fillId="7" borderId="10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right"/>
    </xf>
    <xf numFmtId="166" fontId="25" fillId="36" borderId="10" xfId="0" applyNumberFormat="1" applyFont="1" applyFill="1" applyBorder="1" applyAlignment="1" applyProtection="1">
      <alignment horizontal="center" vertical="center" wrapText="1"/>
      <protection/>
    </xf>
    <xf numFmtId="0" fontId="26" fillId="6" borderId="10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/>
    </xf>
    <xf numFmtId="49" fontId="5" fillId="7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Alignment="1">
      <alignment horizontal="center"/>
    </xf>
    <xf numFmtId="49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49" fontId="52" fillId="0" borderId="0" xfId="0" applyNumberFormat="1" applyFont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166" fontId="2" fillId="33" borderId="10" xfId="0" applyNumberFormat="1" applyFont="1" applyFill="1" applyBorder="1" applyAlignment="1">
      <alignment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166" fontId="27" fillId="38" borderId="10" xfId="0" applyNumberFormat="1" applyFont="1" applyFill="1" applyBorder="1" applyAlignment="1">
      <alignment vertical="center" wrapText="1"/>
    </xf>
    <xf numFmtId="166" fontId="4" fillId="38" borderId="10" xfId="0" applyNumberFormat="1" applyFont="1" applyFill="1" applyBorder="1" applyAlignment="1">
      <alignment horizontal="center" vertical="center" wrapText="1"/>
    </xf>
    <xf numFmtId="166" fontId="4" fillId="38" borderId="10" xfId="0" applyNumberFormat="1" applyFont="1" applyFill="1" applyBorder="1" applyAlignment="1">
      <alignment vertical="center" wrapText="1"/>
    </xf>
    <xf numFmtId="166" fontId="2" fillId="38" borderId="10" xfId="0" applyNumberFormat="1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/>
    </xf>
    <xf numFmtId="49" fontId="5" fillId="7" borderId="10" xfId="0" applyNumberFormat="1" applyFont="1" applyFill="1" applyBorder="1" applyAlignment="1">
      <alignment wrapText="1"/>
    </xf>
    <xf numFmtId="49" fontId="5" fillId="7" borderId="10" xfId="0" applyNumberFormat="1" applyFont="1" applyFill="1" applyBorder="1" applyAlignment="1">
      <alignment horizontal="center" wrapText="1"/>
    </xf>
    <xf numFmtId="49" fontId="4" fillId="7" borderId="10" xfId="0" applyNumberFormat="1" applyFont="1" applyFill="1" applyBorder="1" applyAlignment="1">
      <alignment vertical="top" wrapText="1"/>
    </xf>
    <xf numFmtId="49" fontId="5" fillId="7" borderId="10" xfId="0" applyNumberFormat="1" applyFont="1" applyFill="1" applyBorder="1" applyAlignment="1">
      <alignment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/>
    </xf>
    <xf numFmtId="4" fontId="5" fillId="7" borderId="10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/>
    </xf>
    <xf numFmtId="49" fontId="4" fillId="39" borderId="10" xfId="0" applyNumberFormat="1" applyFont="1" applyFill="1" applyBorder="1" applyAlignment="1">
      <alignment horizontal="left"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4" fontId="4" fillId="39" borderId="10" xfId="0" applyNumberFormat="1" applyFont="1" applyFill="1" applyBorder="1" applyAlignment="1">
      <alignment horizontal="right" vertical="top" wrapText="1"/>
    </xf>
    <xf numFmtId="4" fontId="4" fillId="39" borderId="10" xfId="0" applyNumberFormat="1" applyFont="1" applyFill="1" applyBorder="1" applyAlignment="1">
      <alignment/>
    </xf>
    <xf numFmtId="2" fontId="4" fillId="39" borderId="10" xfId="0" applyNumberFormat="1" applyFont="1" applyFill="1" applyBorder="1" applyAlignment="1">
      <alignment horizontal="right" vertical="top" wrapText="1"/>
    </xf>
    <xf numFmtId="0" fontId="29" fillId="37" borderId="10" xfId="0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vertical="center" wrapText="1"/>
    </xf>
    <xf numFmtId="166" fontId="5" fillId="34" borderId="10" xfId="0" applyNumberFormat="1" applyFont="1" applyFill="1" applyBorder="1" applyAlignment="1">
      <alignment vertical="center" wrapText="1"/>
    </xf>
    <xf numFmtId="166" fontId="5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166" fontId="4" fillId="35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168" fontId="4" fillId="35" borderId="10" xfId="0" applyNumberFormat="1" applyFont="1" applyFill="1" applyBorder="1" applyAlignment="1">
      <alignment vertical="center" wrapText="1"/>
    </xf>
    <xf numFmtId="167" fontId="4" fillId="35" borderId="10" xfId="0" applyNumberFormat="1" applyFont="1" applyFill="1" applyBorder="1" applyAlignment="1">
      <alignment vertical="center" wrapText="1"/>
    </xf>
    <xf numFmtId="166" fontId="5" fillId="7" borderId="10" xfId="0" applyNumberFormat="1" applyFont="1" applyFill="1" applyBorder="1" applyAlignment="1">
      <alignment vertical="center" wrapText="1"/>
    </xf>
    <xf numFmtId="166" fontId="5" fillId="7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Border="1" applyAlignment="1">
      <alignment vertical="center" wrapText="1"/>
    </xf>
    <xf numFmtId="44" fontId="4" fillId="0" borderId="10" xfId="60" applyFont="1" applyBorder="1" applyAlignment="1">
      <alignment vertical="center" wrapText="1"/>
    </xf>
    <xf numFmtId="44" fontId="4" fillId="34" borderId="10" xfId="60" applyFont="1" applyFill="1" applyBorder="1" applyAlignment="1">
      <alignment vertical="center" wrapText="1"/>
    </xf>
    <xf numFmtId="44" fontId="4" fillId="35" borderId="10" xfId="60" applyFont="1" applyFill="1" applyBorder="1" applyAlignment="1">
      <alignment vertical="center" wrapText="1"/>
    </xf>
    <xf numFmtId="44" fontId="5" fillId="7" borderId="10" xfId="60" applyFont="1" applyFill="1" applyBorder="1" applyAlignment="1">
      <alignment vertical="center" wrapText="1"/>
    </xf>
    <xf numFmtId="44" fontId="5" fillId="40" borderId="10" xfId="60" applyFont="1" applyFill="1" applyBorder="1" applyAlignment="1" applyProtection="1">
      <alignment vertical="center" wrapText="1"/>
      <protection/>
    </xf>
    <xf numFmtId="44" fontId="4" fillId="41" borderId="10" xfId="60" applyFont="1" applyFill="1" applyBorder="1" applyAlignment="1">
      <alignment horizontal="right" wrapText="1"/>
    </xf>
    <xf numFmtId="44" fontId="5" fillId="7" borderId="10" xfId="60" applyFont="1" applyFill="1" applyBorder="1" applyAlignment="1">
      <alignment horizontal="right"/>
    </xf>
    <xf numFmtId="44" fontId="4" fillId="35" borderId="10" xfId="60" applyFont="1" applyFill="1" applyBorder="1" applyAlignment="1">
      <alignment/>
    </xf>
    <xf numFmtId="44" fontId="4" fillId="7" borderId="10" xfId="60" applyFont="1" applyFill="1" applyBorder="1" applyAlignment="1">
      <alignment vertical="top" wrapText="1"/>
    </xf>
    <xf numFmtId="44" fontId="4" fillId="7" borderId="10" xfId="60" applyFont="1" applyFill="1" applyBorder="1" applyAlignment="1">
      <alignment/>
    </xf>
    <xf numFmtId="44" fontId="5" fillId="7" borderId="10" xfId="60" applyFont="1" applyFill="1" applyBorder="1" applyAlignment="1">
      <alignment horizontal="center"/>
    </xf>
    <xf numFmtId="44" fontId="5" fillId="7" borderId="10" xfId="60" applyFont="1" applyFill="1" applyBorder="1" applyAlignment="1">
      <alignment/>
    </xf>
    <xf numFmtId="44" fontId="5" fillId="42" borderId="10" xfId="60" applyFont="1" applyFill="1" applyBorder="1" applyAlignment="1" applyProtection="1">
      <alignment vertical="center" wrapText="1"/>
      <protection/>
    </xf>
    <xf numFmtId="44" fontId="4" fillId="43" borderId="10" xfId="60" applyFont="1" applyFill="1" applyBorder="1" applyAlignment="1">
      <alignment horizontal="right" wrapText="1"/>
    </xf>
    <xf numFmtId="44" fontId="5" fillId="6" borderId="10" xfId="60" applyFont="1" applyFill="1" applyBorder="1" applyAlignment="1">
      <alignment horizontal="right"/>
    </xf>
    <xf numFmtId="44" fontId="1" fillId="0" borderId="0" xfId="60" applyFont="1" applyAlignment="1">
      <alignment/>
    </xf>
    <xf numFmtId="0" fontId="25" fillId="0" borderId="0" xfId="0" applyFont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 vertical="center" wrapText="1"/>
    </xf>
    <xf numFmtId="166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49" fontId="5" fillId="7" borderId="10" xfId="0" applyNumberFormat="1" applyFont="1" applyFill="1" applyBorder="1" applyAlignment="1">
      <alignment horizontal="center" vertical="top" wrapText="1"/>
    </xf>
    <xf numFmtId="49" fontId="3" fillId="7" borderId="10" xfId="0" applyNumberFormat="1" applyFont="1" applyFill="1" applyBorder="1" applyAlignment="1">
      <alignment horizontal="center" vertical="top" wrapText="1"/>
    </xf>
    <xf numFmtId="49" fontId="4" fillId="7" borderId="10" xfId="0" applyNumberFormat="1" applyFont="1" applyFill="1" applyBorder="1" applyAlignment="1">
      <alignment horizontal="left" vertical="center" wrapText="1"/>
    </xf>
    <xf numFmtId="166" fontId="6" fillId="36" borderId="10" xfId="0" applyNumberFormat="1" applyFont="1" applyFill="1" applyBorder="1" applyAlignment="1" applyProtection="1">
      <alignment horizontal="left" vertical="center" wrapText="1"/>
      <protection/>
    </xf>
    <xf numFmtId="0" fontId="2" fillId="44" borderId="0" xfId="0" applyFont="1" applyFill="1" applyAlignment="1">
      <alignment horizontal="center" wrapText="1"/>
    </xf>
    <xf numFmtId="0" fontId="9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51">
      <selection activeCell="L8" sqref="L8"/>
    </sheetView>
  </sheetViews>
  <sheetFormatPr defaultColWidth="9.140625" defaultRowHeight="15"/>
  <cols>
    <col min="1" max="1" width="4.57421875" style="16" customWidth="1"/>
    <col min="2" max="2" width="14.28125" style="1" customWidth="1"/>
    <col min="3" max="3" width="51.57421875" style="1" customWidth="1"/>
    <col min="4" max="4" width="6.28125" style="2" customWidth="1"/>
    <col min="5" max="5" width="10.7109375" style="1" customWidth="1"/>
    <col min="6" max="6" width="12.8515625" style="1" customWidth="1"/>
    <col min="7" max="7" width="15.7109375" style="1" customWidth="1"/>
  </cols>
  <sheetData>
    <row r="1" ht="15">
      <c r="G1" s="94" t="s">
        <v>202</v>
      </c>
    </row>
    <row r="2" spans="1:7" ht="18.75">
      <c r="A2" s="84" t="s">
        <v>0</v>
      </c>
      <c r="B2" s="84"/>
      <c r="C2" s="84"/>
      <c r="D2" s="84"/>
      <c r="E2" s="84"/>
      <c r="F2" s="84"/>
      <c r="G2" s="84"/>
    </row>
    <row r="3" spans="1:7" ht="43.5" customHeight="1">
      <c r="A3" s="85" t="s">
        <v>1</v>
      </c>
      <c r="B3" s="85"/>
      <c r="C3" s="85"/>
      <c r="D3" s="85"/>
      <c r="E3" s="85"/>
      <c r="F3" s="85"/>
      <c r="G3" s="85"/>
    </row>
    <row r="4" spans="2:7" ht="28.5" customHeight="1">
      <c r="B4" s="86" t="s">
        <v>2</v>
      </c>
      <c r="C4" s="86"/>
      <c r="D4" s="86"/>
      <c r="E4" s="86"/>
      <c r="F4" s="86"/>
      <c r="G4" s="86"/>
    </row>
    <row r="5" spans="1:7" ht="30">
      <c r="A5" s="17" t="s">
        <v>3</v>
      </c>
      <c r="B5" s="51" t="s">
        <v>4</v>
      </c>
      <c r="C5" s="51" t="s">
        <v>5</v>
      </c>
      <c r="D5" s="51" t="s">
        <v>6</v>
      </c>
      <c r="E5" s="51" t="s">
        <v>7</v>
      </c>
      <c r="F5" s="51" t="s">
        <v>8</v>
      </c>
      <c r="G5" s="51" t="s">
        <v>9</v>
      </c>
    </row>
    <row r="6" spans="1:7" ht="15">
      <c r="A6" s="17" t="s">
        <v>10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</row>
    <row r="7" spans="1:7" ht="15">
      <c r="A7" s="6" t="s">
        <v>11</v>
      </c>
      <c r="B7" s="52"/>
      <c r="C7" s="52" t="s">
        <v>12</v>
      </c>
      <c r="D7" s="53"/>
      <c r="E7" s="52"/>
      <c r="F7" s="52"/>
      <c r="G7" s="52"/>
    </row>
    <row r="8" spans="1:7" ht="25.5">
      <c r="A8" s="4" t="s">
        <v>10</v>
      </c>
      <c r="B8" s="54" t="s">
        <v>13</v>
      </c>
      <c r="C8" s="54" t="s">
        <v>14</v>
      </c>
      <c r="D8" s="55" t="s">
        <v>15</v>
      </c>
      <c r="E8" s="67">
        <v>4.324</v>
      </c>
      <c r="F8" s="57"/>
      <c r="G8" s="68">
        <f>E8*F8</f>
        <v>0</v>
      </c>
    </row>
    <row r="9" spans="1:7" ht="25.5">
      <c r="A9" s="19">
        <f aca="true" t="shared" si="0" ref="A9:A14">A8+1</f>
        <v>2</v>
      </c>
      <c r="B9" s="54" t="s">
        <v>16</v>
      </c>
      <c r="C9" s="54" t="s">
        <v>17</v>
      </c>
      <c r="D9" s="55" t="s">
        <v>15</v>
      </c>
      <c r="E9" s="67">
        <v>4.324</v>
      </c>
      <c r="F9" s="57"/>
      <c r="G9" s="68">
        <f aca="true" t="shared" si="1" ref="G9:G14">E9*F9</f>
        <v>0</v>
      </c>
    </row>
    <row r="10" spans="1:7" ht="38.25">
      <c r="A10" s="19">
        <f t="shared" si="0"/>
        <v>3</v>
      </c>
      <c r="B10" s="54" t="s">
        <v>18</v>
      </c>
      <c r="C10" s="54" t="s">
        <v>19</v>
      </c>
      <c r="D10" s="55" t="s">
        <v>20</v>
      </c>
      <c r="E10" s="67">
        <v>1297.2</v>
      </c>
      <c r="F10" s="57"/>
      <c r="G10" s="68">
        <f t="shared" si="1"/>
        <v>0</v>
      </c>
    </row>
    <row r="11" spans="1:7" ht="25.5">
      <c r="A11" s="19">
        <f t="shared" si="0"/>
        <v>4</v>
      </c>
      <c r="B11" s="54" t="s">
        <v>21</v>
      </c>
      <c r="C11" s="54" t="s">
        <v>22</v>
      </c>
      <c r="D11" s="55" t="s">
        <v>23</v>
      </c>
      <c r="E11" s="67">
        <v>21.5</v>
      </c>
      <c r="F11" s="57"/>
      <c r="G11" s="68">
        <f t="shared" si="1"/>
        <v>0</v>
      </c>
    </row>
    <row r="12" spans="1:7" ht="25.5">
      <c r="A12" s="19">
        <f t="shared" si="0"/>
        <v>5</v>
      </c>
      <c r="B12" s="54" t="s">
        <v>24</v>
      </c>
      <c r="C12" s="54" t="s">
        <v>25</v>
      </c>
      <c r="D12" s="55" t="s">
        <v>23</v>
      </c>
      <c r="E12" s="67">
        <v>14</v>
      </c>
      <c r="F12" s="57"/>
      <c r="G12" s="68">
        <f t="shared" si="1"/>
        <v>0</v>
      </c>
    </row>
    <row r="13" spans="1:7" ht="25.5">
      <c r="A13" s="19">
        <f t="shared" si="0"/>
        <v>6</v>
      </c>
      <c r="B13" s="54" t="s">
        <v>26</v>
      </c>
      <c r="C13" s="54" t="s">
        <v>27</v>
      </c>
      <c r="D13" s="55" t="s">
        <v>28</v>
      </c>
      <c r="E13" s="67">
        <v>20</v>
      </c>
      <c r="F13" s="57"/>
      <c r="G13" s="68">
        <f t="shared" si="1"/>
        <v>0</v>
      </c>
    </row>
    <row r="14" spans="1:7" ht="25.5">
      <c r="A14" s="19">
        <f t="shared" si="0"/>
        <v>7</v>
      </c>
      <c r="B14" s="54" t="s">
        <v>29</v>
      </c>
      <c r="C14" s="54" t="s">
        <v>30</v>
      </c>
      <c r="D14" s="55" t="s">
        <v>28</v>
      </c>
      <c r="E14" s="67">
        <v>4</v>
      </c>
      <c r="F14" s="57"/>
      <c r="G14" s="68">
        <f t="shared" si="1"/>
        <v>0</v>
      </c>
    </row>
    <row r="15" spans="1:7" ht="15">
      <c r="A15" s="7" t="s">
        <v>31</v>
      </c>
      <c r="B15" s="58"/>
      <c r="C15" s="58" t="s">
        <v>32</v>
      </c>
      <c r="D15" s="59"/>
      <c r="E15" s="58"/>
      <c r="F15" s="58"/>
      <c r="G15" s="69"/>
    </row>
    <row r="16" spans="1:7" ht="38.25">
      <c r="A16" s="19">
        <v>8</v>
      </c>
      <c r="B16" s="60" t="s">
        <v>33</v>
      </c>
      <c r="C16" s="61" t="s">
        <v>34</v>
      </c>
      <c r="D16" s="62" t="s">
        <v>35</v>
      </c>
      <c r="E16" s="63">
        <v>1201.5</v>
      </c>
      <c r="F16" s="61"/>
      <c r="G16" s="70">
        <f aca="true" t="shared" si="2" ref="G16:G21">E16*F16</f>
        <v>0</v>
      </c>
    </row>
    <row r="17" spans="1:7" ht="51">
      <c r="A17" s="19">
        <f>A16+1</f>
        <v>9</v>
      </c>
      <c r="B17" s="60" t="s">
        <v>36</v>
      </c>
      <c r="C17" s="60" t="s">
        <v>37</v>
      </c>
      <c r="D17" s="62" t="s">
        <v>23</v>
      </c>
      <c r="E17" s="64">
        <v>11.5</v>
      </c>
      <c r="F17" s="61"/>
      <c r="G17" s="70">
        <f t="shared" si="2"/>
        <v>0</v>
      </c>
    </row>
    <row r="18" spans="1:7" ht="51">
      <c r="A18" s="19">
        <f>A17+1</f>
        <v>10</v>
      </c>
      <c r="B18" s="60" t="s">
        <v>38</v>
      </c>
      <c r="C18" s="60" t="s">
        <v>39</v>
      </c>
      <c r="D18" s="62" t="s">
        <v>23</v>
      </c>
      <c r="E18" s="64">
        <v>21</v>
      </c>
      <c r="F18" s="61"/>
      <c r="G18" s="70">
        <f t="shared" si="2"/>
        <v>0</v>
      </c>
    </row>
    <row r="19" spans="1:7" ht="51">
      <c r="A19" s="19">
        <f>A18+1</f>
        <v>11</v>
      </c>
      <c r="B19" s="60" t="s">
        <v>40</v>
      </c>
      <c r="C19" s="60" t="s">
        <v>41</v>
      </c>
      <c r="D19" s="62" t="s">
        <v>23</v>
      </c>
      <c r="E19" s="64">
        <v>15.5</v>
      </c>
      <c r="F19" s="61"/>
      <c r="G19" s="70">
        <f t="shared" si="2"/>
        <v>0</v>
      </c>
    </row>
    <row r="20" spans="1:7" ht="53.25" customHeight="1">
      <c r="A20" s="19">
        <f>A19+1</f>
        <v>12</v>
      </c>
      <c r="B20" s="60" t="s">
        <v>40</v>
      </c>
      <c r="C20" s="60" t="s">
        <v>42</v>
      </c>
      <c r="D20" s="62" t="s">
        <v>23</v>
      </c>
      <c r="E20" s="64">
        <v>36.5</v>
      </c>
      <c r="F20" s="61"/>
      <c r="G20" s="70">
        <f t="shared" si="2"/>
        <v>0</v>
      </c>
    </row>
    <row r="21" spans="1:7" ht="38.25">
      <c r="A21" s="19">
        <f>A20+1</f>
        <v>13</v>
      </c>
      <c r="B21" s="60" t="s">
        <v>43</v>
      </c>
      <c r="C21" s="60" t="s">
        <v>44</v>
      </c>
      <c r="D21" s="62" t="s">
        <v>35</v>
      </c>
      <c r="E21" s="64">
        <v>114</v>
      </c>
      <c r="F21" s="61"/>
      <c r="G21" s="70">
        <f t="shared" si="2"/>
        <v>0</v>
      </c>
    </row>
    <row r="22" spans="1:7" ht="15">
      <c r="A22" s="7" t="s">
        <v>45</v>
      </c>
      <c r="B22" s="58"/>
      <c r="C22" s="58" t="s">
        <v>46</v>
      </c>
      <c r="D22" s="59"/>
      <c r="E22" s="58"/>
      <c r="F22" s="58"/>
      <c r="G22" s="69"/>
    </row>
    <row r="23" spans="1:7" ht="38.25">
      <c r="A23" s="21">
        <f>A21+1</f>
        <v>14</v>
      </c>
      <c r="B23" s="54" t="s">
        <v>47</v>
      </c>
      <c r="C23" s="54" t="s">
        <v>48</v>
      </c>
      <c r="D23" s="55" t="s">
        <v>35</v>
      </c>
      <c r="E23" s="56">
        <v>1144.29</v>
      </c>
      <c r="F23" s="57"/>
      <c r="G23" s="68">
        <f>E23*F23</f>
        <v>0</v>
      </c>
    </row>
    <row r="24" spans="1:7" ht="38.25">
      <c r="A24" s="20">
        <f>A23+1</f>
        <v>15</v>
      </c>
      <c r="B24" s="54" t="s">
        <v>47</v>
      </c>
      <c r="C24" s="54" t="s">
        <v>49</v>
      </c>
      <c r="D24" s="55" t="s">
        <v>35</v>
      </c>
      <c r="E24" s="56">
        <v>26445.8</v>
      </c>
      <c r="F24" s="57"/>
      <c r="G24" s="68">
        <f>E24*F24</f>
        <v>0</v>
      </c>
    </row>
    <row r="25" spans="1:7" ht="15">
      <c r="A25" s="7" t="s">
        <v>50</v>
      </c>
      <c r="B25" s="58"/>
      <c r="C25" s="58" t="s">
        <v>51</v>
      </c>
      <c r="D25" s="59"/>
      <c r="E25" s="58"/>
      <c r="F25" s="58"/>
      <c r="G25" s="69"/>
    </row>
    <row r="26" spans="1:7" ht="25.5">
      <c r="A26" s="21">
        <f>A24+1</f>
        <v>16</v>
      </c>
      <c r="B26" s="60" t="s">
        <v>52</v>
      </c>
      <c r="C26" s="60" t="s">
        <v>53</v>
      </c>
      <c r="D26" s="62" t="s">
        <v>35</v>
      </c>
      <c r="E26" s="64">
        <v>27590.09</v>
      </c>
      <c r="F26" s="61"/>
      <c r="G26" s="70">
        <f aca="true" t="shared" si="3" ref="G26:G34">E26*F26</f>
        <v>0</v>
      </c>
    </row>
    <row r="27" spans="1:7" ht="25.5">
      <c r="A27" s="20">
        <f>A26+1</f>
        <v>17</v>
      </c>
      <c r="B27" s="60" t="s">
        <v>54</v>
      </c>
      <c r="C27" s="60" t="s">
        <v>55</v>
      </c>
      <c r="D27" s="62" t="s">
        <v>35</v>
      </c>
      <c r="E27" s="64">
        <v>27590.09</v>
      </c>
      <c r="F27" s="61"/>
      <c r="G27" s="70">
        <f t="shared" si="3"/>
        <v>0</v>
      </c>
    </row>
    <row r="28" spans="1:7" ht="25.5">
      <c r="A28" s="21">
        <f aca="true" t="shared" si="4" ref="A28:A34">A27+1</f>
        <v>18</v>
      </c>
      <c r="B28" s="60" t="s">
        <v>56</v>
      </c>
      <c r="C28" s="60" t="s">
        <v>57</v>
      </c>
      <c r="D28" s="62" t="s">
        <v>35</v>
      </c>
      <c r="E28" s="64">
        <v>24467.96</v>
      </c>
      <c r="F28" s="61"/>
      <c r="G28" s="70">
        <f t="shared" si="3"/>
        <v>0</v>
      </c>
    </row>
    <row r="29" spans="1:7" ht="25.5">
      <c r="A29" s="21">
        <f t="shared" si="4"/>
        <v>19</v>
      </c>
      <c r="B29" s="60" t="s">
        <v>58</v>
      </c>
      <c r="C29" s="60" t="s">
        <v>59</v>
      </c>
      <c r="D29" s="62" t="s">
        <v>35</v>
      </c>
      <c r="E29" s="64">
        <v>24467.96</v>
      </c>
      <c r="F29" s="61"/>
      <c r="G29" s="70">
        <f t="shared" si="3"/>
        <v>0</v>
      </c>
    </row>
    <row r="30" spans="1:7" ht="25.5">
      <c r="A30" s="21">
        <f t="shared" si="4"/>
        <v>20</v>
      </c>
      <c r="B30" s="60" t="s">
        <v>60</v>
      </c>
      <c r="C30" s="60" t="s">
        <v>61</v>
      </c>
      <c r="D30" s="62" t="s">
        <v>35</v>
      </c>
      <c r="E30" s="64">
        <v>977.64</v>
      </c>
      <c r="F30" s="61"/>
      <c r="G30" s="70">
        <f t="shared" si="3"/>
        <v>0</v>
      </c>
    </row>
    <row r="31" spans="1:7" ht="25.5">
      <c r="A31" s="21">
        <f t="shared" si="4"/>
        <v>21</v>
      </c>
      <c r="B31" s="60" t="s">
        <v>60</v>
      </c>
      <c r="C31" s="60" t="s">
        <v>62</v>
      </c>
      <c r="D31" s="62" t="s">
        <v>35</v>
      </c>
      <c r="E31" s="64">
        <v>23490.32</v>
      </c>
      <c r="F31" s="61"/>
      <c r="G31" s="70">
        <f t="shared" si="3"/>
        <v>0</v>
      </c>
    </row>
    <row r="32" spans="1:7" ht="25.5">
      <c r="A32" s="21">
        <f t="shared" si="4"/>
        <v>22</v>
      </c>
      <c r="B32" s="60" t="s">
        <v>63</v>
      </c>
      <c r="C32" s="60" t="s">
        <v>64</v>
      </c>
      <c r="D32" s="62" t="s">
        <v>35</v>
      </c>
      <c r="E32" s="64">
        <v>866.54</v>
      </c>
      <c r="F32" s="61"/>
      <c r="G32" s="70">
        <f t="shared" si="3"/>
        <v>0</v>
      </c>
    </row>
    <row r="33" spans="1:7" ht="25.5">
      <c r="A33" s="21">
        <f t="shared" si="4"/>
        <v>23</v>
      </c>
      <c r="B33" s="60" t="s">
        <v>63</v>
      </c>
      <c r="C33" s="60" t="s">
        <v>65</v>
      </c>
      <c r="D33" s="62" t="s">
        <v>35</v>
      </c>
      <c r="E33" s="64">
        <v>21540.75</v>
      </c>
      <c r="F33" s="61"/>
      <c r="G33" s="70">
        <f t="shared" si="3"/>
        <v>0</v>
      </c>
    </row>
    <row r="34" spans="1:7" ht="38.25">
      <c r="A34" s="21">
        <f t="shared" si="4"/>
        <v>24</v>
      </c>
      <c r="B34" s="60" t="s">
        <v>66</v>
      </c>
      <c r="C34" s="60" t="s">
        <v>67</v>
      </c>
      <c r="D34" s="62" t="s">
        <v>35</v>
      </c>
      <c r="E34" s="64">
        <v>6186.16</v>
      </c>
      <c r="F34" s="61"/>
      <c r="G34" s="70">
        <f t="shared" si="3"/>
        <v>0</v>
      </c>
    </row>
    <row r="35" spans="1:7" ht="15">
      <c r="A35" s="7" t="s">
        <v>68</v>
      </c>
      <c r="B35" s="58"/>
      <c r="C35" s="58" t="s">
        <v>69</v>
      </c>
      <c r="D35" s="59"/>
      <c r="E35" s="58"/>
      <c r="F35" s="58"/>
      <c r="G35" s="69"/>
    </row>
    <row r="36" spans="1:7" ht="38.25">
      <c r="A36" s="21">
        <f>A34+1</f>
        <v>25</v>
      </c>
      <c r="B36" s="54" t="s">
        <v>70</v>
      </c>
      <c r="C36" s="54" t="s">
        <v>71</v>
      </c>
      <c r="D36" s="55" t="s">
        <v>35</v>
      </c>
      <c r="E36" s="56">
        <v>3.69</v>
      </c>
      <c r="F36" s="57"/>
      <c r="G36" s="68">
        <f aca="true" t="shared" si="5" ref="G36:G42">E36*F36</f>
        <v>0</v>
      </c>
    </row>
    <row r="37" spans="1:7" ht="38.25">
      <c r="A37" s="21">
        <f aca="true" t="shared" si="6" ref="A37:A42">A36+1</f>
        <v>26</v>
      </c>
      <c r="B37" s="54" t="s">
        <v>72</v>
      </c>
      <c r="C37" s="54" t="s">
        <v>73</v>
      </c>
      <c r="D37" s="55" t="s">
        <v>28</v>
      </c>
      <c r="E37" s="56">
        <v>12</v>
      </c>
      <c r="F37" s="57"/>
      <c r="G37" s="68">
        <f t="shared" si="5"/>
        <v>0</v>
      </c>
    </row>
    <row r="38" spans="1:7" ht="25.5">
      <c r="A38" s="21">
        <f t="shared" si="6"/>
        <v>27</v>
      </c>
      <c r="B38" s="54" t="s">
        <v>74</v>
      </c>
      <c r="C38" s="54" t="s">
        <v>75</v>
      </c>
      <c r="D38" s="55" t="s">
        <v>28</v>
      </c>
      <c r="E38" s="56">
        <v>12</v>
      </c>
      <c r="F38" s="57"/>
      <c r="G38" s="68">
        <f t="shared" si="5"/>
        <v>0</v>
      </c>
    </row>
    <row r="39" spans="1:7" ht="38.25">
      <c r="A39" s="21">
        <f t="shared" si="6"/>
        <v>28</v>
      </c>
      <c r="B39" s="54" t="s">
        <v>72</v>
      </c>
      <c r="C39" s="54" t="s">
        <v>76</v>
      </c>
      <c r="D39" s="55" t="s">
        <v>28</v>
      </c>
      <c r="E39" s="56">
        <v>6</v>
      </c>
      <c r="F39" s="57"/>
      <c r="G39" s="68">
        <f t="shared" si="5"/>
        <v>0</v>
      </c>
    </row>
    <row r="40" spans="1:7" ht="38.25">
      <c r="A40" s="21">
        <f t="shared" si="6"/>
        <v>29</v>
      </c>
      <c r="B40" s="54" t="s">
        <v>77</v>
      </c>
      <c r="C40" s="54" t="s">
        <v>78</v>
      </c>
      <c r="D40" s="55" t="s">
        <v>28</v>
      </c>
      <c r="E40" s="56">
        <v>4</v>
      </c>
      <c r="F40" s="57"/>
      <c r="G40" s="68">
        <f t="shared" si="5"/>
        <v>0</v>
      </c>
    </row>
    <row r="41" spans="1:7" ht="38.25">
      <c r="A41" s="21">
        <f t="shared" si="6"/>
        <v>30</v>
      </c>
      <c r="B41" s="54" t="s">
        <v>74</v>
      </c>
      <c r="C41" s="54" t="s">
        <v>79</v>
      </c>
      <c r="D41" s="55" t="s">
        <v>28</v>
      </c>
      <c r="E41" s="56">
        <v>2</v>
      </c>
      <c r="F41" s="57"/>
      <c r="G41" s="68">
        <f t="shared" si="5"/>
        <v>0</v>
      </c>
    </row>
    <row r="42" spans="1:7" ht="25.5">
      <c r="A42" s="21">
        <f t="shared" si="6"/>
        <v>31</v>
      </c>
      <c r="B42" s="54" t="s">
        <v>80</v>
      </c>
      <c r="C42" s="54" t="s">
        <v>81</v>
      </c>
      <c r="D42" s="55" t="s">
        <v>28</v>
      </c>
      <c r="E42" s="56">
        <v>2</v>
      </c>
      <c r="F42" s="57"/>
      <c r="G42" s="68">
        <f t="shared" si="5"/>
        <v>0</v>
      </c>
    </row>
    <row r="43" spans="1:7" ht="15">
      <c r="A43" s="8" t="s">
        <v>82</v>
      </c>
      <c r="B43" s="65"/>
      <c r="C43" s="65" t="s">
        <v>83</v>
      </c>
      <c r="D43" s="66"/>
      <c r="E43" s="65"/>
      <c r="F43" s="65"/>
      <c r="G43" s="71"/>
    </row>
    <row r="44" spans="1:7" ht="38.25">
      <c r="A44" s="20">
        <f>A42+1</f>
        <v>32</v>
      </c>
      <c r="B44" s="54" t="s">
        <v>84</v>
      </c>
      <c r="C44" s="54" t="s">
        <v>85</v>
      </c>
      <c r="D44" s="55" t="s">
        <v>23</v>
      </c>
      <c r="E44" s="56">
        <v>19.5</v>
      </c>
      <c r="F44" s="57"/>
      <c r="G44" s="70">
        <f>E44*F44</f>
        <v>0</v>
      </c>
    </row>
    <row r="45" spans="1:7" ht="15">
      <c r="A45" s="87" t="s">
        <v>192</v>
      </c>
      <c r="B45" s="87"/>
      <c r="C45" s="87"/>
      <c r="D45" s="87"/>
      <c r="E45" s="87"/>
      <c r="F45" s="9" t="s">
        <v>86</v>
      </c>
      <c r="G45" s="72">
        <f>SUM(G8:G44)</f>
        <v>0</v>
      </c>
    </row>
    <row r="46" spans="1:7" ht="15">
      <c r="A46" s="87"/>
      <c r="B46" s="87"/>
      <c r="C46" s="87"/>
      <c r="D46" s="87"/>
      <c r="E46" s="87"/>
      <c r="F46" s="10" t="s">
        <v>87</v>
      </c>
      <c r="G46" s="73">
        <f>G45*0.23</f>
        <v>0</v>
      </c>
    </row>
    <row r="47" spans="1:7" ht="15">
      <c r="A47" s="87"/>
      <c r="B47" s="87"/>
      <c r="C47" s="87"/>
      <c r="D47" s="87"/>
      <c r="E47" s="87"/>
      <c r="F47" s="11" t="s">
        <v>88</v>
      </c>
      <c r="G47" s="74">
        <f>SUM(G45:G46)</f>
        <v>0</v>
      </c>
    </row>
    <row r="49" spans="1:7" ht="33" customHeight="1">
      <c r="A49" s="18"/>
      <c r="B49" s="88" t="s">
        <v>89</v>
      </c>
      <c r="C49" s="88"/>
      <c r="D49" s="88"/>
      <c r="E49" s="88"/>
      <c r="F49" s="88"/>
      <c r="G49" s="88"/>
    </row>
    <row r="50" spans="1:7" ht="30">
      <c r="A50" s="17" t="s">
        <v>3</v>
      </c>
      <c r="B50" s="51" t="s">
        <v>4</v>
      </c>
      <c r="C50" s="51" t="s">
        <v>5</v>
      </c>
      <c r="D50" s="51" t="s">
        <v>6</v>
      </c>
      <c r="E50" s="51" t="s">
        <v>7</v>
      </c>
      <c r="F50" s="51" t="s">
        <v>8</v>
      </c>
      <c r="G50" s="51" t="s">
        <v>9</v>
      </c>
    </row>
    <row r="51" spans="1:7" ht="15">
      <c r="A51" s="17" t="s">
        <v>10</v>
      </c>
      <c r="B51" s="51">
        <v>2</v>
      </c>
      <c r="C51" s="51">
        <v>3</v>
      </c>
      <c r="D51" s="51">
        <v>4</v>
      </c>
      <c r="E51" s="51">
        <v>5</v>
      </c>
      <c r="F51" s="51">
        <v>6</v>
      </c>
      <c r="G51" s="51">
        <v>7</v>
      </c>
    </row>
    <row r="52" spans="1:7" ht="15">
      <c r="A52" s="6" t="s">
        <v>11</v>
      </c>
      <c r="B52" s="24"/>
      <c r="C52" s="24" t="s">
        <v>12</v>
      </c>
      <c r="D52" s="25"/>
      <c r="E52" s="24"/>
      <c r="F52" s="24"/>
      <c r="G52" s="24"/>
    </row>
    <row r="53" spans="1:7" ht="27.75" customHeight="1">
      <c r="A53" s="4" t="s">
        <v>10</v>
      </c>
      <c r="B53" s="26" t="s">
        <v>195</v>
      </c>
      <c r="C53" s="27" t="s">
        <v>196</v>
      </c>
      <c r="D53" s="28" t="s">
        <v>92</v>
      </c>
      <c r="E53" s="29">
        <v>1</v>
      </c>
      <c r="F53" s="30"/>
      <c r="G53" s="75">
        <v>0</v>
      </c>
    </row>
    <row r="54" spans="1:7" ht="15">
      <c r="A54" s="23">
        <f>A53+1</f>
        <v>2</v>
      </c>
      <c r="B54" s="26" t="s">
        <v>90</v>
      </c>
      <c r="C54" s="26" t="s">
        <v>91</v>
      </c>
      <c r="D54" s="32" t="s">
        <v>92</v>
      </c>
      <c r="E54" s="33" t="s">
        <v>93</v>
      </c>
      <c r="F54" s="31"/>
      <c r="G54" s="75">
        <f>E54*F54</f>
        <v>0</v>
      </c>
    </row>
    <row r="55" spans="1:7" ht="38.25">
      <c r="A55" s="23">
        <f aca="true" t="shared" si="7" ref="A55:A67">A54+1</f>
        <v>3</v>
      </c>
      <c r="B55" s="26" t="s">
        <v>94</v>
      </c>
      <c r="C55" s="26" t="s">
        <v>95</v>
      </c>
      <c r="D55" s="32" t="s">
        <v>92</v>
      </c>
      <c r="E55" s="33" t="s">
        <v>93</v>
      </c>
      <c r="F55" s="31"/>
      <c r="G55" s="75">
        <f aca="true" t="shared" si="8" ref="G55:G66">E55*F55</f>
        <v>0</v>
      </c>
    </row>
    <row r="56" spans="1:7" ht="25.5">
      <c r="A56" s="23">
        <f t="shared" si="7"/>
        <v>4</v>
      </c>
      <c r="B56" s="34" t="s">
        <v>96</v>
      </c>
      <c r="C56" s="34" t="s">
        <v>97</v>
      </c>
      <c r="D56" s="35" t="s">
        <v>23</v>
      </c>
      <c r="E56" s="36" t="s">
        <v>98</v>
      </c>
      <c r="F56" s="37"/>
      <c r="G56" s="75">
        <f t="shared" si="8"/>
        <v>0</v>
      </c>
    </row>
    <row r="57" spans="1:7" ht="25.5">
      <c r="A57" s="23">
        <f t="shared" si="7"/>
        <v>5</v>
      </c>
      <c r="B57" s="34" t="s">
        <v>96</v>
      </c>
      <c r="C57" s="34" t="s">
        <v>99</v>
      </c>
      <c r="D57" s="35" t="s">
        <v>23</v>
      </c>
      <c r="E57" s="36" t="s">
        <v>100</v>
      </c>
      <c r="F57" s="37"/>
      <c r="G57" s="75">
        <f t="shared" si="8"/>
        <v>0</v>
      </c>
    </row>
    <row r="58" spans="1:7" ht="25.5">
      <c r="A58" s="23">
        <f t="shared" si="7"/>
        <v>6</v>
      </c>
      <c r="B58" s="34" t="s">
        <v>96</v>
      </c>
      <c r="C58" s="34" t="s">
        <v>101</v>
      </c>
      <c r="D58" s="35" t="s">
        <v>35</v>
      </c>
      <c r="E58" s="36" t="s">
        <v>102</v>
      </c>
      <c r="F58" s="37"/>
      <c r="G58" s="75">
        <f t="shared" si="8"/>
        <v>0</v>
      </c>
    </row>
    <row r="59" spans="1:7" ht="25.5">
      <c r="A59" s="23">
        <f t="shared" si="7"/>
        <v>7</v>
      </c>
      <c r="B59" s="34" t="s">
        <v>96</v>
      </c>
      <c r="C59" s="34" t="s">
        <v>103</v>
      </c>
      <c r="D59" s="35" t="s">
        <v>35</v>
      </c>
      <c r="E59" s="36" t="s">
        <v>104</v>
      </c>
      <c r="F59" s="37"/>
      <c r="G59" s="75">
        <f t="shared" si="8"/>
        <v>0</v>
      </c>
    </row>
    <row r="60" spans="1:7" ht="25.5">
      <c r="A60" s="23">
        <f t="shared" si="7"/>
        <v>8</v>
      </c>
      <c r="B60" s="34" t="s">
        <v>96</v>
      </c>
      <c r="C60" s="34" t="s">
        <v>105</v>
      </c>
      <c r="D60" s="35" t="s">
        <v>35</v>
      </c>
      <c r="E60" s="36" t="s">
        <v>106</v>
      </c>
      <c r="F60" s="37"/>
      <c r="G60" s="75">
        <f t="shared" si="8"/>
        <v>0</v>
      </c>
    </row>
    <row r="61" spans="1:7" ht="38.25">
      <c r="A61" s="23">
        <f t="shared" si="7"/>
        <v>9</v>
      </c>
      <c r="B61" s="34" t="s">
        <v>96</v>
      </c>
      <c r="C61" s="34" t="s">
        <v>107</v>
      </c>
      <c r="D61" s="35" t="s">
        <v>35</v>
      </c>
      <c r="E61" s="36" t="s">
        <v>108</v>
      </c>
      <c r="F61" s="37"/>
      <c r="G61" s="75">
        <f t="shared" si="8"/>
        <v>0</v>
      </c>
    </row>
    <row r="62" spans="1:7" ht="38.25">
      <c r="A62" s="23">
        <f t="shared" si="7"/>
        <v>10</v>
      </c>
      <c r="B62" s="26" t="s">
        <v>109</v>
      </c>
      <c r="C62" s="26" t="s">
        <v>110</v>
      </c>
      <c r="D62" s="32" t="s">
        <v>35</v>
      </c>
      <c r="E62" s="33">
        <v>2636</v>
      </c>
      <c r="F62" s="31"/>
      <c r="G62" s="75">
        <f t="shared" si="8"/>
        <v>0</v>
      </c>
    </row>
    <row r="63" spans="1:7" ht="25.5">
      <c r="A63" s="23">
        <f t="shared" si="7"/>
        <v>11</v>
      </c>
      <c r="B63" s="26" t="s">
        <v>96</v>
      </c>
      <c r="C63" s="26" t="s">
        <v>111</v>
      </c>
      <c r="D63" s="32" t="s">
        <v>28</v>
      </c>
      <c r="E63" s="33" t="s">
        <v>112</v>
      </c>
      <c r="F63" s="31"/>
      <c r="G63" s="75">
        <f t="shared" si="8"/>
        <v>0</v>
      </c>
    </row>
    <row r="64" spans="1:7" ht="25.5">
      <c r="A64" s="23">
        <f t="shared" si="7"/>
        <v>12</v>
      </c>
      <c r="B64" s="26" t="s">
        <v>96</v>
      </c>
      <c r="C64" s="26" t="s">
        <v>113</v>
      </c>
      <c r="D64" s="32" t="s">
        <v>28</v>
      </c>
      <c r="E64" s="33" t="s">
        <v>114</v>
      </c>
      <c r="F64" s="31"/>
      <c r="G64" s="75">
        <f t="shared" si="8"/>
        <v>0</v>
      </c>
    </row>
    <row r="65" spans="1:7" ht="25.5">
      <c r="A65" s="23">
        <f t="shared" si="7"/>
        <v>13</v>
      </c>
      <c r="B65" s="26" t="s">
        <v>96</v>
      </c>
      <c r="C65" s="26" t="s">
        <v>115</v>
      </c>
      <c r="D65" s="32" t="s">
        <v>20</v>
      </c>
      <c r="E65" s="33">
        <v>132.58</v>
      </c>
      <c r="F65" s="31"/>
      <c r="G65" s="75">
        <f t="shared" si="8"/>
        <v>0</v>
      </c>
    </row>
    <row r="66" spans="1:7" ht="38.25">
      <c r="A66" s="23">
        <f t="shared" si="7"/>
        <v>14</v>
      </c>
      <c r="B66" s="26" t="s">
        <v>96</v>
      </c>
      <c r="C66" s="26" t="s">
        <v>116</v>
      </c>
      <c r="D66" s="32" t="s">
        <v>20</v>
      </c>
      <c r="E66" s="33">
        <v>132.58</v>
      </c>
      <c r="F66" s="31"/>
      <c r="G66" s="75">
        <f t="shared" si="8"/>
        <v>0</v>
      </c>
    </row>
    <row r="67" spans="1:7" ht="15">
      <c r="A67" s="23">
        <f t="shared" si="7"/>
        <v>15</v>
      </c>
      <c r="B67" s="26" t="s">
        <v>117</v>
      </c>
      <c r="C67" s="26" t="s">
        <v>118</v>
      </c>
      <c r="D67" s="32" t="s">
        <v>119</v>
      </c>
      <c r="E67" s="33" t="s">
        <v>120</v>
      </c>
      <c r="F67" s="31"/>
      <c r="G67" s="75">
        <f>E67*F67</f>
        <v>0</v>
      </c>
    </row>
    <row r="68" spans="1:7" ht="15">
      <c r="A68" s="15" t="s">
        <v>31</v>
      </c>
      <c r="B68" s="3"/>
      <c r="C68" s="38" t="s">
        <v>121</v>
      </c>
      <c r="D68" s="39"/>
      <c r="E68" s="38"/>
      <c r="F68" s="40"/>
      <c r="G68" s="76"/>
    </row>
    <row r="69" spans="1:7" ht="51">
      <c r="A69" s="23">
        <f>A67+1</f>
        <v>16</v>
      </c>
      <c r="B69" s="34" t="s">
        <v>122</v>
      </c>
      <c r="C69" s="34" t="s">
        <v>123</v>
      </c>
      <c r="D69" s="35" t="s">
        <v>23</v>
      </c>
      <c r="E69" s="36">
        <v>400</v>
      </c>
      <c r="F69" s="37"/>
      <c r="G69" s="75">
        <f aca="true" t="shared" si="9" ref="G69:G75">E69*F69</f>
        <v>0</v>
      </c>
    </row>
    <row r="70" spans="1:7" ht="15">
      <c r="A70" s="22">
        <f aca="true" t="shared" si="10" ref="A70:A75">A69+1</f>
        <v>17</v>
      </c>
      <c r="B70" s="34" t="s">
        <v>124</v>
      </c>
      <c r="C70" s="34" t="s">
        <v>125</v>
      </c>
      <c r="D70" s="35" t="s">
        <v>23</v>
      </c>
      <c r="E70" s="36" t="s">
        <v>126</v>
      </c>
      <c r="F70" s="37"/>
      <c r="G70" s="75">
        <f t="shared" si="9"/>
        <v>0</v>
      </c>
    </row>
    <row r="71" spans="1:7" ht="15">
      <c r="A71" s="23">
        <f t="shared" si="10"/>
        <v>18</v>
      </c>
      <c r="B71" s="34" t="s">
        <v>127</v>
      </c>
      <c r="C71" s="34" t="s">
        <v>128</v>
      </c>
      <c r="D71" s="35" t="s">
        <v>23</v>
      </c>
      <c r="E71" s="36" t="s">
        <v>129</v>
      </c>
      <c r="F71" s="37"/>
      <c r="G71" s="75">
        <f t="shared" si="9"/>
        <v>0</v>
      </c>
    </row>
    <row r="72" spans="1:7" ht="15">
      <c r="A72" s="23">
        <f t="shared" si="10"/>
        <v>19</v>
      </c>
      <c r="B72" s="34" t="s">
        <v>130</v>
      </c>
      <c r="C72" s="34" t="s">
        <v>131</v>
      </c>
      <c r="D72" s="35" t="s">
        <v>23</v>
      </c>
      <c r="E72" s="36" t="s">
        <v>129</v>
      </c>
      <c r="F72" s="37"/>
      <c r="G72" s="75">
        <f t="shared" si="9"/>
        <v>0</v>
      </c>
    </row>
    <row r="73" spans="1:7" ht="38.25">
      <c r="A73" s="23">
        <f t="shared" si="10"/>
        <v>20</v>
      </c>
      <c r="B73" s="34" t="s">
        <v>132</v>
      </c>
      <c r="C73" s="34" t="s">
        <v>133</v>
      </c>
      <c r="D73" s="35" t="s">
        <v>23</v>
      </c>
      <c r="E73" s="36">
        <v>22.5</v>
      </c>
      <c r="F73" s="37"/>
      <c r="G73" s="75">
        <f t="shared" si="9"/>
        <v>0</v>
      </c>
    </row>
    <row r="74" spans="1:7" ht="25.5">
      <c r="A74" s="23">
        <f t="shared" si="10"/>
        <v>21</v>
      </c>
      <c r="B74" s="34" t="s">
        <v>134</v>
      </c>
      <c r="C74" s="34" t="s">
        <v>197</v>
      </c>
      <c r="D74" s="35" t="s">
        <v>20</v>
      </c>
      <c r="E74" s="36">
        <v>8.5</v>
      </c>
      <c r="F74" s="37"/>
      <c r="G74" s="75">
        <f t="shared" si="9"/>
        <v>0</v>
      </c>
    </row>
    <row r="75" spans="1:7" ht="25.5">
      <c r="A75" s="23">
        <f t="shared" si="10"/>
        <v>22</v>
      </c>
      <c r="B75" s="34" t="s">
        <v>134</v>
      </c>
      <c r="C75" s="34" t="s">
        <v>198</v>
      </c>
      <c r="D75" s="35" t="s">
        <v>23</v>
      </c>
      <c r="E75" s="36">
        <v>110.5</v>
      </c>
      <c r="F75" s="37"/>
      <c r="G75" s="75">
        <f t="shared" si="9"/>
        <v>0</v>
      </c>
    </row>
    <row r="76" spans="1:7" ht="15">
      <c r="A76" s="15" t="s">
        <v>45</v>
      </c>
      <c r="B76" s="3"/>
      <c r="C76" s="41" t="s">
        <v>135</v>
      </c>
      <c r="D76" s="42"/>
      <c r="E76" s="41"/>
      <c r="F76" s="43"/>
      <c r="G76" s="77"/>
    </row>
    <row r="77" spans="1:7" ht="15" customHeight="1">
      <c r="A77" s="15"/>
      <c r="B77" s="89" t="s">
        <v>136</v>
      </c>
      <c r="C77" s="89"/>
      <c r="D77" s="89"/>
      <c r="E77" s="89"/>
      <c r="F77" s="44"/>
      <c r="G77" s="78"/>
    </row>
    <row r="78" spans="1:7" ht="25.5">
      <c r="A78" s="23">
        <f>A75+2</f>
        <v>24</v>
      </c>
      <c r="B78" s="26" t="s">
        <v>137</v>
      </c>
      <c r="C78" s="26" t="s">
        <v>199</v>
      </c>
      <c r="D78" s="32" t="s">
        <v>35</v>
      </c>
      <c r="E78" s="33">
        <v>23453.7</v>
      </c>
      <c r="F78" s="31"/>
      <c r="G78" s="75">
        <f>E78*F78</f>
        <v>0</v>
      </c>
    </row>
    <row r="79" spans="1:7" ht="25.5">
      <c r="A79" s="22">
        <f>A78+1</f>
        <v>25</v>
      </c>
      <c r="B79" s="26" t="s">
        <v>138</v>
      </c>
      <c r="C79" s="26" t="s">
        <v>139</v>
      </c>
      <c r="D79" s="32" t="s">
        <v>35</v>
      </c>
      <c r="E79" s="33">
        <v>23453.7</v>
      </c>
      <c r="F79" s="31"/>
      <c r="G79" s="75">
        <f>E79*F79</f>
        <v>0</v>
      </c>
    </row>
    <row r="80" spans="1:7" ht="25.5">
      <c r="A80" s="23">
        <f>A79+1</f>
        <v>26</v>
      </c>
      <c r="B80" s="26" t="s">
        <v>140</v>
      </c>
      <c r="C80" s="26" t="s">
        <v>141</v>
      </c>
      <c r="D80" s="32" t="s">
        <v>35</v>
      </c>
      <c r="E80" s="33">
        <v>23363.7</v>
      </c>
      <c r="F80" s="31"/>
      <c r="G80" s="75">
        <f>E80*F80</f>
        <v>0</v>
      </c>
    </row>
    <row r="81" spans="1:7" ht="25.5">
      <c r="A81" s="23">
        <f>A80+1</f>
        <v>27</v>
      </c>
      <c r="B81" s="26" t="s">
        <v>138</v>
      </c>
      <c r="C81" s="26" t="s">
        <v>142</v>
      </c>
      <c r="D81" s="32" t="s">
        <v>35</v>
      </c>
      <c r="E81" s="33">
        <v>23363.7</v>
      </c>
      <c r="F81" s="31"/>
      <c r="G81" s="75">
        <f>E81*F81</f>
        <v>0</v>
      </c>
    </row>
    <row r="82" spans="1:7" ht="26.25" customHeight="1">
      <c r="A82" s="23">
        <f>A81+1</f>
        <v>28</v>
      </c>
      <c r="B82" s="26" t="s">
        <v>143</v>
      </c>
      <c r="C82" s="26" t="s">
        <v>144</v>
      </c>
      <c r="D82" s="32" t="s">
        <v>35</v>
      </c>
      <c r="E82" s="33">
        <v>22369.5</v>
      </c>
      <c r="F82" s="31"/>
      <c r="G82" s="75">
        <f>E82*F82</f>
        <v>0</v>
      </c>
    </row>
    <row r="83" spans="1:7" ht="15" customHeight="1">
      <c r="A83" s="5"/>
      <c r="B83" s="89" t="s">
        <v>145</v>
      </c>
      <c r="C83" s="89"/>
      <c r="D83" s="89"/>
      <c r="E83" s="89"/>
      <c r="F83" s="44"/>
      <c r="G83" s="78"/>
    </row>
    <row r="84" spans="1:7" ht="25.5">
      <c r="A84" s="23">
        <f>A82+1</f>
        <v>29</v>
      </c>
      <c r="B84" s="26" t="s">
        <v>146</v>
      </c>
      <c r="C84" s="26" t="s">
        <v>147</v>
      </c>
      <c r="D84" s="32" t="s">
        <v>35</v>
      </c>
      <c r="E84" s="33">
        <v>2287.8</v>
      </c>
      <c r="F84" s="31"/>
      <c r="G84" s="75">
        <f aca="true" t="shared" si="11" ref="G84:G123">E84*F84</f>
        <v>0</v>
      </c>
    </row>
    <row r="85" spans="1:7" ht="25.5">
      <c r="A85" s="23">
        <f aca="true" t="shared" si="12" ref="A85:A90">A84+1</f>
        <v>30</v>
      </c>
      <c r="B85" s="26" t="s">
        <v>148</v>
      </c>
      <c r="C85" s="26" t="s">
        <v>149</v>
      </c>
      <c r="D85" s="32" t="s">
        <v>35</v>
      </c>
      <c r="E85" s="33">
        <v>2287.8</v>
      </c>
      <c r="F85" s="31"/>
      <c r="G85" s="75">
        <f t="shared" si="11"/>
        <v>0</v>
      </c>
    </row>
    <row r="86" spans="1:7" ht="25.5">
      <c r="A86" s="23">
        <f t="shared" si="12"/>
        <v>31</v>
      </c>
      <c r="B86" s="26" t="s">
        <v>137</v>
      </c>
      <c r="C86" s="26" t="s">
        <v>150</v>
      </c>
      <c r="D86" s="32" t="s">
        <v>35</v>
      </c>
      <c r="E86" s="33">
        <v>2101.8</v>
      </c>
      <c r="F86" s="31"/>
      <c r="G86" s="75">
        <f t="shared" si="11"/>
        <v>0</v>
      </c>
    </row>
    <row r="87" spans="1:7" ht="25.5">
      <c r="A87" s="23">
        <f t="shared" si="12"/>
        <v>32</v>
      </c>
      <c r="B87" s="26" t="s">
        <v>138</v>
      </c>
      <c r="C87" s="26" t="s">
        <v>139</v>
      </c>
      <c r="D87" s="32" t="s">
        <v>35</v>
      </c>
      <c r="E87" s="33">
        <v>1887.9</v>
      </c>
      <c r="F87" s="31"/>
      <c r="G87" s="75">
        <f t="shared" si="11"/>
        <v>0</v>
      </c>
    </row>
    <row r="88" spans="1:7" ht="25.5">
      <c r="A88" s="23">
        <f t="shared" si="12"/>
        <v>33</v>
      </c>
      <c r="B88" s="26" t="s">
        <v>140</v>
      </c>
      <c r="C88" s="26" t="s">
        <v>151</v>
      </c>
      <c r="D88" s="32" t="s">
        <v>35</v>
      </c>
      <c r="E88" s="33">
        <v>1887.9</v>
      </c>
      <c r="F88" s="31"/>
      <c r="G88" s="75">
        <f t="shared" si="11"/>
        <v>0</v>
      </c>
    </row>
    <row r="89" spans="1:7" ht="25.5">
      <c r="A89" s="23">
        <f t="shared" si="12"/>
        <v>34</v>
      </c>
      <c r="B89" s="26" t="s">
        <v>138</v>
      </c>
      <c r="C89" s="26" t="s">
        <v>142</v>
      </c>
      <c r="D89" s="32" t="s">
        <v>35</v>
      </c>
      <c r="E89" s="33">
        <v>1860</v>
      </c>
      <c r="F89" s="31"/>
      <c r="G89" s="75">
        <f t="shared" si="11"/>
        <v>0</v>
      </c>
    </row>
    <row r="90" spans="1:7" ht="28.5" customHeight="1">
      <c r="A90" s="23">
        <f t="shared" si="12"/>
        <v>35</v>
      </c>
      <c r="B90" s="26" t="s">
        <v>143</v>
      </c>
      <c r="C90" s="26" t="s">
        <v>152</v>
      </c>
      <c r="D90" s="32" t="s">
        <v>35</v>
      </c>
      <c r="E90" s="33">
        <v>1860</v>
      </c>
      <c r="F90" s="31"/>
      <c r="G90" s="75">
        <f t="shared" si="11"/>
        <v>0</v>
      </c>
    </row>
    <row r="91" spans="1:7" ht="15" customHeight="1">
      <c r="A91" s="15"/>
      <c r="B91" s="90" t="s">
        <v>153</v>
      </c>
      <c r="C91" s="90"/>
      <c r="D91" s="90"/>
      <c r="E91" s="90"/>
      <c r="F91" s="45"/>
      <c r="G91" s="79"/>
    </row>
    <row r="92" spans="1:7" ht="38.25">
      <c r="A92" s="23">
        <f>A90+1</f>
        <v>36</v>
      </c>
      <c r="B92" s="26" t="s">
        <v>138</v>
      </c>
      <c r="C92" s="26" t="s">
        <v>154</v>
      </c>
      <c r="D92" s="32" t="s">
        <v>35</v>
      </c>
      <c r="E92" s="33">
        <v>2442.09</v>
      </c>
      <c r="F92" s="31"/>
      <c r="G92" s="75">
        <f t="shared" si="11"/>
        <v>0</v>
      </c>
    </row>
    <row r="93" spans="1:7" ht="25.5">
      <c r="A93" s="22">
        <f>A92+1</f>
        <v>37</v>
      </c>
      <c r="B93" s="26" t="s">
        <v>140</v>
      </c>
      <c r="C93" s="26" t="s">
        <v>155</v>
      </c>
      <c r="D93" s="32" t="s">
        <v>35</v>
      </c>
      <c r="E93" s="33">
        <v>2442.09</v>
      </c>
      <c r="F93" s="31"/>
      <c r="G93" s="75">
        <f t="shared" si="11"/>
        <v>0</v>
      </c>
    </row>
    <row r="94" spans="1:7" ht="25.5">
      <c r="A94" s="23">
        <f>A93+1</f>
        <v>38</v>
      </c>
      <c r="B94" s="26" t="s">
        <v>138</v>
      </c>
      <c r="C94" s="26" t="s">
        <v>142</v>
      </c>
      <c r="D94" s="32" t="s">
        <v>35</v>
      </c>
      <c r="E94" s="33">
        <v>2406</v>
      </c>
      <c r="F94" s="31"/>
      <c r="G94" s="75">
        <f t="shared" si="11"/>
        <v>0</v>
      </c>
    </row>
    <row r="95" spans="1:7" ht="26.25" customHeight="1">
      <c r="A95" s="22">
        <f>A94+1</f>
        <v>39</v>
      </c>
      <c r="B95" s="26" t="s">
        <v>143</v>
      </c>
      <c r="C95" s="26" t="s">
        <v>156</v>
      </c>
      <c r="D95" s="32" t="s">
        <v>35</v>
      </c>
      <c r="E95" s="33">
        <v>2406</v>
      </c>
      <c r="F95" s="31"/>
      <c r="G95" s="75">
        <f t="shared" si="11"/>
        <v>0</v>
      </c>
    </row>
    <row r="96" spans="1:7" ht="15">
      <c r="A96" s="15" t="s">
        <v>50</v>
      </c>
      <c r="B96" s="41"/>
      <c r="C96" s="41" t="s">
        <v>157</v>
      </c>
      <c r="D96" s="41"/>
      <c r="E96" s="41"/>
      <c r="F96" s="43"/>
      <c r="G96" s="77"/>
    </row>
    <row r="97" spans="1:7" ht="25.5">
      <c r="A97" s="23">
        <f>A95+1</f>
        <v>40</v>
      </c>
      <c r="B97" s="46" t="s">
        <v>146</v>
      </c>
      <c r="C97" s="46" t="s">
        <v>147</v>
      </c>
      <c r="D97" s="47" t="s">
        <v>35</v>
      </c>
      <c r="E97" s="48">
        <v>797</v>
      </c>
      <c r="F97" s="49"/>
      <c r="G97" s="75">
        <f t="shared" si="11"/>
        <v>0</v>
      </c>
    </row>
    <row r="98" spans="1:7" ht="25.5">
      <c r="A98" s="23">
        <f>A97+1</f>
        <v>41</v>
      </c>
      <c r="B98" s="46" t="s">
        <v>137</v>
      </c>
      <c r="C98" s="46" t="s">
        <v>158</v>
      </c>
      <c r="D98" s="47" t="s">
        <v>35</v>
      </c>
      <c r="E98" s="48">
        <v>765</v>
      </c>
      <c r="F98" s="49"/>
      <c r="G98" s="75">
        <f t="shared" si="11"/>
        <v>0</v>
      </c>
    </row>
    <row r="99" spans="1:7" ht="25.5">
      <c r="A99" s="23">
        <f>A98+1</f>
        <v>42</v>
      </c>
      <c r="B99" s="46" t="s">
        <v>138</v>
      </c>
      <c r="C99" s="46" t="s">
        <v>139</v>
      </c>
      <c r="D99" s="47" t="s">
        <v>35</v>
      </c>
      <c r="E99" s="48">
        <v>765</v>
      </c>
      <c r="F99" s="49"/>
      <c r="G99" s="75">
        <f t="shared" si="11"/>
        <v>0</v>
      </c>
    </row>
    <row r="100" spans="1:7" ht="25.5">
      <c r="A100" s="23">
        <f>A99+1</f>
        <v>43</v>
      </c>
      <c r="B100" s="46" t="s">
        <v>140</v>
      </c>
      <c r="C100" s="46" t="s">
        <v>155</v>
      </c>
      <c r="D100" s="47" t="s">
        <v>35</v>
      </c>
      <c r="E100" s="48">
        <v>765</v>
      </c>
      <c r="F100" s="49"/>
      <c r="G100" s="75">
        <f t="shared" si="11"/>
        <v>0</v>
      </c>
    </row>
    <row r="101" spans="1:7" ht="25.5">
      <c r="A101" s="23">
        <f>A100+1</f>
        <v>44</v>
      </c>
      <c r="B101" s="46" t="s">
        <v>138</v>
      </c>
      <c r="C101" s="46" t="s">
        <v>142</v>
      </c>
      <c r="D101" s="47" t="s">
        <v>35</v>
      </c>
      <c r="E101" s="50">
        <v>765</v>
      </c>
      <c r="F101" s="49"/>
      <c r="G101" s="75">
        <f t="shared" si="11"/>
        <v>0</v>
      </c>
    </row>
    <row r="102" spans="1:7" ht="27" customHeight="1">
      <c r="A102" s="23">
        <f>A101+1</f>
        <v>45</v>
      </c>
      <c r="B102" s="46" t="s">
        <v>143</v>
      </c>
      <c r="C102" s="46" t="s">
        <v>156</v>
      </c>
      <c r="D102" s="47" t="s">
        <v>35</v>
      </c>
      <c r="E102" s="48">
        <v>747</v>
      </c>
      <c r="F102" s="49"/>
      <c r="G102" s="75">
        <f t="shared" si="11"/>
        <v>0</v>
      </c>
    </row>
    <row r="103" spans="1:7" ht="15" customHeight="1">
      <c r="A103" s="15" t="s">
        <v>68</v>
      </c>
      <c r="B103" s="3"/>
      <c r="C103" s="91" t="s">
        <v>159</v>
      </c>
      <c r="D103" s="91"/>
      <c r="E103" s="91"/>
      <c r="F103" s="43"/>
      <c r="G103" s="77"/>
    </row>
    <row r="104" spans="1:7" ht="15">
      <c r="A104" s="22">
        <f>A102+1</f>
        <v>46</v>
      </c>
      <c r="B104" s="26" t="s">
        <v>160</v>
      </c>
      <c r="C104" s="26" t="s">
        <v>161</v>
      </c>
      <c r="D104" s="32" t="s">
        <v>20</v>
      </c>
      <c r="E104" s="33" t="s">
        <v>162</v>
      </c>
      <c r="F104" s="31"/>
      <c r="G104" s="75">
        <f t="shared" si="11"/>
        <v>0</v>
      </c>
    </row>
    <row r="105" spans="1:7" ht="25.5">
      <c r="A105" s="22">
        <f>A104+1</f>
        <v>47</v>
      </c>
      <c r="B105" s="26" t="s">
        <v>160</v>
      </c>
      <c r="C105" s="26" t="s">
        <v>200</v>
      </c>
      <c r="D105" s="32" t="s">
        <v>20</v>
      </c>
      <c r="E105" s="33" t="s">
        <v>163</v>
      </c>
      <c r="F105" s="31"/>
      <c r="G105" s="75">
        <f t="shared" si="11"/>
        <v>0</v>
      </c>
    </row>
    <row r="106" spans="1:7" ht="25.5">
      <c r="A106" s="23">
        <f aca="true" t="shared" si="13" ref="A106:A114">A105+1</f>
        <v>48</v>
      </c>
      <c r="B106" s="26" t="s">
        <v>160</v>
      </c>
      <c r="C106" s="26" t="s">
        <v>164</v>
      </c>
      <c r="D106" s="32" t="s">
        <v>23</v>
      </c>
      <c r="E106" s="33" t="s">
        <v>100</v>
      </c>
      <c r="F106" s="31"/>
      <c r="G106" s="75">
        <f t="shared" si="11"/>
        <v>0</v>
      </c>
    </row>
    <row r="107" spans="1:7" ht="38.25">
      <c r="A107" s="23">
        <f t="shared" si="13"/>
        <v>49</v>
      </c>
      <c r="B107" s="26" t="s">
        <v>165</v>
      </c>
      <c r="C107" s="26" t="s">
        <v>166</v>
      </c>
      <c r="D107" s="32" t="s">
        <v>23</v>
      </c>
      <c r="E107" s="33" t="s">
        <v>98</v>
      </c>
      <c r="F107" s="31"/>
      <c r="G107" s="75">
        <f t="shared" si="11"/>
        <v>0</v>
      </c>
    </row>
    <row r="108" spans="1:7" ht="25.5">
      <c r="A108" s="23">
        <f t="shared" si="13"/>
        <v>50</v>
      </c>
      <c r="B108" s="26" t="s">
        <v>160</v>
      </c>
      <c r="C108" s="26" t="s">
        <v>167</v>
      </c>
      <c r="D108" s="32" t="s">
        <v>23</v>
      </c>
      <c r="E108" s="33" t="s">
        <v>168</v>
      </c>
      <c r="F108" s="31"/>
      <c r="G108" s="75">
        <f t="shared" si="11"/>
        <v>0</v>
      </c>
    </row>
    <row r="109" spans="1:7" ht="38.25">
      <c r="A109" s="23">
        <f t="shared" si="13"/>
        <v>51</v>
      </c>
      <c r="B109" s="26" t="s">
        <v>165</v>
      </c>
      <c r="C109" s="26" t="s">
        <v>169</v>
      </c>
      <c r="D109" s="32" t="s">
        <v>23</v>
      </c>
      <c r="E109" s="33" t="s">
        <v>170</v>
      </c>
      <c r="F109" s="31"/>
      <c r="G109" s="75">
        <f t="shared" si="11"/>
        <v>0</v>
      </c>
    </row>
    <row r="110" spans="1:7" ht="25.5">
      <c r="A110" s="23">
        <f t="shared" si="13"/>
        <v>52</v>
      </c>
      <c r="B110" s="26" t="s">
        <v>160</v>
      </c>
      <c r="C110" s="26" t="s">
        <v>171</v>
      </c>
      <c r="D110" s="32" t="s">
        <v>23</v>
      </c>
      <c r="E110" s="33" t="s">
        <v>129</v>
      </c>
      <c r="F110" s="31"/>
      <c r="G110" s="75">
        <f t="shared" si="11"/>
        <v>0</v>
      </c>
    </row>
    <row r="111" spans="1:7" ht="25.5">
      <c r="A111" s="23">
        <f t="shared" si="13"/>
        <v>53</v>
      </c>
      <c r="B111" s="26" t="s">
        <v>146</v>
      </c>
      <c r="C111" s="26" t="s">
        <v>147</v>
      </c>
      <c r="D111" s="32" t="s">
        <v>35</v>
      </c>
      <c r="E111" s="33" t="s">
        <v>172</v>
      </c>
      <c r="F111" s="31"/>
      <c r="G111" s="75">
        <f t="shared" si="11"/>
        <v>0</v>
      </c>
    </row>
    <row r="112" spans="1:7" ht="27.75" customHeight="1">
      <c r="A112" s="23">
        <f t="shared" si="13"/>
        <v>54</v>
      </c>
      <c r="B112" s="26" t="s">
        <v>137</v>
      </c>
      <c r="C112" s="26" t="s">
        <v>201</v>
      </c>
      <c r="D112" s="32" t="s">
        <v>35</v>
      </c>
      <c r="E112" s="33" t="s">
        <v>172</v>
      </c>
      <c r="F112" s="31"/>
      <c r="G112" s="75">
        <f t="shared" si="11"/>
        <v>0</v>
      </c>
    </row>
    <row r="113" spans="1:7" ht="38.25">
      <c r="A113" s="23">
        <f t="shared" si="13"/>
        <v>55</v>
      </c>
      <c r="B113" s="26" t="s">
        <v>173</v>
      </c>
      <c r="C113" s="26" t="s">
        <v>174</v>
      </c>
      <c r="D113" s="32" t="s">
        <v>35</v>
      </c>
      <c r="E113" s="33" t="s">
        <v>102</v>
      </c>
      <c r="F113" s="31"/>
      <c r="G113" s="75">
        <f t="shared" si="11"/>
        <v>0</v>
      </c>
    </row>
    <row r="114" spans="1:7" ht="27" customHeight="1">
      <c r="A114" s="23">
        <f t="shared" si="13"/>
        <v>56</v>
      </c>
      <c r="B114" s="26" t="s">
        <v>173</v>
      </c>
      <c r="C114" s="26" t="s">
        <v>175</v>
      </c>
      <c r="D114" s="32" t="s">
        <v>35</v>
      </c>
      <c r="E114" s="33" t="s">
        <v>176</v>
      </c>
      <c r="F114" s="31"/>
      <c r="G114" s="75">
        <f t="shared" si="11"/>
        <v>0</v>
      </c>
    </row>
    <row r="115" spans="1:7" ht="15">
      <c r="A115" s="15" t="s">
        <v>82</v>
      </c>
      <c r="B115" s="41"/>
      <c r="C115" s="41" t="s">
        <v>177</v>
      </c>
      <c r="D115" s="41"/>
      <c r="E115" s="41"/>
      <c r="F115" s="41"/>
      <c r="G115" s="77"/>
    </row>
    <row r="116" spans="1:7" ht="25.5">
      <c r="A116" s="23">
        <f>A114+1</f>
        <v>57</v>
      </c>
      <c r="B116" s="26" t="s">
        <v>146</v>
      </c>
      <c r="C116" s="26" t="s">
        <v>147</v>
      </c>
      <c r="D116" s="32" t="s">
        <v>35</v>
      </c>
      <c r="E116" s="33">
        <v>6610</v>
      </c>
      <c r="F116" s="31"/>
      <c r="G116" s="75">
        <f t="shared" si="11"/>
        <v>0</v>
      </c>
    </row>
    <row r="117" spans="1:7" ht="25.5">
      <c r="A117" s="23">
        <f>A116+1</f>
        <v>58</v>
      </c>
      <c r="B117" s="26" t="s">
        <v>137</v>
      </c>
      <c r="C117" s="26" t="s">
        <v>178</v>
      </c>
      <c r="D117" s="32" t="s">
        <v>35</v>
      </c>
      <c r="E117" s="33">
        <v>6610</v>
      </c>
      <c r="F117" s="31"/>
      <c r="G117" s="75">
        <f t="shared" si="11"/>
        <v>0</v>
      </c>
    </row>
    <row r="118" spans="1:7" ht="15">
      <c r="A118" s="15" t="s">
        <v>179</v>
      </c>
      <c r="B118" s="41"/>
      <c r="C118" s="41" t="s">
        <v>180</v>
      </c>
      <c r="D118" s="41"/>
      <c r="E118" s="41"/>
      <c r="F118" s="43"/>
      <c r="G118" s="77"/>
    </row>
    <row r="119" spans="1:7" ht="15">
      <c r="A119" s="23">
        <f>A117+1</f>
        <v>59</v>
      </c>
      <c r="B119" s="26" t="s">
        <v>181</v>
      </c>
      <c r="C119" s="26" t="s">
        <v>182</v>
      </c>
      <c r="D119" s="32" t="s">
        <v>28</v>
      </c>
      <c r="E119" s="33" t="s">
        <v>183</v>
      </c>
      <c r="F119" s="31"/>
      <c r="G119" s="75">
        <f t="shared" si="11"/>
        <v>0</v>
      </c>
    </row>
    <row r="120" spans="1:7" ht="25.5">
      <c r="A120" s="23">
        <f>A119+1</f>
        <v>60</v>
      </c>
      <c r="B120" s="26" t="s">
        <v>181</v>
      </c>
      <c r="C120" s="26" t="s">
        <v>184</v>
      </c>
      <c r="D120" s="32" t="s">
        <v>28</v>
      </c>
      <c r="E120" s="33" t="s">
        <v>185</v>
      </c>
      <c r="F120" s="31"/>
      <c r="G120" s="75">
        <f t="shared" si="11"/>
        <v>0</v>
      </c>
    </row>
    <row r="121" spans="1:7" ht="51">
      <c r="A121" s="23">
        <f>A120+1</f>
        <v>61</v>
      </c>
      <c r="B121" s="26" t="s">
        <v>186</v>
      </c>
      <c r="C121" s="26" t="s">
        <v>187</v>
      </c>
      <c r="D121" s="32" t="s">
        <v>35</v>
      </c>
      <c r="E121" s="33" t="s">
        <v>188</v>
      </c>
      <c r="F121" s="31"/>
      <c r="G121" s="75">
        <f t="shared" si="11"/>
        <v>0</v>
      </c>
    </row>
    <row r="122" spans="1:7" ht="25.5">
      <c r="A122" s="23">
        <f>A121+1</f>
        <v>62</v>
      </c>
      <c r="B122" s="26" t="s">
        <v>181</v>
      </c>
      <c r="C122" s="26" t="s">
        <v>189</v>
      </c>
      <c r="D122" s="32" t="s">
        <v>92</v>
      </c>
      <c r="E122" s="33" t="s">
        <v>190</v>
      </c>
      <c r="F122" s="31"/>
      <c r="G122" s="75">
        <f t="shared" si="11"/>
        <v>0</v>
      </c>
    </row>
    <row r="123" spans="1:7" ht="25.5">
      <c r="A123" s="23">
        <f>A122+1</f>
        <v>63</v>
      </c>
      <c r="B123" s="26" t="s">
        <v>80</v>
      </c>
      <c r="C123" s="26" t="s">
        <v>81</v>
      </c>
      <c r="D123" s="32" t="s">
        <v>28</v>
      </c>
      <c r="E123" s="33">
        <v>2</v>
      </c>
      <c r="F123" s="31"/>
      <c r="G123" s="75">
        <f t="shared" si="11"/>
        <v>0</v>
      </c>
    </row>
    <row r="124" spans="1:7" ht="15">
      <c r="A124" s="87" t="s">
        <v>193</v>
      </c>
      <c r="B124" s="87"/>
      <c r="C124" s="87"/>
      <c r="D124" s="87"/>
      <c r="E124" s="87"/>
      <c r="F124" s="9" t="s">
        <v>86</v>
      </c>
      <c r="G124" s="72">
        <f>SUM(G54:G123)</f>
        <v>0</v>
      </c>
    </row>
    <row r="125" spans="1:7" ht="15">
      <c r="A125" s="87"/>
      <c r="B125" s="87"/>
      <c r="C125" s="87"/>
      <c r="D125" s="87"/>
      <c r="E125" s="87"/>
      <c r="F125" s="10" t="s">
        <v>87</v>
      </c>
      <c r="G125" s="73">
        <f>G124*0.23</f>
        <v>0</v>
      </c>
    </row>
    <row r="126" spans="1:7" ht="15">
      <c r="A126" s="87"/>
      <c r="B126" s="87"/>
      <c r="C126" s="87"/>
      <c r="D126" s="87"/>
      <c r="E126" s="87"/>
      <c r="F126" s="11" t="s">
        <v>88</v>
      </c>
      <c r="G126" s="74">
        <f>SUM(G124:G125)</f>
        <v>0</v>
      </c>
    </row>
    <row r="127" ht="15">
      <c r="G127" s="83"/>
    </row>
    <row r="128" spans="1:7" ht="18.75">
      <c r="A128" s="92" t="s">
        <v>194</v>
      </c>
      <c r="B128" s="92"/>
      <c r="C128" s="92"/>
      <c r="D128" s="92"/>
      <c r="E128" s="92"/>
      <c r="F128" s="12" t="s">
        <v>86</v>
      </c>
      <c r="G128" s="80">
        <f>G45+G124</f>
        <v>0</v>
      </c>
    </row>
    <row r="129" spans="1:7" ht="18.75">
      <c r="A129" s="92"/>
      <c r="B129" s="92"/>
      <c r="C129" s="92"/>
      <c r="D129" s="92"/>
      <c r="E129" s="92"/>
      <c r="F129" s="13" t="s">
        <v>87</v>
      </c>
      <c r="G129" s="81">
        <f>G128*0.23</f>
        <v>0</v>
      </c>
    </row>
    <row r="130" spans="1:7" ht="42.75" customHeight="1">
      <c r="A130" s="92"/>
      <c r="B130" s="92"/>
      <c r="C130" s="92"/>
      <c r="D130" s="92"/>
      <c r="E130" s="92"/>
      <c r="F130" s="14" t="s">
        <v>88</v>
      </c>
      <c r="G130" s="82">
        <f>SUM(G128:G129)</f>
        <v>0</v>
      </c>
    </row>
    <row r="136" spans="1:7" ht="46.5" customHeight="1">
      <c r="A136" s="93" t="s">
        <v>191</v>
      </c>
      <c r="B136" s="93"/>
      <c r="C136" s="93"/>
      <c r="D136" s="93"/>
      <c r="E136" s="93"/>
      <c r="F136" s="93"/>
      <c r="G136" s="93"/>
    </row>
  </sheetData>
  <sheetProtection/>
  <mergeCells count="12">
    <mergeCell ref="B83:E83"/>
    <mergeCell ref="B91:E91"/>
    <mergeCell ref="C103:E103"/>
    <mergeCell ref="A124:E126"/>
    <mergeCell ref="A128:E130"/>
    <mergeCell ref="A136:G136"/>
    <mergeCell ref="A2:G2"/>
    <mergeCell ref="A3:G3"/>
    <mergeCell ref="B4:G4"/>
    <mergeCell ref="A45:E47"/>
    <mergeCell ref="B49:G49"/>
    <mergeCell ref="B77:E77"/>
  </mergeCells>
  <printOptions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Dadoś</dc:creator>
  <cp:keywords/>
  <dc:description/>
  <cp:lastModifiedBy>Izabela Dadoś</cp:lastModifiedBy>
  <cp:lastPrinted>2022-02-18T09:40:23Z</cp:lastPrinted>
  <dcterms:created xsi:type="dcterms:W3CDTF">2022-02-18T09:37:06Z</dcterms:created>
  <dcterms:modified xsi:type="dcterms:W3CDTF">2022-03-18T13:26:05Z</dcterms:modified>
  <cp:category/>
  <cp:version/>
  <cp:contentType/>
  <cp:contentStatus/>
</cp:coreProperties>
</file>