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anowski\Desktop\DP_08_2024 zieleń KRAJOWE\"/>
    </mc:Choice>
  </mc:AlternateContent>
  <xr:revisionPtr revIDLastSave="0" documentId="8_{8E9BA1BA-A33A-47F8-879C-1F9EF5DE58BF}" xr6:coauthVersionLast="47" xr6:coauthVersionMax="47" xr10:uidLastSave="{00000000-0000-0000-0000-000000000000}"/>
  <bookViews>
    <workbookView xWindow="-120" yWindow="-120" windowWidth="29040" windowHeight="15840" xr2:uid="{283D157F-9885-4C40-B1DD-336BB0B06636}"/>
  </bookViews>
  <sheets>
    <sheet name="FC II DP_08_2024" sheetId="2" r:id="rId1"/>
  </sheets>
  <definedNames>
    <definedName name="_xlnm.Print_Area" localSheetId="0">'FC II DP_08_2024'!$A$1:$J$35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24" i="2"/>
  <c r="H20" i="2"/>
  <c r="I27" i="2" l="1"/>
  <c r="J24" i="2" l="1"/>
  <c r="J20" i="2"/>
  <c r="H9" i="2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23" i="2"/>
  <c r="J23" i="2" s="1"/>
  <c r="H22" i="2"/>
  <c r="J22" i="2" s="1"/>
  <c r="H21" i="2"/>
  <c r="J21" i="2" s="1"/>
  <c r="H18" i="2"/>
  <c r="J19" i="2"/>
  <c r="J18" i="2" l="1"/>
  <c r="I26" i="2"/>
  <c r="H25" i="2"/>
  <c r="H28" i="2" s="1"/>
  <c r="J9" i="2"/>
</calcChain>
</file>

<file path=xl/sharedStrings.xml><?xml version="1.0" encoding="utf-8"?>
<sst xmlns="http://schemas.openxmlformats.org/spreadsheetml/2006/main" count="74" uniqueCount="61">
  <si>
    <t>m2</t>
  </si>
  <si>
    <t>Lp.</t>
  </si>
  <si>
    <t>Element rozliczeniowy :</t>
  </si>
  <si>
    <t>Warunki realizacji / Zakres</t>
  </si>
  <si>
    <t>Jednostka miary       [j.m.]</t>
  </si>
  <si>
    <t>Ilość jednostek</t>
  </si>
  <si>
    <t>Cena jedn. netto  [zł/j.m.]</t>
  </si>
  <si>
    <t>Wartość netto                           [zł] 6x7</t>
  </si>
  <si>
    <t>Stawka Vat [%]</t>
  </si>
  <si>
    <t>Wartość brutto [zł] 8+9</t>
  </si>
  <si>
    <t>1.1</t>
  </si>
  <si>
    <t>Utrzymanie terenu zielonego pasa drogowego poprzez wykonanie koszenia  wraz z wywozem i utylizacją opadów na wysypisku  na koszt Wykonawcy.  Wykonanie koszenia musi zastać poprzedzone zebraniem nieczystości. Wysokość skoszonej trawy nie może wynosić więcej niż 5-6 cm od podłoża.</t>
  </si>
  <si>
    <t xml:space="preserve">ryczałt </t>
  </si>
  <si>
    <t>1.2</t>
  </si>
  <si>
    <t>1.3</t>
  </si>
  <si>
    <t>1.4</t>
  </si>
  <si>
    <t>1.5</t>
  </si>
  <si>
    <t>Utrzymanie terenu zielonego pasa drogowego poprzez wykonanie odmłodzenia i prześwietlenia krzewów.</t>
  </si>
  <si>
    <t>Realizacja  na podstawie typowania prac przez Inspektora nadzoru.</t>
  </si>
  <si>
    <t xml:space="preserve">szt. </t>
  </si>
  <si>
    <t xml:space="preserve">Realizacja na podstawie typowania prac przez Inspektora nadzoru. Nasadzenia uzupełniające żywopłotów wykonać krzewami gatunku liguster. Zakres prac obejmuje: przygotowanie miejsca nasadzenia, zakup i dostwę krzewów, nasadzenie wraz z pielęgnacją. </t>
  </si>
  <si>
    <t>szt.</t>
  </si>
  <si>
    <t>Utrzymanie terenu zielonego pasa drogowego poprzez pielenie ( odchwaszczenie) żywopłotów wraz z wywozem i utylizacją odpadów  na wysypisku  na koszt Wykonawcy.</t>
  </si>
  <si>
    <t>m²</t>
  </si>
  <si>
    <t>Oczyszczanie terenu zielonego pasa drogowego poprzez wykonanie grabienia i  zebrania liści  wraz z wywozem i utylizacją opadów na wysypisku  na koszt Wykonawcy.</t>
  </si>
  <si>
    <t>Realizacja  na podstawie typowania prac przez Inspektora nadzoru</t>
  </si>
  <si>
    <t>Utrzymanie terenu zielonego pasa drogowego  w obrębie krawężników i obrzeży  poprzez usuwanie darni traw  wraz z wywozem i utylizacją odpadów  na wysypisku  na koszt Wykonawcy.</t>
  </si>
  <si>
    <t>m</t>
  </si>
  <si>
    <t>Utrzymanie terenu zielonego pasa drogowego poprzez wykonanie odtworzenie tarwnika o pow. do 0,5 m2</t>
  </si>
  <si>
    <t xml:space="preserve">Realizacja   na podstawie typowania prac przez Inspektora nadzoru. Zakres czynności obejmuje: wykonanie w miejscach stwierdzonych ubytków trawników.  Dowóz humusu oraz rozplantowanie  humusu na gr.5 cm, zebranie kamieni, gruzu i innych nieczystości, przekopanie gleby na głębokość 15-20 cm, wyrównanie powierzchni, rozrzucenie nawozów mineralnych w dawce  wg zaleceń producenta. Zagrabienie  terenu,  wałowanie,  wysianie nasion 4kg/100m2,   przykrycie nasion   za   pomocą  grabi  lub  wału  oraz  podlanie. Pielęgnacja do momentu wzrostu trawy na 10 cm.  Zakup i dostawa materiałów na koszt Wykonawcy.  </t>
  </si>
  <si>
    <t>Utrzymanie terenu zielonego pasa drogowego poprzez usunięcie samosiewów i odrostów przy drzewach wraz z wywozem i utylizacją odpadów  na wysypisku  na koszt Wykonawcy</t>
  </si>
  <si>
    <t>Realizacja   na podstawie typowania prac przez Inspektora nadzoru</t>
  </si>
  <si>
    <t>Razem wartość netto [zł]</t>
  </si>
  <si>
    <t>-</t>
  </si>
  <si>
    <t>Uwaga: Ceny jednostkowe i wartości należy podawać z dokładnością  do 1 grosza</t>
  </si>
  <si>
    <t>Podatek VAT (8) % [zł]</t>
  </si>
  <si>
    <t xml:space="preserve">         </t>
  </si>
  <si>
    <t>Razem wartość brutto [zł]</t>
  </si>
  <si>
    <t xml:space="preserve">wartość słownie: </t>
  </si>
  <si>
    <t xml:space="preserve">podpis Wykonawcy </t>
  </si>
  <si>
    <r>
      <t xml:space="preserve">Utrzymanie terenu zielonego pasa drogowego poprzez wykonanie pielęgnacji roślin na </t>
    </r>
    <r>
      <rPr>
        <b/>
        <u/>
        <sz val="12"/>
        <rFont val="Arial"/>
        <family val="2"/>
        <charset val="238"/>
      </rPr>
      <t xml:space="preserve">rabatach ozdobnych </t>
    </r>
    <r>
      <rPr>
        <b/>
        <sz val="12"/>
        <rFont val="Arial"/>
        <family val="2"/>
        <charset val="238"/>
      </rPr>
      <t>w zakresie: formowanie, odchwaszczanie, plewienie, nawożenie i podlewanie. Koszt zakupu  i dostawy nawozów oraz wody po stronie Wykonawcy.   Wywóz i utylizacja opadów  na wysypisku  na koszt  Wykonawcy.</t>
    </r>
  </si>
  <si>
    <t>Uwaga: Ilości podane w tabeli są szacunkowe.*nie dotyczy ryczałtów</t>
  </si>
  <si>
    <r>
      <t xml:space="preserve">Utrzymanie terenu zielonego pasa drogowego poprzez wykonanie uzupełniających nasadzeń krzewów w żywopłotach.             </t>
    </r>
    <r>
      <rPr>
        <b/>
        <strike/>
        <sz val="12"/>
        <color rgb="FF000000"/>
        <rFont val="Arial"/>
        <family val="2"/>
        <charset val="238"/>
      </rPr>
      <t xml:space="preserve">
</t>
    </r>
  </si>
  <si>
    <t>Utrzymanie terenu zielonego pasa drogowego poprzez formowanie żywopłotów wraz z wywozem i utylizacją odpadów  na wysypisku  na koszt Wykonawcy.</t>
  </si>
  <si>
    <t>Przycinanie i formowanie żywopłotów  na podstawie typowania prac przez Inspektora nadzoru. Pow. całkowita żywopłotów 17321,00 m2.</t>
  </si>
  <si>
    <t xml:space="preserve"> Realizacja na podstawie typowania prac przez inspektora nadzoru. </t>
  </si>
  <si>
    <t>„Utrzymanie zieleni  w pasach drogowych w 2024 r. na terenie m. Legnicy” – CZĘŚĆ II</t>
  </si>
  <si>
    <t>Montaż słupków w gruncie na wyraźne typowanie Zamawiającego</t>
  </si>
  <si>
    <t>Podatek VAT (23) % [zł]</t>
  </si>
  <si>
    <r>
      <t xml:space="preserve">Utrzymanie terenu zielonego pasa drogowego poprzez wykonanie pielęgnacji roślin </t>
    </r>
    <r>
      <rPr>
        <b/>
        <u/>
        <sz val="12"/>
        <rFont val="Arial"/>
        <family val="2"/>
        <charset val="238"/>
      </rPr>
      <t>na 5 rondach</t>
    </r>
    <r>
      <rPr>
        <b/>
        <sz val="12"/>
        <rFont val="Arial"/>
        <family val="2"/>
        <charset val="238"/>
      </rPr>
      <t>: im. Błogosławionego ks. J. Popiełuszki , im.  Bitwy pod Monte Casino, im. Niepodległości, im. Bitwy Legnickiej, im. Ofiar Zbrodni Katyńskiej  w zakresie: formowanie roślin, odchwaszczanie, plewienie, nawożenie i podlewanie. Koszt zakupu  i dostawy nawozów  po stronie Wykonawcy. Podlewanie z użyciem wody na koszt Zamawiającego.  Wywóz i utylizacja opadów  na wysypisku  na koszt  Wykonawcy.</t>
    </r>
  </si>
  <si>
    <r>
      <t xml:space="preserve"> Zakres prac obejmuje także przygotowanie systemów nawadniających do podlewania roślin w zakresie : pobranie z miejsca składowania w Legnicy, montaż i odkręcenie zaworów (wiosna) oraz   demontaż (jesień) z odwozem oraz zakręceniem  zaworów  a także  zabezpieczeniem instalacji na okes zimowy. Rozliczenie - ryczałt miesięczny płatny </t>
    </r>
    <r>
      <rPr>
        <b/>
        <sz val="12"/>
        <rFont val="Arial"/>
        <family val="2"/>
        <charset val="238"/>
      </rPr>
      <t>sześciokrotnie od maja do października</t>
    </r>
  </si>
  <si>
    <r>
      <t xml:space="preserve"> Rozliczenie - ryczałt miesięczny</t>
    </r>
    <r>
      <rPr>
        <b/>
        <sz val="12"/>
        <rFont val="Arial"/>
        <family val="2"/>
        <charset val="238"/>
      </rPr>
      <t xml:space="preserve"> sześciokrotnie od maja do października</t>
    </r>
  </si>
  <si>
    <t xml:space="preserve">Miejscowość:                                       Data:                                    </t>
  </si>
  <si>
    <t>Formularz cenowy  - CZĘŚĆ II</t>
  </si>
  <si>
    <r>
      <rPr>
        <sz val="12"/>
        <color rgb="FF000000"/>
        <rFont val="Arial"/>
        <family val="2"/>
        <charset val="238"/>
      </rPr>
      <t>Etap I – koszenie ulic poz</t>
    </r>
    <r>
      <rPr>
        <b/>
        <sz val="12"/>
        <color rgb="FF000000"/>
        <rFont val="Arial"/>
        <family val="2"/>
        <charset val="238"/>
      </rPr>
      <t>. 1-105</t>
    </r>
    <r>
      <rPr>
        <sz val="12"/>
        <color rgb="FF000000"/>
        <rFont val="Arial"/>
        <family val="2"/>
        <charset val="238"/>
      </rPr>
      <t xml:space="preserve"> obszar 372 701,00 m2, okres </t>
    </r>
    <r>
      <rPr>
        <b/>
        <sz val="12"/>
        <color rgb="FF000000"/>
        <rFont val="Arial"/>
        <family val="2"/>
        <charset val="238"/>
      </rPr>
      <t>1 maj – 15 czerwiec.</t>
    </r>
  </si>
  <si>
    <r>
      <t>Etap II – koszenie ulic poz.</t>
    </r>
    <r>
      <rPr>
        <b/>
        <sz val="12"/>
        <color rgb="FF000000"/>
        <rFont val="Arial"/>
        <family val="2"/>
        <charset val="238"/>
      </rPr>
      <t>2,7,8,16,22,26,39,61,70,71,72,73,79,80,81,86,87,100,103,105</t>
    </r>
    <r>
      <rPr>
        <sz val="12"/>
        <color rgb="FF000000"/>
        <rFont val="Arial"/>
        <family val="2"/>
        <charset val="238"/>
      </rPr>
      <t xml:space="preserve"> obszar  134 901,00 m2, okres </t>
    </r>
    <r>
      <rPr>
        <b/>
        <sz val="12"/>
        <color rgb="FF000000"/>
        <rFont val="Arial"/>
        <family val="2"/>
        <charset val="238"/>
      </rPr>
      <t>1 lipiec  – 31 lipiec</t>
    </r>
  </si>
  <si>
    <r>
      <t>Etap III – koszenie ulic poz.</t>
    </r>
    <r>
      <rPr>
        <b/>
        <sz val="12"/>
        <color rgb="FF000000"/>
        <rFont val="Arial"/>
        <family val="2"/>
        <charset val="238"/>
      </rPr>
      <t xml:space="preserve"> 17,18,20,25,37,38,44,54,56,57,59,77,85,92,95,98,99,102</t>
    </r>
    <r>
      <rPr>
        <sz val="12"/>
        <color rgb="FF000000"/>
        <rFont val="Arial"/>
        <family val="2"/>
        <charset val="238"/>
      </rPr>
      <t xml:space="preserve"> obszar  48 483,00 m2, okres </t>
    </r>
    <r>
      <rPr>
        <b/>
        <sz val="12"/>
        <color rgb="FF000000"/>
        <rFont val="Arial"/>
        <family val="2"/>
        <charset val="238"/>
      </rPr>
      <t>15 sierpień – 15 wrzesień.</t>
    </r>
  </si>
  <si>
    <r>
      <t xml:space="preserve">Etap IV -koszenie ulic poz. 1-105 obszar 372 701,00 m2, okres </t>
    </r>
    <r>
      <rPr>
        <b/>
        <sz val="12"/>
        <color rgb="FF000000"/>
        <rFont val="Arial"/>
        <family val="2"/>
        <charset val="238"/>
      </rPr>
      <t>1 październik – 30 listopad.</t>
    </r>
  </si>
  <si>
    <t xml:space="preserve">Koszenie na dodatkowe typowanie, w zależności od potrzeb, na wskazanie Zamawiającego, obszar do 40 000 tys. m2.  </t>
  </si>
  <si>
    <t>Wykonawca:</t>
  </si>
  <si>
    <t>zał. nr 4.2 do SWz DP_08_2024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</si>
</sst>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General"/>
    <numFmt numFmtId="165" formatCode="&quot; &quot;#,##0.00&quot;    &quot;;&quot;-&quot;#,##0.00&quot;    &quot;;&quot; -&quot;00&quot;    &quot;;&quot; &quot;@&quot; &quot;"/>
    <numFmt numFmtId="166" formatCode="[$-415]#,##0"/>
    <numFmt numFmtId="167" formatCode="#,##0.00&quot; &quot;[$zł-415]"/>
    <numFmt numFmtId="168" formatCode="#,##0.00&quot; &quot;[$zł-415];[Red]&quot;-&quot;#,##0.00&quot; &quot;[$zł-415]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rgb="FF3F3F3F"/>
      <name val="Calibri"/>
      <family val="2"/>
      <charset val="238"/>
    </font>
    <font>
      <sz val="13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trike/>
      <sz val="13"/>
      <color rgb="FFFF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trike/>
      <sz val="12"/>
      <color rgb="FF000000"/>
      <name val="Arial"/>
      <family val="2"/>
      <charset val="238"/>
    </font>
    <font>
      <b/>
      <sz val="12"/>
      <color rgb="FF4472C4"/>
      <name val="Arial"/>
      <family val="2"/>
      <charset val="238"/>
    </font>
    <font>
      <b/>
      <sz val="11"/>
      <color rgb="FF4472C4"/>
      <name val="Arial"/>
      <family val="2"/>
      <charset val="238"/>
    </font>
    <font>
      <b/>
      <u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/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164" fontId="8" fillId="6" borderId="1" applyProtection="0"/>
    <xf numFmtId="0" fontId="12" fillId="0" borderId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8" fontId="16" fillId="0" borderId="0" applyBorder="0" applyProtection="0"/>
  </cellStyleXfs>
  <cellXfs count="137">
    <xf numFmtId="0" fontId="0" fillId="0" borderId="0" xfId="0"/>
    <xf numFmtId="164" fontId="2" fillId="0" borderId="0" xfId="1"/>
    <xf numFmtId="164" fontId="9" fillId="0" borderId="0" xfId="1" applyFont="1"/>
    <xf numFmtId="164" fontId="9" fillId="0" borderId="28" xfId="1" applyFont="1" applyBorder="1"/>
    <xf numFmtId="164" fontId="2" fillId="0" borderId="28" xfId="1" applyBorder="1"/>
    <xf numFmtId="164" fontId="11" fillId="0" borderId="0" xfId="1" applyFont="1"/>
    <xf numFmtId="164" fontId="13" fillId="4" borderId="32" xfId="1" applyFont="1" applyFill="1" applyBorder="1" applyAlignment="1">
      <alignment horizontal="center" vertical="center" wrapText="1"/>
    </xf>
    <xf numFmtId="164" fontId="13" fillId="4" borderId="33" xfId="1" applyFont="1" applyFill="1" applyBorder="1" applyAlignment="1">
      <alignment horizontal="center" vertical="center" wrapText="1"/>
    </xf>
    <xf numFmtId="164" fontId="13" fillId="5" borderId="34" xfId="1" applyFont="1" applyFill="1" applyBorder="1" applyAlignment="1">
      <alignment horizontal="center" vertical="center" wrapText="1"/>
    </xf>
    <xf numFmtId="164" fontId="13" fillId="5" borderId="4" xfId="1" applyFont="1" applyFill="1" applyBorder="1" applyAlignment="1">
      <alignment horizontal="center" vertical="center" wrapText="1"/>
    </xf>
    <xf numFmtId="164" fontId="13" fillId="6" borderId="9" xfId="1" applyFont="1" applyFill="1" applyBorder="1" applyAlignment="1">
      <alignment horizontal="center" vertical="center" wrapText="1"/>
    </xf>
    <xf numFmtId="164" fontId="13" fillId="6" borderId="10" xfId="1" applyFont="1" applyFill="1" applyBorder="1" applyAlignment="1">
      <alignment horizontal="center" vertical="center" wrapText="1"/>
    </xf>
    <xf numFmtId="164" fontId="13" fillId="7" borderId="9" xfId="1" applyFont="1" applyFill="1" applyBorder="1" applyAlignment="1">
      <alignment horizontal="center" vertical="center"/>
    </xf>
    <xf numFmtId="0" fontId="13" fillId="7" borderId="11" xfId="1" applyNumberFormat="1" applyFont="1" applyFill="1" applyBorder="1" applyAlignment="1">
      <alignment horizontal="center" vertical="center"/>
    </xf>
    <xf numFmtId="164" fontId="13" fillId="0" borderId="8" xfId="1" applyFont="1" applyBorder="1" applyAlignment="1">
      <alignment horizontal="center" vertical="center" wrapText="1"/>
    </xf>
    <xf numFmtId="164" fontId="14" fillId="0" borderId="9" xfId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right" vertical="center" wrapText="1"/>
    </xf>
    <xf numFmtId="9" fontId="14" fillId="0" borderId="9" xfId="1" applyNumberFormat="1" applyFont="1" applyBorder="1" applyAlignment="1">
      <alignment horizontal="center" vertical="center"/>
    </xf>
    <xf numFmtId="164" fontId="14" fillId="0" borderId="10" xfId="1" applyFont="1" applyBorder="1" applyAlignment="1">
      <alignment horizontal="left" vertical="center" wrapText="1"/>
    </xf>
    <xf numFmtId="166" fontId="14" fillId="0" borderId="9" xfId="1" applyNumberFormat="1" applyFont="1" applyBorder="1" applyAlignment="1">
      <alignment horizontal="center" vertical="center" wrapText="1"/>
    </xf>
    <xf numFmtId="9" fontId="14" fillId="0" borderId="12" xfId="1" applyNumberFormat="1" applyFont="1" applyBorder="1" applyAlignment="1">
      <alignment horizontal="center" vertical="center"/>
    </xf>
    <xf numFmtId="164" fontId="7" fillId="0" borderId="9" xfId="1" applyFont="1" applyBorder="1" applyAlignment="1">
      <alignment horizontal="center" vertical="center" wrapText="1"/>
    </xf>
    <xf numFmtId="166" fontId="7" fillId="0" borderId="9" xfId="1" applyNumberFormat="1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9" fontId="7" fillId="0" borderId="9" xfId="1" applyNumberFormat="1" applyFont="1" applyBorder="1" applyAlignment="1">
      <alignment horizontal="center" vertical="center"/>
    </xf>
    <xf numFmtId="164" fontId="7" fillId="0" borderId="10" xfId="1" applyFont="1" applyBorder="1" applyAlignment="1">
      <alignment horizontal="left" vertical="center" wrapText="1"/>
    </xf>
    <xf numFmtId="165" fontId="14" fillId="0" borderId="11" xfId="1" applyNumberFormat="1" applyFont="1" applyBorder="1" applyAlignment="1">
      <alignment horizontal="right" vertical="center"/>
    </xf>
    <xf numFmtId="49" fontId="13" fillId="0" borderId="12" xfId="1" applyNumberFormat="1" applyFont="1" applyBorder="1" applyAlignment="1">
      <alignment horizontal="center" vertical="center" wrapText="1"/>
    </xf>
    <xf numFmtId="164" fontId="13" fillId="0" borderId="12" xfId="1" applyFont="1" applyBorder="1" applyAlignment="1">
      <alignment horizontal="center" vertical="center" wrapText="1"/>
    </xf>
    <xf numFmtId="164" fontId="13" fillId="0" borderId="9" xfId="1" applyFont="1" applyBorder="1" applyAlignment="1">
      <alignment horizontal="center" vertical="center" wrapText="1"/>
    </xf>
    <xf numFmtId="164" fontId="13" fillId="0" borderId="15" xfId="1" applyFont="1" applyBorder="1" applyAlignment="1">
      <alignment horizontal="center" vertical="center" wrapText="1"/>
    </xf>
    <xf numFmtId="164" fontId="13" fillId="8" borderId="17" xfId="2" applyFont="1" applyFill="1" applyBorder="1" applyAlignment="1">
      <alignment horizontal="center" vertical="center"/>
    </xf>
    <xf numFmtId="164" fontId="14" fillId="0" borderId="0" xfId="1" applyFont="1" applyAlignment="1">
      <alignment vertical="center"/>
    </xf>
    <xf numFmtId="164" fontId="13" fillId="0" borderId="0" xfId="1" applyFont="1" applyAlignment="1">
      <alignment horizontal="right" vertical="center" wrapText="1"/>
    </xf>
    <xf numFmtId="4" fontId="13" fillId="8" borderId="20" xfId="2" applyNumberFormat="1" applyFont="1" applyFill="1" applyBorder="1" applyAlignment="1">
      <alignment horizontal="right" vertical="center" wrapText="1"/>
    </xf>
    <xf numFmtId="167" fontId="14" fillId="0" borderId="21" xfId="1" applyNumberFormat="1" applyFont="1" applyBorder="1" applyAlignment="1">
      <alignment horizontal="center" vertical="center"/>
    </xf>
    <xf numFmtId="4" fontId="13" fillId="8" borderId="23" xfId="2" applyNumberFormat="1" applyFont="1" applyFill="1" applyBorder="1" applyAlignment="1">
      <alignment horizontal="right" vertical="center" wrapText="1"/>
    </xf>
    <xf numFmtId="165" fontId="14" fillId="0" borderId="9" xfId="1" applyNumberFormat="1" applyFont="1" applyBorder="1" applyAlignment="1">
      <alignment horizontal="center" vertical="center"/>
    </xf>
    <xf numFmtId="167" fontId="13" fillId="0" borderId="24" xfId="1" applyNumberFormat="1" applyFont="1" applyBorder="1" applyAlignment="1">
      <alignment horizontal="right" vertical="center"/>
    </xf>
    <xf numFmtId="164" fontId="13" fillId="0" borderId="0" xfId="1" applyFont="1" applyAlignment="1">
      <alignment vertical="center"/>
    </xf>
    <xf numFmtId="49" fontId="13" fillId="8" borderId="35" xfId="2" applyNumberFormat="1" applyFont="1" applyFill="1" applyBorder="1" applyAlignment="1">
      <alignment horizontal="center" vertical="center"/>
    </xf>
    <xf numFmtId="164" fontId="19" fillId="8" borderId="0" xfId="2" applyFont="1" applyFill="1" applyBorder="1" applyAlignment="1">
      <alignment horizontal="center" vertical="center"/>
    </xf>
    <xf numFmtId="164" fontId="13" fillId="0" borderId="36" xfId="1" applyFont="1" applyBorder="1" applyAlignment="1">
      <alignment horizontal="center" vertical="center" wrapText="1"/>
    </xf>
    <xf numFmtId="164" fontId="18" fillId="8" borderId="37" xfId="2" applyFont="1" applyFill="1" applyBorder="1" applyAlignment="1">
      <alignment horizontal="center" vertical="center"/>
    </xf>
    <xf numFmtId="164" fontId="13" fillId="6" borderId="8" xfId="1" applyFont="1" applyFill="1" applyBorder="1" applyAlignment="1">
      <alignment horizontal="center" vertical="center" wrapText="1"/>
    </xf>
    <xf numFmtId="164" fontId="13" fillId="0" borderId="13" xfId="1" applyFont="1" applyBorder="1" applyAlignment="1">
      <alignment horizontal="center" vertical="center" wrapText="1"/>
    </xf>
    <xf numFmtId="164" fontId="13" fillId="0" borderId="14" xfId="1" applyFont="1" applyBorder="1" applyAlignment="1">
      <alignment horizontal="center" vertical="center" wrapText="1"/>
    </xf>
    <xf numFmtId="164" fontId="13" fillId="0" borderId="38" xfId="1" applyFont="1" applyBorder="1" applyAlignment="1">
      <alignment horizontal="center" vertical="center" wrapText="1"/>
    </xf>
    <xf numFmtId="164" fontId="6" fillId="8" borderId="39" xfId="2" applyFont="1" applyFill="1" applyBorder="1" applyAlignment="1">
      <alignment horizontal="center" vertical="center"/>
    </xf>
    <xf numFmtId="164" fontId="1" fillId="8" borderId="16" xfId="2" applyFont="1" applyFill="1" applyBorder="1" applyAlignment="1">
      <alignment horizontal="center" vertical="center"/>
    </xf>
    <xf numFmtId="164" fontId="13" fillId="8" borderId="40" xfId="2" applyFont="1" applyFill="1" applyBorder="1" applyAlignment="1">
      <alignment horizontal="center" vertical="center"/>
    </xf>
    <xf numFmtId="164" fontId="13" fillId="8" borderId="16" xfId="2" applyFont="1" applyFill="1" applyBorder="1" applyAlignment="1">
      <alignment horizontal="center" vertical="center"/>
    </xf>
    <xf numFmtId="4" fontId="0" fillId="0" borderId="0" xfId="0" applyNumberFormat="1"/>
    <xf numFmtId="164" fontId="14" fillId="0" borderId="41" xfId="1" applyFont="1" applyBorder="1" applyAlignment="1">
      <alignment horizontal="left" vertical="center" wrapText="1"/>
    </xf>
    <xf numFmtId="164" fontId="14" fillId="0" borderId="36" xfId="1" applyFont="1" applyBorder="1" applyAlignment="1">
      <alignment horizontal="center" vertical="center" wrapText="1"/>
    </xf>
    <xf numFmtId="165" fontId="14" fillId="0" borderId="41" xfId="1" applyNumberFormat="1" applyFont="1" applyBorder="1" applyAlignment="1">
      <alignment horizontal="right" vertical="center" wrapText="1"/>
    </xf>
    <xf numFmtId="9" fontId="14" fillId="0" borderId="36" xfId="1" applyNumberFormat="1" applyFont="1" applyBorder="1" applyAlignment="1">
      <alignment horizontal="center" vertical="center"/>
    </xf>
    <xf numFmtId="164" fontId="7" fillId="0" borderId="43" xfId="1" applyFont="1" applyBorder="1" applyAlignment="1">
      <alignment horizontal="left" vertical="center" wrapText="1"/>
    </xf>
    <xf numFmtId="164" fontId="7" fillId="0" borderId="42" xfId="1" applyFont="1" applyBorder="1" applyAlignment="1">
      <alignment horizontal="center" vertical="center" wrapText="1"/>
    </xf>
    <xf numFmtId="165" fontId="7" fillId="0" borderId="42" xfId="1" applyNumberFormat="1" applyFont="1" applyBorder="1" applyAlignment="1">
      <alignment horizontal="right" vertical="center" wrapText="1"/>
    </xf>
    <xf numFmtId="9" fontId="7" fillId="0" borderId="42" xfId="1" applyNumberFormat="1" applyFont="1" applyBorder="1" applyAlignment="1">
      <alignment horizontal="center" vertical="center"/>
    </xf>
    <xf numFmtId="164" fontId="2" fillId="0" borderId="0" xfId="1" applyAlignment="1">
      <alignment vertical="center"/>
    </xf>
    <xf numFmtId="0" fontId="0" fillId="0" borderId="0" xfId="0" applyAlignment="1">
      <alignment vertical="center"/>
    </xf>
    <xf numFmtId="164" fontId="2" fillId="0" borderId="0" xfId="1" applyAlignment="1">
      <alignment horizontal="center" vertical="center"/>
    </xf>
    <xf numFmtId="164" fontId="1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5" fontId="14" fillId="0" borderId="9" xfId="1" applyNumberFormat="1" applyFont="1" applyBorder="1" applyAlignment="1">
      <alignment horizontal="right" vertical="center" wrapText="1"/>
    </xf>
    <xf numFmtId="164" fontId="13" fillId="8" borderId="18" xfId="2" applyFont="1" applyFill="1" applyBorder="1" applyAlignment="1">
      <alignment horizontal="center" vertical="center"/>
    </xf>
    <xf numFmtId="164" fontId="2" fillId="0" borderId="0" xfId="1" applyAlignment="1">
      <alignment horizontal="right"/>
    </xf>
    <xf numFmtId="164" fontId="9" fillId="0" borderId="0" xfId="1" applyFont="1" applyAlignment="1">
      <alignment horizontal="right"/>
    </xf>
    <xf numFmtId="164" fontId="9" fillId="0" borderId="28" xfId="1" applyFont="1" applyBorder="1" applyAlignment="1">
      <alignment horizontal="right"/>
    </xf>
    <xf numFmtId="164" fontId="13" fillId="4" borderId="32" xfId="1" applyFont="1" applyFill="1" applyBorder="1" applyAlignment="1">
      <alignment horizontal="right" vertical="center" wrapText="1"/>
    </xf>
    <xf numFmtId="164" fontId="13" fillId="6" borderId="9" xfId="1" applyFont="1" applyFill="1" applyBorder="1" applyAlignment="1">
      <alignment horizontal="right" vertical="center" wrapText="1"/>
    </xf>
    <xf numFmtId="164" fontId="13" fillId="0" borderId="48" xfId="1" applyFont="1" applyBorder="1" applyAlignment="1">
      <alignment horizontal="center" vertical="center" wrapText="1"/>
    </xf>
    <xf numFmtId="164" fontId="13" fillId="0" borderId="49" xfId="1" applyFont="1" applyBorder="1" applyAlignment="1">
      <alignment horizontal="center" vertical="center" wrapText="1"/>
    </xf>
    <xf numFmtId="164" fontId="14" fillId="0" borderId="50" xfId="1" applyFont="1" applyBorder="1" applyAlignment="1">
      <alignment horizontal="left" vertical="center" wrapText="1"/>
    </xf>
    <xf numFmtId="164" fontId="14" fillId="0" borderId="49" xfId="1" applyFont="1" applyBorder="1" applyAlignment="1">
      <alignment horizontal="center" vertical="center" wrapText="1"/>
    </xf>
    <xf numFmtId="165" fontId="14" fillId="0" borderId="50" xfId="1" applyNumberFormat="1" applyFont="1" applyBorder="1" applyAlignment="1">
      <alignment horizontal="right" vertical="center" wrapText="1"/>
    </xf>
    <xf numFmtId="9" fontId="14" fillId="0" borderId="49" xfId="1" applyNumberFormat="1" applyFont="1" applyBorder="1" applyAlignment="1">
      <alignment horizontal="center" vertical="center"/>
    </xf>
    <xf numFmtId="165" fontId="14" fillId="0" borderId="51" xfId="1" applyNumberFormat="1" applyFont="1" applyBorder="1" applyAlignment="1">
      <alignment horizontal="right" vertical="center"/>
    </xf>
    <xf numFmtId="2" fontId="14" fillId="0" borderId="12" xfId="1" applyNumberFormat="1" applyFont="1" applyBorder="1" applyAlignment="1">
      <alignment horizontal="center" vertical="center"/>
    </xf>
    <xf numFmtId="164" fontId="14" fillId="0" borderId="56" xfId="1" applyFont="1" applyBorder="1" applyAlignment="1">
      <alignment horizontal="center" vertical="center"/>
    </xf>
    <xf numFmtId="165" fontId="14" fillId="0" borderId="0" xfId="1" applyNumberFormat="1" applyFont="1" applyBorder="1" applyAlignment="1">
      <alignment horizontal="right" vertical="center" wrapText="1"/>
    </xf>
    <xf numFmtId="164" fontId="7" fillId="0" borderId="0" xfId="1" applyFont="1" applyBorder="1" applyAlignment="1">
      <alignment horizontal="right" vertical="center" wrapText="1"/>
    </xf>
    <xf numFmtId="165" fontId="14" fillId="8" borderId="0" xfId="2" applyNumberFormat="1" applyFont="1" applyFill="1" applyBorder="1" applyAlignment="1">
      <alignment horizontal="right" vertical="center" wrapText="1"/>
    </xf>
    <xf numFmtId="4" fontId="13" fillId="8" borderId="47" xfId="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164" fontId="14" fillId="8" borderId="1" xfId="2" applyFont="1" applyFill="1" applyAlignment="1">
      <alignment horizontal="center" vertical="center" wrapText="1"/>
    </xf>
    <xf numFmtId="166" fontId="14" fillId="8" borderId="1" xfId="2" applyNumberFormat="1" applyFont="1" applyFill="1" applyAlignment="1">
      <alignment horizontal="center" vertical="center" wrapText="1"/>
    </xf>
    <xf numFmtId="164" fontId="13" fillId="8" borderId="1" xfId="2" applyFont="1" applyFill="1" applyAlignment="1">
      <alignment horizontal="center" vertical="center"/>
    </xf>
    <xf numFmtId="164" fontId="13" fillId="8" borderId="1" xfId="2" applyFont="1" applyFill="1" applyAlignment="1">
      <alignment horizontal="left" vertical="center" wrapText="1"/>
    </xf>
    <xf numFmtId="164" fontId="13" fillId="0" borderId="44" xfId="1" applyFont="1" applyBorder="1" applyAlignment="1">
      <alignment horizontal="center" vertical="center" wrapText="1"/>
    </xf>
    <xf numFmtId="164" fontId="13" fillId="0" borderId="45" xfId="1" applyFont="1" applyBorder="1" applyAlignment="1">
      <alignment horizontal="center" vertical="center" wrapText="1"/>
    </xf>
    <xf numFmtId="164" fontId="13" fillId="0" borderId="45" xfId="1" applyFont="1" applyBorder="1" applyAlignment="1">
      <alignment horizontal="left" vertical="center" wrapText="1"/>
    </xf>
    <xf numFmtId="164" fontId="14" fillId="0" borderId="45" xfId="1" applyFont="1" applyBorder="1" applyAlignment="1">
      <alignment horizontal="left" vertical="center" wrapText="1"/>
    </xf>
    <xf numFmtId="164" fontId="14" fillId="0" borderId="45" xfId="1" applyFont="1" applyBorder="1" applyAlignment="1">
      <alignment horizontal="center" vertical="center" wrapText="1"/>
    </xf>
    <xf numFmtId="165" fontId="14" fillId="0" borderId="57" xfId="1" applyNumberFormat="1" applyFont="1" applyBorder="1" applyAlignment="1">
      <alignment horizontal="right" vertical="center" wrapText="1"/>
    </xf>
    <xf numFmtId="165" fontId="14" fillId="0" borderId="58" xfId="1" applyNumberFormat="1" applyFont="1" applyBorder="1" applyAlignment="1">
      <alignment horizontal="right" vertical="center" wrapText="1"/>
    </xf>
    <xf numFmtId="9" fontId="14" fillId="0" borderId="45" xfId="1" applyNumberFormat="1" applyFont="1" applyBorder="1" applyAlignment="1">
      <alignment horizontal="center" vertical="center"/>
    </xf>
    <xf numFmtId="165" fontId="14" fillId="0" borderId="46" xfId="1" applyNumberFormat="1" applyFont="1" applyBorder="1" applyAlignment="1">
      <alignment horizontal="right" vertical="center"/>
    </xf>
    <xf numFmtId="166" fontId="7" fillId="0" borderId="12" xfId="1" applyNumberFormat="1" applyFont="1" applyBorder="1" applyAlignment="1">
      <alignment horizontal="center" vertical="center" wrapText="1"/>
    </xf>
    <xf numFmtId="164" fontId="14" fillId="0" borderId="59" xfId="1" applyFont="1" applyBorder="1" applyAlignment="1">
      <alignment horizontal="center" vertical="center" wrapText="1"/>
    </xf>
    <xf numFmtId="164" fontId="10" fillId="0" borderId="29" xfId="1" applyFont="1" applyBorder="1" applyAlignment="1">
      <alignment horizontal="center"/>
    </xf>
    <xf numFmtId="165" fontId="13" fillId="0" borderId="26" xfId="3" applyNumberFormat="1" applyFont="1" applyBorder="1" applyAlignment="1">
      <alignment vertical="center"/>
    </xf>
    <xf numFmtId="4" fontId="12" fillId="0" borderId="27" xfId="3" applyNumberFormat="1" applyBorder="1"/>
    <xf numFmtId="0" fontId="12" fillId="0" borderId="27" xfId="3" applyBorder="1"/>
    <xf numFmtId="164" fontId="13" fillId="0" borderId="0" xfId="1" applyFont="1" applyAlignment="1">
      <alignment horizontal="left" vertical="center"/>
    </xf>
    <xf numFmtId="164" fontId="13" fillId="0" borderId="19" xfId="1" applyFont="1" applyBorder="1" applyAlignment="1">
      <alignment horizontal="center" vertical="center" wrapText="1"/>
    </xf>
    <xf numFmtId="164" fontId="13" fillId="0" borderId="55" xfId="1" applyFont="1" applyBorder="1" applyAlignment="1">
      <alignment horizontal="center" vertical="center" wrapText="1"/>
    </xf>
    <xf numFmtId="164" fontId="14" fillId="8" borderId="22" xfId="2" applyFont="1" applyFill="1" applyBorder="1" applyAlignment="1">
      <alignment horizontal="center" vertical="center" wrapText="1"/>
    </xf>
    <xf numFmtId="164" fontId="13" fillId="0" borderId="25" xfId="1" applyFont="1" applyBorder="1" applyAlignment="1">
      <alignment horizontal="center" vertical="center" wrapText="1"/>
    </xf>
    <xf numFmtId="164" fontId="14" fillId="0" borderId="52" xfId="1" applyFont="1" applyBorder="1" applyAlignment="1">
      <alignment horizontal="center" vertical="center" wrapText="1"/>
    </xf>
    <xf numFmtId="164" fontId="14" fillId="0" borderId="53" xfId="1" applyFont="1" applyBorder="1" applyAlignment="1">
      <alignment horizontal="center" vertical="center" wrapText="1"/>
    </xf>
    <xf numFmtId="164" fontId="14" fillId="0" borderId="54" xfId="1" applyFont="1" applyBorder="1" applyAlignment="1">
      <alignment horizontal="center" vertical="center" wrapText="1"/>
    </xf>
    <xf numFmtId="164" fontId="13" fillId="4" borderId="30" xfId="1" applyFont="1" applyFill="1" applyBorder="1" applyAlignment="1">
      <alignment horizontal="center" vertical="center" wrapText="1"/>
    </xf>
    <xf numFmtId="164" fontId="13" fillId="4" borderId="31" xfId="1" applyFont="1" applyFill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3" fillId="0" borderId="0" xfId="1" applyFont="1" applyAlignment="1">
      <alignment horizontal="center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center" vertical="center" wrapText="1"/>
    </xf>
    <xf numFmtId="164" fontId="5" fillId="3" borderId="6" xfId="1" applyFont="1" applyFill="1" applyBorder="1" applyAlignment="1">
      <alignment horizontal="center" vertical="center" wrapText="1"/>
    </xf>
    <xf numFmtId="164" fontId="5" fillId="3" borderId="7" xfId="1" applyFont="1" applyFill="1" applyBorder="1" applyAlignment="1">
      <alignment horizontal="center" vertical="center" wrapText="1"/>
    </xf>
    <xf numFmtId="164" fontId="2" fillId="0" borderId="0" xfId="1" applyAlignment="1">
      <alignment vertical="center"/>
    </xf>
    <xf numFmtId="164" fontId="2" fillId="0" borderId="0" xfId="1" applyAlignment="1">
      <alignment horizontal="right"/>
    </xf>
    <xf numFmtId="164" fontId="13" fillId="0" borderId="9" xfId="1" applyFont="1" applyBorder="1" applyAlignment="1">
      <alignment horizontal="left" vertical="center" wrapText="1"/>
    </xf>
    <xf numFmtId="164" fontId="13" fillId="0" borderId="12" xfId="1" applyFont="1" applyBorder="1" applyAlignment="1">
      <alignment horizontal="left" vertical="center" wrapText="1"/>
    </xf>
    <xf numFmtId="164" fontId="13" fillId="0" borderId="9" xfId="1" applyFont="1" applyBorder="1" applyAlignment="1">
      <alignment horizontal="left" vertical="center" wrapText="1"/>
    </xf>
    <xf numFmtId="164" fontId="13" fillId="0" borderId="15" xfId="1" applyFont="1" applyBorder="1" applyAlignment="1">
      <alignment horizontal="left" vertical="center" wrapText="1"/>
    </xf>
    <xf numFmtId="164" fontId="13" fillId="0" borderId="36" xfId="1" applyFont="1" applyBorder="1" applyAlignment="1">
      <alignment horizontal="left" vertical="center" wrapText="1"/>
    </xf>
    <xf numFmtId="164" fontId="6" fillId="0" borderId="42" xfId="1" applyFont="1" applyBorder="1" applyAlignment="1">
      <alignment horizontal="left" vertical="center" wrapText="1"/>
    </xf>
    <xf numFmtId="164" fontId="6" fillId="0" borderId="9" xfId="1" applyFont="1" applyBorder="1" applyAlignment="1">
      <alignment horizontal="left" vertical="center" wrapText="1"/>
    </xf>
    <xf numFmtId="164" fontId="13" fillId="0" borderId="35" xfId="1" applyFont="1" applyBorder="1" applyAlignment="1">
      <alignment horizontal="left" vertical="center" wrapText="1"/>
    </xf>
    <xf numFmtId="164" fontId="13" fillId="8" borderId="17" xfId="2" applyFont="1" applyFill="1" applyBorder="1" applyAlignment="1">
      <alignment horizontal="left" vertical="center" wrapText="1"/>
    </xf>
    <xf numFmtId="164" fontId="13" fillId="0" borderId="49" xfId="1" applyFont="1" applyBorder="1" applyAlignment="1">
      <alignment horizontal="left" vertical="center" wrapText="1"/>
    </xf>
  </cellXfs>
  <cellStyles count="8">
    <cellStyle name="Excel Built-in Normal" xfId="1" xr:uid="{701505D3-485D-41BA-B000-571FA29D57A6}"/>
    <cellStyle name="Excel Built-in Output" xfId="2" xr:uid="{4B44E6F7-8728-4BE5-B5A3-EE03ADE37FB5}"/>
    <cellStyle name="Heading" xfId="4" xr:uid="{73409E7C-CB33-4841-839B-6B40F04140BF}"/>
    <cellStyle name="Heading1" xfId="5" xr:uid="{F4BB9DC4-8095-40D5-96FF-9BB87521E3E8}"/>
    <cellStyle name="Normalny" xfId="0" builtinId="0"/>
    <cellStyle name="Normalny 2" xfId="3" xr:uid="{0D093B73-5A7C-49C4-9848-FEB0F65A0868}"/>
    <cellStyle name="Result" xfId="6" xr:uid="{F999923F-48EB-4478-BAFD-65D0D519B433}"/>
    <cellStyle name="Result2" xfId="7" xr:uid="{02F165E2-0759-4ED5-A9E3-9BE9AC9E98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4F69-CE95-4946-9DC1-7F27E7138A01}">
  <sheetPr>
    <pageSetUpPr fitToPage="1"/>
  </sheetPr>
  <dimension ref="A1:K36"/>
  <sheetViews>
    <sheetView tabSelected="1" topLeftCell="A23" zoomScale="70" zoomScaleNormal="70" workbookViewId="0">
      <selection activeCell="D56" sqref="D56"/>
    </sheetView>
  </sheetViews>
  <sheetFormatPr defaultRowHeight="15" x14ac:dyDescent="0.25"/>
  <cols>
    <col min="1" max="1" width="12.7109375" style="62" customWidth="1"/>
    <col min="2" max="2" width="6.7109375" style="62" customWidth="1"/>
    <col min="3" max="3" width="50" style="65" customWidth="1"/>
    <col min="4" max="4" width="58.5703125" customWidth="1"/>
    <col min="5" max="5" width="17.140625" customWidth="1"/>
    <col min="6" max="6" width="10.7109375" customWidth="1"/>
    <col min="7" max="7" width="13.5703125" style="66" customWidth="1"/>
    <col min="8" max="8" width="16.7109375" customWidth="1"/>
    <col min="9" max="9" width="15.7109375" customWidth="1"/>
    <col min="10" max="10" width="19.28515625" customWidth="1"/>
    <col min="11" max="11" width="12.85546875" customWidth="1"/>
  </cols>
  <sheetData>
    <row r="1" spans="1:11" x14ac:dyDescent="0.25">
      <c r="A1" s="61"/>
      <c r="B1" s="61"/>
      <c r="C1"/>
      <c r="G1"/>
      <c r="I1" s="1"/>
      <c r="J1" s="1"/>
    </row>
    <row r="2" spans="1:11" x14ac:dyDescent="0.25">
      <c r="A2" s="125" t="s">
        <v>59</v>
      </c>
      <c r="B2" s="125"/>
      <c r="C2"/>
      <c r="G2"/>
      <c r="I2" s="126" t="s">
        <v>60</v>
      </c>
      <c r="J2" s="126"/>
    </row>
    <row r="3" spans="1:11" ht="21" x14ac:dyDescent="0.3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1" ht="15.75" thickBot="1" x14ac:dyDescent="0.3">
      <c r="A4" s="61"/>
      <c r="B4" s="61"/>
      <c r="C4" s="63"/>
      <c r="D4" s="1"/>
      <c r="E4" s="1"/>
      <c r="F4" s="1"/>
      <c r="G4" s="69"/>
      <c r="H4" s="1"/>
      <c r="I4" s="1"/>
      <c r="J4" s="1"/>
    </row>
    <row r="5" spans="1:11" ht="18" x14ac:dyDescent="0.25">
      <c r="A5" s="119" t="s">
        <v>53</v>
      </c>
      <c r="B5" s="120"/>
      <c r="C5" s="120"/>
      <c r="D5" s="120"/>
      <c r="E5" s="120"/>
      <c r="F5" s="120"/>
      <c r="G5" s="120"/>
      <c r="H5" s="120"/>
      <c r="I5" s="120"/>
      <c r="J5" s="121"/>
    </row>
    <row r="6" spans="1:11" ht="18.75" thickBot="1" x14ac:dyDescent="0.3">
      <c r="A6" s="122" t="s">
        <v>46</v>
      </c>
      <c r="B6" s="123"/>
      <c r="C6" s="123"/>
      <c r="D6" s="123"/>
      <c r="E6" s="123"/>
      <c r="F6" s="123"/>
      <c r="G6" s="123"/>
      <c r="H6" s="123"/>
      <c r="I6" s="123"/>
      <c r="J6" s="124"/>
    </row>
    <row r="7" spans="1:11" ht="30" customHeight="1" x14ac:dyDescent="0.25">
      <c r="A7" s="115" t="s">
        <v>1</v>
      </c>
      <c r="B7" s="116"/>
      <c r="C7" s="6" t="s">
        <v>2</v>
      </c>
      <c r="D7" s="7" t="s">
        <v>3</v>
      </c>
      <c r="E7" s="6" t="s">
        <v>4</v>
      </c>
      <c r="F7" s="6" t="s">
        <v>5</v>
      </c>
      <c r="G7" s="72" t="s">
        <v>6</v>
      </c>
      <c r="H7" s="7" t="s">
        <v>7</v>
      </c>
      <c r="I7" s="8" t="s">
        <v>8</v>
      </c>
      <c r="J7" s="9" t="s">
        <v>9</v>
      </c>
    </row>
    <row r="8" spans="1:11" ht="15.75" x14ac:dyDescent="0.25">
      <c r="A8" s="44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73">
        <v>7</v>
      </c>
      <c r="H8" s="11">
        <v>8</v>
      </c>
      <c r="I8" s="12">
        <v>9</v>
      </c>
      <c r="J8" s="13">
        <v>10</v>
      </c>
    </row>
    <row r="9" spans="1:11" ht="31.5" x14ac:dyDescent="0.25">
      <c r="A9" s="117">
        <v>1</v>
      </c>
      <c r="B9" s="27" t="s">
        <v>10</v>
      </c>
      <c r="C9" s="127" t="s">
        <v>11</v>
      </c>
      <c r="D9" s="87" t="s">
        <v>54</v>
      </c>
      <c r="E9" s="15" t="s">
        <v>0</v>
      </c>
      <c r="F9" s="15">
        <v>372701</v>
      </c>
      <c r="G9" s="67"/>
      <c r="H9" s="16">
        <f t="shared" ref="H9:H14" si="0">F9*G9</f>
        <v>0</v>
      </c>
      <c r="I9" s="17">
        <v>0.08</v>
      </c>
      <c r="J9" s="26">
        <f t="shared" ref="J9:J23" si="1">H9*1.08</f>
        <v>0</v>
      </c>
      <c r="K9" s="83"/>
    </row>
    <row r="10" spans="1:11" ht="62.25" x14ac:dyDescent="0.25">
      <c r="A10" s="117"/>
      <c r="B10" s="27" t="s">
        <v>13</v>
      </c>
      <c r="C10" s="127"/>
      <c r="D10" s="18" t="s">
        <v>55</v>
      </c>
      <c r="E10" s="15" t="s">
        <v>0</v>
      </c>
      <c r="F10" s="15">
        <v>134901</v>
      </c>
      <c r="G10" s="67"/>
      <c r="H10" s="16">
        <f t="shared" si="0"/>
        <v>0</v>
      </c>
      <c r="I10" s="17">
        <v>0.08</v>
      </c>
      <c r="J10" s="26">
        <f t="shared" si="1"/>
        <v>0</v>
      </c>
      <c r="K10" s="83"/>
    </row>
    <row r="11" spans="1:11" ht="63" x14ac:dyDescent="0.25">
      <c r="A11" s="117"/>
      <c r="B11" s="27" t="s">
        <v>14</v>
      </c>
      <c r="C11" s="127"/>
      <c r="D11" s="18" t="s">
        <v>56</v>
      </c>
      <c r="E11" s="15" t="s">
        <v>0</v>
      </c>
      <c r="F11" s="15">
        <v>48483</v>
      </c>
      <c r="G11" s="67"/>
      <c r="H11" s="16">
        <f t="shared" si="0"/>
        <v>0</v>
      </c>
      <c r="I11" s="17">
        <v>0.08</v>
      </c>
      <c r="J11" s="26">
        <f t="shared" si="1"/>
        <v>0</v>
      </c>
      <c r="K11" s="83"/>
    </row>
    <row r="12" spans="1:11" ht="30.75" x14ac:dyDescent="0.25">
      <c r="A12" s="117"/>
      <c r="B12" s="27" t="s">
        <v>15</v>
      </c>
      <c r="C12" s="127"/>
      <c r="D12" s="18" t="s">
        <v>57</v>
      </c>
      <c r="E12" s="15" t="s">
        <v>0</v>
      </c>
      <c r="F12" s="15">
        <v>372701</v>
      </c>
      <c r="G12" s="67"/>
      <c r="H12" s="16">
        <f t="shared" si="0"/>
        <v>0</v>
      </c>
      <c r="I12" s="17">
        <v>0.08</v>
      </c>
      <c r="J12" s="26">
        <f t="shared" si="1"/>
        <v>0</v>
      </c>
      <c r="K12" s="83"/>
    </row>
    <row r="13" spans="1:11" ht="42.75" customHeight="1" x14ac:dyDescent="0.25">
      <c r="A13" s="117"/>
      <c r="B13" s="27" t="s">
        <v>16</v>
      </c>
      <c r="C13" s="127"/>
      <c r="D13" s="18" t="s">
        <v>58</v>
      </c>
      <c r="E13" s="15" t="s">
        <v>0</v>
      </c>
      <c r="F13" s="19">
        <v>40000</v>
      </c>
      <c r="G13" s="67"/>
      <c r="H13" s="16">
        <f t="shared" si="0"/>
        <v>0</v>
      </c>
      <c r="I13" s="17">
        <v>0.08</v>
      </c>
      <c r="J13" s="26">
        <f t="shared" si="1"/>
        <v>0</v>
      </c>
      <c r="K13" s="83"/>
    </row>
    <row r="14" spans="1:11" ht="57.75" customHeight="1" x14ac:dyDescent="0.25">
      <c r="A14" s="45">
        <v>2</v>
      </c>
      <c r="B14" s="28"/>
      <c r="C14" s="128" t="s">
        <v>17</v>
      </c>
      <c r="D14" s="18" t="s">
        <v>18</v>
      </c>
      <c r="E14" s="15" t="s">
        <v>19</v>
      </c>
      <c r="F14" s="19">
        <v>50</v>
      </c>
      <c r="G14" s="67"/>
      <c r="H14" s="16">
        <f t="shared" si="0"/>
        <v>0</v>
      </c>
      <c r="I14" s="17">
        <v>0.08</v>
      </c>
      <c r="J14" s="26">
        <f t="shared" si="1"/>
        <v>0</v>
      </c>
      <c r="K14" s="83"/>
    </row>
    <row r="15" spans="1:11" ht="83.25" customHeight="1" x14ac:dyDescent="0.25">
      <c r="A15" s="14">
        <v>3</v>
      </c>
      <c r="B15" s="29"/>
      <c r="C15" s="129" t="s">
        <v>42</v>
      </c>
      <c r="D15" s="18" t="s">
        <v>20</v>
      </c>
      <c r="E15" s="15" t="s">
        <v>21</v>
      </c>
      <c r="F15" s="15">
        <v>30</v>
      </c>
      <c r="G15" s="67"/>
      <c r="H15" s="16">
        <f t="shared" ref="H15:H24" si="2">F15*G15</f>
        <v>0</v>
      </c>
      <c r="I15" s="17">
        <v>0.08</v>
      </c>
      <c r="J15" s="26">
        <f t="shared" si="1"/>
        <v>0</v>
      </c>
      <c r="K15" s="83"/>
    </row>
    <row r="16" spans="1:11" ht="81" customHeight="1" x14ac:dyDescent="0.25">
      <c r="A16" s="46">
        <v>4</v>
      </c>
      <c r="B16" s="30"/>
      <c r="C16" s="130" t="s">
        <v>22</v>
      </c>
      <c r="D16" s="18" t="s">
        <v>45</v>
      </c>
      <c r="E16" s="15" t="s">
        <v>23</v>
      </c>
      <c r="F16" s="15">
        <v>300</v>
      </c>
      <c r="G16" s="67"/>
      <c r="H16" s="55">
        <f t="shared" si="2"/>
        <v>0</v>
      </c>
      <c r="I16" s="20">
        <v>0.08</v>
      </c>
      <c r="J16" s="26">
        <f t="shared" si="1"/>
        <v>0</v>
      </c>
      <c r="K16" s="83"/>
    </row>
    <row r="17" spans="1:11" ht="85.5" customHeight="1" x14ac:dyDescent="0.25">
      <c r="A17" s="47">
        <v>5</v>
      </c>
      <c r="B17" s="42"/>
      <c r="C17" s="131" t="s">
        <v>43</v>
      </c>
      <c r="D17" s="53" t="s">
        <v>44</v>
      </c>
      <c r="E17" s="54" t="s">
        <v>23</v>
      </c>
      <c r="F17" s="54">
        <v>20194</v>
      </c>
      <c r="G17" s="67"/>
      <c r="H17" s="55">
        <f t="shared" si="2"/>
        <v>0</v>
      </c>
      <c r="I17" s="56">
        <v>0.08</v>
      </c>
      <c r="J17" s="26">
        <f t="shared" si="1"/>
        <v>0</v>
      </c>
      <c r="K17" s="83"/>
    </row>
    <row r="18" spans="1:11" ht="219" customHeight="1" x14ac:dyDescent="0.25">
      <c r="A18" s="48">
        <v>6</v>
      </c>
      <c r="B18" s="43"/>
      <c r="C18" s="132" t="s">
        <v>49</v>
      </c>
      <c r="D18" s="57" t="s">
        <v>50</v>
      </c>
      <c r="E18" s="58" t="s">
        <v>12</v>
      </c>
      <c r="F18" s="101">
        <v>6</v>
      </c>
      <c r="G18" s="67"/>
      <c r="H18" s="59">
        <f t="shared" si="2"/>
        <v>0</v>
      </c>
      <c r="I18" s="60">
        <v>0.08</v>
      </c>
      <c r="J18" s="26">
        <f t="shared" si="1"/>
        <v>0</v>
      </c>
      <c r="K18" s="84"/>
    </row>
    <row r="19" spans="1:11" ht="138.75" customHeight="1" x14ac:dyDescent="0.25">
      <c r="A19" s="49">
        <v>7</v>
      </c>
      <c r="B19" s="41"/>
      <c r="C19" s="133" t="s">
        <v>40</v>
      </c>
      <c r="D19" s="25" t="s">
        <v>51</v>
      </c>
      <c r="E19" s="21" t="s">
        <v>12</v>
      </c>
      <c r="F19" s="22">
        <v>6</v>
      </c>
      <c r="G19" s="67"/>
      <c r="H19" s="23">
        <f t="shared" si="2"/>
        <v>0</v>
      </c>
      <c r="I19" s="24">
        <v>0.08</v>
      </c>
      <c r="J19" s="26">
        <f t="shared" si="1"/>
        <v>0</v>
      </c>
      <c r="K19" s="84"/>
    </row>
    <row r="20" spans="1:11" ht="82.5" customHeight="1" x14ac:dyDescent="0.25">
      <c r="A20" s="50">
        <v>8</v>
      </c>
      <c r="B20" s="40"/>
      <c r="C20" s="134" t="s">
        <v>24</v>
      </c>
      <c r="D20" s="18" t="s">
        <v>25</v>
      </c>
      <c r="E20" s="15" t="s">
        <v>23</v>
      </c>
      <c r="F20" s="19">
        <v>3000</v>
      </c>
      <c r="G20" s="67"/>
      <c r="H20" s="23">
        <f t="shared" si="2"/>
        <v>0</v>
      </c>
      <c r="I20" s="17">
        <v>0.08</v>
      </c>
      <c r="J20" s="26">
        <f t="shared" si="1"/>
        <v>0</v>
      </c>
      <c r="K20" s="83"/>
    </row>
    <row r="21" spans="1:11" ht="79.5" customHeight="1" x14ac:dyDescent="0.25">
      <c r="A21" s="51">
        <v>9</v>
      </c>
      <c r="B21" s="31"/>
      <c r="C21" s="135" t="s">
        <v>26</v>
      </c>
      <c r="D21" s="18" t="s">
        <v>25</v>
      </c>
      <c r="E21" s="88" t="s">
        <v>27</v>
      </c>
      <c r="F21" s="89">
        <v>500</v>
      </c>
      <c r="G21" s="67"/>
      <c r="H21" s="16">
        <f t="shared" si="2"/>
        <v>0</v>
      </c>
      <c r="I21" s="17">
        <v>0.08</v>
      </c>
      <c r="J21" s="26">
        <f t="shared" si="1"/>
        <v>0</v>
      </c>
      <c r="K21" s="85"/>
    </row>
    <row r="22" spans="1:11" ht="190.5" customHeight="1" x14ac:dyDescent="0.25">
      <c r="A22" s="68">
        <v>10</v>
      </c>
      <c r="B22" s="90"/>
      <c r="C22" s="91" t="s">
        <v>28</v>
      </c>
      <c r="D22" s="18" t="s">
        <v>29</v>
      </c>
      <c r="E22" s="88" t="s">
        <v>0</v>
      </c>
      <c r="F22" s="88">
        <v>50</v>
      </c>
      <c r="G22" s="67"/>
      <c r="H22" s="16">
        <f t="shared" si="2"/>
        <v>0</v>
      </c>
      <c r="I22" s="17">
        <v>0.08</v>
      </c>
      <c r="J22" s="26">
        <f t="shared" si="1"/>
        <v>0</v>
      </c>
      <c r="K22" s="85"/>
    </row>
    <row r="23" spans="1:11" ht="94.5" customHeight="1" x14ac:dyDescent="0.25">
      <c r="A23" s="74">
        <v>11</v>
      </c>
      <c r="B23" s="75"/>
      <c r="C23" s="136" t="s">
        <v>30</v>
      </c>
      <c r="D23" s="76" t="s">
        <v>31</v>
      </c>
      <c r="E23" s="77" t="s">
        <v>21</v>
      </c>
      <c r="F23" s="77">
        <v>50</v>
      </c>
      <c r="G23" s="67"/>
      <c r="H23" s="78">
        <f t="shared" si="2"/>
        <v>0</v>
      </c>
      <c r="I23" s="79">
        <v>0.08</v>
      </c>
      <c r="J23" s="80">
        <f t="shared" si="1"/>
        <v>0</v>
      </c>
      <c r="K23" s="85"/>
    </row>
    <row r="24" spans="1:11" ht="45" customHeight="1" thickBot="1" x14ac:dyDescent="0.3">
      <c r="A24" s="92">
        <v>12</v>
      </c>
      <c r="B24" s="93"/>
      <c r="C24" s="94" t="s">
        <v>47</v>
      </c>
      <c r="D24" s="95" t="s">
        <v>31</v>
      </c>
      <c r="E24" s="96" t="s">
        <v>21</v>
      </c>
      <c r="F24" s="102">
        <v>20</v>
      </c>
      <c r="G24" s="97"/>
      <c r="H24" s="98">
        <f t="shared" si="2"/>
        <v>0</v>
      </c>
      <c r="I24" s="99">
        <v>0.23</v>
      </c>
      <c r="J24" s="100">
        <f>H24*1.23</f>
        <v>0</v>
      </c>
      <c r="K24" s="85"/>
    </row>
    <row r="25" spans="1:11" ht="31.5" customHeight="1" x14ac:dyDescent="0.25">
      <c r="A25" s="32"/>
      <c r="B25" s="32"/>
      <c r="C25" s="64"/>
      <c r="D25" s="33"/>
      <c r="E25" s="108" t="s">
        <v>32</v>
      </c>
      <c r="F25" s="108"/>
      <c r="G25" s="109"/>
      <c r="H25" s="86">
        <f>SUM(H9:H24)</f>
        <v>0</v>
      </c>
      <c r="I25" s="82" t="s">
        <v>33</v>
      </c>
      <c r="J25" s="35" t="s">
        <v>33</v>
      </c>
    </row>
    <row r="26" spans="1:11" ht="31.5" customHeight="1" x14ac:dyDescent="0.25">
      <c r="A26" s="32"/>
      <c r="B26" s="32"/>
      <c r="C26" s="64"/>
      <c r="D26" s="33"/>
      <c r="E26" s="112" t="s">
        <v>35</v>
      </c>
      <c r="F26" s="113"/>
      <c r="G26" s="114"/>
      <c r="H26" s="34"/>
      <c r="I26" s="81">
        <f>SUM(H9:H23)*0.08</f>
        <v>0</v>
      </c>
      <c r="J26" s="35"/>
    </row>
    <row r="27" spans="1:11" ht="16.5" thickBot="1" x14ac:dyDescent="0.3">
      <c r="A27" s="32" t="s">
        <v>34</v>
      </c>
      <c r="B27" s="32"/>
      <c r="C27" s="64"/>
      <c r="D27" s="32"/>
      <c r="E27" s="110" t="s">
        <v>48</v>
      </c>
      <c r="F27" s="110"/>
      <c r="G27" s="110"/>
      <c r="H27" s="36"/>
      <c r="I27" s="37">
        <f>H24*0.23</f>
        <v>0</v>
      </c>
      <c r="J27" s="38"/>
    </row>
    <row r="28" spans="1:11" ht="16.5" thickBot="1" x14ac:dyDescent="0.3">
      <c r="A28" s="39" t="s">
        <v>41</v>
      </c>
      <c r="B28" s="39"/>
      <c r="C28" s="64"/>
      <c r="D28" s="32"/>
      <c r="E28" s="111" t="s">
        <v>37</v>
      </c>
      <c r="F28" s="111"/>
      <c r="G28" s="111"/>
      <c r="H28" s="104">
        <f>H25+I26+I27</f>
        <v>0</v>
      </c>
      <c r="I28" s="104"/>
      <c r="J28" s="104"/>
      <c r="K28" s="52"/>
    </row>
    <row r="29" spans="1:11" x14ac:dyDescent="0.25">
      <c r="A29" s="32" t="s">
        <v>36</v>
      </c>
      <c r="B29" s="32"/>
      <c r="C29" s="64"/>
      <c r="D29" s="32"/>
      <c r="E29" s="105"/>
      <c r="F29" s="106"/>
      <c r="G29" s="106"/>
      <c r="H29" s="106"/>
      <c r="I29" s="106"/>
      <c r="J29" s="106"/>
    </row>
    <row r="30" spans="1:11" ht="15.75" x14ac:dyDescent="0.25">
      <c r="A30" s="39" t="s">
        <v>52</v>
      </c>
      <c r="B30" s="39"/>
      <c r="C30" s="32"/>
      <c r="D30" s="32"/>
      <c r="E30" s="107" t="s">
        <v>38</v>
      </c>
      <c r="F30" s="107"/>
      <c r="G30" s="107"/>
      <c r="H30" s="107"/>
      <c r="I30" s="107"/>
      <c r="J30" s="107"/>
    </row>
    <row r="31" spans="1:11" ht="17.25" x14ac:dyDescent="0.3">
      <c r="A31" s="32"/>
      <c r="B31" s="32"/>
      <c r="C31" s="32"/>
      <c r="D31" s="32"/>
      <c r="E31" s="3"/>
      <c r="F31" s="3"/>
      <c r="G31" s="71"/>
      <c r="H31" s="3"/>
      <c r="I31" s="4"/>
      <c r="J31" s="1"/>
    </row>
    <row r="32" spans="1:11" ht="17.25" x14ac:dyDescent="0.3">
      <c r="A32" s="61"/>
      <c r="B32" s="61"/>
      <c r="C32" s="63"/>
      <c r="D32" s="2"/>
      <c r="E32" s="103" t="s">
        <v>39</v>
      </c>
      <c r="F32" s="103"/>
      <c r="G32" s="103"/>
      <c r="H32" s="103"/>
      <c r="I32" s="103"/>
      <c r="J32" s="1"/>
    </row>
    <row r="33" spans="1:10" ht="17.25" x14ac:dyDescent="0.3">
      <c r="A33" s="61"/>
      <c r="B33" s="61"/>
      <c r="C33" s="63"/>
      <c r="D33" s="1"/>
      <c r="E33" s="5"/>
      <c r="F33" s="2"/>
      <c r="G33" s="70"/>
      <c r="H33" s="2"/>
      <c r="I33" s="1"/>
      <c r="J33" s="1"/>
    </row>
    <row r="34" spans="1:10" ht="17.25" x14ac:dyDescent="0.3">
      <c r="A34" s="61"/>
      <c r="B34" s="61"/>
      <c r="C34" s="63"/>
      <c r="D34" s="1"/>
      <c r="E34" s="2"/>
      <c r="F34" s="2"/>
      <c r="G34" s="70"/>
      <c r="H34" s="2"/>
      <c r="I34" s="1"/>
      <c r="J34" s="1"/>
    </row>
    <row r="35" spans="1:10" ht="17.25" x14ac:dyDescent="0.3">
      <c r="A35" s="61"/>
      <c r="B35" s="61"/>
      <c r="C35" s="63"/>
      <c r="D35" s="1"/>
      <c r="E35" s="1"/>
      <c r="F35" s="1"/>
      <c r="G35" s="70"/>
      <c r="H35" s="2"/>
      <c r="I35" s="1"/>
      <c r="J35" s="1"/>
    </row>
    <row r="36" spans="1:10" x14ac:dyDescent="0.25">
      <c r="A36" s="61"/>
      <c r="B36" s="61"/>
      <c r="C36" s="63"/>
      <c r="D36" s="1"/>
    </row>
  </sheetData>
  <mergeCells count="16">
    <mergeCell ref="A7:B7"/>
    <mergeCell ref="A9:A13"/>
    <mergeCell ref="C9:C13"/>
    <mergeCell ref="A3:J3"/>
    <mergeCell ref="A5:J5"/>
    <mergeCell ref="A6:J6"/>
    <mergeCell ref="A2:B2"/>
    <mergeCell ref="I2:J2"/>
    <mergeCell ref="E32:I32"/>
    <mergeCell ref="H28:J28"/>
    <mergeCell ref="E29:J29"/>
    <mergeCell ref="E30:J30"/>
    <mergeCell ref="E25:G25"/>
    <mergeCell ref="E27:G27"/>
    <mergeCell ref="E28:G28"/>
    <mergeCell ref="E26:G26"/>
  </mergeCells>
  <pageMargins left="0.7" right="0.7" top="0.75" bottom="0.75" header="0.3" footer="0.3"/>
  <pageSetup paperSize="9"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 II DP_08_2024</vt:lpstr>
      <vt:lpstr>'FC II DP_08_2024'!Obszar_wydruku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Gałecka</dc:creator>
  <cp:lastModifiedBy>Jarosław Nanowski</cp:lastModifiedBy>
  <cp:lastPrinted>2024-02-23T11:24:41Z</cp:lastPrinted>
  <dcterms:created xsi:type="dcterms:W3CDTF">2023-01-31T11:36:56Z</dcterms:created>
  <dcterms:modified xsi:type="dcterms:W3CDTF">2024-03-15T11:29:12Z</dcterms:modified>
</cp:coreProperties>
</file>