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SWZ\"/>
    </mc:Choice>
  </mc:AlternateContent>
  <xr:revisionPtr revIDLastSave="0" documentId="8_{86917665-93E1-497B-9F07-DA6C81634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K16" i="1"/>
  <c r="G8" i="1" l="1"/>
  <c r="G9" i="1"/>
  <c r="G10" i="1"/>
  <c r="G11" i="1"/>
  <c r="H11" i="1" s="1"/>
  <c r="I11" i="1" s="1"/>
  <c r="F8" i="1"/>
  <c r="F9" i="1"/>
  <c r="F10" i="1"/>
  <c r="F11" i="1"/>
  <c r="D16" i="1"/>
  <c r="E24" i="1"/>
  <c r="E23" i="1"/>
  <c r="E22" i="1"/>
  <c r="E21" i="1"/>
  <c r="E20" i="1"/>
  <c r="M16" i="1"/>
  <c r="J16" i="1"/>
  <c r="F15" i="1"/>
  <c r="G15" i="1"/>
  <c r="F14" i="1"/>
  <c r="G14" i="1"/>
  <c r="G13" i="1"/>
  <c r="G12" i="1"/>
  <c r="G7" i="1"/>
  <c r="F6" i="1"/>
  <c r="G6" i="1"/>
  <c r="G5" i="1"/>
  <c r="P4" i="1"/>
  <c r="G4" i="1"/>
  <c r="E16" i="1" l="1"/>
  <c r="I8" i="1"/>
  <c r="H9" i="1"/>
  <c r="I9" i="1" s="1"/>
  <c r="H10" i="1"/>
  <c r="I10" i="1" s="1"/>
  <c r="H8" i="1"/>
  <c r="H13" i="1"/>
  <c r="I13" i="1" s="1"/>
  <c r="H12" i="1"/>
  <c r="I12" i="1" s="1"/>
  <c r="H5" i="1"/>
  <c r="I5" i="1" s="1"/>
  <c r="H4" i="1"/>
  <c r="I4" i="1" s="1"/>
  <c r="F4" i="1"/>
  <c r="F12" i="1"/>
  <c r="H15" i="1"/>
  <c r="I15" i="1" s="1"/>
  <c r="F5" i="1"/>
  <c r="H7" i="1"/>
  <c r="I7" i="1" s="1"/>
  <c r="F13" i="1"/>
  <c r="G16" i="1"/>
  <c r="F7" i="1"/>
  <c r="H6" i="1"/>
  <c r="H14" i="1"/>
  <c r="I14" i="1" s="1"/>
  <c r="F16" i="1" l="1"/>
  <c r="H16" i="1"/>
  <c r="I6" i="1"/>
  <c r="I16" i="1" s="1"/>
</calcChain>
</file>

<file path=xl/sharedStrings.xml><?xml version="1.0" encoding="utf-8"?>
<sst xmlns="http://schemas.openxmlformats.org/spreadsheetml/2006/main" count="55" uniqueCount="44">
  <si>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</si>
  <si>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</si>
  <si>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</si>
  <si>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</si>
  <si>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</si>
  <si>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</si>
  <si>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</si>
  <si>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</si>
  <si>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</si>
  <si>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</si>
  <si>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</si>
  <si>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</si>
  <si>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</si>
  <si>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</si>
  <si>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</si>
  <si>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</si>
  <si>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</si>
  <si>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 xml:space="preserve">MLK3 </t>
  </si>
  <si>
    <t>Anti-HSC70 antibody sc-7298</t>
  </si>
  <si>
    <t xml:space="preserve">Anti-ACADVL Antibody (H-7): </t>
  </si>
  <si>
    <t>Anti-ETFDH Antibody</t>
  </si>
  <si>
    <t>Anti-HSP 105 Antibody (B-7)</t>
  </si>
  <si>
    <t>Anti-AIF antibody (E-1)</t>
  </si>
  <si>
    <t>Anti-Ubiquitin Antibody (P4D1)</t>
  </si>
  <si>
    <t>Anti-SDHA Antibody (D-4)</t>
  </si>
  <si>
    <t>TOM40 - antibody</t>
  </si>
  <si>
    <t>ATP synthase b antibody</t>
  </si>
  <si>
    <t>Anti-Tom6 Antibody (E-6)</t>
  </si>
  <si>
    <t>TOMM20 antibody</t>
  </si>
  <si>
    <t>Santa Cruz Biotechnology</t>
  </si>
  <si>
    <t>sc-166639</t>
  </si>
  <si>
    <t>sc-7298</t>
  </si>
  <si>
    <t>sc-376239</t>
  </si>
  <si>
    <t>sc-515202</t>
  </si>
  <si>
    <t>sc-74550</t>
  </si>
  <si>
    <t>sc-13116</t>
  </si>
  <si>
    <t>sc-8017</t>
  </si>
  <si>
    <t>sc-166947</t>
  </si>
  <si>
    <t>sc-365467</t>
  </si>
  <si>
    <t>sc-514419</t>
  </si>
  <si>
    <t>sc-514967</t>
  </si>
  <si>
    <t>sc-17764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</si>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</sst>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14"/>
      <color theme="1"/>
      <name val="Arial"/>
    </font>
    <font>
      <b/>
      <sz val="11"/>
      <color theme="1"/>
      <name val="Arial"/>
    </font>
    <font>
      <sz val="11"/>
      <color theme="0"/>
      <name val="Calibri"/>
    </font>
    <font>
      <b/>
      <sz val="12"/>
      <color theme="1"/>
      <name val="Calibri"/>
    </font>
    <font>
      <sz val="11"/>
      <color theme="1"/>
      <name val="Arial"/>
    </font>
    <font>
      <sz val="11"/>
      <color rgb="FFFFFFFF"/>
      <name val="Arial"/>
    </font>
    <font>
      <sz val="8"/>
      <color theme="1"/>
      <name val="Arial"/>
    </font>
    <font>
      <sz val="11"/>
      <color rgb="FFFFFFFF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3" fillId="5" borderId="11" xfId="0" applyNumberFormat="1" applyFont="1" applyFill="1" applyBorder="1" applyAlignment="1">
      <alignment horizontal="center" vertical="center" wrapText="1"/>
    </xf>
    <xf numFmtId="164" fontId="13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19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3"/>
  <sheetViews>
    <sheetView tabSelected="1" zoomScaleNormal="100" workbookViewId="0">
      <selection activeCell="D11" sqref="D11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2"/>
      <c r="N1" s="42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9" t="s">
        <v>42</v>
      </c>
      <c r="L3" s="40" t="s">
        <v>43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0" x14ac:dyDescent="0.25">
      <c r="A4" s="11">
        <v>1</v>
      </c>
      <c r="B4" s="35" t="s">
        <v>17</v>
      </c>
      <c r="C4" s="12">
        <v>1</v>
      </c>
      <c r="D4" s="32"/>
      <c r="E4" s="33"/>
      <c r="F4" s="13">
        <f t="shared" ref="F4:F15" si="0">(1+P4)*D4</f>
        <v>0</v>
      </c>
      <c r="G4" s="14">
        <f t="shared" ref="G4:G15" si="1">D4*C4</f>
        <v>0</v>
      </c>
      <c r="H4" s="14">
        <f t="shared" ref="H4:H15" si="2">P4*G4</f>
        <v>0</v>
      </c>
      <c r="I4" s="14">
        <f t="shared" ref="I4:I15" si="3">G4+H4</f>
        <v>0</v>
      </c>
      <c r="J4" s="34"/>
      <c r="K4" s="44"/>
      <c r="L4" s="44">
        <v>12</v>
      </c>
      <c r="M4" s="44"/>
      <c r="N4" s="34" t="s">
        <v>29</v>
      </c>
      <c r="O4" s="34" t="s">
        <v>30</v>
      </c>
      <c r="P4" s="15">
        <f t="shared" ref="P4:P15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x14ac:dyDescent="0.25">
      <c r="A5" s="11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8"/>
      <c r="L5" s="46"/>
      <c r="M5" s="45"/>
      <c r="N5" s="34" t="s">
        <v>29</v>
      </c>
      <c r="O5" s="34" t="s">
        <v>31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x14ac:dyDescent="0.25">
      <c r="A6" s="11">
        <v>3</v>
      </c>
      <c r="B6" s="35" t="s">
        <v>19</v>
      </c>
      <c r="C6" s="36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8"/>
      <c r="L6" s="46"/>
      <c r="M6" s="45"/>
      <c r="N6" s="34" t="s">
        <v>29</v>
      </c>
      <c r="O6" s="34" t="s">
        <v>32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0" x14ac:dyDescent="0.25">
      <c r="A7" s="11">
        <v>4</v>
      </c>
      <c r="B7" s="35" t="s">
        <v>20</v>
      </c>
      <c r="C7" s="36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8"/>
      <c r="L7" s="46"/>
      <c r="M7" s="45"/>
      <c r="N7" s="34" t="s">
        <v>29</v>
      </c>
      <c r="O7" s="34" t="s">
        <v>33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0" x14ac:dyDescent="0.25">
      <c r="A8" s="35">
        <v>5</v>
      </c>
      <c r="B8" s="35" t="s">
        <v>21</v>
      </c>
      <c r="C8" s="38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8"/>
      <c r="L8" s="46"/>
      <c r="M8" s="45"/>
      <c r="N8" s="34" t="s">
        <v>29</v>
      </c>
      <c r="O8" s="34" t="s">
        <v>34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30" x14ac:dyDescent="0.25">
      <c r="A9" s="35">
        <v>6</v>
      </c>
      <c r="B9" s="35" t="s">
        <v>22</v>
      </c>
      <c r="C9" s="38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8"/>
      <c r="L9" s="46"/>
      <c r="M9" s="45"/>
      <c r="N9" s="34" t="s">
        <v>29</v>
      </c>
      <c r="O9" s="34" t="s">
        <v>35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0" x14ac:dyDescent="0.25">
      <c r="A10" s="35">
        <v>7</v>
      </c>
      <c r="B10" s="35" t="s">
        <v>23</v>
      </c>
      <c r="C10" s="38">
        <v>1</v>
      </c>
      <c r="D10" s="32"/>
      <c r="E10" s="33"/>
      <c r="F10" s="13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34"/>
      <c r="K10" s="48"/>
      <c r="L10" s="46"/>
      <c r="M10" s="45"/>
      <c r="N10" s="34" t="s">
        <v>29</v>
      </c>
      <c r="O10" s="34" t="s">
        <v>36</v>
      </c>
      <c r="P10" s="15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" x14ac:dyDescent="0.25">
      <c r="A11" s="35">
        <v>8</v>
      </c>
      <c r="B11" s="35" t="s">
        <v>24</v>
      </c>
      <c r="C11" s="38">
        <v>1</v>
      </c>
      <c r="D11" s="32"/>
      <c r="E11" s="33"/>
      <c r="F11" s="13">
        <f t="shared" si="0"/>
        <v>0</v>
      </c>
      <c r="G11" s="14">
        <f t="shared" si="1"/>
        <v>0</v>
      </c>
      <c r="H11" s="14">
        <f t="shared" si="2"/>
        <v>0</v>
      </c>
      <c r="I11" s="14">
        <f t="shared" si="3"/>
        <v>0</v>
      </c>
      <c r="J11" s="34"/>
      <c r="K11" s="48"/>
      <c r="L11" s="46"/>
      <c r="M11" s="45"/>
      <c r="N11" s="34" t="s">
        <v>29</v>
      </c>
      <c r="O11" s="34" t="s">
        <v>37</v>
      </c>
      <c r="P11" s="15">
        <f t="shared" si="4"/>
        <v>0</v>
      </c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0" x14ac:dyDescent="0.25">
      <c r="A12" s="11">
        <v>9</v>
      </c>
      <c r="B12" s="35" t="s">
        <v>25</v>
      </c>
      <c r="C12" s="36">
        <v>1</v>
      </c>
      <c r="D12" s="32"/>
      <c r="E12" s="33"/>
      <c r="F12" s="13">
        <f t="shared" si="0"/>
        <v>0</v>
      </c>
      <c r="G12" s="14">
        <f t="shared" si="1"/>
        <v>0</v>
      </c>
      <c r="H12" s="14">
        <f t="shared" si="2"/>
        <v>0</v>
      </c>
      <c r="I12" s="14">
        <f t="shared" si="3"/>
        <v>0</v>
      </c>
      <c r="J12" s="34"/>
      <c r="K12" s="48"/>
      <c r="L12" s="46"/>
      <c r="M12" s="45"/>
      <c r="N12" s="34" t="s">
        <v>29</v>
      </c>
      <c r="O12" s="34" t="s">
        <v>38</v>
      </c>
      <c r="P12" s="15">
        <f t="shared" si="4"/>
        <v>0</v>
      </c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0" x14ac:dyDescent="0.25">
      <c r="A13" s="11">
        <v>10</v>
      </c>
      <c r="B13" s="35" t="s">
        <v>26</v>
      </c>
      <c r="C13" s="36">
        <v>1</v>
      </c>
      <c r="D13" s="32"/>
      <c r="E13" s="33"/>
      <c r="F13" s="13">
        <f t="shared" si="0"/>
        <v>0</v>
      </c>
      <c r="G13" s="14">
        <f t="shared" si="1"/>
        <v>0</v>
      </c>
      <c r="H13" s="14">
        <f t="shared" si="2"/>
        <v>0</v>
      </c>
      <c r="I13" s="14">
        <f t="shared" si="3"/>
        <v>0</v>
      </c>
      <c r="J13" s="34"/>
      <c r="K13" s="48"/>
      <c r="L13" s="46"/>
      <c r="M13" s="45"/>
      <c r="N13" s="34" t="s">
        <v>29</v>
      </c>
      <c r="O13" s="34" t="s">
        <v>39</v>
      </c>
      <c r="P13" s="15">
        <f t="shared" si="4"/>
        <v>0</v>
      </c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" x14ac:dyDescent="0.25">
      <c r="A14" s="11">
        <v>11</v>
      </c>
      <c r="B14" s="35" t="s">
        <v>27</v>
      </c>
      <c r="C14" s="36">
        <v>1</v>
      </c>
      <c r="D14" s="32"/>
      <c r="E14" s="33"/>
      <c r="F14" s="13">
        <f t="shared" si="0"/>
        <v>0</v>
      </c>
      <c r="G14" s="14">
        <f t="shared" si="1"/>
        <v>0</v>
      </c>
      <c r="H14" s="14">
        <f t="shared" si="2"/>
        <v>0</v>
      </c>
      <c r="I14" s="14">
        <f t="shared" si="3"/>
        <v>0</v>
      </c>
      <c r="J14" s="34"/>
      <c r="K14" s="48"/>
      <c r="L14" s="46"/>
      <c r="M14" s="45"/>
      <c r="N14" s="34" t="s">
        <v>29</v>
      </c>
      <c r="O14" s="34" t="s">
        <v>40</v>
      </c>
      <c r="P14" s="15">
        <f t="shared" si="4"/>
        <v>0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0.75" thickBot="1" x14ac:dyDescent="0.3">
      <c r="A15" s="11">
        <v>12</v>
      </c>
      <c r="B15" s="35" t="s">
        <v>28</v>
      </c>
      <c r="C15" s="11">
        <v>1</v>
      </c>
      <c r="D15" s="32"/>
      <c r="E15" s="33"/>
      <c r="F15" s="13">
        <f t="shared" si="0"/>
        <v>0</v>
      </c>
      <c r="G15" s="14">
        <f t="shared" si="1"/>
        <v>0</v>
      </c>
      <c r="H15" s="14">
        <f t="shared" si="2"/>
        <v>0</v>
      </c>
      <c r="I15" s="14">
        <f t="shared" si="3"/>
        <v>0</v>
      </c>
      <c r="J15" s="34"/>
      <c r="K15" s="49"/>
      <c r="L15" s="47"/>
      <c r="M15" s="45"/>
      <c r="N15" s="34" t="s">
        <v>29</v>
      </c>
      <c r="O15" s="34" t="s">
        <v>41</v>
      </c>
      <c r="P15" s="15">
        <f t="shared" si="4"/>
        <v>0</v>
      </c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41.25" customHeight="1" thickBot="1" x14ac:dyDescent="0.3">
      <c r="A16" s="16"/>
      <c r="B16" s="16"/>
      <c r="C16" s="16"/>
      <c r="D16" s="17">
        <f>SUM(D4:D15)</f>
        <v>0</v>
      </c>
      <c r="E16" s="17" t="str">
        <f>IFERROR(CONCATENATE((IF(E20&gt;0,D20*100&amp;"%","")),(IF(E21&gt;0,", "&amp;D21*100&amp;"%", "")),(IF(E22&gt;0,", "&amp;D22*100&amp;"%", "")),(IF(E23&gt;0,", "&amp;D23*100&amp;"%", "")),(IF(E24&gt;0,", "&amp;D24, ""))),"")</f>
        <v/>
      </c>
      <c r="F16" s="18">
        <f>SUM(F4:F15)</f>
        <v>0</v>
      </c>
      <c r="G16" s="19">
        <f>SUM(G4:G15)</f>
        <v>0</v>
      </c>
      <c r="H16" s="18">
        <f>SUM(H4:H15)</f>
        <v>0</v>
      </c>
      <c r="I16" s="19">
        <f>SUM(I4:I15)</f>
        <v>0</v>
      </c>
      <c r="J16" s="20" t="str">
        <f>IFERROR(SUM(J4:J15)/COUNT(J4:J15),"")</f>
        <v/>
      </c>
      <c r="K16" s="20">
        <f>K4</f>
        <v>0</v>
      </c>
      <c r="L16" s="20"/>
      <c r="M16" s="21">
        <f>M4</f>
        <v>0</v>
      </c>
      <c r="N16" s="22"/>
      <c r="O16" s="22"/>
      <c r="P16" s="10"/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5">
      <c r="A17" s="23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28" ht="15" customHeight="1" x14ac:dyDescent="0.25">
      <c r="A18" s="37" t="s">
        <v>14</v>
      </c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28" ht="15" customHeight="1" x14ac:dyDescent="0.25">
      <c r="A19" s="37" t="s">
        <v>15</v>
      </c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28" ht="45.75" customHeight="1" x14ac:dyDescent="0.25">
      <c r="A20" s="23"/>
      <c r="B20" s="25"/>
      <c r="C20" s="23"/>
      <c r="D20" s="26">
        <v>0.23</v>
      </c>
      <c r="E20" s="27">
        <f t="shared" ref="E20:E24" si="5">COUNTIF(E$4,D20)</f>
        <v>0</v>
      </c>
      <c r="F20" s="23"/>
      <c r="G20" s="23"/>
      <c r="H20" s="23"/>
      <c r="I20" s="23"/>
      <c r="J20" s="23"/>
      <c r="K20" s="23"/>
      <c r="L20" s="23"/>
      <c r="M20" s="23"/>
      <c r="N20" s="28"/>
      <c r="O20" s="28"/>
    </row>
    <row r="21" spans="1:28" ht="15" customHeight="1" x14ac:dyDescent="0.25">
      <c r="A21" s="23"/>
      <c r="B21" s="24"/>
      <c r="C21" s="23"/>
      <c r="D21" s="26">
        <v>0.08</v>
      </c>
      <c r="E21" s="27">
        <f t="shared" si="5"/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28" ht="15" customHeight="1" x14ac:dyDescent="0.25">
      <c r="A22" s="23"/>
      <c r="B22" s="24"/>
      <c r="C22" s="23"/>
      <c r="D22" s="26">
        <v>0.05</v>
      </c>
      <c r="E22" s="27">
        <f t="shared" si="5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28" ht="30" customHeight="1" x14ac:dyDescent="0.25">
      <c r="A23" s="1"/>
      <c r="B23" s="3"/>
      <c r="C23" s="29"/>
      <c r="D23" s="26">
        <v>0</v>
      </c>
      <c r="E23" s="27">
        <f t="shared" si="5"/>
        <v>0</v>
      </c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5">
      <c r="A24" s="1"/>
      <c r="B24" s="3"/>
      <c r="C24" s="29"/>
      <c r="D24" s="31" t="s">
        <v>10</v>
      </c>
      <c r="E24" s="27">
        <f t="shared" si="5"/>
        <v>0</v>
      </c>
      <c r="F24" s="30"/>
      <c r="G24" s="30"/>
      <c r="H24" s="30"/>
      <c r="I24" s="30"/>
      <c r="J24" s="30"/>
      <c r="K24" s="30"/>
      <c r="L24" s="30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25">
      <c r="A25" s="1"/>
      <c r="B25" s="3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 x14ac:dyDescent="0.25">
      <c r="A26" s="1"/>
      <c r="B26" s="3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 x14ac:dyDescent="0.25">
      <c r="A27" s="1"/>
      <c r="B27" s="23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customHeight="1" x14ac:dyDescent="0.25">
      <c r="A28" s="1"/>
      <c r="B28" s="23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0" customHeight="1" x14ac:dyDescent="0.25">
      <c r="A29" s="1"/>
      <c r="B29" s="23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0" customHeight="1" x14ac:dyDescent="0.25">
      <c r="A30" s="1"/>
      <c r="B30" s="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customHeight="1" x14ac:dyDescent="0.25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5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5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5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5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5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5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5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5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5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5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5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5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5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5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5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5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5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5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5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5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5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5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5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5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5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5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5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5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5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5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5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5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5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5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5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5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5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5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5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5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5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5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ht="15.75" customHeight="1" x14ac:dyDescent="0.25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  <row r="1009" spans="1:15" ht="15.75" customHeight="1" x14ac:dyDescent="0.25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</row>
    <row r="1010" spans="1:15" ht="15.75" customHeight="1" x14ac:dyDescent="0.25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</row>
    <row r="1011" spans="1:15" ht="15.75" customHeight="1" x14ac:dyDescent="0.25">
      <c r="A1011" s="23"/>
      <c r="B1011" s="24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</row>
    <row r="1012" spans="1:15" ht="15.75" customHeight="1" x14ac:dyDescent="0.25">
      <c r="A1012" s="23"/>
      <c r="B1012" s="24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</row>
    <row r="1013" spans="1:15" ht="15.75" customHeight="1" x14ac:dyDescent="0.25">
      <c r="A1013" s="23"/>
      <c r="B1013" s="24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</row>
  </sheetData>
  <sheetProtection algorithmName="SHA-512" hashValue="Iui/AcQfiNRgAlk17bm7K9EFzOJANyxrCnZHZaVDfF4xMWplkXKGhtHp+jEqRO3yNiy8rgUhRvWT4EorQWDFcw==" saltValue="ALI2QLSX8whFIidCa1fegA==" spinCount="100000" sheet="1" objects="1" scenarios="1"/>
  <mergeCells count="4">
    <mergeCell ref="A1:O1"/>
    <mergeCell ref="M4:M15"/>
    <mergeCell ref="K4:K15"/>
    <mergeCell ref="L4:L1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2022-06-21T13:56:25Z</dcterms:modified>
</cp:coreProperties>
</file>