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Opole\CMJW\2020-2021\"/>
    </mc:Choice>
  </mc:AlternateContent>
  <bookViews>
    <workbookView xWindow="0" yWindow="0" windowWidth="28800" windowHeight="12435"/>
  </bookViews>
  <sheets>
    <sheet name="Wykaz ppg" sheetId="2" r:id="rId1"/>
  </sheets>
  <calcPr calcId="152511"/>
</workbook>
</file>

<file path=xl/calcChain.xml><?xml version="1.0" encoding="utf-8"?>
<calcChain xmlns="http://schemas.openxmlformats.org/spreadsheetml/2006/main">
  <c r="BA2" i="2" l="1"/>
  <c r="BL2" i="2"/>
  <c r="BH2" i="2"/>
  <c r="BN2" i="2" l="1"/>
  <c r="BF2" i="2"/>
  <c r="BA3" i="2"/>
  <c r="BO2" i="2" l="1"/>
  <c r="BP2" i="2" s="1"/>
  <c r="BQ2" i="2" s="1"/>
  <c r="BP3" i="2" l="1"/>
  <c r="BO3" i="2" l="1"/>
  <c r="BQ3" i="2"/>
</calcChain>
</file>

<file path=xl/sharedStrings.xml><?xml version="1.0" encoding="utf-8"?>
<sst xmlns="http://schemas.openxmlformats.org/spreadsheetml/2006/main" count="104" uniqueCount="68">
  <si>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</si>
  <si>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</si>
  <si>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</si>
  <si>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</si>
  <si>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</si>
  <si>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</si>
  <si>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</si>
  <si>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</si>
  <si>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</si>
  <si>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</si>
  <si>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</si>
  <si>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</si>
  <si>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</si>
  <si>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</si>
  <si>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</si>
  <si>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</si>
  <si>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</si>
  <si>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</si>
  <si>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</si>
  <si>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</si>
  <si>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</si>
  <si>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</si>
  <si>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>Szacowane roczne zużycie paliwa gazowego [kWh]</t>
  </si>
  <si>
    <t xml:space="preserve">Obecny Sprzedawca </t>
  </si>
  <si>
    <t>OSD</t>
  </si>
  <si>
    <t>Termin obowiązywania umowy</t>
  </si>
  <si>
    <t xml:space="preserve">Nr NIP </t>
  </si>
  <si>
    <t>Akcyza</t>
  </si>
  <si>
    <t>Nr PPG wg OSD</t>
  </si>
  <si>
    <t>zwolniony</t>
  </si>
  <si>
    <t>Lp.</t>
  </si>
  <si>
    <t>wg OWU</t>
  </si>
  <si>
    <t>Termin wypowiedzenia</t>
  </si>
  <si>
    <t>Promocja</t>
  </si>
  <si>
    <t>PSG</t>
  </si>
  <si>
    <t>Odbiorca</t>
  </si>
  <si>
    <t>Adresat faktury</t>
  </si>
  <si>
    <t>Ilość godzin w roku [h]</t>
  </si>
  <si>
    <t>Wartość netto</t>
  </si>
  <si>
    <t>Wartość brutto</t>
  </si>
  <si>
    <t>Razem</t>
  </si>
  <si>
    <t>VAT</t>
  </si>
  <si>
    <t>Cena jednostkowa paliwa netto [zł/kWh]</t>
  </si>
  <si>
    <t>Wartość abonamentu netto</t>
  </si>
  <si>
    <t>Wartość akcyzy netto</t>
  </si>
  <si>
    <t>Wartość opłaty dystrybucyjnej stałej</t>
  </si>
  <si>
    <t>Cena jednostkowa opłaty dystrybucyjnej zmiennej netto [zł/kWh]</t>
  </si>
  <si>
    <t>Cena jednostkowa abonamentu netto [zł/mc]</t>
  </si>
  <si>
    <t>Cena jednostkowa akcyzy netto [zł/kWh]</t>
  </si>
  <si>
    <t>Cena jednostkowa opłaty dystrybucyjnej stałej netto [zł/mc]</t>
  </si>
  <si>
    <t>Wartość opłaty dystrybucyjnej zmiennej</t>
  </si>
  <si>
    <t xml:space="preserve">Uwaga: </t>
  </si>
  <si>
    <t xml:space="preserve"> -</t>
  </si>
  <si>
    <t>PGNiG Obrót Delatliczny sp. z o.o.</t>
  </si>
  <si>
    <t>nie</t>
  </si>
  <si>
    <t>W-4_ZA</t>
  </si>
  <si>
    <t xml:space="preserve">Centralne Muzeum Jeńców Wojennych </t>
  </si>
  <si>
    <t>45-017</t>
  </si>
  <si>
    <t>Opole</t>
  </si>
  <si>
    <t>Minorytów</t>
  </si>
  <si>
    <t>48-316</t>
  </si>
  <si>
    <t>Łambinowice</t>
  </si>
  <si>
    <t>Muzealna</t>
  </si>
  <si>
    <t>0031849464</t>
  </si>
  <si>
    <t>Nr gazomierza</t>
  </si>
  <si>
    <t>00610911</t>
  </si>
  <si>
    <t xml:space="preserve">1. Wprowadzono formuły. Wykonawca wypełnia TYLKO pola zaznaczone kolorem pomarańczowym. </t>
  </si>
  <si>
    <t>do 30.10.2020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</si>
</sst>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9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9"/>
      <color rgb="FF00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3" xfId="0" applyFont="1" applyFill="1" applyBorder="1"/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/>
    <xf numFmtId="0" fontId="4" fillId="3" borderId="4" xfId="0" applyFont="1" applyFill="1" applyBorder="1"/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right"/>
    </xf>
    <xf numFmtId="0" fontId="4" fillId="0" borderId="5" xfId="0" applyFont="1" applyBorder="1"/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/>
    <xf numFmtId="165" fontId="4" fillId="6" borderId="1" xfId="0" applyNumberFormat="1" applyFont="1" applyFill="1" applyBorder="1"/>
    <xf numFmtId="44" fontId="4" fillId="0" borderId="1" xfId="5" applyFont="1" applyBorder="1"/>
    <xf numFmtId="0" fontId="4" fillId="6" borderId="1" xfId="0" applyFont="1" applyFill="1" applyBorder="1"/>
    <xf numFmtId="44" fontId="4" fillId="0" borderId="1" xfId="5" applyFont="1" applyFill="1" applyBorder="1"/>
    <xf numFmtId="44" fontId="4" fillId="0" borderId="1" xfId="0" applyNumberFormat="1" applyFont="1" applyBorder="1"/>
    <xf numFmtId="3" fontId="4" fillId="0" borderId="0" xfId="0" applyNumberFormat="1" applyFont="1"/>
    <xf numFmtId="44" fontId="7" fillId="0" borderId="1" xfId="0" applyNumberFormat="1" applyFont="1" applyBorder="1"/>
    <xf numFmtId="0" fontId="8" fillId="6" borderId="0" xfId="0" applyFont="1" applyFill="1"/>
    <xf numFmtId="0" fontId="4" fillId="6" borderId="0" xfId="0" applyFont="1" applyFill="1"/>
    <xf numFmtId="0" fontId="7" fillId="0" borderId="0" xfId="0" applyFont="1"/>
    <xf numFmtId="0" fontId="4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/>
    <xf numFmtId="0" fontId="4" fillId="7" borderId="4" xfId="0" applyFont="1" applyFill="1" applyBorder="1"/>
  </cellXfs>
  <cellStyles count="6">
    <cellStyle name="Heading" xfId="1"/>
    <cellStyle name="Heading1" xfId="2"/>
    <cellStyle name="Normalny" xfId="0" builtinId="0" customBuiltin="1"/>
    <cellStyle name="Result" xfId="3"/>
    <cellStyle name="Result2" xfId="4"/>
    <cellStyle name="Walutowy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"/>
  <sheetViews>
    <sheetView tabSelected="1" topLeftCell="V1" workbookViewId="0">
      <selection activeCell="AJ2" sqref="AJ2"/>
    </sheetView>
  </sheetViews>
  <sheetFormatPr defaultColWidth="9" defaultRowHeight="12"/>
  <cols>
    <col min="1" max="1" width="3" style="25" customWidth="1"/>
    <col min="2" max="2" width="31.125" style="25" customWidth="1"/>
    <col min="3" max="6" width="9" style="25"/>
    <col min="7" max="7" width="5.25" style="25" customWidth="1"/>
    <col min="8" max="8" width="4.625" style="25" customWidth="1"/>
    <col min="9" max="9" width="12.125" style="25" customWidth="1"/>
    <col min="10" max="10" width="45.25" style="25" customWidth="1"/>
    <col min="11" max="13" width="9" style="25"/>
    <col min="14" max="14" width="12.25" style="25" customWidth="1"/>
    <col min="15" max="15" width="5.25" style="25" customWidth="1"/>
    <col min="16" max="16" width="4.625" style="25" customWidth="1"/>
    <col min="17" max="17" width="44.125" style="25" customWidth="1"/>
    <col min="18" max="20" width="9" style="25"/>
    <col min="21" max="21" width="12.25" style="25" customWidth="1"/>
    <col min="22" max="22" width="5.25" style="25" customWidth="1"/>
    <col min="23" max="23" width="4.625" style="25" customWidth="1"/>
    <col min="24" max="24" width="25.875" style="25" customWidth="1"/>
    <col min="25" max="25" width="5.5" style="25" customWidth="1"/>
    <col min="26" max="27" width="11" style="25" customWidth="1"/>
    <col min="28" max="28" width="17" style="25" customWidth="1"/>
    <col min="29" max="29" width="45" style="25" customWidth="1"/>
    <col min="30" max="30" width="6" style="25" customWidth="1"/>
    <col min="31" max="33" width="9" style="25"/>
    <col min="34" max="34" width="5.375" style="25" customWidth="1"/>
    <col min="35" max="35" width="5.75" style="25" customWidth="1"/>
    <col min="36" max="37" width="14.5" style="25" customWidth="1"/>
    <col min="38" max="49" width="9" style="25"/>
    <col min="50" max="50" width="11" style="25" customWidth="1"/>
    <col min="51" max="53" width="9" style="25"/>
    <col min="54" max="54" width="8.375" style="25" customWidth="1"/>
    <col min="55" max="57" width="9" style="25"/>
    <col min="58" max="58" width="12.125" style="25" customWidth="1"/>
    <col min="59" max="62" width="9" style="25"/>
    <col min="63" max="63" width="9.75" style="25" customWidth="1"/>
    <col min="64" max="64" width="12.125" style="25" customWidth="1"/>
    <col min="65" max="65" width="10.125" style="25" customWidth="1"/>
    <col min="66" max="66" width="10" style="25" customWidth="1"/>
    <col min="67" max="67" width="10.375" style="25" customWidth="1"/>
    <col min="68" max="68" width="11" style="25" customWidth="1"/>
    <col min="69" max="69" width="11.5" style="25" customWidth="1"/>
    <col min="70" max="16384" width="9" style="25"/>
  </cols>
  <sheetData>
    <row r="1" spans="1:69" ht="84">
      <c r="A1" s="1" t="s">
        <v>30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26</v>
      </c>
      <c r="J1" s="4" t="s">
        <v>35</v>
      </c>
      <c r="K1" s="5" t="s">
        <v>1</v>
      </c>
      <c r="L1" s="5" t="s">
        <v>2</v>
      </c>
      <c r="M1" s="5" t="s">
        <v>3</v>
      </c>
      <c r="N1" s="4" t="s">
        <v>4</v>
      </c>
      <c r="O1" s="4" t="s">
        <v>5</v>
      </c>
      <c r="P1" s="4" t="s">
        <v>6</v>
      </c>
      <c r="Q1" s="6" t="s">
        <v>36</v>
      </c>
      <c r="R1" s="7" t="s">
        <v>1</v>
      </c>
      <c r="S1" s="7" t="s">
        <v>2</v>
      </c>
      <c r="T1" s="7" t="s">
        <v>3</v>
      </c>
      <c r="U1" s="7" t="s">
        <v>4</v>
      </c>
      <c r="V1" s="6" t="s">
        <v>5</v>
      </c>
      <c r="W1" s="6" t="s">
        <v>6</v>
      </c>
      <c r="X1" s="8" t="s">
        <v>23</v>
      </c>
      <c r="Y1" s="9" t="s">
        <v>24</v>
      </c>
      <c r="Z1" s="8" t="s">
        <v>25</v>
      </c>
      <c r="AA1" s="8" t="s">
        <v>33</v>
      </c>
      <c r="AB1" s="10" t="s">
        <v>32</v>
      </c>
      <c r="AC1" s="11" t="s">
        <v>7</v>
      </c>
      <c r="AD1" s="12" t="s">
        <v>1</v>
      </c>
      <c r="AE1" s="12" t="s">
        <v>2</v>
      </c>
      <c r="AF1" s="12" t="s">
        <v>3</v>
      </c>
      <c r="AG1" s="12" t="s">
        <v>4</v>
      </c>
      <c r="AH1" s="11" t="s">
        <v>5</v>
      </c>
      <c r="AI1" s="11" t="s">
        <v>6</v>
      </c>
      <c r="AJ1" s="12" t="s">
        <v>28</v>
      </c>
      <c r="AK1" s="45" t="s">
        <v>64</v>
      </c>
      <c r="AL1" s="13" t="s">
        <v>27</v>
      </c>
      <c r="AM1" s="14" t="s">
        <v>19</v>
      </c>
      <c r="AN1" s="14" t="s">
        <v>20</v>
      </c>
      <c r="AO1" s="14" t="s">
        <v>10</v>
      </c>
      <c r="AP1" s="14" t="s">
        <v>11</v>
      </c>
      <c r="AQ1" s="14" t="s">
        <v>21</v>
      </c>
      <c r="AR1" s="14" t="s">
        <v>12</v>
      </c>
      <c r="AS1" s="14" t="s">
        <v>13</v>
      </c>
      <c r="AT1" s="14" t="s">
        <v>14</v>
      </c>
      <c r="AU1" s="14" t="s">
        <v>15</v>
      </c>
      <c r="AV1" s="14" t="s">
        <v>16</v>
      </c>
      <c r="AW1" s="14" t="s">
        <v>17</v>
      </c>
      <c r="AX1" s="14" t="s">
        <v>18</v>
      </c>
      <c r="AY1" s="14" t="s">
        <v>19</v>
      </c>
      <c r="AZ1" s="14" t="s">
        <v>20</v>
      </c>
      <c r="BA1" s="15" t="s">
        <v>22</v>
      </c>
      <c r="BB1" s="16" t="s">
        <v>8</v>
      </c>
      <c r="BC1" s="17" t="s">
        <v>9</v>
      </c>
      <c r="BD1" s="18" t="s">
        <v>37</v>
      </c>
      <c r="BE1" s="19" t="s">
        <v>42</v>
      </c>
      <c r="BF1" s="18" t="s">
        <v>38</v>
      </c>
      <c r="BG1" s="19" t="s">
        <v>47</v>
      </c>
      <c r="BH1" s="18" t="s">
        <v>43</v>
      </c>
      <c r="BI1" s="19" t="s">
        <v>48</v>
      </c>
      <c r="BJ1" s="18" t="s">
        <v>44</v>
      </c>
      <c r="BK1" s="19" t="s">
        <v>49</v>
      </c>
      <c r="BL1" s="20" t="s">
        <v>45</v>
      </c>
      <c r="BM1" s="19" t="s">
        <v>46</v>
      </c>
      <c r="BN1" s="21" t="s">
        <v>50</v>
      </c>
      <c r="BO1" s="22" t="s">
        <v>38</v>
      </c>
      <c r="BP1" s="23" t="s">
        <v>41</v>
      </c>
      <c r="BQ1" s="24" t="s">
        <v>39</v>
      </c>
    </row>
    <row r="2" spans="1:69">
      <c r="A2" s="1">
        <v>1</v>
      </c>
      <c r="B2" s="21" t="s">
        <v>56</v>
      </c>
      <c r="C2" s="1" t="s">
        <v>57</v>
      </c>
      <c r="D2" s="1" t="s">
        <v>58</v>
      </c>
      <c r="E2" s="1" t="s">
        <v>58</v>
      </c>
      <c r="F2" s="1" t="s">
        <v>59</v>
      </c>
      <c r="G2" s="1">
        <v>3</v>
      </c>
      <c r="H2" s="1"/>
      <c r="I2" s="26">
        <v>7542465897</v>
      </c>
      <c r="J2" s="21" t="s">
        <v>56</v>
      </c>
      <c r="K2" s="1" t="s">
        <v>57</v>
      </c>
      <c r="L2" s="1" t="s">
        <v>58</v>
      </c>
      <c r="M2" s="1" t="s">
        <v>58</v>
      </c>
      <c r="N2" s="1" t="s">
        <v>59</v>
      </c>
      <c r="O2" s="1">
        <v>3</v>
      </c>
      <c r="P2" s="1"/>
      <c r="Q2" s="21" t="s">
        <v>56</v>
      </c>
      <c r="R2" s="1" t="s">
        <v>57</v>
      </c>
      <c r="S2" s="1" t="s">
        <v>58</v>
      </c>
      <c r="T2" s="1" t="s">
        <v>58</v>
      </c>
      <c r="U2" s="1" t="s">
        <v>59</v>
      </c>
      <c r="V2" s="1">
        <v>3</v>
      </c>
      <c r="W2" s="1" t="s">
        <v>52</v>
      </c>
      <c r="X2" s="1" t="s">
        <v>53</v>
      </c>
      <c r="Y2" s="1" t="s">
        <v>34</v>
      </c>
      <c r="Z2" s="1" t="s">
        <v>67</v>
      </c>
      <c r="AA2" s="1" t="s">
        <v>54</v>
      </c>
      <c r="AB2" s="27" t="s">
        <v>31</v>
      </c>
      <c r="AC2" s="21" t="s">
        <v>56</v>
      </c>
      <c r="AD2" s="1" t="s">
        <v>60</v>
      </c>
      <c r="AE2" s="1" t="s">
        <v>61</v>
      </c>
      <c r="AF2" s="1" t="s">
        <v>61</v>
      </c>
      <c r="AG2" s="1" t="s">
        <v>62</v>
      </c>
      <c r="AH2" s="28">
        <v>4</v>
      </c>
      <c r="AI2" s="1" t="s">
        <v>52</v>
      </c>
      <c r="AJ2" s="44" t="s">
        <v>63</v>
      </c>
      <c r="AK2" s="44" t="s">
        <v>65</v>
      </c>
      <c r="AL2" s="29" t="s">
        <v>29</v>
      </c>
      <c r="AM2" s="30">
        <v>14125</v>
      </c>
      <c r="AN2" s="30">
        <v>20875</v>
      </c>
      <c r="AO2" s="30">
        <v>23124</v>
      </c>
      <c r="AP2" s="30">
        <v>18146</v>
      </c>
      <c r="AQ2" s="30">
        <v>17142</v>
      </c>
      <c r="AR2" s="30">
        <v>11031</v>
      </c>
      <c r="AS2" s="30">
        <v>6940</v>
      </c>
      <c r="AT2" s="28">
        <v>1993</v>
      </c>
      <c r="AU2" s="28">
        <v>1176</v>
      </c>
      <c r="AV2" s="28">
        <v>1107</v>
      </c>
      <c r="AW2" s="30">
        <v>4052</v>
      </c>
      <c r="AX2" s="30">
        <v>9423</v>
      </c>
      <c r="AY2" s="30">
        <v>13991</v>
      </c>
      <c r="AZ2" s="30">
        <v>20875</v>
      </c>
      <c r="BA2" s="31">
        <f>SUM(AM2:AZ2)</f>
        <v>164000</v>
      </c>
      <c r="BB2" s="42" t="s">
        <v>55</v>
      </c>
      <c r="BC2" s="1"/>
      <c r="BD2" s="1"/>
      <c r="BE2" s="32">
        <v>0</v>
      </c>
      <c r="BF2" s="33">
        <f t="shared" ref="BF2" si="0">BE2*BA2</f>
        <v>0</v>
      </c>
      <c r="BG2" s="34">
        <v>0</v>
      </c>
      <c r="BH2" s="33">
        <f t="shared" ref="BH2" si="1">BG2*12</f>
        <v>0</v>
      </c>
      <c r="BI2" s="1" t="s">
        <v>29</v>
      </c>
      <c r="BJ2" s="33">
        <v>0</v>
      </c>
      <c r="BK2" s="1">
        <v>150.08000000000001</v>
      </c>
      <c r="BL2" s="35">
        <f t="shared" ref="BL2" si="2">BK2*12</f>
        <v>1800.96</v>
      </c>
      <c r="BM2" s="2">
        <v>3.125E-2</v>
      </c>
      <c r="BN2" s="33">
        <f t="shared" ref="BN2" si="3">BM2*BA2</f>
        <v>5125</v>
      </c>
      <c r="BO2" s="36">
        <f t="shared" ref="BO2" si="4">BN2+BL2+BJ2+BH2+BF2</f>
        <v>6925.96</v>
      </c>
      <c r="BP2" s="36">
        <f t="shared" ref="BP2" si="5">BO2*0.23</f>
        <v>1592.9708000000001</v>
      </c>
      <c r="BQ2" s="36">
        <f t="shared" ref="BQ2" si="6">BP2+BO2</f>
        <v>8518.9308000000001</v>
      </c>
    </row>
    <row r="3" spans="1:69">
      <c r="BA3" s="37">
        <f>SUM(BA2:BA2)</f>
        <v>164000</v>
      </c>
      <c r="BM3" s="43" t="s">
        <v>40</v>
      </c>
      <c r="BN3" s="43"/>
      <c r="BO3" s="38">
        <f>SUM(BO2:BO2)</f>
        <v>6925.96</v>
      </c>
      <c r="BP3" s="38">
        <f>SUM(BP2:BP2)</f>
        <v>1592.9708000000001</v>
      </c>
      <c r="BQ3" s="38">
        <f>SUM(BQ2:BQ2)</f>
        <v>8518.9308000000001</v>
      </c>
    </row>
    <row r="4" spans="1:69">
      <c r="AQ4" s="37"/>
    </row>
    <row r="5" spans="1:69">
      <c r="BE5" s="39" t="s">
        <v>51</v>
      </c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69">
      <c r="BE6" s="39" t="s">
        <v>66</v>
      </c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</row>
    <row r="7" spans="1:69">
      <c r="BE7" s="41"/>
    </row>
    <row r="18" spans="56:56">
      <c r="BD18" s="25">
        <v>0</v>
      </c>
    </row>
  </sheetData>
  <mergeCells count="1">
    <mergeCell ref="BM3:BN3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Walski</dc:creator>
  <cp:lastModifiedBy>User</cp:lastModifiedBy>
  <cp:revision>147</cp:revision>
  <cp:lastPrinted>2020-09-27T16:48:18Z</cp:lastPrinted>
  <dcterms:created xsi:type="dcterms:W3CDTF">2016-09-26T13:43:19Z</dcterms:created>
  <dcterms:modified xsi:type="dcterms:W3CDTF">2020-10-13T06:55:55Z</dcterms:modified>
</cp:coreProperties>
</file>