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_Marzena\2024\45_2024_PN_serwis aparatury medycznej (sprzęt f. Karl Storz)\-2024-2-SWZ-pyt-odp-mod\"/>
    </mc:Choice>
  </mc:AlternateContent>
  <bookViews>
    <workbookView xWindow="0" yWindow="0" windowWidth="27870" windowHeight="12285" tabRatio="674"/>
  </bookViews>
  <sheets>
    <sheet name="FC" sheetId="5" r:id="rId1"/>
  </sheets>
  <calcPr calcId="162913"/>
</workbook>
</file>

<file path=xl/calcChain.xml><?xml version="1.0" encoding="utf-8"?>
<calcChain xmlns="http://schemas.openxmlformats.org/spreadsheetml/2006/main">
  <c r="Q28" i="5" l="1"/>
  <c r="O25" i="5"/>
  <c r="Q25" i="5" s="1"/>
  <c r="O26" i="5"/>
  <c r="Q26" i="5" s="1"/>
  <c r="O27" i="5"/>
  <c r="Q27" i="5" s="1"/>
  <c r="O28" i="5"/>
  <c r="O29" i="5"/>
  <c r="Q29" i="5" s="1"/>
  <c r="O19" i="5"/>
  <c r="Q19" i="5" s="1"/>
  <c r="O20" i="5"/>
  <c r="Q20" i="5" s="1"/>
  <c r="O21" i="5"/>
  <c r="Q21" i="5" s="1"/>
  <c r="O22" i="5"/>
  <c r="Q22" i="5" s="1"/>
  <c r="O23" i="5"/>
  <c r="Q23" i="5" s="1"/>
  <c r="O24" i="5"/>
  <c r="Q24" i="5" s="1"/>
  <c r="L20" i="5"/>
  <c r="L24" i="5"/>
  <c r="L28" i="5"/>
  <c r="J19" i="5"/>
  <c r="L19" i="5" s="1"/>
  <c r="J20" i="5"/>
  <c r="J21" i="5"/>
  <c r="L21" i="5" s="1"/>
  <c r="J22" i="5"/>
  <c r="L22" i="5" s="1"/>
  <c r="J23" i="5"/>
  <c r="L23" i="5" s="1"/>
  <c r="J24" i="5"/>
  <c r="J25" i="5"/>
  <c r="L25" i="5" s="1"/>
  <c r="J26" i="5"/>
  <c r="L26" i="5" s="1"/>
  <c r="J27" i="5"/>
  <c r="L27" i="5" s="1"/>
  <c r="J28" i="5"/>
  <c r="J29" i="5"/>
  <c r="L29" i="5" s="1"/>
  <c r="S30" i="5" l="1"/>
  <c r="R30" i="5"/>
  <c r="O18" i="5"/>
  <c r="Q18" i="5" s="1"/>
  <c r="J18" i="5"/>
  <c r="L18" i="5" s="1"/>
  <c r="O17" i="5"/>
  <c r="Q17" i="5" s="1"/>
  <c r="J17" i="5"/>
  <c r="L17" i="5" s="1"/>
  <c r="O16" i="5"/>
  <c r="Q16" i="5" s="1"/>
  <c r="J16" i="5"/>
  <c r="L16" i="5" s="1"/>
  <c r="O15" i="5"/>
  <c r="Q15" i="5" s="1"/>
  <c r="J15" i="5"/>
  <c r="L15" i="5" s="1"/>
  <c r="O14" i="5"/>
  <c r="Q14" i="5" s="1"/>
  <c r="J14" i="5"/>
  <c r="L14" i="5" s="1"/>
  <c r="O13" i="5"/>
  <c r="Q13" i="5" s="1"/>
  <c r="J13" i="5"/>
  <c r="L13" i="5" s="1"/>
  <c r="O12" i="5"/>
  <c r="Q12" i="5" s="1"/>
  <c r="J12" i="5"/>
  <c r="L12" i="5" s="1"/>
  <c r="J30" i="5" l="1"/>
  <c r="Q30" i="5"/>
  <c r="L30" i="5"/>
  <c r="O30" i="5"/>
  <c r="T12" i="5" l="1"/>
  <c r="U12" i="5"/>
</calcChain>
</file>

<file path=xl/sharedStrings.xml><?xml version="1.0" encoding="utf-8"?>
<sst xmlns="http://schemas.openxmlformats.org/spreadsheetml/2006/main" count="146" uniqueCount="113">
  <si>
    <t>CZĘŚĆ OGÓLNA</t>
  </si>
  <si>
    <t>PRZEGLĄDY</t>
  </si>
  <si>
    <t>NAPRAWY</t>
  </si>
  <si>
    <t xml:space="preserve">WARTOŚĆ OFERTY </t>
  </si>
  <si>
    <t xml:space="preserve"> VAT 
(%)</t>
  </si>
  <si>
    <t>a</t>
  </si>
  <si>
    <t>b</t>
  </si>
  <si>
    <t>c</t>
  </si>
  <si>
    <t>d</t>
  </si>
  <si>
    <t>e</t>
  </si>
  <si>
    <t>f</t>
  </si>
  <si>
    <t>g</t>
  </si>
  <si>
    <t>r</t>
  </si>
  <si>
    <t>s</t>
  </si>
  <si>
    <t>1.</t>
  </si>
  <si>
    <t>2.</t>
  </si>
  <si>
    <t>3.</t>
  </si>
  <si>
    <t>4.</t>
  </si>
  <si>
    <t>UWAGA:</t>
  </si>
  <si>
    <t>►</t>
  </si>
  <si>
    <t>Zamawiający zastrzega, iż ocenie zostanie poddana tylko ta oferta, która będzie zawierała 100% oferowanych propozycji cenowych.</t>
  </si>
  <si>
    <t>RAZEM</t>
  </si>
  <si>
    <t>L.p.</t>
  </si>
  <si>
    <t>Asortyment</t>
  </si>
  <si>
    <t>Producent</t>
  </si>
  <si>
    <t>Lokalizacja</t>
  </si>
  <si>
    <t>Ilość wymaganych przeglądów w okresie umowy</t>
  </si>
  <si>
    <t>Cena wykonania jednego przeglądu netto</t>
  </si>
  <si>
    <t>Wartość wykonania przeglądów netto</t>
  </si>
  <si>
    <t>Wartość wykonania przeglądów brutto</t>
  </si>
  <si>
    <t>Szacunkowa ilość roboczogodzin przewidzianych na naprawy sprzętu</t>
  </si>
  <si>
    <t>Cena netto 1 roboczogodziny</t>
  </si>
  <si>
    <t>Wartość netto roboczogodzin</t>
  </si>
  <si>
    <t>Wartość brutto roboczogodzin</t>
  </si>
  <si>
    <t>h</t>
  </si>
  <si>
    <t>m</t>
  </si>
  <si>
    <t>t</t>
  </si>
  <si>
    <t>i</t>
  </si>
  <si>
    <t>j (hxi)</t>
  </si>
  <si>
    <t>k</t>
  </si>
  <si>
    <t>l (j+jxk)</t>
  </si>
  <si>
    <t>n</t>
  </si>
  <si>
    <t>o (mxn)</t>
  </si>
  <si>
    <t>p</t>
  </si>
  <si>
    <t>q (o+oxp)</t>
  </si>
  <si>
    <t>u</t>
  </si>
  <si>
    <t>Wartości i liczby w kolumnach i) oraz n) należy wpisać z dokładnością do dwóch miejsc po przecinku.</t>
  </si>
  <si>
    <t>Kwota netto przeznaczona przez Zamawiającego na zakup części i akcesoriów oraz dojazd</t>
  </si>
  <si>
    <t>Kwota brutto przeznaczona przez Zamawiającego na zakup części i akcesoriów oraz dojazd</t>
  </si>
  <si>
    <t>Rok produkcji</t>
  </si>
  <si>
    <r>
      <t xml:space="preserve">NETTO
</t>
    </r>
    <r>
      <rPr>
        <sz val="8"/>
        <rFont val="Tahoma"/>
        <family val="2"/>
        <charset val="238"/>
      </rPr>
      <t>/razem j +razem o + razem r /</t>
    </r>
  </si>
  <si>
    <r>
      <t xml:space="preserve">BRUTTO
</t>
    </r>
    <r>
      <rPr>
        <sz val="8"/>
        <rFont val="Tahoma"/>
        <family val="2"/>
        <charset val="238"/>
      </rPr>
      <t>/razem l + razem q + razem s /</t>
    </r>
  </si>
  <si>
    <t>5.</t>
  </si>
  <si>
    <t>6.</t>
  </si>
  <si>
    <t>7.</t>
  </si>
  <si>
    <t>8.</t>
  </si>
  <si>
    <t>Numer seryjny</t>
  </si>
  <si>
    <t>Ilość urządzeń</t>
  </si>
  <si>
    <t xml:space="preserve">Kwota brutto przeznaczona przez Zamawiającego na zakup części i akcesoriów oraz dojazd z kol. s) została wyliczona z 23% stawką VAT i jest to kwota zarezerwowana przez Zamawiającego na ten cel - może, choć nie musi być wykorzystana w całości. </t>
  </si>
  <si>
    <t>Formularz zawiera formuły ułatwiajace sporządzenie oferty. Wystarczy wprowadzić dane do kolumy i) Cena wykonania 1 przeglądu netto, do kolumny n) Cena netto 1 roboczogodziny oraz do kolumn k) i p) stawkę podatku VAT, aby uzyskać cenę oferty.</t>
  </si>
  <si>
    <t>CBO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</si>
  <si>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</si>
  <si>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</si>
  <si>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</si>
  <si>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</si>
  <si>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</si>
  <si>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</si>
  <si>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</si>
  <si>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</si>
  <si>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</si>
  <si>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Monitor </t>
  </si>
  <si>
    <t>18.</t>
  </si>
  <si>
    <t>Tor wizyjny z wyposażeniem             ( zestaw I )</t>
  </si>
  <si>
    <t>MONITOR: C998TV027</t>
  </si>
  <si>
    <t>STORZ</t>
  </si>
  <si>
    <t>Tor wizyjny z wyposażeniem             ( zestaw II )</t>
  </si>
  <si>
    <t>MONITOR: 09-143419</t>
  </si>
  <si>
    <t>KLINIKA CHIRURGII KLATKI PIERSIOWEJ</t>
  </si>
  <si>
    <t>Tor wizyjny z wyposażeniem             ( zestaw III )</t>
  </si>
  <si>
    <t>MONITOR: L1RW3BOAC29000029</t>
  </si>
  <si>
    <t>Tor wizyjny z wyposażeniem             ( zestaw IV )</t>
  </si>
  <si>
    <t>MONITOR: A008VV008</t>
  </si>
  <si>
    <t>Tor wizyjny z wyposażeniem             ( zestaw V )</t>
  </si>
  <si>
    <t>MONITOR: G6ID10165</t>
  </si>
  <si>
    <t>Tor wizyjny z wyposażeniem             ( zestaw VI )</t>
  </si>
  <si>
    <t>MONITOR: C7IE10600</t>
  </si>
  <si>
    <t>Tor wizyjny z wyposażeniem             ( zestaw VII )</t>
  </si>
  <si>
    <t>MONITOR: D31218260020</t>
  </si>
  <si>
    <t>Tor wizyjny z wyposażeniem             ( zestaw VIII )</t>
  </si>
  <si>
    <t>MONITOR: 12-193617</t>
  </si>
  <si>
    <t xml:space="preserve">KLINIKA UROLOGII, Sala Endoskopowa </t>
  </si>
  <si>
    <t xml:space="preserve">Tor wizyjny Telecam z wyposażeniem                          </t>
  </si>
  <si>
    <t>KAMERA: KNH003233D13:D20B21D13:D18D13:DD13:D21z</t>
  </si>
  <si>
    <t>BLOK OPERACYJNY OTOLARYNGOLOGII</t>
  </si>
  <si>
    <t xml:space="preserve">Tor wizyjny Tele Pack  z wyposażeniem                           </t>
  </si>
  <si>
    <t>0108498/N</t>
  </si>
  <si>
    <t>Blok Operacyjny Chirurgii Twarzowo-Szczękowej</t>
  </si>
  <si>
    <t xml:space="preserve">Monitor  </t>
  </si>
  <si>
    <t>Full HD 27 TM22                   021826118KSB</t>
  </si>
  <si>
    <t>CBO - Chirurgia Ogólna</t>
  </si>
  <si>
    <t>Głowica kamery</t>
  </si>
  <si>
    <t>TH100 TQ010367-K</t>
  </si>
  <si>
    <t>Full HD 27 TM220 21914128KSB</t>
  </si>
  <si>
    <t xml:space="preserve"> TH100    TQ010354-K</t>
  </si>
  <si>
    <t xml:space="preserve">Tor wizyjny z wyposażeniem             </t>
  </si>
  <si>
    <t>Monitor TM343 21347101</t>
  </si>
  <si>
    <t>Tor wizyjny z wyposażeniem             ( zestaw IX )</t>
  </si>
  <si>
    <t>Monitor 26188013</t>
  </si>
  <si>
    <t>Tor wizyjny z wyposażeniem             ( zestaw X )</t>
  </si>
  <si>
    <t>Monitor 26220013</t>
  </si>
  <si>
    <t>Ureterorenoskop sztywny</t>
  </si>
  <si>
    <t>Sn: 1009E1</t>
  </si>
  <si>
    <t xml:space="preserve">KLINIKA UROLOGII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</si>
</sst>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z_ł"/>
    <numFmt numFmtId="165" formatCode="_-* #,##0.00&quot; zł&quot;_-;\-* #,##0.00&quot; zł&quot;_-;_-* \-??&quot; zł&quot;_-;_-@_-"/>
    <numFmt numFmtId="166" formatCode="#,##0.00&quot; zł&quot;"/>
    <numFmt numFmtId="167" formatCode="_-* #,##0\ _z_ł_-;\-* #,##0\ _z_ł_-;_-* \-??\ _z_ł_-;_-@_-"/>
    <numFmt numFmtId="168" formatCode="[$-415]General"/>
  </numFmts>
  <fonts count="10">
    <font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name val="Arial Narrow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8" fillId="0" borderId="0" applyFill="0" applyBorder="0" applyAlignment="0" applyProtection="0"/>
    <xf numFmtId="0" fontId="8" fillId="0" borderId="0"/>
    <xf numFmtId="165" fontId="8" fillId="0" borderId="0" applyFill="0" applyBorder="0" applyAlignment="0" applyProtection="0"/>
    <xf numFmtId="168" fontId="9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4" fillId="0" borderId="1" xfId="1" applyFont="1" applyFill="1" applyBorder="1" applyAlignment="1" applyProtection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5" fillId="0" borderId="13" xfId="1" applyFont="1" applyFill="1" applyBorder="1" applyAlignment="1" applyProtection="1">
      <alignment vertical="center" wrapText="1"/>
    </xf>
    <xf numFmtId="9" fontId="5" fillId="2" borderId="13" xfId="0" applyNumberFormat="1" applyFont="1" applyFill="1" applyBorder="1" applyAlignment="1">
      <alignment horizontal="center" vertical="center" wrapText="1"/>
    </xf>
    <xf numFmtId="167" fontId="5" fillId="0" borderId="13" xfId="1" applyNumberFormat="1" applyFont="1" applyFill="1" applyBorder="1" applyAlignment="1" applyProtection="1">
      <alignment horizontal="center" vertical="center"/>
    </xf>
    <xf numFmtId="165" fontId="5" fillId="2" borderId="13" xfId="1" applyFont="1" applyFill="1" applyBorder="1" applyAlignment="1" applyProtection="1">
      <alignment vertical="center" wrapText="1"/>
    </xf>
    <xf numFmtId="165" fontId="5" fillId="0" borderId="13" xfId="1" applyNumberFormat="1" applyFont="1" applyFill="1" applyBorder="1" applyAlignment="1" applyProtection="1">
      <alignment vertical="center" wrapText="1"/>
    </xf>
    <xf numFmtId="165" fontId="5" fillId="2" borderId="16" xfId="1" applyFont="1" applyFill="1" applyBorder="1" applyAlignment="1" applyProtection="1">
      <alignment horizontal="center" vertical="center" wrapText="1"/>
    </xf>
    <xf numFmtId="165" fontId="5" fillId="0" borderId="15" xfId="1" applyNumberFormat="1" applyFont="1" applyFill="1" applyBorder="1" applyAlignment="1" applyProtection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9" fontId="1" fillId="2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2" borderId="20" xfId="1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167" fontId="5" fillId="0" borderId="26" xfId="1" applyNumberFormat="1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165" fontId="5" fillId="0" borderId="24" xfId="1" applyFont="1" applyFill="1" applyBorder="1" applyAlignment="1" applyProtection="1">
      <alignment horizontal="center" vertical="center"/>
    </xf>
    <xf numFmtId="165" fontId="5" fillId="0" borderId="25" xfId="1" applyFont="1" applyFill="1" applyBorder="1" applyAlignment="1" applyProtection="1">
      <alignment horizontal="center" vertical="center"/>
    </xf>
    <xf numFmtId="165" fontId="5" fillId="0" borderId="27" xfId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top"/>
    </xf>
    <xf numFmtId="165" fontId="4" fillId="0" borderId="8" xfId="0" applyNumberFormat="1" applyFont="1" applyFill="1" applyBorder="1" applyAlignment="1">
      <alignment horizontal="center" vertical="top"/>
    </xf>
    <xf numFmtId="165" fontId="4" fillId="0" borderId="7" xfId="0" applyNumberFormat="1" applyFont="1" applyFill="1" applyBorder="1" applyAlignment="1">
      <alignment horizontal="center" vertical="top"/>
    </xf>
    <xf numFmtId="165" fontId="4" fillId="0" borderId="3" xfId="0" applyNumberFormat="1" applyFont="1" applyFill="1" applyBorder="1" applyAlignment="1">
      <alignment horizontal="center" vertical="top"/>
    </xf>
    <xf numFmtId="165" fontId="4" fillId="0" borderId="5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horizontal="center" vertical="top"/>
    </xf>
  </cellXfs>
  <cellStyles count="5">
    <cellStyle name="Excel Built-in Normal" xfId="4"/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32"/>
  <sheetViews>
    <sheetView tabSelected="1" zoomScaleNormal="100" zoomScalePageLayoutView="80" workbookViewId="0">
      <selection activeCell="P29" sqref="P29"/>
    </sheetView>
  </sheetViews>
  <sheetFormatPr defaultRowHeight="12.75"/>
  <cols>
    <col min="1" max="1" width="3.5703125" style="1" customWidth="1"/>
    <col min="2" max="2" width="24.5703125" style="2" customWidth="1"/>
    <col min="3" max="3" width="11.5703125" style="1" customWidth="1"/>
    <col min="4" max="4" width="12.28515625" style="1" customWidth="1"/>
    <col min="5" max="5" width="13.28515625" style="1" customWidth="1"/>
    <col min="6" max="6" width="7.85546875" style="1" customWidth="1"/>
    <col min="7" max="7" width="14.42578125" style="1" customWidth="1"/>
    <col min="8" max="8" width="11" style="1" customWidth="1"/>
    <col min="9" max="9" width="13.5703125" style="1" customWidth="1"/>
    <col min="10" max="10" width="14.42578125" style="1" customWidth="1"/>
    <col min="11" max="11" width="5.28515625" style="1" customWidth="1"/>
    <col min="12" max="12" width="14.7109375" style="1" customWidth="1"/>
    <col min="13" max="13" width="17.85546875" style="1" customWidth="1"/>
    <col min="14" max="14" width="10.85546875" style="1" customWidth="1"/>
    <col min="15" max="15" width="15.140625" style="1" customWidth="1"/>
    <col min="16" max="16" width="5.85546875" style="1" customWidth="1"/>
    <col min="17" max="17" width="14.85546875" style="1" customWidth="1"/>
    <col min="18" max="18" width="17.140625" style="1" customWidth="1"/>
    <col min="19" max="19" width="17.42578125" style="1" customWidth="1"/>
    <col min="20" max="20" width="19.28515625" style="1" customWidth="1"/>
    <col min="21" max="21" width="19" style="1" customWidth="1"/>
    <col min="24" max="24" width="13.7109375" style="1" customWidth="1"/>
    <col min="25" max="16384" width="9.140625" style="1"/>
  </cols>
  <sheetData>
    <row r="1" spans="1:23" ht="12.75" customHeight="1">
      <c r="A1" s="3"/>
      <c r="B1" s="4" t="s">
        <v>18</v>
      </c>
      <c r="C1" s="5"/>
      <c r="D1" s="5"/>
      <c r="E1" s="5"/>
      <c r="F1" s="5"/>
      <c r="G1" s="5"/>
      <c r="H1" s="5"/>
      <c r="I1" s="5"/>
      <c r="J1" s="5"/>
      <c r="K1" s="5"/>
      <c r="L1" s="5"/>
      <c r="V1" s="1"/>
      <c r="W1" s="1"/>
    </row>
    <row r="2" spans="1:23" ht="11.25">
      <c r="A2" s="6" t="s">
        <v>19</v>
      </c>
      <c r="B2" s="11" t="s">
        <v>20</v>
      </c>
      <c r="C2" s="11"/>
      <c r="D2" s="11"/>
      <c r="E2" s="11"/>
      <c r="F2" s="11"/>
      <c r="G2" s="11"/>
      <c r="H2" s="12"/>
      <c r="I2" s="12"/>
      <c r="J2" s="12"/>
      <c r="K2" s="12"/>
      <c r="L2" s="11"/>
      <c r="V2" s="1"/>
      <c r="W2" s="1"/>
    </row>
    <row r="3" spans="1:23" ht="11.25">
      <c r="A3" s="6" t="s">
        <v>19</v>
      </c>
      <c r="B3" s="11" t="s">
        <v>46</v>
      </c>
      <c r="C3" s="11"/>
      <c r="D3" s="11"/>
      <c r="E3" s="11"/>
      <c r="F3" s="11"/>
      <c r="G3" s="11"/>
      <c r="H3" s="11"/>
      <c r="I3" s="11"/>
      <c r="J3" s="11"/>
      <c r="K3" s="11"/>
      <c r="L3" s="13"/>
      <c r="V3" s="1"/>
      <c r="W3" s="1"/>
    </row>
    <row r="4" spans="1:23" ht="21" customHeight="1">
      <c r="A4" s="6" t="s">
        <v>19</v>
      </c>
      <c r="B4" s="57" t="s">
        <v>59</v>
      </c>
      <c r="C4" s="57"/>
      <c r="D4" s="57"/>
      <c r="E4" s="57"/>
      <c r="F4" s="57"/>
      <c r="G4" s="57"/>
      <c r="H4" s="57"/>
      <c r="I4" s="57"/>
      <c r="J4" s="57"/>
      <c r="K4" s="57"/>
      <c r="L4" s="57"/>
      <c r="V4" s="1"/>
      <c r="W4" s="1"/>
    </row>
    <row r="5" spans="1:23" ht="21" customHeight="1">
      <c r="A5" s="6" t="s">
        <v>19</v>
      </c>
      <c r="B5" s="58" t="s">
        <v>58</v>
      </c>
      <c r="C5" s="58"/>
      <c r="D5" s="58"/>
      <c r="E5" s="58"/>
      <c r="F5" s="58"/>
      <c r="G5" s="58"/>
      <c r="H5" s="58"/>
      <c r="I5" s="58"/>
      <c r="J5" s="58"/>
      <c r="K5" s="58"/>
      <c r="L5" s="58"/>
      <c r="V5" s="1"/>
      <c r="W5" s="1"/>
    </row>
    <row r="6" spans="1:23" ht="11.25">
      <c r="A6" s="6"/>
      <c r="B6" s="14"/>
      <c r="C6" s="16"/>
      <c r="D6" s="17"/>
      <c r="E6" s="16"/>
      <c r="F6" s="16"/>
      <c r="G6" s="16"/>
      <c r="H6" s="16"/>
      <c r="I6" s="16"/>
      <c r="J6" s="16"/>
      <c r="K6" s="16"/>
      <c r="L6" s="16"/>
      <c r="V6" s="1"/>
      <c r="W6" s="1"/>
    </row>
    <row r="7" spans="1:23" customFormat="1"/>
    <row r="8" spans="1:23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0"/>
      <c r="V8" s="1"/>
      <c r="W8" s="1"/>
    </row>
    <row r="9" spans="1:23">
      <c r="A9" s="59" t="s">
        <v>0</v>
      </c>
      <c r="B9" s="60"/>
      <c r="C9" s="60"/>
      <c r="D9" s="60"/>
      <c r="E9" s="60"/>
      <c r="F9" s="60"/>
      <c r="G9" s="61"/>
      <c r="H9" s="59" t="s">
        <v>1</v>
      </c>
      <c r="I9" s="60"/>
      <c r="J9" s="60"/>
      <c r="K9" s="60"/>
      <c r="L9" s="61"/>
      <c r="M9" s="59" t="s">
        <v>2</v>
      </c>
      <c r="N9" s="60"/>
      <c r="O9" s="60"/>
      <c r="P9" s="60"/>
      <c r="Q9" s="60"/>
      <c r="R9" s="60"/>
      <c r="S9" s="61"/>
      <c r="T9" s="62" t="s">
        <v>3</v>
      </c>
      <c r="U9" s="63"/>
    </row>
    <row r="10" spans="1:23" ht="52.5">
      <c r="A10" s="43" t="s">
        <v>22</v>
      </c>
      <c r="B10" s="34" t="s">
        <v>23</v>
      </c>
      <c r="C10" s="35" t="s">
        <v>49</v>
      </c>
      <c r="D10" s="35" t="s">
        <v>56</v>
      </c>
      <c r="E10" s="44" t="s">
        <v>24</v>
      </c>
      <c r="F10" s="35" t="s">
        <v>57</v>
      </c>
      <c r="G10" s="35" t="s">
        <v>25</v>
      </c>
      <c r="H10" s="35" t="s">
        <v>26</v>
      </c>
      <c r="I10" s="36" t="s">
        <v>27</v>
      </c>
      <c r="J10" s="37" t="s">
        <v>28</v>
      </c>
      <c r="K10" s="38" t="s">
        <v>4</v>
      </c>
      <c r="L10" s="37" t="s">
        <v>29</v>
      </c>
      <c r="M10" s="39" t="s">
        <v>30</v>
      </c>
      <c r="N10" s="40" t="s">
        <v>31</v>
      </c>
      <c r="O10" s="39" t="s">
        <v>32</v>
      </c>
      <c r="P10" s="38" t="s">
        <v>4</v>
      </c>
      <c r="Q10" s="39" t="s">
        <v>33</v>
      </c>
      <c r="R10" s="39" t="s">
        <v>47</v>
      </c>
      <c r="S10" s="39" t="s">
        <v>48</v>
      </c>
      <c r="T10" s="41" t="s">
        <v>50</v>
      </c>
      <c r="U10" s="42" t="s">
        <v>51</v>
      </c>
    </row>
    <row r="11" spans="1:23" ht="13.5" thickBot="1">
      <c r="A11" s="35" t="s">
        <v>5</v>
      </c>
      <c r="B11" s="19" t="s">
        <v>6</v>
      </c>
      <c r="C11" s="19" t="s">
        <v>7</v>
      </c>
      <c r="D11" s="19" t="s">
        <v>8</v>
      </c>
      <c r="E11" s="19" t="s">
        <v>9</v>
      </c>
      <c r="F11" s="20" t="s">
        <v>10</v>
      </c>
      <c r="G11" s="20" t="s">
        <v>11</v>
      </c>
      <c r="H11" s="20" t="s">
        <v>34</v>
      </c>
      <c r="I11" s="21" t="s">
        <v>37</v>
      </c>
      <c r="J11" s="19" t="s">
        <v>38</v>
      </c>
      <c r="K11" s="22" t="s">
        <v>39</v>
      </c>
      <c r="L11" s="23" t="s">
        <v>40</v>
      </c>
      <c r="M11" s="23" t="s">
        <v>35</v>
      </c>
      <c r="N11" s="22" t="s">
        <v>41</v>
      </c>
      <c r="O11" s="23" t="s">
        <v>42</v>
      </c>
      <c r="P11" s="22" t="s">
        <v>43</v>
      </c>
      <c r="Q11" s="23" t="s">
        <v>44</v>
      </c>
      <c r="R11" s="24" t="s">
        <v>12</v>
      </c>
      <c r="S11" s="24" t="s">
        <v>13</v>
      </c>
      <c r="T11" s="24" t="s">
        <v>36</v>
      </c>
      <c r="U11" s="24" t="s">
        <v>45</v>
      </c>
    </row>
    <row r="12" spans="1:23" ht="22.5">
      <c r="A12" s="23" t="s">
        <v>14</v>
      </c>
      <c r="B12" s="25" t="s">
        <v>72</v>
      </c>
      <c r="C12" s="26"/>
      <c r="D12" s="26" t="s">
        <v>73</v>
      </c>
      <c r="E12" s="26" t="s">
        <v>74</v>
      </c>
      <c r="F12" s="47">
        <v>1</v>
      </c>
      <c r="G12" s="52" t="s">
        <v>60</v>
      </c>
      <c r="H12" s="18">
        <v>3</v>
      </c>
      <c r="I12" s="32"/>
      <c r="J12" s="27">
        <f>H12*I12</f>
        <v>0</v>
      </c>
      <c r="K12" s="28"/>
      <c r="L12" s="27">
        <f>ROUND(J12*K12+J12,2)</f>
        <v>0</v>
      </c>
      <c r="M12" s="29">
        <v>8</v>
      </c>
      <c r="N12" s="30"/>
      <c r="O12" s="31">
        <f>N12*M12</f>
        <v>0</v>
      </c>
      <c r="P12" s="28"/>
      <c r="Q12" s="33">
        <f>ROUND(O12+O12*P12,2)</f>
        <v>0</v>
      </c>
      <c r="R12" s="54">
        <v>196000</v>
      </c>
      <c r="S12" s="54">
        <v>211680</v>
      </c>
      <c r="T12" s="64">
        <f>SUM(J30+O30+R30)</f>
        <v>196000</v>
      </c>
      <c r="U12" s="67">
        <f>SUM(L30+Q30+S30)</f>
        <v>211680</v>
      </c>
    </row>
    <row r="13" spans="1:23" ht="31.5">
      <c r="A13" s="23" t="s">
        <v>15</v>
      </c>
      <c r="B13" s="25" t="s">
        <v>75</v>
      </c>
      <c r="C13" s="26">
        <v>2009</v>
      </c>
      <c r="D13" s="26" t="s">
        <v>76</v>
      </c>
      <c r="E13" s="26" t="s">
        <v>74</v>
      </c>
      <c r="F13" s="47">
        <v>1</v>
      </c>
      <c r="G13" s="52" t="s">
        <v>77</v>
      </c>
      <c r="H13" s="18">
        <v>3</v>
      </c>
      <c r="I13" s="32"/>
      <c r="J13" s="27">
        <f t="shared" ref="J13:J29" si="0">H13*I13</f>
        <v>0</v>
      </c>
      <c r="K13" s="28"/>
      <c r="L13" s="27">
        <f t="shared" ref="L13:L29" si="1">ROUND(J13*K13+J13,2)</f>
        <v>0</v>
      </c>
      <c r="M13" s="29">
        <v>8</v>
      </c>
      <c r="N13" s="30"/>
      <c r="O13" s="31">
        <f t="shared" ref="O13:O29" si="2">N13*M13</f>
        <v>0</v>
      </c>
      <c r="P13" s="28"/>
      <c r="Q13" s="33">
        <f t="shared" ref="Q13:Q29" si="3">ROUND(O13+O13*P13,2)</f>
        <v>0</v>
      </c>
      <c r="R13" s="55"/>
      <c r="S13" s="55"/>
      <c r="T13" s="65"/>
      <c r="U13" s="68"/>
    </row>
    <row r="14" spans="1:23" ht="33.75">
      <c r="A14" s="23" t="s">
        <v>16</v>
      </c>
      <c r="B14" s="25" t="s">
        <v>78</v>
      </c>
      <c r="C14" s="26">
        <v>2012</v>
      </c>
      <c r="D14" s="26" t="s">
        <v>79</v>
      </c>
      <c r="E14" s="26" t="s">
        <v>74</v>
      </c>
      <c r="F14" s="47">
        <v>1</v>
      </c>
      <c r="G14" s="52" t="s">
        <v>60</v>
      </c>
      <c r="H14" s="18">
        <v>3</v>
      </c>
      <c r="I14" s="32"/>
      <c r="J14" s="27">
        <f t="shared" si="0"/>
        <v>0</v>
      </c>
      <c r="K14" s="28"/>
      <c r="L14" s="27">
        <f t="shared" si="1"/>
        <v>0</v>
      </c>
      <c r="M14" s="29">
        <v>8</v>
      </c>
      <c r="N14" s="30"/>
      <c r="O14" s="31">
        <f t="shared" si="2"/>
        <v>0</v>
      </c>
      <c r="P14" s="28"/>
      <c r="Q14" s="33">
        <f t="shared" si="3"/>
        <v>0</v>
      </c>
      <c r="R14" s="55"/>
      <c r="S14" s="55"/>
      <c r="T14" s="65"/>
      <c r="U14" s="68"/>
    </row>
    <row r="15" spans="1:23" ht="22.5">
      <c r="A15" s="23" t="s">
        <v>17</v>
      </c>
      <c r="B15" s="25" t="s">
        <v>80</v>
      </c>
      <c r="C15" s="26">
        <v>2014</v>
      </c>
      <c r="D15" s="26" t="s">
        <v>81</v>
      </c>
      <c r="E15" s="26" t="s">
        <v>74</v>
      </c>
      <c r="F15" s="47">
        <v>1</v>
      </c>
      <c r="G15" s="52" t="s">
        <v>60</v>
      </c>
      <c r="H15" s="18">
        <v>3</v>
      </c>
      <c r="I15" s="32"/>
      <c r="J15" s="27">
        <f t="shared" si="0"/>
        <v>0</v>
      </c>
      <c r="K15" s="28"/>
      <c r="L15" s="27">
        <f t="shared" si="1"/>
        <v>0</v>
      </c>
      <c r="M15" s="29">
        <v>8</v>
      </c>
      <c r="N15" s="30"/>
      <c r="O15" s="31">
        <f t="shared" si="2"/>
        <v>0</v>
      </c>
      <c r="P15" s="28"/>
      <c r="Q15" s="33">
        <f t="shared" si="3"/>
        <v>0</v>
      </c>
      <c r="R15" s="55"/>
      <c r="S15" s="55"/>
      <c r="T15" s="65"/>
      <c r="U15" s="68"/>
    </row>
    <row r="16" spans="1:23" ht="22.5">
      <c r="A16" s="23" t="s">
        <v>52</v>
      </c>
      <c r="B16" s="25" t="s">
        <v>82</v>
      </c>
      <c r="C16" s="26">
        <v>2016</v>
      </c>
      <c r="D16" s="26" t="s">
        <v>83</v>
      </c>
      <c r="E16" s="26" t="s">
        <v>74</v>
      </c>
      <c r="F16" s="47">
        <v>1</v>
      </c>
      <c r="G16" s="52" t="s">
        <v>60</v>
      </c>
      <c r="H16" s="18">
        <v>3</v>
      </c>
      <c r="I16" s="32"/>
      <c r="J16" s="27">
        <f t="shared" si="0"/>
        <v>0</v>
      </c>
      <c r="K16" s="28"/>
      <c r="L16" s="27">
        <f t="shared" si="1"/>
        <v>0</v>
      </c>
      <c r="M16" s="29">
        <v>8</v>
      </c>
      <c r="N16" s="30"/>
      <c r="O16" s="31">
        <f t="shared" si="2"/>
        <v>0</v>
      </c>
      <c r="P16" s="28"/>
      <c r="Q16" s="33">
        <f t="shared" si="3"/>
        <v>0</v>
      </c>
      <c r="R16" s="55"/>
      <c r="S16" s="55"/>
      <c r="T16" s="65"/>
      <c r="U16" s="68"/>
    </row>
    <row r="17" spans="1:21" ht="22.5">
      <c r="A17" s="23" t="s">
        <v>53</v>
      </c>
      <c r="B17" s="25" t="s">
        <v>84</v>
      </c>
      <c r="C17" s="26">
        <v>2017</v>
      </c>
      <c r="D17" s="26" t="s">
        <v>85</v>
      </c>
      <c r="E17" s="26" t="s">
        <v>74</v>
      </c>
      <c r="F17" s="47">
        <v>1</v>
      </c>
      <c r="G17" s="52" t="s">
        <v>60</v>
      </c>
      <c r="H17" s="18">
        <v>3</v>
      </c>
      <c r="I17" s="32"/>
      <c r="J17" s="27">
        <f t="shared" si="0"/>
        <v>0</v>
      </c>
      <c r="K17" s="28"/>
      <c r="L17" s="27">
        <f t="shared" si="1"/>
        <v>0</v>
      </c>
      <c r="M17" s="29">
        <v>8</v>
      </c>
      <c r="N17" s="30"/>
      <c r="O17" s="31">
        <f t="shared" si="2"/>
        <v>0</v>
      </c>
      <c r="P17" s="28"/>
      <c r="Q17" s="33">
        <f t="shared" si="3"/>
        <v>0</v>
      </c>
      <c r="R17" s="55"/>
      <c r="S17" s="55"/>
      <c r="T17" s="65"/>
      <c r="U17" s="68"/>
    </row>
    <row r="18" spans="1:21" ht="33.75">
      <c r="A18" s="23" t="s">
        <v>54</v>
      </c>
      <c r="B18" s="25" t="s">
        <v>86</v>
      </c>
      <c r="C18" s="26">
        <v>2018</v>
      </c>
      <c r="D18" s="26" t="s">
        <v>87</v>
      </c>
      <c r="E18" s="26" t="s">
        <v>74</v>
      </c>
      <c r="F18" s="47">
        <v>1</v>
      </c>
      <c r="G18" s="52" t="s">
        <v>60</v>
      </c>
      <c r="H18" s="18">
        <v>3</v>
      </c>
      <c r="I18" s="32"/>
      <c r="J18" s="27">
        <f t="shared" si="0"/>
        <v>0</v>
      </c>
      <c r="K18" s="28"/>
      <c r="L18" s="27">
        <f t="shared" si="1"/>
        <v>0</v>
      </c>
      <c r="M18" s="29">
        <v>8</v>
      </c>
      <c r="N18" s="30"/>
      <c r="O18" s="31">
        <f t="shared" si="2"/>
        <v>0</v>
      </c>
      <c r="P18" s="28"/>
      <c r="Q18" s="33">
        <f t="shared" si="3"/>
        <v>0</v>
      </c>
      <c r="R18" s="55"/>
      <c r="S18" s="55"/>
      <c r="T18" s="65"/>
      <c r="U18" s="68"/>
    </row>
    <row r="19" spans="1:21" ht="31.5">
      <c r="A19" s="23" t="s">
        <v>55</v>
      </c>
      <c r="B19" s="50" t="s">
        <v>88</v>
      </c>
      <c r="C19" s="49">
        <v>2012</v>
      </c>
      <c r="D19" s="49" t="s">
        <v>89</v>
      </c>
      <c r="E19" s="49" t="s">
        <v>74</v>
      </c>
      <c r="F19" s="47">
        <v>1</v>
      </c>
      <c r="G19" s="52" t="s">
        <v>90</v>
      </c>
      <c r="H19" s="48">
        <v>3</v>
      </c>
      <c r="I19" s="46"/>
      <c r="J19" s="27">
        <f t="shared" si="0"/>
        <v>0</v>
      </c>
      <c r="K19" s="28"/>
      <c r="L19" s="27">
        <f t="shared" si="1"/>
        <v>0</v>
      </c>
      <c r="M19" s="51">
        <v>8</v>
      </c>
      <c r="N19" s="30"/>
      <c r="O19" s="31">
        <f t="shared" si="2"/>
        <v>0</v>
      </c>
      <c r="P19" s="28"/>
      <c r="Q19" s="33">
        <f t="shared" si="3"/>
        <v>0</v>
      </c>
      <c r="R19" s="55"/>
      <c r="S19" s="55"/>
      <c r="T19" s="65"/>
      <c r="U19" s="68"/>
    </row>
    <row r="20" spans="1:21" ht="56.25">
      <c r="A20" s="23" t="s">
        <v>61</v>
      </c>
      <c r="B20" s="50" t="s">
        <v>91</v>
      </c>
      <c r="C20" s="49"/>
      <c r="D20" s="49" t="s">
        <v>92</v>
      </c>
      <c r="E20" s="49" t="s">
        <v>74</v>
      </c>
      <c r="F20" s="47">
        <v>1</v>
      </c>
      <c r="G20" s="52" t="s">
        <v>93</v>
      </c>
      <c r="H20" s="48">
        <v>3</v>
      </c>
      <c r="I20" s="46"/>
      <c r="J20" s="27">
        <f t="shared" si="0"/>
        <v>0</v>
      </c>
      <c r="K20" s="28"/>
      <c r="L20" s="27">
        <f t="shared" si="1"/>
        <v>0</v>
      </c>
      <c r="M20" s="51">
        <v>5</v>
      </c>
      <c r="N20" s="30"/>
      <c r="O20" s="31">
        <f t="shared" si="2"/>
        <v>0</v>
      </c>
      <c r="P20" s="28"/>
      <c r="Q20" s="33">
        <f t="shared" si="3"/>
        <v>0</v>
      </c>
      <c r="R20" s="55"/>
      <c r="S20" s="55"/>
      <c r="T20" s="65"/>
      <c r="U20" s="68"/>
    </row>
    <row r="21" spans="1:21" ht="31.5">
      <c r="A21" s="23" t="s">
        <v>62</v>
      </c>
      <c r="B21" s="50" t="s">
        <v>94</v>
      </c>
      <c r="C21" s="49">
        <v>2019</v>
      </c>
      <c r="D21" s="49" t="s">
        <v>95</v>
      </c>
      <c r="E21" s="49" t="s">
        <v>74</v>
      </c>
      <c r="F21" s="47">
        <v>1</v>
      </c>
      <c r="G21" s="52" t="s">
        <v>96</v>
      </c>
      <c r="H21" s="48">
        <v>3</v>
      </c>
      <c r="I21" s="46"/>
      <c r="J21" s="27">
        <f t="shared" si="0"/>
        <v>0</v>
      </c>
      <c r="K21" s="28"/>
      <c r="L21" s="27">
        <f t="shared" si="1"/>
        <v>0</v>
      </c>
      <c r="M21" s="51">
        <v>5</v>
      </c>
      <c r="N21" s="30"/>
      <c r="O21" s="31">
        <f t="shared" si="2"/>
        <v>0</v>
      </c>
      <c r="P21" s="28"/>
      <c r="Q21" s="33">
        <f t="shared" si="3"/>
        <v>0</v>
      </c>
      <c r="R21" s="55"/>
      <c r="S21" s="55"/>
      <c r="T21" s="65"/>
      <c r="U21" s="68"/>
    </row>
    <row r="22" spans="1:21" ht="45">
      <c r="A22" s="23" t="s">
        <v>63</v>
      </c>
      <c r="B22" s="50" t="s">
        <v>97</v>
      </c>
      <c r="C22" s="49">
        <v>2019</v>
      </c>
      <c r="D22" s="49" t="s">
        <v>98</v>
      </c>
      <c r="E22" s="49" t="s">
        <v>74</v>
      </c>
      <c r="F22" s="47">
        <v>1</v>
      </c>
      <c r="G22" s="52" t="s">
        <v>99</v>
      </c>
      <c r="H22" s="48">
        <v>3</v>
      </c>
      <c r="I22" s="46"/>
      <c r="J22" s="27">
        <f t="shared" si="0"/>
        <v>0</v>
      </c>
      <c r="K22" s="28"/>
      <c r="L22" s="27">
        <f t="shared" si="1"/>
        <v>0</v>
      </c>
      <c r="M22" s="51">
        <v>5</v>
      </c>
      <c r="N22" s="30"/>
      <c r="O22" s="31">
        <f t="shared" si="2"/>
        <v>0</v>
      </c>
      <c r="P22" s="28"/>
      <c r="Q22" s="33">
        <f t="shared" si="3"/>
        <v>0</v>
      </c>
      <c r="R22" s="55"/>
      <c r="S22" s="55"/>
      <c r="T22" s="65"/>
      <c r="U22" s="68"/>
    </row>
    <row r="23" spans="1:21" ht="22.5">
      <c r="A23" s="23" t="s">
        <v>64</v>
      </c>
      <c r="B23" s="50" t="s">
        <v>100</v>
      </c>
      <c r="C23" s="49">
        <v>2019</v>
      </c>
      <c r="D23" s="49" t="s">
        <v>101</v>
      </c>
      <c r="E23" s="49" t="s">
        <v>74</v>
      </c>
      <c r="F23" s="47">
        <v>1</v>
      </c>
      <c r="G23" s="52" t="s">
        <v>99</v>
      </c>
      <c r="H23" s="48">
        <v>3</v>
      </c>
      <c r="I23" s="46"/>
      <c r="J23" s="27">
        <f t="shared" si="0"/>
        <v>0</v>
      </c>
      <c r="K23" s="28"/>
      <c r="L23" s="27">
        <f t="shared" si="1"/>
        <v>0</v>
      </c>
      <c r="M23" s="51">
        <v>5</v>
      </c>
      <c r="N23" s="30"/>
      <c r="O23" s="31">
        <f t="shared" si="2"/>
        <v>0</v>
      </c>
      <c r="P23" s="28"/>
      <c r="Q23" s="33">
        <f t="shared" si="3"/>
        <v>0</v>
      </c>
      <c r="R23" s="55"/>
      <c r="S23" s="55"/>
      <c r="T23" s="65"/>
      <c r="U23" s="68"/>
    </row>
    <row r="24" spans="1:21" ht="33.75">
      <c r="A24" s="23" t="s">
        <v>65</v>
      </c>
      <c r="B24" s="50" t="s">
        <v>70</v>
      </c>
      <c r="C24" s="49">
        <v>2019</v>
      </c>
      <c r="D24" s="49" t="s">
        <v>102</v>
      </c>
      <c r="E24" s="49" t="s">
        <v>74</v>
      </c>
      <c r="F24" s="47">
        <v>1</v>
      </c>
      <c r="G24" s="52" t="s">
        <v>99</v>
      </c>
      <c r="H24" s="48">
        <v>3</v>
      </c>
      <c r="I24" s="46"/>
      <c r="J24" s="27">
        <f t="shared" si="0"/>
        <v>0</v>
      </c>
      <c r="K24" s="28"/>
      <c r="L24" s="27">
        <f t="shared" si="1"/>
        <v>0</v>
      </c>
      <c r="M24" s="51">
        <v>5</v>
      </c>
      <c r="N24" s="30"/>
      <c r="O24" s="31">
        <f t="shared" si="2"/>
        <v>0</v>
      </c>
      <c r="P24" s="28"/>
      <c r="Q24" s="33">
        <f t="shared" si="3"/>
        <v>0</v>
      </c>
      <c r="R24" s="55"/>
      <c r="S24" s="55"/>
      <c r="T24" s="65"/>
      <c r="U24" s="68"/>
    </row>
    <row r="25" spans="1:21" ht="22.5">
      <c r="A25" s="23" t="s">
        <v>66</v>
      </c>
      <c r="B25" s="50" t="s">
        <v>100</v>
      </c>
      <c r="C25" s="49">
        <v>2019</v>
      </c>
      <c r="D25" s="49" t="s">
        <v>103</v>
      </c>
      <c r="E25" s="49" t="s">
        <v>74</v>
      </c>
      <c r="F25" s="47">
        <v>1</v>
      </c>
      <c r="G25" s="52" t="s">
        <v>99</v>
      </c>
      <c r="H25" s="48">
        <v>3</v>
      </c>
      <c r="I25" s="46"/>
      <c r="J25" s="27">
        <f t="shared" si="0"/>
        <v>0</v>
      </c>
      <c r="K25" s="28"/>
      <c r="L25" s="27">
        <f t="shared" si="1"/>
        <v>0</v>
      </c>
      <c r="M25" s="51">
        <v>3</v>
      </c>
      <c r="N25" s="30"/>
      <c r="O25" s="31">
        <f t="shared" si="2"/>
        <v>0</v>
      </c>
      <c r="P25" s="28"/>
      <c r="Q25" s="33">
        <f t="shared" si="3"/>
        <v>0</v>
      </c>
      <c r="R25" s="55"/>
      <c r="S25" s="55"/>
      <c r="T25" s="65"/>
      <c r="U25" s="68"/>
    </row>
    <row r="26" spans="1:21" ht="33.75">
      <c r="A26" s="23" t="s">
        <v>67</v>
      </c>
      <c r="B26" s="50" t="s">
        <v>104</v>
      </c>
      <c r="C26" s="49">
        <v>2021</v>
      </c>
      <c r="D26" s="49" t="s">
        <v>105</v>
      </c>
      <c r="E26" s="49" t="s">
        <v>74</v>
      </c>
      <c r="F26" s="47">
        <v>1</v>
      </c>
      <c r="G26" s="52" t="s">
        <v>99</v>
      </c>
      <c r="H26" s="48">
        <v>2</v>
      </c>
      <c r="I26" s="46"/>
      <c r="J26" s="27">
        <f t="shared" si="0"/>
        <v>0</v>
      </c>
      <c r="K26" s="28"/>
      <c r="L26" s="27">
        <f t="shared" si="1"/>
        <v>0</v>
      </c>
      <c r="M26" s="51">
        <v>3</v>
      </c>
      <c r="N26" s="30"/>
      <c r="O26" s="31">
        <f t="shared" si="2"/>
        <v>0</v>
      </c>
      <c r="P26" s="28"/>
      <c r="Q26" s="33">
        <f t="shared" si="3"/>
        <v>0</v>
      </c>
      <c r="R26" s="55"/>
      <c r="S26" s="55"/>
      <c r="T26" s="65"/>
      <c r="U26" s="68"/>
    </row>
    <row r="27" spans="1:21" ht="22.5">
      <c r="A27" s="23" t="s">
        <v>68</v>
      </c>
      <c r="B27" s="50" t="s">
        <v>106</v>
      </c>
      <c r="C27" s="49">
        <v>2023</v>
      </c>
      <c r="D27" s="49" t="s">
        <v>107</v>
      </c>
      <c r="E27" s="49" t="s">
        <v>74</v>
      </c>
      <c r="F27" s="47">
        <v>1</v>
      </c>
      <c r="G27" s="52" t="s">
        <v>99</v>
      </c>
      <c r="H27" s="48">
        <v>1</v>
      </c>
      <c r="I27" s="46"/>
      <c r="J27" s="27">
        <f t="shared" si="0"/>
        <v>0</v>
      </c>
      <c r="K27" s="28"/>
      <c r="L27" s="27">
        <f t="shared" si="1"/>
        <v>0</v>
      </c>
      <c r="M27" s="51">
        <v>2</v>
      </c>
      <c r="N27" s="30"/>
      <c r="O27" s="31">
        <f t="shared" si="2"/>
        <v>0</v>
      </c>
      <c r="P27" s="28"/>
      <c r="Q27" s="33">
        <f t="shared" si="3"/>
        <v>0</v>
      </c>
      <c r="R27" s="55"/>
      <c r="S27" s="55"/>
      <c r="T27" s="65"/>
      <c r="U27" s="68"/>
    </row>
    <row r="28" spans="1:21" ht="22.5">
      <c r="A28" s="23" t="s">
        <v>69</v>
      </c>
      <c r="B28" s="50" t="s">
        <v>108</v>
      </c>
      <c r="C28" s="49">
        <v>2023</v>
      </c>
      <c r="D28" s="49" t="s">
        <v>109</v>
      </c>
      <c r="E28" s="49" t="s">
        <v>74</v>
      </c>
      <c r="F28" s="47">
        <v>1</v>
      </c>
      <c r="G28" s="52" t="s">
        <v>99</v>
      </c>
      <c r="H28" s="48">
        <v>1</v>
      </c>
      <c r="I28" s="46"/>
      <c r="J28" s="27">
        <f t="shared" si="0"/>
        <v>0</v>
      </c>
      <c r="K28" s="28"/>
      <c r="L28" s="27">
        <f t="shared" si="1"/>
        <v>0</v>
      </c>
      <c r="M28" s="51">
        <v>2</v>
      </c>
      <c r="N28" s="30"/>
      <c r="O28" s="31">
        <f t="shared" si="2"/>
        <v>0</v>
      </c>
      <c r="P28" s="28"/>
      <c r="Q28" s="33">
        <f t="shared" si="3"/>
        <v>0</v>
      </c>
      <c r="R28" s="55"/>
      <c r="S28" s="55"/>
      <c r="T28" s="65"/>
      <c r="U28" s="68"/>
    </row>
    <row r="29" spans="1:21" ht="13.5" thickBot="1">
      <c r="A29" s="23" t="s">
        <v>71</v>
      </c>
      <c r="B29" s="25" t="s">
        <v>110</v>
      </c>
      <c r="C29" s="26">
        <v>2021</v>
      </c>
      <c r="D29" s="26" t="s">
        <v>111</v>
      </c>
      <c r="E29" s="26" t="s">
        <v>74</v>
      </c>
      <c r="F29" s="53">
        <v>1</v>
      </c>
      <c r="G29" s="52" t="s">
        <v>112</v>
      </c>
      <c r="H29" s="45">
        <v>3</v>
      </c>
      <c r="I29" s="32"/>
      <c r="J29" s="27">
        <f t="shared" si="0"/>
        <v>0</v>
      </c>
      <c r="K29" s="28"/>
      <c r="L29" s="27">
        <f t="shared" si="1"/>
        <v>0</v>
      </c>
      <c r="M29" s="29">
        <v>2</v>
      </c>
      <c r="N29" s="30"/>
      <c r="O29" s="31">
        <f t="shared" si="2"/>
        <v>0</v>
      </c>
      <c r="P29" s="28"/>
      <c r="Q29" s="33">
        <f t="shared" si="3"/>
        <v>0</v>
      </c>
      <c r="R29" s="56"/>
      <c r="S29" s="56"/>
      <c r="T29" s="66"/>
      <c r="U29" s="69"/>
    </row>
    <row r="30" spans="1:21">
      <c r="I30" s="15" t="s">
        <v>21</v>
      </c>
      <c r="J30" s="8">
        <f>SUM(J12:J29)</f>
        <v>0</v>
      </c>
      <c r="K30" s="9"/>
      <c r="L30" s="8">
        <f>SUM(L12:L29)</f>
        <v>0</v>
      </c>
      <c r="M30" s="9"/>
      <c r="N30" s="9"/>
      <c r="O30" s="8">
        <f>SUM(O12:O29)</f>
        <v>0</v>
      </c>
      <c r="P30" s="9"/>
      <c r="Q30" s="8">
        <f>SUM(Q12:Q29)</f>
        <v>0</v>
      </c>
      <c r="R30" s="8">
        <f>SUM(R12:R29)</f>
        <v>196000</v>
      </c>
      <c r="S30" s="8">
        <f>SUM(S12:S29)</f>
        <v>211680</v>
      </c>
    </row>
    <row r="31" spans="1:21" customFormat="1"/>
    <row r="32" spans="1:2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</sheetData>
  <mergeCells count="10">
    <mergeCell ref="T9:U9"/>
    <mergeCell ref="T12:T29"/>
    <mergeCell ref="U12:U29"/>
    <mergeCell ref="R12:R29"/>
    <mergeCell ref="S12:S29"/>
    <mergeCell ref="B4:L4"/>
    <mergeCell ref="B5:L5"/>
    <mergeCell ref="A9:G9"/>
    <mergeCell ref="H9:L9"/>
    <mergeCell ref="M9:S9"/>
  </mergeCells>
  <pageMargins left="0.15748031496062992" right="0.19685039370078741" top="0.51181102362204722" bottom="0.47244094488188981" header="0.15748031496062992" footer="0.15748031496062992"/>
  <pageSetup paperSize="9" pageOrder="overThenDown" orientation="landscape" r:id="rId1"/>
  <headerFooter>
    <oddHeader>&amp;L&amp;"Arial,Pogrubiony"&amp;9 45/PN/ZP/U/2024&amp;C&amp;"Arial,Pogrubiony"&amp;9FORMULARZ CENOWY&amp;R&amp;"Arial,Pogrubiony"&amp;9Załącznik nr 2</oddHeader>
    <oddFooter>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Zam_05</dc:creator>
  <cp:lastModifiedBy>mserwach</cp:lastModifiedBy>
  <cp:lastPrinted>2024-03-06T09:08:25Z</cp:lastPrinted>
  <dcterms:created xsi:type="dcterms:W3CDTF">2016-03-18T07:53:20Z</dcterms:created>
  <dcterms:modified xsi:type="dcterms:W3CDTF">2024-03-06T09:08:48Z</dcterms:modified>
</cp:coreProperties>
</file>