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5456" windowHeight="9288" activeTab="0"/>
  </bookViews>
  <sheets>
    <sheet name="Pakiet 1- 3" sheetId="1" r:id="rId1"/>
  </sheets>
  <definedNames>
    <definedName name="_xlnm._FilterDatabase" localSheetId="0" hidden="1">'Pakiet 1- 3'!$A$2:$K$60</definedName>
    <definedName name="aktywnywiersz">423</definedName>
    <definedName name="_xlnm.Print_Area" localSheetId="0">'Pakiet 1- 3'!$A$1:$K$69</definedName>
  </definedNames>
  <calcPr fullCalcOnLoad="1"/>
</workbook>
</file>

<file path=xl/sharedStrings.xml><?xml version="1.0" encoding="utf-8"?>
<sst xmlns="http://schemas.openxmlformats.org/spreadsheetml/2006/main" count="230" uniqueCount="138">
  <si>
    <t>……………………………………………………………………..
DATA I PODPIS WYKONAWCY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</si>
  <si>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</si>
  <si>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</si>
  <si>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</si>
  <si>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</si>
  <si>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</si>
  <si>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</si>
  <si>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</si>
  <si>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>X</t>
  </si>
  <si>
    <t>szt.</t>
  </si>
  <si>
    <t>Opis przedmiotu zamówienia</t>
  </si>
  <si>
    <r>
      <t xml:space="preserve">Nazwa handlowa 
</t>
    </r>
    <r>
      <rPr>
        <b/>
        <i/>
        <sz val="8"/>
        <rFont val="Times New Roman"/>
        <family val="1"/>
      </rPr>
      <t xml:space="preserve">- </t>
    </r>
    <r>
      <rPr>
        <b/>
        <i/>
        <sz val="8"/>
        <color indexed="12"/>
        <rFont val="Times New Roman"/>
        <family val="1"/>
      </rPr>
      <t xml:space="preserve">(jeśli dotyczy) </t>
    </r>
    <r>
      <rPr>
        <b/>
        <sz val="8"/>
        <color indexed="12"/>
        <rFont val="Times New Roman"/>
        <family val="1"/>
      </rPr>
      <t xml:space="preserve">podaje Wykonawca </t>
    </r>
    <r>
      <rPr>
        <b/>
        <sz val="8"/>
        <rFont val="Times New Roman"/>
        <family val="1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</si>
  <si>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</rPr>
      <t xml:space="preserve">- obowiązkowo podaje Wykonawca </t>
    </r>
    <r>
      <rPr>
        <b/>
        <sz val="8"/>
        <rFont val="Times New Roman"/>
        <family val="1"/>
      </rPr>
      <t xml:space="preserve">
</t>
    </r>
  </si>
  <si>
    <t xml:space="preserve">Pakiet nr 1 </t>
  </si>
  <si>
    <t>Pakiet nr 2</t>
  </si>
  <si>
    <t>Pakiet nr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</si>
  <si>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</si>
  <si>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</si>
  <si>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</si>
  <si>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</si>
  <si>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</si>
  <si>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</si>
  <si>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</si>
  <si>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</si>
  <si>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</si>
  <si>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</si>
  <si>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</si>
  <si>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</si>
  <si>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</si>
  <si>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</si>
  <si>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</si>
  <si>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</si>
  <si>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</si>
  <si>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</si>
  <si>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</si>
  <si>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</si>
  <si>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</si>
  <si>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</si>
  <si>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</si>
  <si>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</si>
  <si>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</si>
  <si>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</si>
  <si>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</si>
  <si>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</si>
  <si>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szt</t>
  </si>
  <si>
    <t xml:space="preserve">WARTOŚĆ PAKIETU NR 1 </t>
  </si>
  <si>
    <t>op.</t>
  </si>
  <si>
    <t>WARTOŚĆ PAKIETU 3</t>
  </si>
  <si>
    <t xml:space="preserve">Mydło  toaletowe dla noworodków </t>
  </si>
  <si>
    <t xml:space="preserve">Oliwka dla dzieci                            </t>
  </si>
  <si>
    <t>Płyn do mycia okien, 500ml z atomizerem o świeżym, morskim zapachu. Skutecznie czyszczący powierzchnie szklane i
szyby,efektywnie usuwający kurz, brud i inne
zanieczyszczenia,nie pozostawiający smug.  Zawierający w składzie min 5%  rozpuszczalników.Ph 8-8,5</t>
  </si>
  <si>
    <t>Druciak inox, gramatura min 32g</t>
  </si>
  <si>
    <t>litr</t>
  </si>
  <si>
    <t>100 g</t>
  </si>
  <si>
    <t>5 litr</t>
  </si>
  <si>
    <t>500 ml</t>
  </si>
  <si>
    <t>750 ml</t>
  </si>
  <si>
    <t>1 litr</t>
  </si>
  <si>
    <t>5 litrów</t>
  </si>
  <si>
    <t>500 g</t>
  </si>
  <si>
    <t>1 000 ml</t>
  </si>
  <si>
    <t>32 g</t>
  </si>
  <si>
    <t>Wielkość opakowania</t>
  </si>
  <si>
    <t>Środek niskopieniący do maszynowego mycia posadzek z PCV , terakoty , lastryka . Posiadajacy w składzie: polimer, niejonowe środki powierzchniowo czynne, kwas sulfonowy, substancje zapachowe.
Wartość pH 8,0</t>
  </si>
  <si>
    <t>Środek do nabłyszczania naczyń w zmywarkach. Posiadajacy w składzie anionowe środki powierzchniowo czynne 5 - 15%, kwasy organiczne. Wartość pH: 2,6</t>
  </si>
  <si>
    <t>Ścierka na rolce, do mycia na mokro wykonana z bawełny ,wiskozy ,celulozy ;kolor / niebieski/</t>
  </si>
  <si>
    <t>Pad  maszynowy czerwony do szorowania podłóg</t>
  </si>
  <si>
    <t>Rękawice gumowe gospodarcze. Talkowane, wielorazowego użytku</t>
  </si>
  <si>
    <t>Prasa do wyciskania mopów szaro-pomarańczowa z mocnego tworzywa</t>
  </si>
  <si>
    <t>Pasta czyszcząca do rąk ze ścierniwem</t>
  </si>
  <si>
    <t>1 op. -5 litrów</t>
  </si>
  <si>
    <t>1 op. - 5 litrów</t>
  </si>
  <si>
    <t>1 op - 325 ml</t>
  </si>
  <si>
    <t xml:space="preserve">1 op. -1 litr </t>
  </si>
  <si>
    <t>1 op. -1 litr</t>
  </si>
  <si>
    <t>1 op. - 1 litr</t>
  </si>
  <si>
    <t>1 op.  a' 60 szt. 19-25 g</t>
  </si>
  <si>
    <t>37x34 cm</t>
  </si>
  <si>
    <t>25 cm x 10 mb</t>
  </si>
  <si>
    <t>35,5 x 35cm</t>
  </si>
  <si>
    <t>7 x 15 cm</t>
  </si>
  <si>
    <t>rozm. S, M</t>
  </si>
  <si>
    <t>40 cm</t>
  </si>
  <si>
    <t>rol</t>
  </si>
  <si>
    <t>par</t>
  </si>
  <si>
    <t>Worek do odpadów medycznych , z folii LDPE grubość min. 20 mikronów , czerwone , nieprzeźroczyste , pojemność 35 litrów, wymiar 50x60cm</t>
  </si>
  <si>
    <t>Worek do odpadów komunalnych z folii LDPE grubość min. 20 mikronów , czarne , nieprzeźroczyste , pojemność 35 litrów, wymiar 50x60</t>
  </si>
  <si>
    <t>Worek do odpadów specjalnych, z folii LDPE grubość min. 18 mikronów, żółte, nieprzeźroczyste , pojemność 35 litrów, wymiar 50x60</t>
  </si>
  <si>
    <t>Worek do odpadów specjalnych, z folii LDPE grubość min. 18 mikronów, niebieskie nieprzeźroczyste , pojemność 35 litrów, wymiar 50x60</t>
  </si>
  <si>
    <t>Worek do odpaków komunalnych, z folii LDPE grubość min. 30 mikronów , czarne , nieprzeźroczyste , pojemność 120 litrów ( wymiary 70 x 110 cm)</t>
  </si>
  <si>
    <t>Worek do odpaków medycznych, z folii LDPE grubość min. 30 mikronów , czerwone , nieprzeźroczyste , pojemność 120 litrów ( wymiary 70 x 105-110 cm)</t>
  </si>
  <si>
    <t>Worek do odpaków specjalnych, z folii LDPE grubość min. 20 mikronów , żólte , nieprzeźroczyste , pojemność 120 litrów ( wymiary 70 x 105 -110 cm)</t>
  </si>
  <si>
    <t>rol.</t>
  </si>
  <si>
    <t>kart.</t>
  </si>
  <si>
    <t>wartość przeliczeniowa listków w kartonie 
a' 4000 szt.</t>
  </si>
  <si>
    <t>a' 25szt</t>
  </si>
  <si>
    <t>a'25 szt</t>
  </si>
  <si>
    <t xml:space="preserve">Mydło w płynie do mycia ciała i rąk: 
- kolor biały, 
- delikatny, kwiatowy zapach
-  łagodne działanie na skórę
- zawierające w składzie kolagen i elastynę oraz gliceryne-  minimum 0,3%
- pH neutralne                      </t>
  </si>
  <si>
    <t>Płyn do mycia WC i innych ceramicznych urządzeń sanitarnych zawierajacy w składzie
substancje aktywne:
- kwas fosorowy 11-12 % ,
- kwas cytrynowy, 
- alkilobenzenosulfonian sodu ,
- pH 1-3</t>
  </si>
  <si>
    <t>Płyn do mycia naczyń:
- zagęszczony, 
- o przyjemnym, miętowym zapachu, 
- łatwo usuwający tłuszcz oraz zaschnięte resztki spożywcze, 
- posiadający w składzie min anionowe i
niejonowe związki powierzchniowo czynne, 
- środek konserwujący mający szerokie działanie przeciwko bakteriom i grzybom ,kompozycje zapachowe,
- ph 5- 7, 
- gęstość względna 1,045 +- 0,04 
- wyprodukowany zgodnie z ISO 9001, 22716:2007,</t>
  </si>
  <si>
    <t>Mleczko do usuwania zabrudzeń w
pomieszczeniach sanitarnych i kuchniach. Przeznaczone do wszystkich powierzchni zmywalnych takich jak kuchenki, garnki, kotły, instalacje gastronomiczne, armatura, glazura, umywalki, ceramika, powierzchnie ze
stali chromowej itp.  
- ph 7-10, 
- produkt nie klasyfikowany jako 
niebezpieczny zgodnie z rozporządzeniem (WE) Nr 1272/2008</t>
  </si>
  <si>
    <t xml:space="preserve">Szampon ziołowy do mycia włosów:
- normalnych i przetłuszczających się,
-  łagodny do częstego stosowania,
- ph 5-7           </t>
  </si>
  <si>
    <t xml:space="preserve">Hipoalergiczny żel i szampon do kąpieli niemowląt i dzieci:
- od pierwszego dnia życia
- bez parabenów, alergenów, barwników i SLES
 - przebadany klinicznie                         </t>
  </si>
  <si>
    <t>Środek  myjący do powierzchni błyszczących:
- mebli ,szyb, tworzyw sztucznych,
- koncentrat dozowany przez system dozowania
- posiadajacy w składzie : propan-2-ol,
- anionowe środki  powierzcniowo czynne, 
- kompozycje zapachowe 
- pH: 6 - 7,6</t>
  </si>
  <si>
    <t>Środek myjący do sanitariatów /koncentrat dozowany przez system dozowania/ posiadajacy w składzie :
- kwas cytrynowy, 
- niejonowe środki powierzchniowo czynne, 
- alkohol etoksylowany, 
- inhibitory korozji, 
- substancje zapachowe. 
- Wartość pH : 2,7 -3,0</t>
  </si>
  <si>
    <t>Środek zasadowy do mycia gruntownego wykładzin o właściwościach rozpuszczających powłoki polimerowe i akrylowe z wykładzin typu TARKIET. Zawiera w składzie: 
- anionowe środki powierzchniowo czynne,
- krzemiany, niejonowe środki powierzchniowo czynne, 
- preparat niskopienny, wysokoalkaliczny,  
- nie wymagający spłukiwania/zmywania czystą wodą,
- nie wymagający neutralizacji, z możliwością stosowania w maszynach czyszczących 
-neutralny zapach                                                          - koncentrat do rozcięczania 
- czas reakcji 5 min . 
- pH 12,0 - 13,5</t>
  </si>
  <si>
    <t>Mikrobiologiczny, biodegradowalny  preparat do neutralizacji zapachów w pomieszczeniach sanitarnych, odpływach sanitarnych i kuchennych , pojemnikach na odpady. Odpowiedni do powierzchni tekstylnych i materacy, likwidujcy zapach uryny. Zawierajcy w składzie mikroorganizmy Kl. 1. Posiadający certyfikat Ecolabel. PH 7-7,5,</t>
  </si>
  <si>
    <t xml:space="preserve">Środek w postaci żelu do udrażniania kanalizacji, rozkładający tłuszcze w systemach kanalizacyjnych i ostojnikach tłuszczu, likwidujący nieprzyjemne zapachy z kanalizacji. Zawierający w składzie &lt; 5 % amfoterycznych środków powierzchniowo czynnych, środek wybielający na bazie chloru i mydło. PH 13-13,5 </t>
  </si>
  <si>
    <t>Pasta do podłogi na bazie dyspersji polimerowej z właściwościami: przewodzącymi/odprowadzającymi ładunki elektrostatyczne i zapobiegającemu ślizganiu Wartość pH ok  8,0 - 9,0</t>
  </si>
  <si>
    <t xml:space="preserve">Pasta do podłogi na bazie dyspersji polimerowej odporna na ruch pieszych o dużym natężeniu, krótki czas schnięcia, łatwa do renowacji, spełniająca standardy  w zakresie współczynnika tarcia statycznego. Wartość pH ok. 9                                                                                                                                                                                                    </t>
  </si>
  <si>
    <t>Środek czyszczący do piecy konwekcyjnych o samoistym działaniu dogłębnie usuwający tłuscze. Wymagane wyposażenie w spryskiwacz
Środek aktywny: wodorotlenek sodowy &gt;5% .
Wartość pH:  12-13</t>
  </si>
  <si>
    <t xml:space="preserve">Neutralny preparat do mycia niezabezpieczonych podłóg ceramicznych, posiadający w składzie: 2-butoksyetanol, propan-2-ol, alkohole polietoksylowane, szybko schnący , bezpieczny do stosowania na wszystkich typach niezabezpieczonych, podłóg wodoodpornych, do mycia płytek ceramicznych z wysokim połyskiem – pozostawia powierzchnie płytek bez zacieków i smug, pozostawiający świeży zapach
Neutralny odczyn pH  </t>
  </si>
  <si>
    <t>Tabletki do zmywarki, do użytku profesjonalnego, skutecznie usuwające resztki jedzenia i osady po napojach, zawierające składniki zapobiegające osadzaniu się kamienia w zmywarkach, z dodatkiem soli. Zawierające w składzie 15 –30 % związków wybielających na bazie tlenu, 5-15% niejonowych środków powierzchniowo czynnych Każda  tabletka minimum 19g w łatwo rozpuszczalnej folii. PH 9,9-10,4. Opakowanie 60-64 sztuk</t>
  </si>
  <si>
    <t>Ścierka gospodarcza uniwersalna z mikrofazy, masa powierzchniowa - 70 ±7% g/m2 
/żółta, czerwona, niebieska, zielona - do wyboru przez zmawiającego/</t>
  </si>
  <si>
    <t xml:space="preserve">Uchwyt do mopa  </t>
  </si>
  <si>
    <t xml:space="preserve">Mop bawełniany - posiadane przez Zamawiającego stelaże uchwyty typu Blizzard    </t>
  </si>
  <si>
    <t xml:space="preserve">Mop z mikrofazy - posiadane przez Zamawiającego stelaże uchwyty typu Blizzard    </t>
  </si>
  <si>
    <t xml:space="preserve">Kij aluminiowy do mopa </t>
  </si>
  <si>
    <t>Ręczniki papierowe w rolce, nieperforowane, jednowarstwowe do wycierania rąk, do odzownika, 
-  z włókien przetworzonych 55-59% i pierwotnych, 
- wytworzone bez użycia chloru. 
- jaskrawość ręcznika min 71%.
- gramatura 26-28g/m2, 
- wodochłonnośc 400%. 
- długość rolki od 351-355mb ,
- szerość 20 cm. 
- Ręczniki  kompatybilne z dozownikiem Kimberly-Clark typu 9991 i 6959 będących na wyposażeniu Zamawiającego</t>
  </si>
  <si>
    <t xml:space="preserve">Ręcznik papierowy typy "Z"
 -pakowany w listki 
- w kartonie od  4000 - 5000 szt.
- szer.250 mm x dł.225 mm                      </t>
  </si>
  <si>
    <t xml:space="preserve">Papier toaletowy szary standard  w rolce: 
- szer.90 mm
- min.24 mb papieru </t>
  </si>
  <si>
    <t xml:space="preserve">Papier toaletowy Jumbo:
- śred.190 mm x szer. 90 mm 
- długość 140-150 mb, 
- wytrzymałość MD min 4,0 N                  </t>
  </si>
  <si>
    <r>
      <t>Zagęszczony płyn w postacie żelu do czyszczenia, dezynfekcji urządzeń i pomieszczeń sanitarnych (WC), zawierajacy w składzie substancje aktywne: 
- podchloryn sodu od 1-5 % ,
- wodorotlenek sodu &lt;1%, 
- alkilodimetyloamina C</t>
    </r>
    <r>
      <rPr>
        <vertAlign val="subscript"/>
        <sz val="8"/>
        <color indexed="8"/>
        <rFont val="Times New Roman"/>
        <family val="1"/>
      </rPr>
      <t xml:space="preserve">12-18 </t>
    </r>
    <r>
      <rPr>
        <sz val="8"/>
        <color indexed="8"/>
        <rFont val="Times New Roman"/>
        <family val="1"/>
      </rPr>
      <t>od 1- 5% ,
- gęstość od 1,07 -1,09 g/cm</t>
    </r>
    <r>
      <rPr>
        <vertAlign val="superscript"/>
        <sz val="8"/>
        <color indexed="8"/>
        <rFont val="Times New Roman"/>
        <family val="1"/>
      </rPr>
      <t xml:space="preserve">3,  
--  </t>
    </r>
    <r>
      <rPr>
        <sz val="8"/>
        <color indexed="8"/>
        <rFont val="Times New Roman"/>
        <family val="1"/>
      </rPr>
      <t>pH 1- 3</t>
    </r>
  </si>
  <si>
    <t xml:space="preserve">Proszek do szorowania armatury sanitatnej                                              </t>
  </si>
  <si>
    <r>
      <t xml:space="preserve">Środek  myjący do powierzchni błyszczących:
- mebli ,szyb, tworzywa  
- koncentrat dozowany przez system ręcznego dozowania .
</t>
    </r>
    <r>
      <rPr>
        <b/>
        <sz val="8"/>
        <rFont val="Times New Roman"/>
        <family val="1"/>
      </rPr>
      <t>Wykonawca zobowiązuje się bezpłatnie użyczyć Zamawiajacemu dozowniki  systemu ręcznego dozowania w ilości 15 sztuk na czas realizacji umowy</t>
    </r>
    <r>
      <rPr>
        <sz val="8"/>
        <rFont val="Times New Roman"/>
        <family val="1"/>
      </rPr>
      <t>.</t>
    </r>
  </si>
  <si>
    <r>
      <t>Środek  myjący do podłóg:
- z PCV , terakoty , lastrika 
- koncentrat dozowany przez system dozowania
- koncentrat na bazie alkoholu:alkohole, C 13-15, alkoksylowane, niejonowych środków powierzchniowo czynnych ≥</t>
    </r>
    <r>
      <rPr>
        <sz val="9.6"/>
        <rFont val="Times New Roman"/>
        <family val="1"/>
      </rPr>
      <t xml:space="preserve"> </t>
    </r>
    <r>
      <rPr>
        <sz val="8"/>
        <rFont val="Times New Roman"/>
        <family val="1"/>
      </rPr>
      <t>5% , mydło, substancjie zapachowe.
- neutralizujący nieprzyjemne zapachy                          Zawiera Technologię Neutralizacji Zapachów.Może byś stosowany do mycia z użyciem mopów, automatów szorujących i maszyn jednotarczowych. Preparat neutralny chemicznie.</t>
    </r>
  </si>
  <si>
    <r>
      <t xml:space="preserve">Środek do mycia mroźni i zamrażarek w niskich temperaturach do -25 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C, posiada w składzie propanol-2-ol, izopropanol, alkohol izopropylowy 5-15%, niejonowe środki powierzchniowo czynne (alkohol (C12-15) etoksylowany &lt; 5%.
Wartość pH (koncentratu) 6,5 -7,0</t>
    </r>
  </si>
  <si>
    <r>
      <t>Środek do pielęgnacji stali szlachetnej i eloksalu. Odpowiedni do użycia w obszarze przetwórstwa spożywczego, na bazie czystego oleju mineralnego zgodnego z wymaganiami przemysłu żywieniowego 
i farmaceutycznego. Gęstość: 0,8g/cm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, lepkość &lt; 100 mPas (temp.20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C), skład: &lt; 5% niejonowe środki powierzchniowo czynne, &gt; 30% węglowodory afiryczne.</t>
    </r>
  </si>
  <si>
    <r>
      <t>Ścierka w kolorze żółtym, niebeskim , czerwonym do mycia na mokro o falistej strukturze z kieszonkami wiążącymi zabrudzenia. Gramatura 105 gr/m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grubości 3,5 mm (sucha). Ścierka wykonana z mieszanki włókien, 60% wiskoza, 20% poliester, 15% polipropylen, 5% mikrowłókno poliestrowe. O wymiarach nie mniejszych niż 35 x 35 cm, cechująca się: łatwością spłukiwania, absorpcją wody na poziomie 850 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 
kolory - do wyboru przez zmawiającego</t>
    </r>
  </si>
  <si>
    <r>
      <t>Gąbka do szorowania z padem ze środkiem szlifującym do klasycznego szorowania .Pad gąbki zgrzewany ( nie klejony) Możliwość prania w temp. 60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C</t>
    </r>
  </si>
  <si>
    <t xml:space="preserve">20 mm x f 430 mm  </t>
  </si>
  <si>
    <r>
      <t>Dotyczy Pakietu nr 2:</t>
    </r>
    <r>
      <rPr>
        <b/>
        <i/>
        <sz val="11"/>
        <color indexed="8"/>
        <rFont val="Times New Roman"/>
        <family val="1"/>
      </rPr>
      <t xml:space="preserve">
Ja niżej podpisany  Oświadczam że w ciągu 7  dni od dnia podpisania umowy:
Nieodpłatnie użyczę i zainstaluję na czas realizacji umowy systemy dozowania środków czystości 
dla zadania 2 tj. : miejsc  poboru na 2 środki  - kpl. 15   ;  miejsc  poboru na  3 środki  - kpl.1.
Systemy dozowania środków czystości umożliwi sporządzanie roztworów o różnych stężeniach.</t>
    </r>
  </si>
  <si>
    <r>
      <rPr>
        <b/>
        <sz val="11"/>
        <color indexed="8"/>
        <rFont val="Times New Roman"/>
        <family val="1"/>
      </rPr>
      <t>Dotyczy Pakietu nr 3:</t>
    </r>
    <r>
      <rPr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 xml:space="preserve">Ja niżej podpisany  Oświadczam że w ciągu 7  dni od dnia podpisania umowy:
 poz.1-  niedopłatnie  użyczę 40 sztuk dozowników na ręczniki w roli, kompatybilne z poz.1,  posiadajace zamontowane systemy   nożowe do automatycznego konfekcjonowania ręczników z roli na listki .
</t>
    </r>
    <r>
      <rPr>
        <sz val="11"/>
        <color indexed="8"/>
        <rFont val="Times New Roman"/>
        <family val="1"/>
      </rPr>
      <t xml:space="preserve">
</t>
    </r>
    <r>
      <rPr>
        <sz val="11"/>
        <color indexed="12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**poz.5-11  - dopuszcza się wycenę  w opakowaniach innej wielkości niż żądana przez Zamawiającego,  a ilość opakowań odpowiednio przeliczyć ,tak aby liczba sztuk była zgodna z SWZ.</t>
    </r>
  </si>
  <si>
    <t>a' 20 szt</t>
  </si>
  <si>
    <t>a' 20szt</t>
  </si>
  <si>
    <t>a'20 szt</t>
  </si>
  <si>
    <t>300 ml</t>
  </si>
  <si>
    <r>
      <t>dodatek nr 2 do SWZ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na </t>
    </r>
    <r>
      <rPr>
        <b/>
        <sz val="11"/>
        <rFont val="Times New Roman"/>
        <family val="1"/>
      </rPr>
      <t>dostawę środków czystości</t>
    </r>
    <r>
      <rPr>
        <sz val="11"/>
        <rFont val="Times New Roman"/>
        <family val="1"/>
      </rPr>
      <t xml:space="preserve">  na potrzeby Samodzielnego Publicznego Zakładu Opieki Zdrowotnej w Sulęcinie
</t>
    </r>
    <r>
      <rPr>
        <b/>
        <i/>
        <sz val="11"/>
        <rFont val="Times New Roman"/>
        <family val="1"/>
      </rPr>
      <t>Nr sprawy: ZP/P/06/23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</si>
</sst>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\ mmmm\ yyyy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name val="Times"/>
      <family val="1"/>
    </font>
    <font>
      <sz val="10"/>
      <name val="Times New Roman"/>
      <family val="1"/>
    </font>
    <font>
      <i/>
      <sz val="9"/>
      <name val="Times"/>
      <family val="0"/>
    </font>
    <font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1"/>
      <color indexed="8"/>
      <name val="Times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9.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RotisSansSerif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RotisSansSerif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3" fillId="21" borderId="0" applyNumberFormat="0" applyBorder="0" applyAlignment="0" applyProtection="0"/>
    <xf numFmtId="0" fontId="60" fillId="22" borderId="0" applyNumberFormat="0" applyBorder="0" applyAlignment="0" applyProtection="0"/>
    <xf numFmtId="0" fontId="3" fillId="23" borderId="0" applyNumberFormat="0" applyBorder="0" applyAlignment="0" applyProtection="0"/>
    <xf numFmtId="0" fontId="60" fillId="24" borderId="0" applyNumberFormat="0" applyBorder="0" applyAlignment="0" applyProtection="0"/>
    <xf numFmtId="0" fontId="3" fillId="25" borderId="0" applyNumberFormat="0" applyBorder="0" applyAlignment="0" applyProtection="0"/>
    <xf numFmtId="0" fontId="60" fillId="26" borderId="0" applyNumberFormat="0" applyBorder="0" applyAlignment="0" applyProtection="0"/>
    <xf numFmtId="0" fontId="3" fillId="27" borderId="0" applyNumberFormat="0" applyBorder="0" applyAlignment="0" applyProtection="0"/>
    <xf numFmtId="0" fontId="60" fillId="28" borderId="0" applyNumberFormat="0" applyBorder="0" applyAlignment="0" applyProtection="0"/>
    <xf numFmtId="0" fontId="3" fillId="29" borderId="0" applyNumberFormat="0" applyBorder="0" applyAlignment="0" applyProtection="0"/>
    <xf numFmtId="0" fontId="60" fillId="30" borderId="0" applyNumberFormat="0" applyBorder="0" applyAlignment="0" applyProtection="0"/>
    <xf numFmtId="0" fontId="3" fillId="31" borderId="0" applyNumberFormat="0" applyBorder="0" applyAlignment="0" applyProtection="0"/>
    <xf numFmtId="0" fontId="61" fillId="32" borderId="1" applyNumberFormat="0" applyAlignment="0" applyProtection="0"/>
    <xf numFmtId="0" fontId="4" fillId="33" borderId="2" applyNumberFormat="0" applyAlignment="0" applyProtection="0"/>
    <xf numFmtId="0" fontId="62" fillId="34" borderId="3" applyNumberFormat="0" applyAlignment="0" applyProtection="0"/>
    <xf numFmtId="0" fontId="5" fillId="35" borderId="4" applyNumberFormat="0" applyAlignment="0" applyProtection="0"/>
    <xf numFmtId="0" fontId="63" fillId="36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4" fillId="0" borderId="0">
      <alignment/>
      <protection/>
    </xf>
    <xf numFmtId="0" fontId="65" fillId="0" borderId="5" applyNumberFormat="0" applyFill="0" applyAlignment="0" applyProtection="0"/>
    <xf numFmtId="0" fontId="6" fillId="0" borderId="6" applyNumberFormat="0" applyFill="0" applyAlignment="0" applyProtection="0"/>
    <xf numFmtId="0" fontId="66" fillId="37" borderId="7" applyNumberFormat="0" applyAlignment="0" applyProtection="0"/>
    <xf numFmtId="0" fontId="7" fillId="38" borderId="8" applyNumberFormat="0" applyAlignment="0" applyProtection="0"/>
    <xf numFmtId="0" fontId="67" fillId="0" borderId="9" applyNumberFormat="0" applyFill="0" applyAlignment="0" applyProtection="0"/>
    <xf numFmtId="0" fontId="8" fillId="0" borderId="10" applyNumberFormat="0" applyFill="0" applyAlignment="0" applyProtection="0"/>
    <xf numFmtId="0" fontId="68" fillId="0" borderId="11" applyNumberFormat="0" applyFill="0" applyAlignment="0" applyProtection="0"/>
    <xf numFmtId="0" fontId="9" fillId="0" borderId="12" applyNumberFormat="0" applyFill="0" applyAlignment="0" applyProtection="0"/>
    <xf numFmtId="0" fontId="69" fillId="0" borderId="13" applyNumberFormat="0" applyFill="0" applyAlignment="0" applyProtection="0"/>
    <xf numFmtId="0" fontId="10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34" borderId="1" applyNumberFormat="0" applyAlignment="0" applyProtection="0"/>
    <xf numFmtId="0" fontId="11" fillId="35" borderId="2" applyNumberFormat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2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2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6" fillId="4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17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 wrapText="1"/>
    </xf>
    <xf numFmtId="4" fontId="17" fillId="0" borderId="22" xfId="81" applyNumberFormat="1" applyFont="1" applyFill="1" applyBorder="1" applyAlignment="1" applyProtection="1">
      <alignment horizontal="center" vertical="center" wrapText="1"/>
      <protection/>
    </xf>
    <xf numFmtId="0" fontId="17" fillId="43" borderId="22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45" borderId="27" xfId="0" applyFont="1" applyFill="1" applyBorder="1" applyAlignment="1">
      <alignment horizontal="center" vertical="center" wrapText="1"/>
    </xf>
    <xf numFmtId="0" fontId="16" fillId="45" borderId="28" xfId="0" applyFont="1" applyFill="1" applyBorder="1" applyAlignment="1">
      <alignment horizontal="center" vertical="center" wrapText="1"/>
    </xf>
    <xf numFmtId="0" fontId="16" fillId="45" borderId="28" xfId="0" applyNumberFormat="1" applyFont="1" applyFill="1" applyBorder="1" applyAlignment="1">
      <alignment horizontal="center" vertical="center" wrapText="1"/>
    </xf>
    <xf numFmtId="2" fontId="16" fillId="45" borderId="28" xfId="0" applyNumberFormat="1" applyFont="1" applyFill="1" applyBorder="1" applyAlignment="1">
      <alignment horizontal="center" vertical="center" wrapText="1"/>
    </xf>
    <xf numFmtId="4" fontId="16" fillId="45" borderId="28" xfId="0" applyNumberFormat="1" applyFont="1" applyFill="1" applyBorder="1" applyAlignment="1">
      <alignment horizontal="center" vertical="center" wrapText="1"/>
    </xf>
    <xf numFmtId="0" fontId="16" fillId="46" borderId="28" xfId="0" applyNumberFormat="1" applyFont="1" applyFill="1" applyBorder="1" applyAlignment="1">
      <alignment horizontal="center" vertical="center" wrapText="1"/>
    </xf>
    <xf numFmtId="0" fontId="16" fillId="45" borderId="29" xfId="0" applyFont="1" applyFill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6" fillId="46" borderId="31" xfId="83" applyNumberFormat="1" applyFont="1" applyFill="1" applyBorder="1" applyAlignment="1">
      <alignment horizontal="center" vertical="center"/>
    </xf>
    <xf numFmtId="0" fontId="16" fillId="0" borderId="32" xfId="66" applyNumberFormat="1" applyFont="1" applyFill="1" applyBorder="1" applyAlignment="1">
      <alignment horizontal="center" vertical="center"/>
      <protection/>
    </xf>
    <xf numFmtId="4" fontId="17" fillId="0" borderId="19" xfId="0" applyNumberFormat="1" applyFont="1" applyBorder="1" applyAlignment="1">
      <alignment horizontal="center" vertical="center" wrapText="1"/>
    </xf>
    <xf numFmtId="4" fontId="17" fillId="0" borderId="19" xfId="81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43" borderId="19" xfId="0" applyFont="1" applyFill="1" applyBorder="1" applyAlignment="1">
      <alignment horizontal="center" vertical="center" wrapText="1"/>
    </xf>
    <xf numFmtId="4" fontId="16" fillId="46" borderId="31" xfId="66" applyNumberFormat="1" applyFont="1" applyFill="1" applyBorder="1" applyAlignment="1">
      <alignment horizontal="center" vertical="center"/>
      <protection/>
    </xf>
    <xf numFmtId="4" fontId="17" fillId="0" borderId="30" xfId="81" applyNumberFormat="1" applyFont="1" applyFill="1" applyBorder="1" applyAlignment="1" applyProtection="1">
      <alignment horizontal="center" vertical="center" wrapText="1"/>
      <protection/>
    </xf>
    <xf numFmtId="4" fontId="16" fillId="45" borderId="3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44" borderId="2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44" borderId="35" xfId="0" applyFont="1" applyFill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0" fontId="17" fillId="43" borderId="30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vertical="top" wrapText="1"/>
    </xf>
    <xf numFmtId="3" fontId="16" fillId="47" borderId="22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6" fillId="44" borderId="36" xfId="0" applyFont="1" applyFill="1" applyBorder="1" applyAlignment="1">
      <alignment horizontal="center" vertical="center" wrapText="1"/>
    </xf>
    <xf numFmtId="0" fontId="16" fillId="44" borderId="37" xfId="0" applyFont="1" applyFill="1" applyBorder="1" applyAlignment="1">
      <alignment horizontal="center" vertical="center" wrapText="1"/>
    </xf>
    <xf numFmtId="0" fontId="16" fillId="44" borderId="38" xfId="0" applyFont="1" applyFill="1" applyBorder="1" applyAlignment="1">
      <alignment horizontal="center" vertical="center" wrapText="1"/>
    </xf>
    <xf numFmtId="0" fontId="16" fillId="47" borderId="39" xfId="0" applyFont="1" applyFill="1" applyBorder="1" applyAlignment="1">
      <alignment horizontal="center" vertical="center" wrapText="1"/>
    </xf>
    <xf numFmtId="0" fontId="16" fillId="47" borderId="40" xfId="0" applyFont="1" applyFill="1" applyBorder="1" applyAlignment="1">
      <alignment horizontal="center" vertical="center" wrapText="1"/>
    </xf>
    <xf numFmtId="0" fontId="16" fillId="47" borderId="4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7" fillId="44" borderId="42" xfId="0" applyFont="1" applyFill="1" applyBorder="1" applyAlignment="1">
      <alignment horizontal="center" vertical="center" wrapText="1"/>
    </xf>
    <xf numFmtId="0" fontId="17" fillId="44" borderId="43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6" fillId="45" borderId="36" xfId="0" applyFont="1" applyFill="1" applyBorder="1" applyAlignment="1">
      <alignment horizontal="left" vertical="center" wrapText="1"/>
    </xf>
    <xf numFmtId="0" fontId="16" fillId="45" borderId="37" xfId="0" applyFont="1" applyFill="1" applyBorder="1" applyAlignment="1">
      <alignment horizontal="left" vertical="center" wrapText="1"/>
    </xf>
    <xf numFmtId="0" fontId="16" fillId="45" borderId="38" xfId="0" applyFont="1" applyFill="1" applyBorder="1" applyAlignment="1">
      <alignment horizontal="left" vertical="center" wrapText="1"/>
    </xf>
    <xf numFmtId="4" fontId="25" fillId="47" borderId="0" xfId="0" applyNumberFormat="1" applyFont="1" applyFill="1" applyBorder="1" applyAlignment="1">
      <alignment horizontal="left" vertical="center" wrapText="1"/>
    </xf>
    <xf numFmtId="4" fontId="23" fillId="47" borderId="0" xfId="0" applyNumberFormat="1" applyFont="1" applyFill="1" applyBorder="1" applyAlignment="1">
      <alignment horizontal="left" vertical="center" wrapText="1"/>
    </xf>
    <xf numFmtId="0" fontId="16" fillId="45" borderId="45" xfId="0" applyFont="1" applyFill="1" applyBorder="1" applyAlignment="1">
      <alignment horizontal="left" vertical="center" wrapText="1"/>
    </xf>
    <xf numFmtId="0" fontId="16" fillId="45" borderId="46" xfId="0" applyFont="1" applyFill="1" applyBorder="1" applyAlignment="1">
      <alignment horizontal="left" vertical="center" wrapText="1"/>
    </xf>
    <xf numFmtId="0" fontId="16" fillId="45" borderId="43" xfId="0" applyFont="1" applyFill="1" applyBorder="1" applyAlignment="1">
      <alignment horizontal="left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3" xfId="67"/>
    <cellStyle name="Obliczenia" xfId="68"/>
    <cellStyle name="Obliczenia 2" xfId="69"/>
    <cellStyle name="Percent" xfId="70"/>
    <cellStyle name="Suma" xfId="71"/>
    <cellStyle name="Suma 2" xfId="72"/>
    <cellStyle name="Tekst objaśnienia" xfId="73"/>
    <cellStyle name="Tekst objaśnienia 2" xfId="74"/>
    <cellStyle name="Tekst ostrzeżenia" xfId="75"/>
    <cellStyle name="Tekst ostrzeżenia 2" xfId="76"/>
    <cellStyle name="Tytuł" xfId="77"/>
    <cellStyle name="Tytuł 2" xfId="78"/>
    <cellStyle name="Uwaga" xfId="79"/>
    <cellStyle name="Uwaga 2" xfId="80"/>
    <cellStyle name="Currency" xfId="81"/>
    <cellStyle name="Currency [0]" xfId="82"/>
    <cellStyle name="Walutowy 2" xfId="83"/>
    <cellStyle name="Walutowy 2 2" xfId="84"/>
    <cellStyle name="Walutowy 3" xfId="85"/>
    <cellStyle name="Zły" xfId="8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SheetLayoutView="90" zoomScalePageLayoutView="0" workbookViewId="0" topLeftCell="A16">
      <selection activeCell="G5" sqref="G5"/>
    </sheetView>
  </sheetViews>
  <sheetFormatPr defaultColWidth="9.140625" defaultRowHeight="15"/>
  <cols>
    <col min="1" max="1" width="3.421875" style="24" customWidth="1"/>
    <col min="2" max="2" width="33.7109375" style="4" customWidth="1"/>
    <col min="3" max="3" width="5.7109375" style="5" customWidth="1"/>
    <col min="4" max="4" width="9.421875" style="5" customWidth="1"/>
    <col min="5" max="5" width="6.421875" style="6" customWidth="1"/>
    <col min="6" max="6" width="9.28125" style="7" customWidth="1"/>
    <col min="7" max="7" width="11.28125" style="5" customWidth="1"/>
    <col min="8" max="8" width="6.57421875" style="10" customWidth="1"/>
    <col min="9" max="9" width="12.7109375" style="5" customWidth="1"/>
    <col min="10" max="10" width="13.8515625" style="5" customWidth="1"/>
    <col min="11" max="11" width="17.00390625" style="5" customWidth="1"/>
    <col min="12" max="12" width="9.140625" style="2" customWidth="1"/>
    <col min="13" max="13" width="7.00390625" style="2" hidden="1" customWidth="1"/>
    <col min="14" max="14" width="7.7109375" style="2" hidden="1" customWidth="1"/>
    <col min="15" max="15" width="0" style="2" hidden="1" customWidth="1"/>
    <col min="16" max="16384" width="9.140625" style="2" customWidth="1"/>
  </cols>
  <sheetData>
    <row r="1" spans="1:11" ht="50.25" customHeight="1" thickBot="1">
      <c r="A1" s="96" t="s">
        <v>137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26" ht="65.25" customHeight="1" thickBot="1">
      <c r="A2" s="36" t="s">
        <v>1</v>
      </c>
      <c r="B2" s="37" t="s">
        <v>10</v>
      </c>
      <c r="C2" s="37" t="s">
        <v>2</v>
      </c>
      <c r="D2" s="37" t="s">
        <v>62</v>
      </c>
      <c r="E2" s="38" t="s">
        <v>3</v>
      </c>
      <c r="F2" s="39" t="s">
        <v>4</v>
      </c>
      <c r="G2" s="40" t="s">
        <v>5</v>
      </c>
      <c r="H2" s="41" t="s">
        <v>6</v>
      </c>
      <c r="I2" s="40" t="s">
        <v>7</v>
      </c>
      <c r="J2" s="37" t="s">
        <v>11</v>
      </c>
      <c r="K2" s="42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98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28" t="s">
        <v>16</v>
      </c>
      <c r="B4" s="64" t="s">
        <v>48</v>
      </c>
      <c r="C4" s="65" t="s">
        <v>44</v>
      </c>
      <c r="D4" s="65" t="s">
        <v>53</v>
      </c>
      <c r="E4" s="66">
        <v>50</v>
      </c>
      <c r="F4" s="56"/>
      <c r="G4" s="20">
        <f>E4*F4</f>
        <v>0</v>
      </c>
      <c r="H4" s="34"/>
      <c r="I4" s="20">
        <f>ROUND(G4*H4/100+G4,2)</f>
        <v>0</v>
      </c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4" customHeight="1">
      <c r="A5" s="30" t="s">
        <v>17</v>
      </c>
      <c r="B5" s="64" t="s">
        <v>97</v>
      </c>
      <c r="C5" s="65" t="s">
        <v>46</v>
      </c>
      <c r="D5" s="65" t="s">
        <v>54</v>
      </c>
      <c r="E5" s="66">
        <v>200</v>
      </c>
      <c r="F5" s="43"/>
      <c r="G5" s="13">
        <f>E5*F5</f>
        <v>0</v>
      </c>
      <c r="H5" s="35"/>
      <c r="I5" s="13">
        <f>ROUND(G5*H5/100+G5,2)</f>
        <v>0</v>
      </c>
      <c r="J5" s="14"/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30" t="s">
        <v>18</v>
      </c>
      <c r="B6" s="64" t="s">
        <v>49</v>
      </c>
      <c r="C6" s="65" t="s">
        <v>9</v>
      </c>
      <c r="D6" s="65" t="s">
        <v>136</v>
      </c>
      <c r="E6" s="66">
        <v>10</v>
      </c>
      <c r="F6" s="43"/>
      <c r="G6" s="13">
        <f aca="true" t="shared" si="0" ref="G6:G16">E6*F6</f>
        <v>0</v>
      </c>
      <c r="H6" s="35"/>
      <c r="I6" s="13">
        <f aca="true" t="shared" si="1" ref="I6:I16">ROUND(G6*H6/100+G6,2)</f>
        <v>0</v>
      </c>
      <c r="J6" s="14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6.25" customHeight="1">
      <c r="A7" s="30" t="s">
        <v>19</v>
      </c>
      <c r="B7" s="64" t="s">
        <v>98</v>
      </c>
      <c r="C7" s="65" t="s">
        <v>9</v>
      </c>
      <c r="D7" s="65" t="s">
        <v>55</v>
      </c>
      <c r="E7" s="66">
        <v>1250</v>
      </c>
      <c r="F7" s="43"/>
      <c r="G7" s="13">
        <f t="shared" si="0"/>
        <v>0</v>
      </c>
      <c r="H7" s="35"/>
      <c r="I7" s="13">
        <f t="shared" si="1"/>
        <v>0</v>
      </c>
      <c r="J7" s="14"/>
      <c r="K7" s="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9" customHeight="1">
      <c r="A8" s="30" t="s">
        <v>20</v>
      </c>
      <c r="B8" s="64" t="s">
        <v>122</v>
      </c>
      <c r="C8" s="65" t="s">
        <v>44</v>
      </c>
      <c r="D8" s="65" t="s">
        <v>56</v>
      </c>
      <c r="E8" s="66">
        <v>820</v>
      </c>
      <c r="F8" s="43"/>
      <c r="G8" s="13">
        <f t="shared" si="0"/>
        <v>0</v>
      </c>
      <c r="H8" s="35"/>
      <c r="I8" s="13">
        <f t="shared" si="1"/>
        <v>0</v>
      </c>
      <c r="J8" s="14"/>
      <c r="K8" s="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6.5" customHeight="1">
      <c r="A9" s="30" t="s">
        <v>21</v>
      </c>
      <c r="B9" s="67" t="s">
        <v>50</v>
      </c>
      <c r="C9" s="65" t="s">
        <v>9</v>
      </c>
      <c r="D9" s="65" t="s">
        <v>55</v>
      </c>
      <c r="E9" s="66">
        <v>300</v>
      </c>
      <c r="F9" s="43"/>
      <c r="G9" s="13">
        <f t="shared" si="0"/>
        <v>0</v>
      </c>
      <c r="H9" s="35"/>
      <c r="I9" s="13">
        <f t="shared" si="1"/>
        <v>0</v>
      </c>
      <c r="J9" s="14"/>
      <c r="K9" s="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2" customHeight="1">
      <c r="A10" s="30" t="s">
        <v>22</v>
      </c>
      <c r="B10" s="64" t="s">
        <v>99</v>
      </c>
      <c r="C10" s="65" t="s">
        <v>52</v>
      </c>
      <c r="D10" s="65" t="s">
        <v>57</v>
      </c>
      <c r="E10" s="66">
        <v>400</v>
      </c>
      <c r="F10" s="43"/>
      <c r="G10" s="13">
        <f t="shared" si="0"/>
        <v>0</v>
      </c>
      <c r="H10" s="35"/>
      <c r="I10" s="13">
        <f t="shared" si="1"/>
        <v>0</v>
      </c>
      <c r="J10" s="14"/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7.5" customHeight="1">
      <c r="A11" s="30" t="s">
        <v>23</v>
      </c>
      <c r="B11" s="64" t="s">
        <v>99</v>
      </c>
      <c r="C11" s="65" t="s">
        <v>46</v>
      </c>
      <c r="D11" s="65" t="s">
        <v>58</v>
      </c>
      <c r="E11" s="66">
        <v>170</v>
      </c>
      <c r="F11" s="16"/>
      <c r="G11" s="13">
        <f t="shared" si="0"/>
        <v>0</v>
      </c>
      <c r="H11" s="35"/>
      <c r="I11" s="13">
        <f t="shared" si="1"/>
        <v>0</v>
      </c>
      <c r="J11" s="14"/>
      <c r="K11" s="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30" t="s">
        <v>24</v>
      </c>
      <c r="B12" s="64" t="s">
        <v>123</v>
      </c>
      <c r="C12" s="65" t="s">
        <v>9</v>
      </c>
      <c r="D12" s="65" t="s">
        <v>59</v>
      </c>
      <c r="E12" s="66">
        <v>400</v>
      </c>
      <c r="F12" s="43"/>
      <c r="G12" s="13">
        <f t="shared" si="0"/>
        <v>0</v>
      </c>
      <c r="H12" s="35"/>
      <c r="I12" s="13">
        <f t="shared" si="1"/>
        <v>0</v>
      </c>
      <c r="J12" s="14"/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2.5" customHeight="1">
      <c r="A13" s="30" t="s">
        <v>25</v>
      </c>
      <c r="B13" s="64" t="s">
        <v>100</v>
      </c>
      <c r="C13" s="65" t="s">
        <v>9</v>
      </c>
      <c r="D13" s="65" t="s">
        <v>56</v>
      </c>
      <c r="E13" s="66">
        <v>330</v>
      </c>
      <c r="F13" s="43"/>
      <c r="G13" s="13">
        <f t="shared" si="0"/>
        <v>0</v>
      </c>
      <c r="H13" s="35"/>
      <c r="I13" s="13">
        <f t="shared" si="1"/>
        <v>0</v>
      </c>
      <c r="J13" s="14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6.25" customHeight="1">
      <c r="A14" s="30" t="s">
        <v>26</v>
      </c>
      <c r="B14" s="64" t="s">
        <v>101</v>
      </c>
      <c r="C14" s="65" t="s">
        <v>9</v>
      </c>
      <c r="D14" s="65" t="s">
        <v>60</v>
      </c>
      <c r="E14" s="66">
        <v>15</v>
      </c>
      <c r="F14" s="43"/>
      <c r="G14" s="13">
        <f t="shared" si="0"/>
        <v>0</v>
      </c>
      <c r="H14" s="35"/>
      <c r="I14" s="13">
        <f t="shared" si="1"/>
        <v>0</v>
      </c>
      <c r="J14" s="14"/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3.75" customHeight="1">
      <c r="A15" s="30" t="s">
        <v>27</v>
      </c>
      <c r="B15" s="64" t="s">
        <v>102</v>
      </c>
      <c r="C15" s="65" t="s">
        <v>9</v>
      </c>
      <c r="D15" s="65" t="s">
        <v>55</v>
      </c>
      <c r="E15" s="66">
        <v>250</v>
      </c>
      <c r="F15" s="43"/>
      <c r="G15" s="13">
        <f t="shared" si="0"/>
        <v>0</v>
      </c>
      <c r="H15" s="35"/>
      <c r="I15" s="13">
        <f t="shared" si="1"/>
        <v>0</v>
      </c>
      <c r="J15" s="14"/>
      <c r="K15" s="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30" t="s">
        <v>28</v>
      </c>
      <c r="B16" s="64" t="s">
        <v>51</v>
      </c>
      <c r="C16" s="65" t="s">
        <v>9</v>
      </c>
      <c r="D16" s="65" t="s">
        <v>61</v>
      </c>
      <c r="E16" s="66">
        <v>300</v>
      </c>
      <c r="F16" s="43"/>
      <c r="G16" s="13">
        <f t="shared" si="0"/>
        <v>0</v>
      </c>
      <c r="H16" s="35"/>
      <c r="I16" s="13">
        <f t="shared" si="1"/>
        <v>0</v>
      </c>
      <c r="J16" s="14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thickBot="1">
      <c r="A17" s="82" t="s">
        <v>45</v>
      </c>
      <c r="B17" s="83"/>
      <c r="C17" s="83"/>
      <c r="D17" s="83"/>
      <c r="E17" s="83"/>
      <c r="F17" s="84"/>
      <c r="G17" s="45">
        <f>SUM(G4:G16)</f>
        <v>0</v>
      </c>
      <c r="H17" s="46" t="s">
        <v>8</v>
      </c>
      <c r="I17" s="45">
        <f>SUM(I4:I16)</f>
        <v>0</v>
      </c>
      <c r="J17" s="91"/>
      <c r="K17" s="9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 thickBot="1">
      <c r="A18" s="93" t="s">
        <v>14</v>
      </c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0.75" customHeight="1">
      <c r="A19" s="57" t="s">
        <v>16</v>
      </c>
      <c r="B19" s="23" t="s">
        <v>103</v>
      </c>
      <c r="C19" s="12" t="s">
        <v>46</v>
      </c>
      <c r="D19" s="12" t="s">
        <v>70</v>
      </c>
      <c r="E19" s="68">
        <v>20</v>
      </c>
      <c r="F19" s="19"/>
      <c r="G19" s="1">
        <f aca="true" t="shared" si="2" ref="G19:G46">E19*F19</f>
        <v>0</v>
      </c>
      <c r="H19" s="32"/>
      <c r="I19" s="1">
        <f>ROUND(G19*H19/100+G19,2)</f>
        <v>0</v>
      </c>
      <c r="J19" s="17"/>
      <c r="K19" s="1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0.25" customHeight="1">
      <c r="A20" s="30" t="s">
        <v>17</v>
      </c>
      <c r="B20" s="23" t="s">
        <v>104</v>
      </c>
      <c r="C20" s="65" t="s">
        <v>46</v>
      </c>
      <c r="D20" s="12" t="s">
        <v>71</v>
      </c>
      <c r="E20" s="68">
        <v>40</v>
      </c>
      <c r="F20" s="15"/>
      <c r="G20" s="13">
        <f t="shared" si="2"/>
        <v>0</v>
      </c>
      <c r="H20" s="35"/>
      <c r="I20" s="13">
        <f aca="true" t="shared" si="3" ref="I20:I26">ROUND(G20*H20/100+G20,2)</f>
        <v>0</v>
      </c>
      <c r="J20" s="14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78" customHeight="1">
      <c r="A21" s="30" t="s">
        <v>18</v>
      </c>
      <c r="B21" s="23" t="s">
        <v>124</v>
      </c>
      <c r="C21" s="65" t="s">
        <v>9</v>
      </c>
      <c r="D21" s="12" t="s">
        <v>72</v>
      </c>
      <c r="E21" s="68">
        <v>5</v>
      </c>
      <c r="F21" s="15"/>
      <c r="G21" s="13">
        <f t="shared" si="2"/>
        <v>0</v>
      </c>
      <c r="H21" s="35"/>
      <c r="I21" s="13">
        <f t="shared" si="3"/>
        <v>0</v>
      </c>
      <c r="J21" s="14"/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2.75" customHeight="1">
      <c r="A22" s="30" t="s">
        <v>19</v>
      </c>
      <c r="B22" s="23" t="s">
        <v>125</v>
      </c>
      <c r="C22" s="65" t="s">
        <v>46</v>
      </c>
      <c r="D22" s="12" t="s">
        <v>71</v>
      </c>
      <c r="E22" s="68">
        <v>40</v>
      </c>
      <c r="F22" s="15"/>
      <c r="G22" s="13">
        <f t="shared" si="2"/>
        <v>0</v>
      </c>
      <c r="H22" s="35"/>
      <c r="I22" s="13">
        <f t="shared" si="3"/>
        <v>0</v>
      </c>
      <c r="J22" s="14"/>
      <c r="K22" s="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1.5" customHeight="1">
      <c r="A23" s="30" t="s">
        <v>20</v>
      </c>
      <c r="B23" s="22" t="s">
        <v>105</v>
      </c>
      <c r="C23" s="65" t="s">
        <v>46</v>
      </c>
      <c r="D23" s="12" t="s">
        <v>70</v>
      </c>
      <c r="E23" s="68">
        <v>10</v>
      </c>
      <c r="F23" s="15"/>
      <c r="G23" s="13">
        <f t="shared" si="2"/>
        <v>0</v>
      </c>
      <c r="H23" s="35"/>
      <c r="I23" s="13">
        <f t="shared" si="3"/>
        <v>0</v>
      </c>
      <c r="J23" s="14"/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84" customHeight="1">
      <c r="A24" s="30" t="s">
        <v>21</v>
      </c>
      <c r="B24" s="23" t="s">
        <v>63</v>
      </c>
      <c r="C24" s="65" t="s">
        <v>46</v>
      </c>
      <c r="D24" s="12" t="s">
        <v>70</v>
      </c>
      <c r="E24" s="68">
        <v>20</v>
      </c>
      <c r="F24" s="15"/>
      <c r="G24" s="13">
        <f t="shared" si="2"/>
        <v>0</v>
      </c>
      <c r="H24" s="35"/>
      <c r="I24" s="13">
        <f t="shared" si="3"/>
        <v>0</v>
      </c>
      <c r="J24" s="14"/>
      <c r="K24" s="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96" customHeight="1">
      <c r="A25" s="30" t="s">
        <v>22</v>
      </c>
      <c r="B25" s="23" t="s">
        <v>126</v>
      </c>
      <c r="C25" s="65" t="s">
        <v>46</v>
      </c>
      <c r="D25" s="12" t="s">
        <v>70</v>
      </c>
      <c r="E25" s="68">
        <v>2</v>
      </c>
      <c r="F25" s="15"/>
      <c r="G25" s="13">
        <f t="shared" si="2"/>
        <v>0</v>
      </c>
      <c r="H25" s="35"/>
      <c r="I25" s="13">
        <f t="shared" si="3"/>
        <v>0</v>
      </c>
      <c r="J25" s="14"/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2.75" customHeight="1">
      <c r="A26" s="30" t="s">
        <v>23</v>
      </c>
      <c r="B26" s="23" t="s">
        <v>106</v>
      </c>
      <c r="C26" s="65"/>
      <c r="D26" s="12" t="s">
        <v>73</v>
      </c>
      <c r="E26" s="68">
        <v>20</v>
      </c>
      <c r="F26" s="15"/>
      <c r="G26" s="13">
        <f t="shared" si="2"/>
        <v>0</v>
      </c>
      <c r="H26" s="35"/>
      <c r="I26" s="13">
        <f t="shared" si="3"/>
        <v>0</v>
      </c>
      <c r="J26" s="14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6.5" customHeight="1">
      <c r="A27" s="30" t="s">
        <v>24</v>
      </c>
      <c r="B27" s="23" t="s">
        <v>107</v>
      </c>
      <c r="C27" s="65" t="s">
        <v>46</v>
      </c>
      <c r="D27" s="65" t="s">
        <v>74</v>
      </c>
      <c r="E27" s="68">
        <v>20</v>
      </c>
      <c r="F27" s="15"/>
      <c r="G27" s="13">
        <f t="shared" si="2"/>
        <v>0</v>
      </c>
      <c r="H27" s="35"/>
      <c r="I27" s="13">
        <f aca="true" t="shared" si="4" ref="I27:I46">ROUND(G27*H27/100+G27,2)</f>
        <v>0</v>
      </c>
      <c r="J27" s="14"/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2" customHeight="1">
      <c r="A28" s="30" t="s">
        <v>25</v>
      </c>
      <c r="B28" s="23" t="s">
        <v>108</v>
      </c>
      <c r="C28" s="65" t="s">
        <v>46</v>
      </c>
      <c r="D28" s="12" t="s">
        <v>70</v>
      </c>
      <c r="E28" s="68">
        <v>2</v>
      </c>
      <c r="F28" s="15"/>
      <c r="G28" s="13">
        <f t="shared" si="2"/>
        <v>0</v>
      </c>
      <c r="H28" s="35"/>
      <c r="I28" s="13">
        <f t="shared" si="4"/>
        <v>0</v>
      </c>
      <c r="J28" s="14"/>
      <c r="K28" s="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80.25" customHeight="1">
      <c r="A29" s="30" t="s">
        <v>26</v>
      </c>
      <c r="B29" s="23" t="s">
        <v>109</v>
      </c>
      <c r="C29" s="65" t="s">
        <v>46</v>
      </c>
      <c r="D29" s="12" t="s">
        <v>70</v>
      </c>
      <c r="E29" s="68">
        <v>10</v>
      </c>
      <c r="F29" s="15"/>
      <c r="G29" s="13">
        <f t="shared" si="2"/>
        <v>0</v>
      </c>
      <c r="H29" s="35"/>
      <c r="I29" s="13">
        <f t="shared" si="4"/>
        <v>0</v>
      </c>
      <c r="J29" s="14"/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72" customHeight="1">
      <c r="A30" s="30" t="s">
        <v>27</v>
      </c>
      <c r="B30" s="23" t="s">
        <v>110</v>
      </c>
      <c r="C30" s="65" t="s">
        <v>46</v>
      </c>
      <c r="D30" s="12" t="s">
        <v>71</v>
      </c>
      <c r="E30" s="68">
        <v>2</v>
      </c>
      <c r="F30" s="15"/>
      <c r="G30" s="13">
        <f t="shared" si="2"/>
        <v>0</v>
      </c>
      <c r="H30" s="35"/>
      <c r="I30" s="13">
        <f t="shared" si="4"/>
        <v>0</v>
      </c>
      <c r="J30" s="14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96" customHeight="1">
      <c r="A31" s="30" t="s">
        <v>28</v>
      </c>
      <c r="B31" s="23" t="s">
        <v>111</v>
      </c>
      <c r="C31" s="65" t="s">
        <v>46</v>
      </c>
      <c r="D31" s="12" t="s">
        <v>70</v>
      </c>
      <c r="E31" s="69">
        <v>5</v>
      </c>
      <c r="F31" s="15"/>
      <c r="G31" s="13">
        <f t="shared" si="2"/>
        <v>0</v>
      </c>
      <c r="H31" s="35"/>
      <c r="I31" s="13">
        <f t="shared" si="4"/>
        <v>0</v>
      </c>
      <c r="J31" s="14"/>
      <c r="K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9.5" customHeight="1">
      <c r="A32" s="30" t="s">
        <v>29</v>
      </c>
      <c r="B32" s="23" t="s">
        <v>64</v>
      </c>
      <c r="C32" s="65" t="s">
        <v>46</v>
      </c>
      <c r="D32" s="12" t="s">
        <v>75</v>
      </c>
      <c r="E32" s="69">
        <v>80</v>
      </c>
      <c r="F32" s="15"/>
      <c r="G32" s="13">
        <f t="shared" si="2"/>
        <v>0</v>
      </c>
      <c r="H32" s="35"/>
      <c r="I32" s="13">
        <f t="shared" si="4"/>
        <v>0</v>
      </c>
      <c r="J32" s="14"/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5" customHeight="1">
      <c r="A33" s="30" t="s">
        <v>30</v>
      </c>
      <c r="B33" s="23" t="s">
        <v>112</v>
      </c>
      <c r="C33" s="65" t="s">
        <v>46</v>
      </c>
      <c r="D33" s="12" t="s">
        <v>76</v>
      </c>
      <c r="E33" s="68">
        <v>175</v>
      </c>
      <c r="F33" s="16"/>
      <c r="G33" s="13">
        <f t="shared" si="2"/>
        <v>0</v>
      </c>
      <c r="H33" s="35"/>
      <c r="I33" s="13">
        <f t="shared" si="4"/>
        <v>0</v>
      </c>
      <c r="J33" s="14"/>
      <c r="K33" s="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6" customHeight="1">
      <c r="A34" s="30" t="s">
        <v>31</v>
      </c>
      <c r="B34" s="23" t="s">
        <v>127</v>
      </c>
      <c r="C34" s="12" t="s">
        <v>46</v>
      </c>
      <c r="D34" s="12" t="s">
        <v>56</v>
      </c>
      <c r="E34" s="68">
        <v>50</v>
      </c>
      <c r="F34" s="16"/>
      <c r="G34" s="13">
        <f t="shared" si="2"/>
        <v>0</v>
      </c>
      <c r="H34" s="35"/>
      <c r="I34" s="13">
        <f t="shared" si="4"/>
        <v>0</v>
      </c>
      <c r="J34" s="14"/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3" customHeight="1">
      <c r="A35" s="30" t="s">
        <v>32</v>
      </c>
      <c r="B35" s="23" t="s">
        <v>113</v>
      </c>
      <c r="C35" s="65" t="s">
        <v>9</v>
      </c>
      <c r="D35" s="12" t="s">
        <v>77</v>
      </c>
      <c r="E35" s="69">
        <v>300</v>
      </c>
      <c r="F35" s="15"/>
      <c r="G35" s="13">
        <f t="shared" si="2"/>
        <v>0</v>
      </c>
      <c r="H35" s="35"/>
      <c r="I35" s="13">
        <f t="shared" si="4"/>
        <v>0</v>
      </c>
      <c r="J35" s="14"/>
      <c r="K35" s="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5" customHeight="1">
      <c r="A36" s="30" t="s">
        <v>33</v>
      </c>
      <c r="B36" s="23" t="s">
        <v>65</v>
      </c>
      <c r="C36" s="65" t="s">
        <v>83</v>
      </c>
      <c r="D36" s="12" t="s">
        <v>78</v>
      </c>
      <c r="E36" s="69">
        <v>5</v>
      </c>
      <c r="F36" s="15"/>
      <c r="G36" s="13">
        <f>E36*F36</f>
        <v>0</v>
      </c>
      <c r="H36" s="35"/>
      <c r="I36" s="13">
        <f t="shared" si="4"/>
        <v>0</v>
      </c>
      <c r="J36" s="14"/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3" customHeight="1">
      <c r="A37" s="30" t="s">
        <v>34</v>
      </c>
      <c r="B37" s="23" t="s">
        <v>128</v>
      </c>
      <c r="C37" s="65" t="s">
        <v>9</v>
      </c>
      <c r="D37" s="12" t="s">
        <v>79</v>
      </c>
      <c r="E37" s="69">
        <v>3200</v>
      </c>
      <c r="F37" s="15"/>
      <c r="G37" s="13">
        <f t="shared" si="2"/>
        <v>0</v>
      </c>
      <c r="H37" s="35"/>
      <c r="I37" s="13">
        <f t="shared" si="4"/>
        <v>0</v>
      </c>
      <c r="J37" s="14"/>
      <c r="K37" s="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4.75" customHeight="1">
      <c r="A38" s="30" t="s">
        <v>35</v>
      </c>
      <c r="B38" s="23" t="s">
        <v>129</v>
      </c>
      <c r="C38" s="65" t="s">
        <v>9</v>
      </c>
      <c r="D38" s="12" t="s">
        <v>80</v>
      </c>
      <c r="E38" s="69">
        <v>500</v>
      </c>
      <c r="F38" s="15"/>
      <c r="G38" s="13">
        <f t="shared" si="2"/>
        <v>0</v>
      </c>
      <c r="H38" s="35"/>
      <c r="I38" s="13">
        <f t="shared" si="4"/>
        <v>0</v>
      </c>
      <c r="J38" s="14"/>
      <c r="K38" s="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>
      <c r="A39" s="30" t="s">
        <v>36</v>
      </c>
      <c r="B39" s="23" t="s">
        <v>66</v>
      </c>
      <c r="C39" s="65" t="s">
        <v>9</v>
      </c>
      <c r="D39" s="12" t="s">
        <v>130</v>
      </c>
      <c r="E39" s="69">
        <v>10</v>
      </c>
      <c r="F39" s="15"/>
      <c r="G39" s="13">
        <f t="shared" si="2"/>
        <v>0</v>
      </c>
      <c r="H39" s="35"/>
      <c r="I39" s="13">
        <f t="shared" si="4"/>
        <v>0</v>
      </c>
      <c r="J39" s="14"/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7" customHeight="1">
      <c r="A40" s="30" t="s">
        <v>37</v>
      </c>
      <c r="B40" s="23" t="s">
        <v>67</v>
      </c>
      <c r="C40" s="65" t="s">
        <v>84</v>
      </c>
      <c r="D40" s="12" t="s">
        <v>81</v>
      </c>
      <c r="E40" s="69">
        <v>100</v>
      </c>
      <c r="F40" s="15"/>
      <c r="G40" s="13">
        <f t="shared" si="2"/>
        <v>0</v>
      </c>
      <c r="H40" s="35"/>
      <c r="I40" s="13">
        <f t="shared" si="4"/>
        <v>0</v>
      </c>
      <c r="J40" s="14"/>
      <c r="K40" s="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>
      <c r="A41" s="30" t="s">
        <v>38</v>
      </c>
      <c r="B41" s="23" t="s">
        <v>115</v>
      </c>
      <c r="C41" s="65" t="s">
        <v>9</v>
      </c>
      <c r="D41" s="12" t="s">
        <v>82</v>
      </c>
      <c r="E41" s="69">
        <v>480</v>
      </c>
      <c r="F41" s="15"/>
      <c r="G41" s="13">
        <f t="shared" si="2"/>
        <v>0</v>
      </c>
      <c r="H41" s="35"/>
      <c r="I41" s="13">
        <f t="shared" si="4"/>
        <v>0</v>
      </c>
      <c r="J41" s="14"/>
      <c r="K41" s="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>
      <c r="A42" s="30" t="s">
        <v>39</v>
      </c>
      <c r="B42" s="23" t="s">
        <v>116</v>
      </c>
      <c r="C42" s="65" t="s">
        <v>9</v>
      </c>
      <c r="D42" s="12" t="s">
        <v>82</v>
      </c>
      <c r="E42" s="69">
        <v>240</v>
      </c>
      <c r="F42" s="15"/>
      <c r="G42" s="13">
        <f t="shared" si="2"/>
        <v>0</v>
      </c>
      <c r="H42" s="35"/>
      <c r="I42" s="13">
        <f t="shared" si="4"/>
        <v>0</v>
      </c>
      <c r="J42" s="14"/>
      <c r="K42" s="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>
      <c r="A43" s="30" t="s">
        <v>40</v>
      </c>
      <c r="B43" s="23" t="s">
        <v>114</v>
      </c>
      <c r="C43" s="65" t="s">
        <v>9</v>
      </c>
      <c r="D43" s="12" t="s">
        <v>82</v>
      </c>
      <c r="E43" s="69">
        <v>10</v>
      </c>
      <c r="F43" s="15"/>
      <c r="G43" s="13">
        <f t="shared" si="2"/>
        <v>0</v>
      </c>
      <c r="H43" s="35"/>
      <c r="I43" s="13">
        <f t="shared" si="4"/>
        <v>0</v>
      </c>
      <c r="J43" s="14"/>
      <c r="K43" s="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3.25" customHeight="1">
      <c r="A44" s="30" t="s">
        <v>41</v>
      </c>
      <c r="B44" s="23" t="s">
        <v>117</v>
      </c>
      <c r="C44" s="65" t="s">
        <v>9</v>
      </c>
      <c r="D44" s="12" t="s">
        <v>8</v>
      </c>
      <c r="E44" s="69">
        <v>10</v>
      </c>
      <c r="F44" s="15"/>
      <c r="G44" s="44">
        <f t="shared" si="2"/>
        <v>0</v>
      </c>
      <c r="H44" s="35"/>
      <c r="I44" s="44">
        <f t="shared" si="4"/>
        <v>0</v>
      </c>
      <c r="J44" s="14"/>
      <c r="K44" s="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>
      <c r="A45" s="30" t="s">
        <v>42</v>
      </c>
      <c r="B45" s="23" t="s">
        <v>68</v>
      </c>
      <c r="C45" s="65" t="s">
        <v>9</v>
      </c>
      <c r="D45" s="12" t="s">
        <v>8</v>
      </c>
      <c r="E45" s="69">
        <v>10</v>
      </c>
      <c r="F45" s="15"/>
      <c r="G45" s="44">
        <f t="shared" si="2"/>
        <v>0</v>
      </c>
      <c r="H45" s="35"/>
      <c r="I45" s="44">
        <f t="shared" si="4"/>
        <v>0</v>
      </c>
      <c r="J45" s="14"/>
      <c r="K45" s="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thickBot="1">
      <c r="A46" s="30" t="s">
        <v>43</v>
      </c>
      <c r="B46" s="23" t="s">
        <v>69</v>
      </c>
      <c r="C46" s="65" t="s">
        <v>9</v>
      </c>
      <c r="D46" s="12" t="s">
        <v>55</v>
      </c>
      <c r="E46" s="69">
        <v>100</v>
      </c>
      <c r="F46" s="15"/>
      <c r="G46" s="44">
        <f t="shared" si="2"/>
        <v>0</v>
      </c>
      <c r="H46" s="35"/>
      <c r="I46" s="44">
        <f t="shared" si="4"/>
        <v>0</v>
      </c>
      <c r="J46" s="14"/>
      <c r="K46" s="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thickBot="1">
      <c r="A47" s="82"/>
      <c r="B47" s="83"/>
      <c r="C47" s="83"/>
      <c r="D47" s="83"/>
      <c r="E47" s="83"/>
      <c r="F47" s="84"/>
      <c r="G47" s="45">
        <f>SUM(G19:G46)</f>
        <v>0</v>
      </c>
      <c r="H47" s="46" t="s">
        <v>8</v>
      </c>
      <c r="I47" s="51">
        <f>SUM(I19:I46)</f>
        <v>0</v>
      </c>
      <c r="J47" s="91"/>
      <c r="K47" s="9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61" ht="15.75" customHeight="1" thickBot="1">
      <c r="A48" s="93" t="s">
        <v>15</v>
      </c>
      <c r="B48" s="94"/>
      <c r="C48" s="94"/>
      <c r="D48" s="94"/>
      <c r="E48" s="94"/>
      <c r="F48" s="94"/>
      <c r="G48" s="94"/>
      <c r="H48" s="94"/>
      <c r="I48" s="94"/>
      <c r="J48" s="94"/>
      <c r="K48" s="9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40.25" customHeight="1">
      <c r="A49" s="58" t="s">
        <v>16</v>
      </c>
      <c r="B49" s="70" t="s">
        <v>118</v>
      </c>
      <c r="C49" s="12" t="s">
        <v>92</v>
      </c>
      <c r="D49" s="12" t="s">
        <v>8</v>
      </c>
      <c r="E49" s="69">
        <v>1300</v>
      </c>
      <c r="F49" s="47"/>
      <c r="G49" s="48">
        <f aca="true" t="shared" si="5" ref="G49:G59">E49*F49</f>
        <v>0</v>
      </c>
      <c r="H49" s="49"/>
      <c r="I49" s="48">
        <f>ROUND(G49*H49/100+G49,2)</f>
        <v>0</v>
      </c>
      <c r="J49" s="50"/>
      <c r="K49" s="59"/>
      <c r="L49" s="3"/>
      <c r="M49" s="3">
        <v>4.35</v>
      </c>
      <c r="N49" s="3">
        <v>3.4</v>
      </c>
      <c r="O49" s="3">
        <f>ROUND(M49*N49/100+M49,2)</f>
        <v>4.5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66" customHeight="1">
      <c r="A50" s="8" t="s">
        <v>17</v>
      </c>
      <c r="B50" s="23" t="s">
        <v>119</v>
      </c>
      <c r="C50" s="65" t="s">
        <v>93</v>
      </c>
      <c r="D50" s="12" t="s">
        <v>94</v>
      </c>
      <c r="E50" s="69">
        <v>200</v>
      </c>
      <c r="F50" s="25"/>
      <c r="G50" s="26">
        <f t="shared" si="5"/>
        <v>0</v>
      </c>
      <c r="H50" s="11"/>
      <c r="I50" s="26">
        <f>ROUND(G50*H50/100+G50,2)</f>
        <v>0</v>
      </c>
      <c r="J50" s="27"/>
      <c r="K50" s="33"/>
      <c r="L50" s="3"/>
      <c r="M50" s="3">
        <v>4.35</v>
      </c>
      <c r="N50" s="3">
        <v>3.4</v>
      </c>
      <c r="O50" s="3">
        <f aca="true" t="shared" si="6" ref="O50:O60">ROUND(M50*N50/100+M50,2)</f>
        <v>4.5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42.75" customHeight="1">
      <c r="A51" s="8" t="s">
        <v>18</v>
      </c>
      <c r="B51" s="23" t="s">
        <v>120</v>
      </c>
      <c r="C51" s="65" t="s">
        <v>92</v>
      </c>
      <c r="D51" s="12" t="s">
        <v>8</v>
      </c>
      <c r="E51" s="69">
        <v>4000</v>
      </c>
      <c r="F51" s="25"/>
      <c r="G51" s="26">
        <f t="shared" si="5"/>
        <v>0</v>
      </c>
      <c r="H51" s="11"/>
      <c r="I51" s="26">
        <f>ROUND(G51*H51/100+G51,2)</f>
        <v>0</v>
      </c>
      <c r="J51" s="27"/>
      <c r="K51" s="33"/>
      <c r="L51" s="3"/>
      <c r="M51" s="3">
        <v>4.35</v>
      </c>
      <c r="N51" s="3">
        <v>3.4</v>
      </c>
      <c r="O51" s="3">
        <f t="shared" si="6"/>
        <v>4.5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78" customHeight="1">
      <c r="A52" s="8" t="s">
        <v>19</v>
      </c>
      <c r="B52" s="23" t="s">
        <v>121</v>
      </c>
      <c r="C52" s="65" t="s">
        <v>44</v>
      </c>
      <c r="D52" s="12" t="s">
        <v>8</v>
      </c>
      <c r="E52" s="69">
        <v>2000</v>
      </c>
      <c r="F52" s="25"/>
      <c r="G52" s="26">
        <f t="shared" si="5"/>
        <v>0</v>
      </c>
      <c r="H52" s="11"/>
      <c r="I52" s="26">
        <f aca="true" t="shared" si="7" ref="I52:I59">ROUND(G52*H52/100+G52,2)</f>
        <v>0</v>
      </c>
      <c r="J52" s="27"/>
      <c r="K52" s="33"/>
      <c r="L52" s="3"/>
      <c r="M52" s="3">
        <v>11</v>
      </c>
      <c r="N52" s="3">
        <v>3.4</v>
      </c>
      <c r="O52" s="3">
        <f t="shared" si="6"/>
        <v>11.37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78" customHeight="1">
      <c r="A53" s="8" t="s">
        <v>20</v>
      </c>
      <c r="B53" s="23" t="s">
        <v>85</v>
      </c>
      <c r="C53" s="65" t="s">
        <v>46</v>
      </c>
      <c r="D53" s="65" t="s">
        <v>133</v>
      </c>
      <c r="E53" s="69">
        <v>2500</v>
      </c>
      <c r="F53" s="25"/>
      <c r="G53" s="26">
        <f t="shared" si="5"/>
        <v>0</v>
      </c>
      <c r="H53" s="11"/>
      <c r="I53" s="26">
        <f t="shared" si="7"/>
        <v>0</v>
      </c>
      <c r="J53" s="27"/>
      <c r="K53" s="33"/>
      <c r="L53" s="3"/>
      <c r="M53" s="3">
        <v>10</v>
      </c>
      <c r="N53" s="3">
        <v>3.4</v>
      </c>
      <c r="O53" s="3">
        <f t="shared" si="6"/>
        <v>10.34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78" customHeight="1">
      <c r="A54" s="8" t="s">
        <v>21</v>
      </c>
      <c r="B54" s="64" t="s">
        <v>86</v>
      </c>
      <c r="C54" s="65" t="s">
        <v>46</v>
      </c>
      <c r="D54" s="65" t="s">
        <v>134</v>
      </c>
      <c r="E54" s="69">
        <v>5250</v>
      </c>
      <c r="F54" s="25"/>
      <c r="G54" s="26">
        <f t="shared" si="5"/>
        <v>0</v>
      </c>
      <c r="H54" s="11"/>
      <c r="I54" s="26">
        <f t="shared" si="7"/>
        <v>0</v>
      </c>
      <c r="J54" s="27"/>
      <c r="K54" s="33"/>
      <c r="L54" s="3"/>
      <c r="M54" s="3">
        <v>50</v>
      </c>
      <c r="N54" s="3">
        <v>3.4</v>
      </c>
      <c r="O54" s="3">
        <f t="shared" si="6"/>
        <v>51.7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78" customHeight="1">
      <c r="A55" s="8" t="s">
        <v>22</v>
      </c>
      <c r="B55" s="64" t="s">
        <v>87</v>
      </c>
      <c r="C55" s="65" t="s">
        <v>46</v>
      </c>
      <c r="D55" s="65" t="s">
        <v>95</v>
      </c>
      <c r="E55" s="69">
        <v>10</v>
      </c>
      <c r="F55" s="25"/>
      <c r="G55" s="26">
        <f t="shared" si="5"/>
        <v>0</v>
      </c>
      <c r="H55" s="11"/>
      <c r="I55" s="26">
        <f t="shared" si="7"/>
        <v>0</v>
      </c>
      <c r="J55" s="27"/>
      <c r="K55" s="33"/>
      <c r="L55" s="3"/>
      <c r="M55" s="3">
        <v>45</v>
      </c>
      <c r="N55" s="3">
        <v>3.4</v>
      </c>
      <c r="O55" s="3">
        <f t="shared" si="6"/>
        <v>46.53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78" customHeight="1">
      <c r="A56" s="8" t="s">
        <v>23</v>
      </c>
      <c r="B56" s="64" t="s">
        <v>88</v>
      </c>
      <c r="C56" s="65" t="s">
        <v>46</v>
      </c>
      <c r="D56" s="65" t="s">
        <v>135</v>
      </c>
      <c r="E56" s="69">
        <v>38</v>
      </c>
      <c r="F56" s="25"/>
      <c r="G56" s="26">
        <f t="shared" si="5"/>
        <v>0</v>
      </c>
      <c r="H56" s="11"/>
      <c r="I56" s="26">
        <f t="shared" si="7"/>
        <v>0</v>
      </c>
      <c r="J56" s="27"/>
      <c r="K56" s="33"/>
      <c r="L56" s="3"/>
      <c r="M56" s="3">
        <v>84</v>
      </c>
      <c r="N56" s="3">
        <v>3.4</v>
      </c>
      <c r="O56" s="3">
        <f t="shared" si="6"/>
        <v>86.86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78" customHeight="1">
      <c r="A57" s="8" t="s">
        <v>24</v>
      </c>
      <c r="B57" s="64" t="s">
        <v>89</v>
      </c>
      <c r="C57" s="65" t="s">
        <v>46</v>
      </c>
      <c r="D57" s="12" t="s">
        <v>96</v>
      </c>
      <c r="E57" s="69">
        <v>1000</v>
      </c>
      <c r="F57" s="25"/>
      <c r="G57" s="26">
        <f t="shared" si="5"/>
        <v>0</v>
      </c>
      <c r="H57" s="11"/>
      <c r="I57" s="26">
        <f t="shared" si="7"/>
        <v>0</v>
      </c>
      <c r="J57" s="27"/>
      <c r="K57" s="33"/>
      <c r="L57" s="3"/>
      <c r="M57" s="3">
        <v>84</v>
      </c>
      <c r="N57" s="3">
        <v>3.4</v>
      </c>
      <c r="O57" s="3">
        <f t="shared" si="6"/>
        <v>86.86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66" customHeight="1">
      <c r="A58" s="8" t="s">
        <v>25</v>
      </c>
      <c r="B58" s="64" t="s">
        <v>90</v>
      </c>
      <c r="C58" s="65" t="s">
        <v>46</v>
      </c>
      <c r="D58" s="12" t="s">
        <v>96</v>
      </c>
      <c r="E58" s="69">
        <v>800</v>
      </c>
      <c r="F58" s="25"/>
      <c r="G58" s="26">
        <f t="shared" si="5"/>
        <v>0</v>
      </c>
      <c r="H58" s="11"/>
      <c r="I58" s="26">
        <f t="shared" si="7"/>
        <v>0</v>
      </c>
      <c r="J58" s="27"/>
      <c r="K58" s="33"/>
      <c r="L58" s="3"/>
      <c r="M58" s="3">
        <v>110</v>
      </c>
      <c r="N58" s="3">
        <v>3.4</v>
      </c>
      <c r="O58" s="3">
        <f t="shared" si="6"/>
        <v>113.74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59.25" customHeight="1" thickBot="1">
      <c r="A59" s="60" t="s">
        <v>26</v>
      </c>
      <c r="B59" s="71" t="s">
        <v>91</v>
      </c>
      <c r="C59" s="65" t="s">
        <v>46</v>
      </c>
      <c r="D59" s="12" t="s">
        <v>96</v>
      </c>
      <c r="E59" s="69">
        <v>20</v>
      </c>
      <c r="F59" s="62"/>
      <c r="G59" s="52">
        <f t="shared" si="5"/>
        <v>0</v>
      </c>
      <c r="H59" s="54"/>
      <c r="I59" s="52">
        <f t="shared" si="7"/>
        <v>0</v>
      </c>
      <c r="J59" s="63"/>
      <c r="K59" s="61"/>
      <c r="L59" s="3"/>
      <c r="M59" s="3">
        <v>110</v>
      </c>
      <c r="N59" s="3">
        <v>3.4</v>
      </c>
      <c r="O59" s="3">
        <f t="shared" si="6"/>
        <v>113.74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1" customHeight="1" thickBot="1">
      <c r="A60" s="79" t="s">
        <v>47</v>
      </c>
      <c r="B60" s="80"/>
      <c r="C60" s="80"/>
      <c r="D60" s="80"/>
      <c r="E60" s="80"/>
      <c r="F60" s="81"/>
      <c r="G60" s="53">
        <f>SUM(G49:G59)</f>
        <v>0</v>
      </c>
      <c r="H60" s="55" t="s">
        <v>8</v>
      </c>
      <c r="I60" s="53">
        <f>SUM(I49:I59)</f>
        <v>0</v>
      </c>
      <c r="J60" s="89"/>
      <c r="K60" s="90"/>
      <c r="L60" s="3"/>
      <c r="M60" s="3"/>
      <c r="N60" s="3"/>
      <c r="O60" s="3">
        <f t="shared" si="6"/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2:13" ht="13.5">
      <c r="L61" s="21"/>
      <c r="M61" s="21"/>
    </row>
    <row r="62" spans="1:13" ht="13.5">
      <c r="A62" s="85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21"/>
      <c r="M62" s="21"/>
    </row>
    <row r="63" spans="1:11" ht="13.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3.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3.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38.2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ht="147" customHeight="1">
      <c r="A67" s="87" t="s">
        <v>132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s="3" customFormat="1" ht="10.5" customHeight="1">
      <c r="A68" s="72"/>
      <c r="B68" s="73"/>
      <c r="C68" s="74"/>
      <c r="D68" s="74"/>
      <c r="E68" s="75"/>
      <c r="F68" s="76"/>
      <c r="G68" s="74"/>
      <c r="H68" s="77"/>
      <c r="I68" s="74"/>
      <c r="J68" s="74"/>
      <c r="K68" s="74"/>
    </row>
    <row r="69" spans="1:11" ht="62.25" customHeight="1">
      <c r="A69" s="78" t="s">
        <v>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</row>
  </sheetData>
  <sheetProtection/>
  <autoFilter ref="A2:K60"/>
  <mergeCells count="13">
    <mergeCell ref="A18:K18"/>
    <mergeCell ref="A1:K1"/>
    <mergeCell ref="A3:K3"/>
    <mergeCell ref="A17:F17"/>
    <mergeCell ref="J17:K17"/>
    <mergeCell ref="A69:K69"/>
    <mergeCell ref="A60:F60"/>
    <mergeCell ref="A47:F47"/>
    <mergeCell ref="A62:K66"/>
    <mergeCell ref="A67:K67"/>
    <mergeCell ref="J60:K60"/>
    <mergeCell ref="J47:K47"/>
    <mergeCell ref="A48:K48"/>
  </mergeCells>
  <conditionalFormatting sqref="C4:C16">
    <cfRule type="cellIs" priority="3" dxfId="3" operator="notEqual" stopIfTrue="1">
      <formula>J4</formula>
    </cfRule>
  </conditionalFormatting>
  <conditionalFormatting sqref="C19:C46">
    <cfRule type="cellIs" priority="2" dxfId="3" operator="notEqual" stopIfTrue="1">
      <formula>I19</formula>
    </cfRule>
  </conditionalFormatting>
  <conditionalFormatting sqref="C49:C59">
    <cfRule type="cellIs" priority="1" dxfId="3" operator="notEqual" stopIfTrue="1">
      <formula>I49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firstFooter>&amp;L&amp;P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2023-06-30T07:22:32Z</cp:lastPrinted>
  <dcterms:created xsi:type="dcterms:W3CDTF">2015-07-09T11:59:56Z</dcterms:created>
  <dcterms:modified xsi:type="dcterms:W3CDTF">2023-07-21T11:53:10Z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marlena.krawczuk-perz@bbraun.com</vt:lpwstr>
  </property>
  <property fmtid="{D5CDD505-2E9C-101B-9397-08002B2CF9AE}" pid="6" name="MSIP_Label_97735299-2a7d-4f7d-99cc-db352b8b5a9b_SetDate">
    <vt:lpwstr>2018-02-05T18:37:56.9732278+01:00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marlena.krawczuk-perz@bbraun.com</vt:lpwstr>
  </property>
  <property fmtid="{D5CDD505-2E9C-101B-9397-08002B2CF9AE}" pid="14" name="MSIP_Label_fd058493-e43f-432e-b8cc-adb7daa46640_SetDate">
    <vt:lpwstr>2018-02-05T18:37:56.9732278+01:00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