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wal\Desktop\Laboratorium - Platforma\"/>
    </mc:Choice>
  </mc:AlternateContent>
  <workbookProtection workbookPassword="C42C" lockStructure="1"/>
  <bookViews>
    <workbookView xWindow="9975" yWindow="360" windowWidth="9165" windowHeight="11760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Arkusz1!$A$1:$H$106</definedName>
    <definedName name="OLE_LINK1" localSheetId="0">Arkusz1!#REF!</definedName>
  </definedNames>
  <calcPr calcId="162913"/>
</workbook>
</file>

<file path=xl/calcChain.xml><?xml version="1.0" encoding="utf-8"?>
<calcChain xmlns="http://schemas.openxmlformats.org/spreadsheetml/2006/main">
  <c r="G49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 l="1"/>
  <c r="H75" i="1"/>
  <c r="H157" i="1"/>
  <c r="H158" i="1"/>
  <c r="H159" i="1"/>
  <c r="B343" i="2"/>
  <c r="E345" i="2" s="1"/>
  <c r="E346" i="2" s="1"/>
  <c r="H185" i="1"/>
  <c r="H214" i="1"/>
  <c r="H227" i="1"/>
  <c r="H241" i="1"/>
  <c r="H243" i="1"/>
  <c r="H245" i="1"/>
  <c r="H190" i="1"/>
  <c r="H202" i="1"/>
  <c r="H206" i="1"/>
  <c r="H210" i="1"/>
  <c r="H215" i="1"/>
  <c r="H219" i="1"/>
  <c r="H223" i="1"/>
  <c r="H224" i="1"/>
  <c r="H226" i="1"/>
  <c r="H229" i="1"/>
  <c r="H230" i="1"/>
  <c r="H237" i="1"/>
  <c r="H244" i="1"/>
  <c r="H250" i="1"/>
  <c r="H251" i="1"/>
  <c r="H252" i="1"/>
  <c r="H277" i="1"/>
  <c r="H278" i="1"/>
  <c r="H281" i="1"/>
  <c r="H279" i="1"/>
  <c r="B304" i="2"/>
  <c r="H306" i="2" s="1"/>
  <c r="H307" i="2" s="1"/>
  <c r="H184" i="1"/>
  <c r="H186" i="1"/>
  <c r="H187" i="1"/>
  <c r="H188" i="1"/>
  <c r="H189" i="1"/>
  <c r="H191" i="1"/>
  <c r="H193" i="1"/>
  <c r="H194" i="1"/>
  <c r="H195" i="1"/>
  <c r="H196" i="1"/>
  <c r="H197" i="1"/>
  <c r="H198" i="1"/>
  <c r="H199" i="1"/>
  <c r="H200" i="1"/>
  <c r="H201" i="1"/>
  <c r="H203" i="1"/>
  <c r="H204" i="1"/>
  <c r="H205" i="1"/>
  <c r="H207" i="1"/>
  <c r="H208" i="1"/>
  <c r="H209" i="1"/>
  <c r="H211" i="1"/>
  <c r="H212" i="1"/>
  <c r="H213" i="1"/>
  <c r="H216" i="1"/>
  <c r="H217" i="1"/>
  <c r="H218" i="1"/>
  <c r="H220" i="1"/>
  <c r="H221" i="1"/>
  <c r="H225" i="1"/>
  <c r="H228" i="1"/>
  <c r="H231" i="1"/>
  <c r="H232" i="1"/>
  <c r="H233" i="1"/>
  <c r="H234" i="1"/>
  <c r="H235" i="1"/>
  <c r="H236" i="1"/>
  <c r="H238" i="1"/>
  <c r="H239" i="1"/>
  <c r="H240" i="1"/>
  <c r="H242" i="1"/>
  <c r="H246" i="1"/>
  <c r="H247" i="1"/>
  <c r="H248" i="1"/>
  <c r="H249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2" i="1"/>
  <c r="H153" i="1"/>
  <c r="H154" i="1"/>
  <c r="H155" i="1"/>
  <c r="H156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B230" i="2"/>
  <c r="D232" i="2" s="1"/>
  <c r="B204" i="2"/>
  <c r="B210" i="2" s="1"/>
  <c r="B104" i="2"/>
  <c r="E106" i="2" s="1"/>
  <c r="E107" i="2" s="1"/>
  <c r="B130" i="2"/>
  <c r="G132" i="2" s="1"/>
  <c r="G133" i="2" s="1"/>
  <c r="B317" i="2"/>
  <c r="B263" i="2"/>
  <c r="B262" i="2"/>
  <c r="B261" i="2"/>
  <c r="H258" i="2"/>
  <c r="H259" i="2"/>
  <c r="G258" i="2"/>
  <c r="G259" i="2"/>
  <c r="F258" i="2"/>
  <c r="F259" i="2"/>
  <c r="E258" i="2"/>
  <c r="E259" i="2"/>
  <c r="D259" i="2"/>
  <c r="C259" i="2"/>
  <c r="D258" i="2"/>
  <c r="B250" i="2"/>
  <c r="B249" i="2"/>
  <c r="B248" i="2"/>
  <c r="H245" i="2"/>
  <c r="H246" i="2"/>
  <c r="G245" i="2"/>
  <c r="G246" i="2"/>
  <c r="F245" i="2"/>
  <c r="F246" i="2"/>
  <c r="E245" i="2"/>
  <c r="E246" i="2"/>
  <c r="D246" i="2"/>
  <c r="C246" i="2"/>
  <c r="D245" i="2"/>
  <c r="B217" i="2"/>
  <c r="E219" i="2" s="1"/>
  <c r="B163" i="2"/>
  <c r="B162" i="2"/>
  <c r="B161" i="2"/>
  <c r="H158" i="2"/>
  <c r="H159" i="2"/>
  <c r="G158" i="2"/>
  <c r="G159" i="2"/>
  <c r="F158" i="2"/>
  <c r="F159" i="2"/>
  <c r="E158" i="2"/>
  <c r="E159" i="2"/>
  <c r="D159" i="2"/>
  <c r="C159" i="2"/>
  <c r="D158" i="2"/>
  <c r="B150" i="2"/>
  <c r="B149" i="2"/>
  <c r="B148" i="2"/>
  <c r="H145" i="2"/>
  <c r="H146" i="2"/>
  <c r="G145" i="2"/>
  <c r="G146" i="2"/>
  <c r="F145" i="2"/>
  <c r="F146" i="2"/>
  <c r="E145" i="2"/>
  <c r="E146" i="2"/>
  <c r="D146" i="2"/>
  <c r="C146" i="2"/>
  <c r="D145" i="2"/>
  <c r="B135" i="2"/>
  <c r="B117" i="2"/>
  <c r="H119" i="2" s="1"/>
  <c r="H120" i="2" s="1"/>
  <c r="B30" i="2"/>
  <c r="B35" i="2" s="1"/>
  <c r="B4" i="2"/>
  <c r="C7" i="2" s="1"/>
  <c r="B63" i="2"/>
  <c r="B62" i="2"/>
  <c r="B61" i="2"/>
  <c r="H58" i="2"/>
  <c r="H59" i="2"/>
  <c r="G58" i="2"/>
  <c r="G59" i="2"/>
  <c r="F58" i="2"/>
  <c r="F59" i="2"/>
  <c r="E58" i="2"/>
  <c r="E59" i="2"/>
  <c r="D59" i="2"/>
  <c r="C59" i="2"/>
  <c r="D58" i="2"/>
  <c r="B50" i="2"/>
  <c r="B49" i="2"/>
  <c r="B48" i="2"/>
  <c r="H45" i="2"/>
  <c r="H46" i="2"/>
  <c r="G45" i="2"/>
  <c r="G46" i="2"/>
  <c r="F45" i="2"/>
  <c r="F46" i="2"/>
  <c r="E45" i="2"/>
  <c r="E46" i="2"/>
  <c r="D46" i="2"/>
  <c r="C46" i="2"/>
  <c r="D45" i="2"/>
  <c r="B370" i="2"/>
  <c r="F372" i="2" s="1"/>
  <c r="D320" i="2"/>
  <c r="D132" i="2"/>
  <c r="H280" i="1"/>
  <c r="B356" i="2"/>
  <c r="F358" i="2" s="1"/>
  <c r="G345" i="2"/>
  <c r="G346" i="2" s="1"/>
  <c r="E232" i="2"/>
  <c r="E233" i="2" s="1"/>
  <c r="E206" i="2"/>
  <c r="E207" i="2" s="1"/>
  <c r="F119" i="2"/>
  <c r="F120" i="2" s="1"/>
  <c r="F132" i="2"/>
  <c r="F133" i="2" s="1"/>
  <c r="B235" i="2"/>
  <c r="B136" i="2"/>
  <c r="G232" i="2"/>
  <c r="G233" i="2" s="1"/>
  <c r="B137" i="2"/>
  <c r="D233" i="2"/>
  <c r="B237" i="2"/>
  <c r="F232" i="2"/>
  <c r="F233" i="2" s="1"/>
  <c r="H358" i="2" l="1"/>
  <c r="H359" i="2" s="1"/>
  <c r="B309" i="2"/>
  <c r="C373" i="2"/>
  <c r="D107" i="2"/>
  <c r="D372" i="2"/>
  <c r="B124" i="2"/>
  <c r="B111" i="2"/>
  <c r="B36" i="2"/>
  <c r="D358" i="2"/>
  <c r="C233" i="2"/>
  <c r="B123" i="2"/>
  <c r="B109" i="2"/>
  <c r="F345" i="2"/>
  <c r="F346" i="2" s="1"/>
  <c r="B209" i="2"/>
  <c r="H106" i="2"/>
  <c r="H107" i="2" s="1"/>
  <c r="B110" i="2"/>
  <c r="H132" i="2"/>
  <c r="H133" i="2" s="1"/>
  <c r="D133" i="2"/>
  <c r="C133" i="2"/>
  <c r="H232" i="2"/>
  <c r="H233" i="2" s="1"/>
  <c r="D32" i="2"/>
  <c r="E132" i="2"/>
  <c r="E133" i="2" s="1"/>
  <c r="H345" i="2"/>
  <c r="H346" i="2" s="1"/>
  <c r="B236" i="2"/>
  <c r="G106" i="2"/>
  <c r="G107" i="2" s="1"/>
  <c r="F106" i="2"/>
  <c r="F107" i="2" s="1"/>
  <c r="D346" i="2"/>
  <c r="B349" i="2" s="1"/>
  <c r="D33" i="2"/>
  <c r="E32" i="2"/>
  <c r="E33" i="2" s="1"/>
  <c r="F6" i="2"/>
  <c r="F7" i="2" s="1"/>
  <c r="H32" i="2"/>
  <c r="H33" i="2" s="1"/>
  <c r="C346" i="2"/>
  <c r="C107" i="2"/>
  <c r="C359" i="2"/>
  <c r="D359" i="2"/>
  <c r="H372" i="2"/>
  <c r="H373" i="2" s="1"/>
  <c r="D373" i="2"/>
  <c r="D106" i="2"/>
  <c r="E319" i="2"/>
  <c r="E320" i="2" s="1"/>
  <c r="D345" i="2"/>
  <c r="F319" i="2"/>
  <c r="F320" i="2" s="1"/>
  <c r="F32" i="2"/>
  <c r="F33" i="2" s="1"/>
  <c r="F219" i="2"/>
  <c r="F220" i="2" s="1"/>
  <c r="D220" i="2"/>
  <c r="C320" i="2"/>
  <c r="G372" i="2"/>
  <c r="G373" i="2" s="1"/>
  <c r="D319" i="2"/>
  <c r="H219" i="2"/>
  <c r="H220" i="2" s="1"/>
  <c r="G319" i="2"/>
  <c r="G320" i="2" s="1"/>
  <c r="D219" i="2"/>
  <c r="D120" i="2"/>
  <c r="C120" i="2"/>
  <c r="E220" i="2"/>
  <c r="G119" i="2"/>
  <c r="G120" i="2" s="1"/>
  <c r="E119" i="2"/>
  <c r="E120" i="2" s="1"/>
  <c r="D119" i="2"/>
  <c r="H319" i="2"/>
  <c r="H320" i="2" s="1"/>
  <c r="C220" i="2"/>
  <c r="B211" i="2"/>
  <c r="G219" i="2"/>
  <c r="G220" i="2" s="1"/>
  <c r="B9" i="2"/>
  <c r="C307" i="2"/>
  <c r="E6" i="2"/>
  <c r="E7" i="2" s="1"/>
  <c r="D7" i="2"/>
  <c r="F206" i="2"/>
  <c r="F207" i="2" s="1"/>
  <c r="B310" i="2"/>
  <c r="C207" i="2"/>
  <c r="D207" i="2"/>
  <c r="G306" i="2"/>
  <c r="G307" i="2" s="1"/>
  <c r="D306" i="2"/>
  <c r="H6" i="2"/>
  <c r="H7" i="2" s="1"/>
  <c r="F306" i="2"/>
  <c r="F307" i="2" s="1"/>
  <c r="G6" i="2"/>
  <c r="G7" i="2" s="1"/>
  <c r="D206" i="2"/>
  <c r="B11" i="2"/>
  <c r="E306" i="2"/>
  <c r="E307" i="2" s="1"/>
  <c r="B311" i="2"/>
  <c r="D6" i="2"/>
  <c r="B10" i="2"/>
  <c r="G206" i="2"/>
  <c r="G207" i="2" s="1"/>
  <c r="D307" i="2"/>
  <c r="H206" i="2"/>
  <c r="H207" i="2" s="1"/>
  <c r="G358" i="2"/>
  <c r="G359" i="2" s="1"/>
  <c r="B122" i="2"/>
  <c r="F359" i="2"/>
  <c r="F373" i="2"/>
  <c r="E358" i="2"/>
  <c r="E359" i="2" s="1"/>
  <c r="B37" i="2"/>
  <c r="G32" i="2"/>
  <c r="G33" i="2" s="1"/>
  <c r="E372" i="2"/>
  <c r="E373" i="2" s="1"/>
  <c r="C33" i="2"/>
  <c r="B348" i="2" l="1"/>
  <c r="B323" i="2"/>
  <c r="B350" i="2"/>
  <c r="B324" i="2"/>
  <c r="B322" i="2"/>
  <c r="B224" i="2"/>
  <c r="B222" i="2"/>
  <c r="B223" i="2"/>
  <c r="B361" i="2"/>
  <c r="B376" i="2"/>
  <c r="B363" i="2"/>
  <c r="B377" i="2"/>
  <c r="B375" i="2"/>
  <c r="B362" i="2"/>
  <c r="D79" i="1"/>
  <c r="B330" i="2" s="1"/>
  <c r="B17" i="2"/>
  <c r="G19" i="2" l="1"/>
  <c r="G20" i="2" s="1"/>
  <c r="D19" i="2"/>
  <c r="H19" i="2"/>
  <c r="H20" i="2" s="1"/>
  <c r="D20" i="2"/>
  <c r="E19" i="2"/>
  <c r="E20" i="2" s="1"/>
  <c r="F19" i="2"/>
  <c r="F20" i="2" s="1"/>
  <c r="C20" i="2"/>
  <c r="F332" i="2"/>
  <c r="F333" i="2" s="1"/>
  <c r="G332" i="2"/>
  <c r="G333" i="2" s="1"/>
  <c r="H332" i="2"/>
  <c r="H333" i="2" s="1"/>
  <c r="D332" i="2"/>
  <c r="D333" i="2" s="1"/>
  <c r="C333" i="2"/>
  <c r="E332" i="2"/>
  <c r="E333" i="2" s="1"/>
  <c r="B23" i="2" l="1"/>
  <c r="B336" i="2"/>
  <c r="B24" i="2"/>
  <c r="B337" i="2"/>
  <c r="B335" i="2"/>
  <c r="D80" i="1" s="1"/>
  <c r="B22" i="2"/>
</calcChain>
</file>

<file path=xl/sharedStrings.xml><?xml version="1.0" encoding="utf-8"?>
<sst xmlns="http://schemas.openxmlformats.org/spreadsheetml/2006/main" count="486" uniqueCount="155">
  <si>
    <t>będąc uprawnionym(-i) do składania oświadczeń woli, w tym do zaciągania zobowiązań w imieniu Wykonawcy, którym jest:</t>
  </si>
  <si>
    <t>l.p.</t>
  </si>
  <si>
    <t>Ilość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</si>
  <si>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</si>
  <si>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</si>
  <si>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</si>
  <si>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</si>
  <si>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</si>
  <si>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</si>
  <si>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składamy niniejszą ofertę:</t>
  </si>
  <si>
    <t>j.m.</t>
  </si>
  <si>
    <t>5.</t>
  </si>
  <si>
    <t>6.</t>
  </si>
  <si>
    <t>7.</t>
  </si>
  <si>
    <t>8.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</si>
  <si>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</si>
  <si>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</si>
  <si>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</si>
  <si>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</si>
  <si>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</si>
  <si>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</si>
  <si>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</si>
  <si>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</si>
  <si>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</si>
  <si>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</si>
  <si>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</si>
  <si>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</si>
  <si>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</si>
  <si>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</si>
  <si>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</si>
  <si>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</si>
  <si>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wartość vat</t>
  </si>
  <si>
    <t>Zadanie nr 1</t>
  </si>
  <si>
    <t>Zadanie nr 2</t>
  </si>
  <si>
    <t>Zadanie nr 3</t>
  </si>
  <si>
    <t>Zadanie nr 4</t>
  </si>
  <si>
    <t>słownie: …………………………..………...…</t>
  </si>
  <si>
    <t>za maksymalną cenę netto: PLN  …………..…</t>
  </si>
  <si>
    <t>Cena jednostkowa netto</t>
  </si>
  <si>
    <t>WARTOŚĆ NETTO</t>
  </si>
  <si>
    <t>.........................................................................................................................................................................</t>
  </si>
  <si>
    <t>W odpowiedzi na ogłoszenie o wszczęciu postępowania o udzielenie zamówienia, pod nazwą:</t>
  </si>
  <si>
    <t>„DOSTAWA MATERIAŁÓW LABORATORYJNYCH"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</si>
  <si>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</si>
  <si>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</si>
  <si>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</si>
  <si>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</si>
  <si>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</si>
  <si>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</si>
  <si>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</si>
  <si>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</si>
  <si>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</si>
  <si>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</si>
  <si>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</si>
  <si>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</si>
  <si>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</si>
  <si>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</si>
  <si>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</si>
  <si>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</si>
  <si>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</si>
  <si>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</si>
  <si>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</si>
  <si>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</si>
  <si>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</si>
  <si>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</si>
  <si>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</si>
  <si>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</si>
  <si>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</si>
  <si>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</si>
  <si>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</si>
  <si>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</si>
  <si>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</si>
  <si>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Część 4 - przedmiot zamówienia w podziale na części - szkło laboratoryjne</t>
  </si>
  <si>
    <r>
      <t xml:space="preserve">Oferujemy wykonanie przedmiotu zamówienia w zakresie </t>
    </r>
    <r>
      <rPr>
        <b/>
        <sz val="12"/>
        <rFont val="Garamond"/>
        <family val="1"/>
        <charset val="238"/>
      </rPr>
      <t>części nr 4</t>
    </r>
    <r>
      <rPr>
        <sz val="12"/>
        <rFont val="Garamond"/>
        <family val="1"/>
        <charset val="238"/>
      </rPr>
      <t>:</t>
    </r>
  </si>
  <si>
    <t>Zlewki szklane 2000ml (wysokie)</t>
  </si>
  <si>
    <t>szt.</t>
  </si>
  <si>
    <t>Zlewki szklane wysokie 400ml</t>
  </si>
  <si>
    <t>Zlewki szklane wysokie 150ml</t>
  </si>
  <si>
    <t>Zlewki szklane niskie 250ml</t>
  </si>
  <si>
    <t>Cylindry Nesslera niskie 50 ml z wylewem, H-180 mm, śr 25 m, znacznik 25/50</t>
  </si>
  <si>
    <t>Szalki Petriego z polistyrenu o średnicy 100 mm i wysokości 14÷16 mm, z żebrami wentylacyjnymi. STERYLNE, długa data ważności sterylizacji ( min 24 miesiące), certyfikat sterylności i apirogenności.</t>
  </si>
  <si>
    <t>Szalki Petriego z polistyrenu o średnicy 60mm i wysokości 14÷16 mm, z żebrami wentylacyjnymi. STERYLNE, długa data ważności sterylizacji ( min 24 miesiące), certyfikat sterylności i apirogenności.</t>
  </si>
  <si>
    <t>op. 500 szt.</t>
  </si>
  <si>
    <t>op. 1000 szt.</t>
  </si>
  <si>
    <t>Butle pojemność 500ml, z podziałką, posiadają wypukły pierścień wskazujący nominalną pojemność, gwint GL 45, odporne termicznie do 200°C (suche powietrze) i do 130°C (para wodna)</t>
  </si>
  <si>
    <t>Zlewska wysoka z wylewem i podziałką, 600 ml</t>
  </si>
  <si>
    <t>Zlewska z PP z wylewem i uchem, typ niski, 1000 ml</t>
  </si>
  <si>
    <t>Cylinder miarowy do mieszania ze szkła borokrzemianowego 3.3, klasa A, korek z tworzywa sztucznego, bez stopki lub ze zdejmowaną stopką z tworzywa, z certyfikatem serii producenta, Ø nie więcej niż 30 mm, pojemność 50 ml 
H=230 mm lub mniej</t>
  </si>
  <si>
    <t>Cylindry miarowe wysokie ze szkła borokrzemianowego 3.3, ze skalą brązową nanoszoną farbą dyfuzyjną wtopioną w szkło, wzorcowane na wlew, główna podziałka w formie pierścieni, z wylewem, klasa A, pojemność 25 ml</t>
  </si>
  <si>
    <t>Cylindry miarowe wysokie ze szkła borokrzemianowego 3.3, ze skalą brązową nanoszoną farbą dyfuzyjną wtopioną w szkło, wzorcowane na wlew, główna podziałka w formie pierścieni, z wylewem, klasa A, pojemność 50 ml</t>
  </si>
  <si>
    <t>Cylindry miarowe wysokie ze szkła borokrzemianowego 3.3, ze skalą brązową nanoszoną farbą dyfuzyjną wtopioną w szkło, wzorcowane na wlew, główna podziałka w formie pierścieni, z wylewem, klasa A, pojemność 250 ml</t>
  </si>
  <si>
    <t>Cylindry miarowe wysokie ze szkła borokrzemianowego 3.3, ze skalą brązową nanoszoną farbą dyfuzyjną wtopioną w szkło, wzorcowane na wlew, główna podziałka w formie pierścieni, z wylewem, klasa A, pojemność 500 ml</t>
  </si>
  <si>
    <t>Cylindry miarowe wysokie, przeźroczyste z  PP, klasa B, wypukła, niebieska podziałka, z wylewem,  stopka sześciokątna, pojemność 50 ml</t>
  </si>
  <si>
    <t>Cylindry miarowe wysokie, przeźroczyste z  PP, klasa B, wypukła, niebieska podziałka, z wylewem,  stopka sześciokątna, pojemność 100 ml</t>
  </si>
  <si>
    <t>Cylindry miarowe wysokie, przeźroczyste z  PP, klasa B, wypukła, niebieska podziałka, z wylewem,  stopka sześciokątna, pojemność 250 ml</t>
  </si>
  <si>
    <t>Cylindry kolorymetryczne wg Nesslera, forma niska, z wylewem, ø 25 mm, wysokość 180 mm, pojemność 50 ml.</t>
  </si>
  <si>
    <t>Pipety wielomiarowe wzorcowane na wylew, z obtopionymi ustnikami, typ 2 - pojemność nominalna u góry i wypływ całkowity (EN ISO 835), klasa AS – czas odczekiwania 5s (EN ISO 835), skala oraz opisy wykonane brązową farbą dyfuzyjną wtopioną w szkło, pojemność 1 ml, podz. 0,01</t>
  </si>
  <si>
    <t>Pipety wielomiarowe wzorcowane na wylew, z obtopionymi ustnikami, typ 2 - pojemność nominalna u góry i wypływ całkowity (EN ISO 835), klasa AS – czas odczekiwania 5s (EN ISO 835), skala oraz opisy wykonane brązową farbą dyfuzyjną wtopioną w szkło, pojemność 2 ml, podz. 0,02</t>
  </si>
  <si>
    <t>Pipety wielomiarowe wzorcowane na wylew, z obtopionymi ustnikami, typ 2 - pojemność nominalna u góry i wypływ całkowity (EN ISO 835), klasa AS – czas odczekiwania 5s (EN ISO 835), skala oraz opisy wykonane brązową farbą dyfuzyjną wtopioną w szkło, pojemność 5 ml, podz. 0,05</t>
  </si>
  <si>
    <t>Zlewki szklane wysokie z wylewem i podziałką, szkło borokrzemianowe 3.3., pojemność 150 ml</t>
  </si>
  <si>
    <t>Zlewki szklane wysokie z wylewem i podziałką, szkło borokrzemianowe 3.3., pojemność 1000 ml</t>
  </si>
  <si>
    <t>Zlewki niskie z wylewem i podziałką, szkło borokrzemianowe 3.3., pojemność 50 ml</t>
  </si>
  <si>
    <t>Zlewki niskie z wylewem i podziałką, szkło borokrzemianowe 3.3., pojemność 100 ml</t>
  </si>
  <si>
    <t>Zlewki niskie z wylewem i podziałką, szkło borokrzemianowe 3.3., pojemność 250 ml</t>
  </si>
  <si>
    <t>Zlewki niskie z wylewem i podziałką, szkło borokrzemianowe 3.3., pojemność 400 ml</t>
  </si>
  <si>
    <t>Zlewki niskie z wylewem i podziałką, szkło borokrzemianowe 3.3., pojemność 1000 ml</t>
  </si>
  <si>
    <t>Zlewki niskie z wylewem i podziałką, szkło borokrzemianowe 3.3., pojemność 2000 ml</t>
  </si>
  <si>
    <t>Zlewki miarowe z PP z uchem, wypukła, niebieska podziałka, pojemność 250 ml</t>
  </si>
  <si>
    <t>Zlewki miarowe z PP z uchem, wypukła, niebieska podziałka, pojemność 1000 ml</t>
  </si>
  <si>
    <t>Zlewki miarowe z PP z uchem, wypukła, niebieska podziałka, pojemność 2000 ml</t>
  </si>
  <si>
    <t>Zlewki miarowe z PP, wypukła, niebieska podziałka, pojemność 600 ml</t>
  </si>
  <si>
    <t>Kolby Erlenmeyera bez szlifu, z wąską szyjką, przybliżoną podziałką, wywiniętym obrzeżem, jednorodna grubość ścianek, Pojemność 250 ml, z wąską szyjką - średnica szyjki 34mm</t>
  </si>
  <si>
    <t>Kolby miarowe ze szkła borokrzemianowego 3.3, klasa A, wzorcowane na wlew, skala i opisy wykonane brązową farbą dyfuzyjną wtopioną szkło, z korkiem z PP, pojemność 25 ml, szlif NS 10/19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</si>
  <si>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</si>
  <si>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</si>
  <si>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</si>
  <si>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</si>
  <si>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</si>
  <si>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</si>
  <si>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</si>
  <si>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</si>
  <si>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</si>
  <si>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</si>
  <si>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</si>
  <si>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</si>
  <si>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</si>
  <si>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</si>
  <si>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Rozdzielacze stożkowy SQUIBA, z kurkiem z PTFE,  szkło borokrzemianowe 3.3. pojemność 100 ml; szlif NS 19/26</t>
  </si>
  <si>
    <t>Rozdzielacze stożkowy SQUIBA, z kurkiem z PTFE,  szkło borokrzemianowe 3.3. pojemność 250 ml; szlif NS 29/32</t>
  </si>
  <si>
    <t>Rozdzielacze szklane, cylindryczne, szkło borokrzemianowe, z kurkiem PTFE, z korkiem z PTFE, szlif NS 29/32 pojemność 500 ml</t>
  </si>
  <si>
    <t>Probówki wirówkowe szklane, ø 44 mm, wys. 100 mm.</t>
  </si>
  <si>
    <t>Korek gumowy z otworem wys. 65mm (do zestawu próżniowego do butli o poj. 5000ml)</t>
  </si>
  <si>
    <t>Kolba filtracyjna ze szklanym podłączeniem bocznym i plastikowym tubusem, forma stożkowa, pojemność 1000ml. Kolba powinna być wykonana z wysokiej jakości szkła borokrzemowego BORO 3.3 odpornego na działanie gorącej wody, kwasów, a także roztworów zasadowych wraz z korkiem silikonowym z otworem</t>
  </si>
  <si>
    <t>Butle, wąska szyjka, ze szlifem, ze szklanym korkiem, pojemność 250 ml, szlif NS 19/26</t>
  </si>
  <si>
    <t xml:space="preserve">Butle szklane z szeroką szyjką i płaskim dnem, szkło borokrzemianowe 3.3, jednorodna grubość ścianek, wypukły pierścień wskazujący nominalną pojemność naczynia, z przybliżoną podziałką, gwint GL 45 z nakrętką i pierścieniem wlewowym, pojemność 500 ml </t>
  </si>
  <si>
    <t>Lejek szklany Ø 60 mm</t>
  </si>
  <si>
    <t>Lejek szklany Ø 90 mm</t>
  </si>
  <si>
    <t>Lejek plastikowy  Ø 100 mm</t>
  </si>
  <si>
    <t>Lejek plastikowy do proszku Ø 120 mm</t>
  </si>
  <si>
    <t>Bagietki szklane długość 450-500mm.</t>
  </si>
  <si>
    <t>Łącznik destylacyjny (przedłurzacz do chłodnic) odpowiedni do podłączenia chłodnicy z odbieralnikiem, szkło borokrzemianowe, długość nóżki 65 mm, szlif żeński 14/23, rurka wylotowa średnica 12mm zagięty.</t>
  </si>
  <si>
    <t>52.</t>
  </si>
  <si>
    <t>53.</t>
  </si>
  <si>
    <t>54.</t>
  </si>
  <si>
    <t>55.</t>
  </si>
  <si>
    <t>56.</t>
  </si>
  <si>
    <t>57.</t>
  </si>
  <si>
    <t>Kolba miarowa przelewowa do BZT5, pojemność 22,7 ml</t>
  </si>
  <si>
    <t>Kolba miarowa przelewowa do BZT5, pojemność 43,5 ml</t>
  </si>
  <si>
    <t>Kolba miarowa przelewowa do BZT5, pojemność 97 ml</t>
  </si>
  <si>
    <t>Kolba miarowa przelewowa do BZT5, pojemność 432 ml</t>
  </si>
  <si>
    <t>Kolba miarowa przelewowa do BZT5, pojemność 164 ml</t>
  </si>
  <si>
    <t>Probówki do mineralizacji z kołnierzem, wymiary h=300 mm, ø zewn.=42mm</t>
  </si>
  <si>
    <t>Cylinder miarowy do mieszania ze szkła borokrzemianowego 3.3, klasa A, wzorcowane na wlew, z korkiem z tworzywa sztucznego, stopka szklana sześciokątna, szkło powinno mieć naniesiony numer serii, skale i napisy trwałą niebieską emalią przeznaczoną do ceramiki. Zgodność serii powinna być poświadczona certyfikatem dostarczonym podczas dostawy, pojemność 25 ml</t>
  </si>
  <si>
    <t xml:space="preserve"> OFERTA WARUNKÓW WYKONANIA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</si>
</sst>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Tahoma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1" xfId="0" applyFont="1" applyBorder="1" applyProtection="1"/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0" xfId="0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Protection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2" xfId="0" applyNumberFormat="1" applyFill="1" applyBorder="1" applyProtection="1"/>
    <xf numFmtId="4" fontId="0" fillId="0" borderId="0" xfId="0" applyNumberFormat="1" applyFill="1" applyProtection="1"/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165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/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2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 readingOrder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showZeros="0" tabSelected="1" zoomScaleNormal="100" zoomScaleSheetLayoutView="100" workbookViewId="0">
      <selection activeCell="B13" sqref="B13:G13"/>
    </sheetView>
  </sheetViews>
  <sheetFormatPr defaultRowHeight="12.75" x14ac:dyDescent="0.2"/>
  <cols>
    <col min="1" max="1" width="2.28515625" style="2" customWidth="1"/>
    <col min="2" max="2" width="3.85546875" style="2" bestFit="1" customWidth="1"/>
    <col min="3" max="3" width="39.42578125" style="2" customWidth="1"/>
    <col min="4" max="4" width="6.7109375" style="2" customWidth="1"/>
    <col min="5" max="5" width="7.5703125" style="2" customWidth="1"/>
    <col min="6" max="6" width="18.140625" style="2" customWidth="1"/>
    <col min="7" max="7" width="22.85546875" style="2" customWidth="1"/>
    <col min="8" max="8" width="0" style="2" hidden="1" customWidth="1"/>
    <col min="9" max="16384" width="9.140625" style="2"/>
  </cols>
  <sheetData>
    <row r="1" spans="1:7" ht="15.75" x14ac:dyDescent="0.25">
      <c r="A1" s="1"/>
      <c r="B1" s="3"/>
      <c r="C1" s="76" t="s">
        <v>154</v>
      </c>
      <c r="D1" s="76"/>
      <c r="E1" s="76"/>
      <c r="F1" s="76"/>
      <c r="G1" s="76"/>
    </row>
    <row r="2" spans="1:7" ht="3" customHeight="1" x14ac:dyDescent="0.25">
      <c r="A2" s="1"/>
      <c r="B2" s="3"/>
      <c r="C2" s="4"/>
      <c r="D2" s="3"/>
      <c r="E2" s="3"/>
      <c r="F2" s="3"/>
      <c r="G2" s="3"/>
    </row>
    <row r="3" spans="1:7" x14ac:dyDescent="0.2">
      <c r="A3" s="1"/>
      <c r="B3" s="60" t="s">
        <v>41</v>
      </c>
      <c r="C3" s="60"/>
      <c r="D3" s="60"/>
      <c r="E3" s="60"/>
      <c r="F3" s="60"/>
      <c r="G3" s="60"/>
    </row>
    <row r="4" spans="1:7" ht="10.5" customHeight="1" x14ac:dyDescent="0.2">
      <c r="A4" s="1"/>
      <c r="B4" s="60"/>
      <c r="C4" s="60"/>
      <c r="D4" s="60"/>
      <c r="E4" s="60"/>
      <c r="F4" s="60"/>
      <c r="G4" s="60"/>
    </row>
    <row r="5" spans="1:7" ht="5.25" hidden="1" customHeight="1" x14ac:dyDescent="0.25">
      <c r="A5" s="1"/>
      <c r="B5" s="3"/>
      <c r="C5" s="3"/>
      <c r="D5" s="3"/>
      <c r="E5" s="3"/>
      <c r="F5" s="3"/>
      <c r="G5" s="3"/>
    </row>
    <row r="6" spans="1:7" x14ac:dyDescent="0.2">
      <c r="A6" s="1"/>
      <c r="B6" s="61" t="s">
        <v>42</v>
      </c>
      <c r="C6" s="61"/>
      <c r="D6" s="61"/>
      <c r="E6" s="61"/>
      <c r="F6" s="61"/>
      <c r="G6" s="61"/>
    </row>
    <row r="7" spans="1:7" x14ac:dyDescent="0.2">
      <c r="A7" s="1"/>
      <c r="B7" s="61"/>
      <c r="C7" s="61"/>
      <c r="D7" s="61"/>
      <c r="E7" s="61"/>
      <c r="F7" s="61"/>
      <c r="G7" s="61"/>
    </row>
    <row r="8" spans="1:7" ht="0.75" customHeight="1" x14ac:dyDescent="0.2">
      <c r="A8" s="1"/>
      <c r="B8" s="61"/>
      <c r="C8" s="61"/>
      <c r="D8" s="61"/>
      <c r="E8" s="61"/>
      <c r="F8" s="61"/>
      <c r="G8" s="61"/>
    </row>
    <row r="9" spans="1:7" ht="3.75" customHeight="1" x14ac:dyDescent="0.2">
      <c r="A9" s="1"/>
      <c r="B9" s="61"/>
      <c r="C9" s="61"/>
      <c r="D9" s="61"/>
      <c r="E9" s="61"/>
      <c r="F9" s="61"/>
      <c r="G9" s="61"/>
    </row>
    <row r="10" spans="1:7" x14ac:dyDescent="0.2">
      <c r="A10" s="1"/>
      <c r="B10" s="59" t="s">
        <v>0</v>
      </c>
      <c r="C10" s="59"/>
      <c r="D10" s="59"/>
      <c r="E10" s="59"/>
      <c r="F10" s="59"/>
      <c r="G10" s="59"/>
    </row>
    <row r="11" spans="1:7" ht="23.25" customHeight="1" x14ac:dyDescent="0.2">
      <c r="A11" s="1"/>
      <c r="B11" s="59"/>
      <c r="C11" s="59"/>
      <c r="D11" s="59"/>
      <c r="E11" s="59"/>
      <c r="F11" s="59"/>
      <c r="G11" s="59"/>
    </row>
    <row r="12" spans="1:7" ht="6.75" hidden="1" customHeight="1" x14ac:dyDescent="0.2">
      <c r="A12" s="1"/>
      <c r="B12" s="5"/>
      <c r="C12" s="5"/>
      <c r="D12" s="5"/>
      <c r="E12" s="5"/>
      <c r="F12" s="5"/>
      <c r="G12" s="5"/>
    </row>
    <row r="13" spans="1:7" ht="18" customHeight="1" x14ac:dyDescent="0.25">
      <c r="A13" s="1"/>
      <c r="B13" s="74" t="s">
        <v>40</v>
      </c>
      <c r="C13" s="74"/>
      <c r="D13" s="74"/>
      <c r="E13" s="74"/>
      <c r="F13" s="74"/>
      <c r="G13" s="74"/>
    </row>
    <row r="14" spans="1:7" ht="1.5" customHeight="1" x14ac:dyDescent="0.25">
      <c r="A14" s="1"/>
      <c r="B14" s="75"/>
      <c r="C14" s="75"/>
      <c r="D14" s="75"/>
      <c r="E14" s="75"/>
      <c r="F14" s="75"/>
      <c r="G14" s="75"/>
    </row>
    <row r="15" spans="1:7" ht="25.5" customHeight="1" x14ac:dyDescent="0.2">
      <c r="A15" s="1"/>
      <c r="B15" s="59" t="s">
        <v>9</v>
      </c>
      <c r="C15" s="59"/>
      <c r="D15" s="59"/>
      <c r="E15" s="59"/>
      <c r="F15" s="59"/>
      <c r="G15" s="59"/>
    </row>
    <row r="16" spans="1:7" ht="25.5" customHeight="1" x14ac:dyDescent="0.2">
      <c r="A16" s="1"/>
      <c r="B16" s="59" t="s">
        <v>8</v>
      </c>
      <c r="C16" s="59"/>
      <c r="D16" s="59"/>
      <c r="E16" s="59"/>
      <c r="F16" s="59"/>
      <c r="G16" s="59"/>
    </row>
    <row r="17" spans="1:8" s="7" customFormat="1" ht="0.75" customHeight="1" x14ac:dyDescent="0.25">
      <c r="A17" s="1"/>
      <c r="B17" s="6"/>
      <c r="C17" s="6"/>
      <c r="D17" s="6"/>
      <c r="E17" s="6"/>
      <c r="F17" s="6"/>
      <c r="G17" s="6"/>
    </row>
    <row r="18" spans="1:8" ht="53.25" customHeight="1" x14ac:dyDescent="0.2">
      <c r="B18" s="58" t="s">
        <v>1</v>
      </c>
      <c r="C18" s="58" t="s">
        <v>72</v>
      </c>
      <c r="D18" s="58" t="s">
        <v>10</v>
      </c>
      <c r="E18" s="58" t="s">
        <v>2</v>
      </c>
      <c r="F18" s="58" t="s">
        <v>38</v>
      </c>
      <c r="G18" s="58" t="s">
        <v>3</v>
      </c>
      <c r="H18" s="52" t="s">
        <v>31</v>
      </c>
    </row>
    <row r="19" spans="1:8" ht="23.25" customHeight="1" x14ac:dyDescent="0.2">
      <c r="B19" s="8" t="s">
        <v>4</v>
      </c>
      <c r="C19" s="57" t="s">
        <v>74</v>
      </c>
      <c r="D19" s="8" t="s">
        <v>75</v>
      </c>
      <c r="E19" s="8">
        <v>2</v>
      </c>
      <c r="F19" s="53"/>
      <c r="G19" s="54">
        <f t="shared" ref="G19:G75" si="0">ROUND((E19*F19),2)</f>
        <v>0</v>
      </c>
      <c r="H19" s="52"/>
    </row>
    <row r="20" spans="1:8" ht="21" customHeight="1" x14ac:dyDescent="0.2">
      <c r="B20" s="8" t="s">
        <v>5</v>
      </c>
      <c r="C20" s="57" t="s">
        <v>76</v>
      </c>
      <c r="D20" s="8" t="s">
        <v>75</v>
      </c>
      <c r="E20" s="8">
        <v>5</v>
      </c>
      <c r="F20" s="53"/>
      <c r="G20" s="54">
        <f t="shared" si="0"/>
        <v>0</v>
      </c>
      <c r="H20" s="52"/>
    </row>
    <row r="21" spans="1:8" ht="21" customHeight="1" x14ac:dyDescent="0.2">
      <c r="B21" s="8" t="s">
        <v>6</v>
      </c>
      <c r="C21" s="57" t="s">
        <v>77</v>
      </c>
      <c r="D21" s="8" t="s">
        <v>75</v>
      </c>
      <c r="E21" s="8">
        <v>3</v>
      </c>
      <c r="F21" s="53"/>
      <c r="G21" s="54">
        <f t="shared" si="0"/>
        <v>0</v>
      </c>
      <c r="H21" s="52"/>
    </row>
    <row r="22" spans="1:8" ht="20.25" customHeight="1" x14ac:dyDescent="0.2">
      <c r="B22" s="8" t="s">
        <v>7</v>
      </c>
      <c r="C22" s="57" t="s">
        <v>78</v>
      </c>
      <c r="D22" s="8" t="s">
        <v>75</v>
      </c>
      <c r="E22" s="8">
        <v>5</v>
      </c>
      <c r="F22" s="53"/>
      <c r="G22" s="54">
        <f t="shared" si="0"/>
        <v>0</v>
      </c>
      <c r="H22" s="52"/>
    </row>
    <row r="23" spans="1:8" ht="34.5" customHeight="1" x14ac:dyDescent="0.2">
      <c r="B23" s="8" t="s">
        <v>11</v>
      </c>
      <c r="C23" s="57" t="s">
        <v>79</v>
      </c>
      <c r="D23" s="8" t="s">
        <v>75</v>
      </c>
      <c r="E23" s="8">
        <v>20</v>
      </c>
      <c r="F23" s="53"/>
      <c r="G23" s="54">
        <f t="shared" si="0"/>
        <v>0</v>
      </c>
      <c r="H23" s="52"/>
    </row>
    <row r="24" spans="1:8" ht="84.75" customHeight="1" x14ac:dyDescent="0.2">
      <c r="B24" s="8" t="s">
        <v>12</v>
      </c>
      <c r="C24" s="57" t="s">
        <v>80</v>
      </c>
      <c r="D24" s="8" t="s">
        <v>82</v>
      </c>
      <c r="E24" s="8">
        <v>10</v>
      </c>
      <c r="F24" s="53"/>
      <c r="G24" s="54">
        <f t="shared" si="0"/>
        <v>0</v>
      </c>
      <c r="H24" s="52"/>
    </row>
    <row r="25" spans="1:8" ht="87.75" customHeight="1" x14ac:dyDescent="0.2">
      <c r="B25" s="8" t="s">
        <v>13</v>
      </c>
      <c r="C25" s="57" t="s">
        <v>81</v>
      </c>
      <c r="D25" s="8" t="s">
        <v>83</v>
      </c>
      <c r="E25" s="8">
        <v>5</v>
      </c>
      <c r="F25" s="53"/>
      <c r="G25" s="54">
        <f t="shared" si="0"/>
        <v>0</v>
      </c>
      <c r="H25" s="52"/>
    </row>
    <row r="26" spans="1:8" ht="90" customHeight="1" x14ac:dyDescent="0.2">
      <c r="B26" s="8" t="s">
        <v>14</v>
      </c>
      <c r="C26" s="57" t="s">
        <v>84</v>
      </c>
      <c r="D26" s="8" t="s">
        <v>75</v>
      </c>
      <c r="E26" s="8">
        <v>30</v>
      </c>
      <c r="F26" s="53"/>
      <c r="G26" s="54">
        <f t="shared" si="0"/>
        <v>0</v>
      </c>
      <c r="H26" s="52"/>
    </row>
    <row r="27" spans="1:8" ht="39" customHeight="1" x14ac:dyDescent="0.2">
      <c r="B27" s="8" t="s">
        <v>43</v>
      </c>
      <c r="C27" s="57" t="s">
        <v>85</v>
      </c>
      <c r="D27" s="8" t="s">
        <v>75</v>
      </c>
      <c r="E27" s="8">
        <v>10</v>
      </c>
      <c r="F27" s="53"/>
      <c r="G27" s="54">
        <f t="shared" si="0"/>
        <v>0</v>
      </c>
      <c r="H27" s="52"/>
    </row>
    <row r="28" spans="1:8" ht="39" customHeight="1" x14ac:dyDescent="0.2">
      <c r="B28" s="8" t="s">
        <v>44</v>
      </c>
      <c r="C28" s="57" t="s">
        <v>86</v>
      </c>
      <c r="D28" s="8" t="s">
        <v>75</v>
      </c>
      <c r="E28" s="8">
        <v>3</v>
      </c>
      <c r="F28" s="53"/>
      <c r="G28" s="54">
        <f t="shared" si="0"/>
        <v>0</v>
      </c>
      <c r="H28" s="52"/>
    </row>
    <row r="29" spans="1:8" ht="123.75" customHeight="1" x14ac:dyDescent="0.2">
      <c r="B29" s="8" t="s">
        <v>45</v>
      </c>
      <c r="C29" s="57" t="s">
        <v>87</v>
      </c>
      <c r="D29" s="8" t="s">
        <v>75</v>
      </c>
      <c r="E29" s="8">
        <v>100</v>
      </c>
      <c r="F29" s="53"/>
      <c r="G29" s="54">
        <f t="shared" si="0"/>
        <v>0</v>
      </c>
      <c r="H29" s="52"/>
    </row>
    <row r="30" spans="1:8" ht="168.75" customHeight="1" x14ac:dyDescent="0.2">
      <c r="B30" s="8" t="s">
        <v>46</v>
      </c>
      <c r="C30" s="57" t="s">
        <v>153</v>
      </c>
      <c r="D30" s="8" t="s">
        <v>75</v>
      </c>
      <c r="E30" s="8">
        <v>20</v>
      </c>
      <c r="F30" s="53"/>
      <c r="G30" s="54">
        <f t="shared" si="0"/>
        <v>0</v>
      </c>
      <c r="H30" s="52"/>
    </row>
    <row r="31" spans="1:8" ht="102.75" customHeight="1" x14ac:dyDescent="0.2">
      <c r="B31" s="8" t="s">
        <v>47</v>
      </c>
      <c r="C31" s="57" t="s">
        <v>88</v>
      </c>
      <c r="D31" s="8" t="s">
        <v>75</v>
      </c>
      <c r="E31" s="8">
        <v>20</v>
      </c>
      <c r="F31" s="53"/>
      <c r="G31" s="54">
        <f t="shared" si="0"/>
        <v>0</v>
      </c>
      <c r="H31" s="52"/>
    </row>
    <row r="32" spans="1:8" ht="94.5" x14ac:dyDescent="0.2">
      <c r="B32" s="8" t="s">
        <v>48</v>
      </c>
      <c r="C32" s="57" t="s">
        <v>89</v>
      </c>
      <c r="D32" s="8" t="s">
        <v>75</v>
      </c>
      <c r="E32" s="8">
        <v>40</v>
      </c>
      <c r="F32" s="53"/>
      <c r="G32" s="54">
        <f t="shared" si="0"/>
        <v>0</v>
      </c>
      <c r="H32" s="52"/>
    </row>
    <row r="33" spans="2:8" ht="94.5" x14ac:dyDescent="0.2">
      <c r="B33" s="8" t="s">
        <v>49</v>
      </c>
      <c r="C33" s="57" t="s">
        <v>90</v>
      </c>
      <c r="D33" s="8" t="s">
        <v>75</v>
      </c>
      <c r="E33" s="8">
        <v>15</v>
      </c>
      <c r="F33" s="53"/>
      <c r="G33" s="54">
        <f t="shared" si="0"/>
        <v>0</v>
      </c>
      <c r="H33" s="52"/>
    </row>
    <row r="34" spans="2:8" ht="94.5" x14ac:dyDescent="0.2">
      <c r="B34" s="8" t="s">
        <v>50</v>
      </c>
      <c r="C34" s="57" t="s">
        <v>91</v>
      </c>
      <c r="D34" s="8" t="s">
        <v>75</v>
      </c>
      <c r="E34" s="8">
        <v>15</v>
      </c>
      <c r="F34" s="53"/>
      <c r="G34" s="54">
        <f t="shared" si="0"/>
        <v>0</v>
      </c>
      <c r="H34" s="52"/>
    </row>
    <row r="35" spans="2:8" ht="67.5" customHeight="1" x14ac:dyDescent="0.2">
      <c r="B35" s="8" t="s">
        <v>51</v>
      </c>
      <c r="C35" s="57" t="s">
        <v>92</v>
      </c>
      <c r="D35" s="8" t="s">
        <v>75</v>
      </c>
      <c r="E35" s="8">
        <v>10</v>
      </c>
      <c r="F35" s="53"/>
      <c r="G35" s="54">
        <f t="shared" si="0"/>
        <v>0</v>
      </c>
      <c r="H35" s="52"/>
    </row>
    <row r="36" spans="2:8" ht="63" x14ac:dyDescent="0.2">
      <c r="B36" s="8" t="s">
        <v>52</v>
      </c>
      <c r="C36" s="57" t="s">
        <v>93</v>
      </c>
      <c r="D36" s="8" t="s">
        <v>75</v>
      </c>
      <c r="E36" s="8">
        <v>5</v>
      </c>
      <c r="F36" s="53"/>
      <c r="G36" s="54">
        <f t="shared" si="0"/>
        <v>0</v>
      </c>
      <c r="H36" s="52"/>
    </row>
    <row r="37" spans="2:8" ht="63" x14ac:dyDescent="0.2">
      <c r="B37" s="8" t="s">
        <v>53</v>
      </c>
      <c r="C37" s="57" t="s">
        <v>94</v>
      </c>
      <c r="D37" s="8" t="s">
        <v>75</v>
      </c>
      <c r="E37" s="8">
        <v>10</v>
      </c>
      <c r="F37" s="53"/>
      <c r="G37" s="54">
        <f t="shared" si="0"/>
        <v>0</v>
      </c>
      <c r="H37" s="52"/>
    </row>
    <row r="38" spans="2:8" ht="57" customHeight="1" x14ac:dyDescent="0.2">
      <c r="B38" s="8" t="s">
        <v>54</v>
      </c>
      <c r="C38" s="57" t="s">
        <v>95</v>
      </c>
      <c r="D38" s="8" t="s">
        <v>75</v>
      </c>
      <c r="E38" s="8">
        <v>40</v>
      </c>
      <c r="F38" s="53"/>
      <c r="G38" s="54">
        <f t="shared" si="0"/>
        <v>0</v>
      </c>
      <c r="H38" s="52"/>
    </row>
    <row r="39" spans="2:8" ht="130.5" customHeight="1" x14ac:dyDescent="0.2">
      <c r="B39" s="8" t="s">
        <v>55</v>
      </c>
      <c r="C39" s="57" t="s">
        <v>96</v>
      </c>
      <c r="D39" s="8" t="s">
        <v>75</v>
      </c>
      <c r="E39" s="8">
        <v>40</v>
      </c>
      <c r="F39" s="53"/>
      <c r="G39" s="54">
        <f t="shared" si="0"/>
        <v>0</v>
      </c>
      <c r="H39" s="52"/>
    </row>
    <row r="40" spans="2:8" ht="126" x14ac:dyDescent="0.2">
      <c r="B40" s="8" t="s">
        <v>56</v>
      </c>
      <c r="C40" s="57" t="s">
        <v>97</v>
      </c>
      <c r="D40" s="8" t="s">
        <v>75</v>
      </c>
      <c r="E40" s="8">
        <v>10</v>
      </c>
      <c r="F40" s="53"/>
      <c r="G40" s="54">
        <f t="shared" si="0"/>
        <v>0</v>
      </c>
      <c r="H40" s="52"/>
    </row>
    <row r="41" spans="2:8" ht="126" x14ac:dyDescent="0.2">
      <c r="B41" s="8" t="s">
        <v>57</v>
      </c>
      <c r="C41" s="57" t="s">
        <v>98</v>
      </c>
      <c r="D41" s="8" t="s">
        <v>75</v>
      </c>
      <c r="E41" s="8">
        <v>20</v>
      </c>
      <c r="F41" s="53"/>
      <c r="G41" s="54">
        <f t="shared" si="0"/>
        <v>0</v>
      </c>
      <c r="H41" s="52"/>
    </row>
    <row r="42" spans="2:8" ht="54.75" customHeight="1" x14ac:dyDescent="0.2">
      <c r="B42" s="8" t="s">
        <v>58</v>
      </c>
      <c r="C42" s="57" t="s">
        <v>99</v>
      </c>
      <c r="D42" s="8" t="s">
        <v>75</v>
      </c>
      <c r="E42" s="8">
        <v>20</v>
      </c>
      <c r="F42" s="53"/>
      <c r="G42" s="54">
        <f t="shared" si="0"/>
        <v>0</v>
      </c>
      <c r="H42" s="52"/>
    </row>
    <row r="43" spans="2:8" ht="47.25" x14ac:dyDescent="0.2">
      <c r="B43" s="8" t="s">
        <v>59</v>
      </c>
      <c r="C43" s="57" t="s">
        <v>100</v>
      </c>
      <c r="D43" s="8" t="s">
        <v>75</v>
      </c>
      <c r="E43" s="8">
        <v>6</v>
      </c>
      <c r="F43" s="53"/>
      <c r="G43" s="54">
        <f t="shared" si="0"/>
        <v>0</v>
      </c>
      <c r="H43" s="52"/>
    </row>
    <row r="44" spans="2:8" ht="51" customHeight="1" x14ac:dyDescent="0.2">
      <c r="B44" s="8" t="s">
        <v>60</v>
      </c>
      <c r="C44" s="57" t="s">
        <v>101</v>
      </c>
      <c r="D44" s="8" t="s">
        <v>75</v>
      </c>
      <c r="E44" s="8">
        <v>40</v>
      </c>
      <c r="F44" s="53"/>
      <c r="G44" s="54">
        <f t="shared" si="0"/>
        <v>0</v>
      </c>
      <c r="H44" s="52"/>
    </row>
    <row r="45" spans="2:8" ht="54.75" customHeight="1" x14ac:dyDescent="0.2">
      <c r="B45" s="8" t="s">
        <v>61</v>
      </c>
      <c r="C45" s="57" t="s">
        <v>102</v>
      </c>
      <c r="D45" s="8" t="s">
        <v>75</v>
      </c>
      <c r="E45" s="8">
        <v>10</v>
      </c>
      <c r="F45" s="53"/>
      <c r="G45" s="54">
        <f t="shared" si="0"/>
        <v>0</v>
      </c>
      <c r="H45" s="52"/>
    </row>
    <row r="46" spans="2:8" ht="47.25" x14ac:dyDescent="0.2">
      <c r="B46" s="8" t="s">
        <v>62</v>
      </c>
      <c r="C46" s="57" t="s">
        <v>103</v>
      </c>
      <c r="D46" s="8" t="s">
        <v>75</v>
      </c>
      <c r="E46" s="8">
        <v>20</v>
      </c>
      <c r="F46" s="53"/>
      <c r="G46" s="54">
        <f t="shared" si="0"/>
        <v>0</v>
      </c>
      <c r="H46" s="52"/>
    </row>
    <row r="47" spans="2:8" ht="47.25" x14ac:dyDescent="0.2">
      <c r="B47" s="8" t="s">
        <v>63</v>
      </c>
      <c r="C47" s="57" t="s">
        <v>104</v>
      </c>
      <c r="D47" s="8" t="s">
        <v>75</v>
      </c>
      <c r="E47" s="8">
        <v>5</v>
      </c>
      <c r="F47" s="53"/>
      <c r="G47" s="54">
        <f t="shared" si="0"/>
        <v>0</v>
      </c>
      <c r="H47" s="52"/>
    </row>
    <row r="48" spans="2:8" ht="54.75" customHeight="1" x14ac:dyDescent="0.2">
      <c r="B48" s="8" t="s">
        <v>64</v>
      </c>
      <c r="C48" s="57" t="s">
        <v>105</v>
      </c>
      <c r="D48" s="8" t="s">
        <v>75</v>
      </c>
      <c r="E48" s="8">
        <v>5</v>
      </c>
      <c r="F48" s="53"/>
      <c r="G48" s="54">
        <f t="shared" si="0"/>
        <v>0</v>
      </c>
      <c r="H48" s="52"/>
    </row>
    <row r="49" spans="2:8" ht="47.25" x14ac:dyDescent="0.2">
      <c r="B49" s="8" t="s">
        <v>65</v>
      </c>
      <c r="C49" s="57" t="s">
        <v>106</v>
      </c>
      <c r="D49" s="8" t="s">
        <v>75</v>
      </c>
      <c r="E49" s="8">
        <v>2</v>
      </c>
      <c r="F49" s="53"/>
      <c r="G49" s="54">
        <f>ROUND((E49*F49),2)</f>
        <v>0</v>
      </c>
      <c r="H49" s="52"/>
    </row>
    <row r="50" spans="2:8" ht="51" customHeight="1" x14ac:dyDescent="0.2">
      <c r="B50" s="8" t="s">
        <v>66</v>
      </c>
      <c r="C50" s="57" t="s">
        <v>107</v>
      </c>
      <c r="D50" s="8" t="s">
        <v>75</v>
      </c>
      <c r="E50" s="8">
        <v>3</v>
      </c>
      <c r="F50" s="53"/>
      <c r="G50" s="54">
        <f t="shared" si="0"/>
        <v>0</v>
      </c>
      <c r="H50" s="52"/>
    </row>
    <row r="51" spans="2:8" ht="52.5" customHeight="1" x14ac:dyDescent="0.2">
      <c r="B51" s="8" t="s">
        <v>67</v>
      </c>
      <c r="C51" s="57" t="s">
        <v>108</v>
      </c>
      <c r="D51" s="8" t="s">
        <v>75</v>
      </c>
      <c r="E51" s="8">
        <v>4</v>
      </c>
      <c r="F51" s="53"/>
      <c r="G51" s="54">
        <f t="shared" si="0"/>
        <v>0</v>
      </c>
      <c r="H51" s="52"/>
    </row>
    <row r="52" spans="2:8" ht="52.5" customHeight="1" x14ac:dyDescent="0.2">
      <c r="B52" s="8" t="s">
        <v>68</v>
      </c>
      <c r="C52" s="57" t="s">
        <v>109</v>
      </c>
      <c r="D52" s="8" t="s">
        <v>75</v>
      </c>
      <c r="E52" s="8">
        <v>6</v>
      </c>
      <c r="F52" s="53"/>
      <c r="G52" s="54">
        <f t="shared" si="0"/>
        <v>0</v>
      </c>
      <c r="H52" s="52"/>
    </row>
    <row r="53" spans="2:8" ht="39" customHeight="1" x14ac:dyDescent="0.2">
      <c r="B53" s="8" t="s">
        <v>69</v>
      </c>
      <c r="C53" s="57" t="s">
        <v>110</v>
      </c>
      <c r="D53" s="8" t="s">
        <v>75</v>
      </c>
      <c r="E53" s="8">
        <v>8</v>
      </c>
      <c r="F53" s="53"/>
      <c r="G53" s="54">
        <f t="shared" si="0"/>
        <v>0</v>
      </c>
      <c r="H53" s="52"/>
    </row>
    <row r="54" spans="2:8" ht="87" customHeight="1" x14ac:dyDescent="0.2">
      <c r="B54" s="8" t="s">
        <v>70</v>
      </c>
      <c r="C54" s="57" t="s">
        <v>111</v>
      </c>
      <c r="D54" s="8" t="s">
        <v>75</v>
      </c>
      <c r="E54" s="8">
        <v>50</v>
      </c>
      <c r="F54" s="53"/>
      <c r="G54" s="54">
        <f t="shared" si="0"/>
        <v>0</v>
      </c>
      <c r="H54" s="52"/>
    </row>
    <row r="55" spans="2:8" ht="103.5" customHeight="1" x14ac:dyDescent="0.2">
      <c r="B55" s="8" t="s">
        <v>71</v>
      </c>
      <c r="C55" s="57" t="s">
        <v>112</v>
      </c>
      <c r="D55" s="8" t="s">
        <v>75</v>
      </c>
      <c r="E55" s="8">
        <v>20</v>
      </c>
      <c r="F55" s="53"/>
      <c r="G55" s="54">
        <f t="shared" si="0"/>
        <v>0</v>
      </c>
      <c r="H55" s="52"/>
    </row>
    <row r="56" spans="2:8" ht="58.5" customHeight="1" x14ac:dyDescent="0.2">
      <c r="B56" s="8" t="s">
        <v>113</v>
      </c>
      <c r="C56" s="57" t="s">
        <v>127</v>
      </c>
      <c r="D56" s="8" t="s">
        <v>75</v>
      </c>
      <c r="E56" s="8">
        <v>25</v>
      </c>
      <c r="F56" s="53"/>
      <c r="G56" s="54">
        <f t="shared" si="0"/>
        <v>0</v>
      </c>
      <c r="H56" s="52"/>
    </row>
    <row r="57" spans="2:8" ht="63" x14ac:dyDescent="0.2">
      <c r="B57" s="8" t="s">
        <v>114</v>
      </c>
      <c r="C57" s="57" t="s">
        <v>128</v>
      </c>
      <c r="D57" s="8" t="s">
        <v>75</v>
      </c>
      <c r="E57" s="8">
        <v>4</v>
      </c>
      <c r="F57" s="53"/>
      <c r="G57" s="54">
        <f t="shared" si="0"/>
        <v>0</v>
      </c>
      <c r="H57" s="52"/>
    </row>
    <row r="58" spans="2:8" ht="63.75" customHeight="1" x14ac:dyDescent="0.2">
      <c r="B58" s="8" t="s">
        <v>115</v>
      </c>
      <c r="C58" s="57" t="s">
        <v>129</v>
      </c>
      <c r="D58" s="8" t="s">
        <v>75</v>
      </c>
      <c r="E58" s="8">
        <v>20</v>
      </c>
      <c r="F58" s="53"/>
      <c r="G58" s="54">
        <f t="shared" si="0"/>
        <v>0</v>
      </c>
      <c r="H58" s="52"/>
    </row>
    <row r="59" spans="2:8" ht="45" customHeight="1" x14ac:dyDescent="0.2">
      <c r="B59" s="8" t="s">
        <v>116</v>
      </c>
      <c r="C59" s="57" t="s">
        <v>130</v>
      </c>
      <c r="D59" s="8" t="s">
        <v>75</v>
      </c>
      <c r="E59" s="8">
        <v>30</v>
      </c>
      <c r="F59" s="53"/>
      <c r="G59" s="54">
        <f t="shared" si="0"/>
        <v>0</v>
      </c>
      <c r="H59" s="52"/>
    </row>
    <row r="60" spans="2:8" ht="55.5" customHeight="1" x14ac:dyDescent="0.2">
      <c r="B60" s="8" t="s">
        <v>117</v>
      </c>
      <c r="C60" s="57" t="s">
        <v>131</v>
      </c>
      <c r="D60" s="8" t="s">
        <v>75</v>
      </c>
      <c r="E60" s="8">
        <v>4</v>
      </c>
      <c r="F60" s="53"/>
      <c r="G60" s="54">
        <f t="shared" si="0"/>
        <v>0</v>
      </c>
      <c r="H60" s="52"/>
    </row>
    <row r="61" spans="2:8" ht="141.75" x14ac:dyDescent="0.2">
      <c r="B61" s="8" t="s">
        <v>118</v>
      </c>
      <c r="C61" s="57" t="s">
        <v>132</v>
      </c>
      <c r="D61" s="8" t="s">
        <v>75</v>
      </c>
      <c r="E61" s="8">
        <v>1</v>
      </c>
      <c r="F61" s="53"/>
      <c r="G61" s="54">
        <f t="shared" si="0"/>
        <v>0</v>
      </c>
      <c r="H61" s="52"/>
    </row>
    <row r="62" spans="2:8" ht="60.75" customHeight="1" x14ac:dyDescent="0.2">
      <c r="B62" s="8" t="s">
        <v>119</v>
      </c>
      <c r="C62" s="57" t="s">
        <v>133</v>
      </c>
      <c r="D62" s="8" t="s">
        <v>75</v>
      </c>
      <c r="E62" s="8">
        <v>10</v>
      </c>
      <c r="F62" s="53"/>
      <c r="G62" s="54">
        <f t="shared" si="0"/>
        <v>0</v>
      </c>
      <c r="H62" s="52"/>
    </row>
    <row r="63" spans="2:8" ht="126" x14ac:dyDescent="0.2">
      <c r="B63" s="8" t="s">
        <v>120</v>
      </c>
      <c r="C63" s="57" t="s">
        <v>134</v>
      </c>
      <c r="D63" s="8" t="s">
        <v>75</v>
      </c>
      <c r="E63" s="8">
        <v>20</v>
      </c>
      <c r="F63" s="53"/>
      <c r="G63" s="54">
        <f t="shared" si="0"/>
        <v>0</v>
      </c>
      <c r="H63" s="52"/>
    </row>
    <row r="64" spans="2:8" ht="27.75" customHeight="1" x14ac:dyDescent="0.2">
      <c r="B64" s="8" t="s">
        <v>121</v>
      </c>
      <c r="C64" s="57" t="s">
        <v>135</v>
      </c>
      <c r="D64" s="8" t="s">
        <v>75</v>
      </c>
      <c r="E64" s="8">
        <v>10</v>
      </c>
      <c r="F64" s="53"/>
      <c r="G64" s="54">
        <f t="shared" si="0"/>
        <v>0</v>
      </c>
      <c r="H64" s="52"/>
    </row>
    <row r="65" spans="1:8" ht="24" customHeight="1" x14ac:dyDescent="0.2">
      <c r="B65" s="8" t="s">
        <v>122</v>
      </c>
      <c r="C65" s="57" t="s">
        <v>136</v>
      </c>
      <c r="D65" s="8" t="s">
        <v>75</v>
      </c>
      <c r="E65" s="8">
        <v>10</v>
      </c>
      <c r="F65" s="53"/>
      <c r="G65" s="54">
        <f t="shared" si="0"/>
        <v>0</v>
      </c>
      <c r="H65" s="52"/>
    </row>
    <row r="66" spans="1:8" ht="24.75" customHeight="1" x14ac:dyDescent="0.2">
      <c r="B66" s="8" t="s">
        <v>123</v>
      </c>
      <c r="C66" s="57" t="s">
        <v>137</v>
      </c>
      <c r="D66" s="8" t="s">
        <v>75</v>
      </c>
      <c r="E66" s="8">
        <v>5</v>
      </c>
      <c r="F66" s="53"/>
      <c r="G66" s="54">
        <f t="shared" si="0"/>
        <v>0</v>
      </c>
      <c r="H66" s="52"/>
    </row>
    <row r="67" spans="1:8" ht="28.5" customHeight="1" x14ac:dyDescent="0.2">
      <c r="B67" s="8" t="s">
        <v>124</v>
      </c>
      <c r="C67" s="57" t="s">
        <v>138</v>
      </c>
      <c r="D67" s="8" t="s">
        <v>75</v>
      </c>
      <c r="E67" s="8">
        <v>5</v>
      </c>
      <c r="F67" s="53"/>
      <c r="G67" s="54">
        <f t="shared" si="0"/>
        <v>0</v>
      </c>
      <c r="H67" s="52"/>
    </row>
    <row r="68" spans="1:8" ht="24.75" customHeight="1" x14ac:dyDescent="0.2">
      <c r="B68" s="8" t="s">
        <v>125</v>
      </c>
      <c r="C68" s="57" t="s">
        <v>139</v>
      </c>
      <c r="D68" s="8" t="s">
        <v>75</v>
      </c>
      <c r="E68" s="8">
        <v>20</v>
      </c>
      <c r="F68" s="53"/>
      <c r="G68" s="54">
        <f t="shared" si="0"/>
        <v>0</v>
      </c>
      <c r="H68" s="52"/>
    </row>
    <row r="69" spans="1:8" ht="94.5" x14ac:dyDescent="0.2">
      <c r="B69" s="8" t="s">
        <v>126</v>
      </c>
      <c r="C69" s="57" t="s">
        <v>140</v>
      </c>
      <c r="D69" s="8" t="s">
        <v>75</v>
      </c>
      <c r="E69" s="8">
        <v>10</v>
      </c>
      <c r="F69" s="53"/>
      <c r="G69" s="54">
        <f t="shared" si="0"/>
        <v>0</v>
      </c>
      <c r="H69" s="52"/>
    </row>
    <row r="70" spans="1:8" ht="39" customHeight="1" x14ac:dyDescent="0.2">
      <c r="B70" s="8" t="s">
        <v>141</v>
      </c>
      <c r="C70" s="57" t="s">
        <v>147</v>
      </c>
      <c r="D70" s="8" t="s">
        <v>75</v>
      </c>
      <c r="E70" s="8">
        <v>5</v>
      </c>
      <c r="F70" s="53"/>
      <c r="G70" s="54">
        <f t="shared" si="0"/>
        <v>0</v>
      </c>
      <c r="H70" s="52"/>
    </row>
    <row r="71" spans="1:8" ht="39" customHeight="1" x14ac:dyDescent="0.2">
      <c r="B71" s="8" t="s">
        <v>142</v>
      </c>
      <c r="C71" s="57" t="s">
        <v>148</v>
      </c>
      <c r="D71" s="8" t="s">
        <v>75</v>
      </c>
      <c r="E71" s="8">
        <v>5</v>
      </c>
      <c r="F71" s="53"/>
      <c r="G71" s="54">
        <f t="shared" si="0"/>
        <v>0</v>
      </c>
      <c r="H71" s="52"/>
    </row>
    <row r="72" spans="1:8" ht="39" customHeight="1" x14ac:dyDescent="0.2">
      <c r="B72" s="8" t="s">
        <v>143</v>
      </c>
      <c r="C72" s="57" t="s">
        <v>149</v>
      </c>
      <c r="D72" s="8" t="s">
        <v>75</v>
      </c>
      <c r="E72" s="8">
        <v>10</v>
      </c>
      <c r="F72" s="53"/>
      <c r="G72" s="54">
        <f t="shared" si="0"/>
        <v>0</v>
      </c>
      <c r="H72" s="52"/>
    </row>
    <row r="73" spans="1:8" ht="39" customHeight="1" x14ac:dyDescent="0.2">
      <c r="B73" s="8" t="s">
        <v>144</v>
      </c>
      <c r="C73" s="57" t="s">
        <v>150</v>
      </c>
      <c r="D73" s="8" t="s">
        <v>75</v>
      </c>
      <c r="E73" s="8">
        <v>6</v>
      </c>
      <c r="F73" s="53"/>
      <c r="G73" s="54">
        <f t="shared" si="0"/>
        <v>0</v>
      </c>
      <c r="H73" s="52"/>
    </row>
    <row r="74" spans="1:8" ht="39" customHeight="1" x14ac:dyDescent="0.2">
      <c r="B74" s="8" t="s">
        <v>145</v>
      </c>
      <c r="C74" s="57" t="s">
        <v>151</v>
      </c>
      <c r="D74" s="8" t="s">
        <v>75</v>
      </c>
      <c r="E74" s="8">
        <v>10</v>
      </c>
      <c r="F74" s="53"/>
      <c r="G74" s="54">
        <f t="shared" si="0"/>
        <v>0</v>
      </c>
      <c r="H74" s="52"/>
    </row>
    <row r="75" spans="1:8" ht="38.25" customHeight="1" x14ac:dyDescent="0.2">
      <c r="B75" s="8" t="s">
        <v>146</v>
      </c>
      <c r="C75" s="57" t="s">
        <v>152</v>
      </c>
      <c r="D75" s="8" t="s">
        <v>75</v>
      </c>
      <c r="E75" s="8">
        <v>30</v>
      </c>
      <c r="F75" s="53"/>
      <c r="G75" s="54">
        <f t="shared" si="0"/>
        <v>0</v>
      </c>
      <c r="H75" s="52" t="e">
        <f>ROUND(G75*#REF!,2)</f>
        <v>#REF!</v>
      </c>
    </row>
    <row r="76" spans="1:8" ht="20.25" customHeight="1" x14ac:dyDescent="0.2">
      <c r="A76" s="7"/>
      <c r="B76" s="72" t="s">
        <v>39</v>
      </c>
      <c r="C76" s="72"/>
      <c r="D76" s="72"/>
      <c r="E76" s="72"/>
      <c r="F76" s="72"/>
      <c r="G76" s="55">
        <f>SUM(G19:G75)</f>
        <v>0</v>
      </c>
      <c r="H76" s="56"/>
    </row>
    <row r="77" spans="1:8" ht="3" hidden="1" customHeight="1" x14ac:dyDescent="0.2">
      <c r="A77" s="7"/>
      <c r="B77" s="9"/>
      <c r="C77" s="9"/>
      <c r="D77" s="9"/>
      <c r="E77" s="9"/>
      <c r="F77" s="14"/>
      <c r="G77" s="14"/>
    </row>
    <row r="78" spans="1:8" ht="19.899999999999999" customHeight="1" x14ac:dyDescent="0.2">
      <c r="A78" s="7"/>
      <c r="B78" s="65" t="s">
        <v>73</v>
      </c>
      <c r="C78" s="65"/>
      <c r="D78" s="65"/>
      <c r="E78" s="65"/>
      <c r="F78" s="65"/>
      <c r="G78" s="65"/>
    </row>
    <row r="79" spans="1:8" ht="15" customHeight="1" x14ac:dyDescent="0.2">
      <c r="A79" s="7"/>
      <c r="B79" s="66" t="s">
        <v>37</v>
      </c>
      <c r="C79" s="66"/>
      <c r="D79" s="67">
        <f>G76</f>
        <v>0</v>
      </c>
      <c r="E79" s="67"/>
      <c r="F79" s="67"/>
      <c r="G79" s="67"/>
    </row>
    <row r="80" spans="1:8" ht="44.25" customHeight="1" x14ac:dyDescent="0.2">
      <c r="A80" s="7"/>
      <c r="B80" s="66" t="s">
        <v>36</v>
      </c>
      <c r="C80" s="73"/>
      <c r="D80" s="64" t="str">
        <f>slownie!B335</f>
        <v/>
      </c>
      <c r="E80" s="64"/>
      <c r="F80" s="64"/>
      <c r="G80" s="64"/>
    </row>
    <row r="81" spans="1:7" ht="2.25" customHeight="1" x14ac:dyDescent="0.25">
      <c r="A81" s="7"/>
      <c r="B81" s="3"/>
      <c r="C81" s="4"/>
      <c r="D81" s="3"/>
      <c r="E81" s="3"/>
      <c r="F81" s="3"/>
      <c r="G81" s="3"/>
    </row>
    <row r="82" spans="1:7" ht="7.5" hidden="1" customHeight="1" x14ac:dyDescent="0.25">
      <c r="A82" s="7"/>
      <c r="B82" s="3"/>
      <c r="C82" s="4"/>
      <c r="D82" s="3"/>
      <c r="E82" s="3"/>
      <c r="F82" s="3"/>
      <c r="G82" s="3"/>
    </row>
    <row r="83" spans="1:7" ht="12.75" customHeight="1" x14ac:dyDescent="0.2">
      <c r="A83" s="7"/>
      <c r="B83" s="60"/>
      <c r="C83" s="60"/>
      <c r="D83" s="60"/>
      <c r="E83" s="60"/>
      <c r="F83" s="60"/>
      <c r="G83" s="60"/>
    </row>
    <row r="84" spans="1:7" ht="53.45" customHeight="1" x14ac:dyDescent="0.2">
      <c r="A84" s="7"/>
      <c r="B84" s="60"/>
      <c r="C84" s="60"/>
      <c r="D84" s="60"/>
      <c r="E84" s="60"/>
      <c r="F84" s="60"/>
      <c r="G84" s="60"/>
    </row>
    <row r="85" spans="1:7" ht="4.5" hidden="1" customHeight="1" x14ac:dyDescent="0.25">
      <c r="A85" s="7"/>
      <c r="B85" s="3"/>
      <c r="C85" s="3"/>
      <c r="D85" s="3"/>
      <c r="E85" s="3"/>
      <c r="F85" s="3"/>
      <c r="G85" s="3"/>
    </row>
    <row r="86" spans="1:7" ht="12.75" customHeight="1" x14ac:dyDescent="0.2">
      <c r="A86" s="7"/>
      <c r="B86" s="61"/>
      <c r="C86" s="61"/>
      <c r="D86" s="61"/>
      <c r="E86" s="61"/>
      <c r="F86" s="61"/>
      <c r="G86" s="61"/>
    </row>
    <row r="87" spans="1:7" ht="12.75" customHeight="1" x14ac:dyDescent="0.2">
      <c r="A87" s="7"/>
      <c r="B87" s="61"/>
      <c r="C87" s="61"/>
      <c r="D87" s="61"/>
      <c r="E87" s="61"/>
      <c r="F87" s="61"/>
      <c r="G87" s="61"/>
    </row>
    <row r="88" spans="1:7" ht="12.75" customHeight="1" x14ac:dyDescent="0.2">
      <c r="A88" s="7"/>
      <c r="B88" s="61"/>
      <c r="C88" s="61"/>
      <c r="D88" s="61"/>
      <c r="E88" s="61"/>
      <c r="F88" s="61"/>
      <c r="G88" s="61"/>
    </row>
    <row r="89" spans="1:7" ht="21" customHeight="1" x14ac:dyDescent="0.2">
      <c r="A89" s="7"/>
      <c r="B89" s="61"/>
      <c r="C89" s="61"/>
      <c r="D89" s="61"/>
      <c r="E89" s="61"/>
      <c r="F89" s="61"/>
      <c r="G89" s="61"/>
    </row>
    <row r="90" spans="1:7" ht="12.75" customHeight="1" x14ac:dyDescent="0.2">
      <c r="A90" s="7"/>
      <c r="B90" s="59"/>
      <c r="C90" s="59"/>
      <c r="D90" s="59"/>
      <c r="E90" s="59"/>
      <c r="F90" s="59"/>
      <c r="G90" s="59"/>
    </row>
    <row r="91" spans="1:7" ht="21" customHeight="1" x14ac:dyDescent="0.2">
      <c r="A91" s="7"/>
      <c r="B91" s="59"/>
      <c r="C91" s="59"/>
      <c r="D91" s="59"/>
      <c r="E91" s="59"/>
      <c r="F91" s="59"/>
      <c r="G91" s="59"/>
    </row>
    <row r="92" spans="1:7" ht="3.75" customHeight="1" x14ac:dyDescent="0.2">
      <c r="A92" s="7"/>
      <c r="B92" s="5"/>
      <c r="C92" s="5"/>
      <c r="D92" s="5"/>
      <c r="E92" s="5"/>
      <c r="F92" s="5"/>
      <c r="G92" s="5"/>
    </row>
    <row r="93" spans="1:7" ht="21" customHeight="1" x14ac:dyDescent="0.25">
      <c r="A93" s="7"/>
      <c r="B93" s="62"/>
      <c r="C93" s="62"/>
      <c r="D93" s="62"/>
      <c r="E93" s="62"/>
      <c r="F93" s="62"/>
      <c r="G93" s="62"/>
    </row>
    <row r="94" spans="1:7" ht="3" customHeight="1" x14ac:dyDescent="0.25">
      <c r="A94" s="7"/>
      <c r="B94" s="62"/>
      <c r="C94" s="62"/>
      <c r="D94" s="62"/>
      <c r="E94" s="62"/>
      <c r="F94" s="62"/>
      <c r="G94" s="62"/>
    </row>
    <row r="95" spans="1:7" ht="15.75" x14ac:dyDescent="0.2">
      <c r="A95" s="7"/>
      <c r="B95" s="59"/>
      <c r="C95" s="59"/>
      <c r="D95" s="59"/>
      <c r="E95" s="59"/>
      <c r="F95" s="59"/>
      <c r="G95" s="59"/>
    </row>
    <row r="96" spans="1:7" ht="20.25" customHeight="1" x14ac:dyDescent="0.2">
      <c r="A96" s="7"/>
      <c r="B96" s="59"/>
      <c r="C96" s="59"/>
      <c r="D96" s="59"/>
      <c r="E96" s="59"/>
      <c r="F96" s="59"/>
      <c r="G96" s="59"/>
    </row>
    <row r="97" spans="1:8" ht="3.75" customHeight="1" x14ac:dyDescent="0.25">
      <c r="A97" s="7"/>
      <c r="B97" s="3"/>
      <c r="C97" s="3"/>
      <c r="D97" s="3"/>
      <c r="E97" s="3"/>
      <c r="F97" s="3"/>
      <c r="G97" s="3"/>
    </row>
    <row r="98" spans="1:8" ht="25.5" x14ac:dyDescent="0.2">
      <c r="A98" s="7"/>
      <c r="B98" s="15"/>
      <c r="C98" s="15"/>
      <c r="D98" s="15"/>
      <c r="E98" s="15"/>
      <c r="F98" s="15"/>
      <c r="G98" s="15"/>
      <c r="H98" s="20" t="s">
        <v>31</v>
      </c>
    </row>
    <row r="99" spans="1:8" ht="30.6" customHeight="1" x14ac:dyDescent="0.2">
      <c r="A99" s="7"/>
      <c r="B99" s="43"/>
      <c r="C99" s="50"/>
      <c r="D99" s="43"/>
      <c r="E99" s="43"/>
      <c r="F99" s="51"/>
      <c r="G99" s="42"/>
      <c r="H99" s="20" t="e">
        <f>ROUND(G99*#REF!,2)</f>
        <v>#REF!</v>
      </c>
    </row>
    <row r="100" spans="1:8" ht="34.9" customHeight="1" x14ac:dyDescent="0.2">
      <c r="A100" s="7"/>
      <c r="B100" s="43"/>
      <c r="C100" s="50"/>
      <c r="D100" s="43"/>
      <c r="E100" s="43"/>
      <c r="F100" s="51"/>
      <c r="G100" s="42"/>
      <c r="H100" s="20" t="e">
        <f>ROUND(G100*#REF!,2)</f>
        <v>#REF!</v>
      </c>
    </row>
    <row r="101" spans="1:8" ht="34.9" customHeight="1" x14ac:dyDescent="0.2">
      <c r="A101" s="7"/>
      <c r="B101" s="43"/>
      <c r="C101" s="50"/>
      <c r="D101" s="43"/>
      <c r="E101" s="43"/>
      <c r="F101" s="51"/>
      <c r="G101" s="42"/>
      <c r="H101" s="20" t="e">
        <f>ROUND(G101*#REF!,2)</f>
        <v>#REF!</v>
      </c>
    </row>
    <row r="102" spans="1:8" ht="45.6" customHeight="1" x14ac:dyDescent="0.2">
      <c r="A102" s="7"/>
      <c r="B102" s="43"/>
      <c r="C102" s="50"/>
      <c r="D102" s="43"/>
      <c r="E102" s="43"/>
      <c r="F102" s="51"/>
      <c r="G102" s="42"/>
      <c r="H102" s="20" t="e">
        <f>ROUND(G102*#REF!,2)</f>
        <v>#REF!</v>
      </c>
    </row>
    <row r="103" spans="1:8" ht="31.15" customHeight="1" x14ac:dyDescent="0.2">
      <c r="A103" s="7"/>
      <c r="B103" s="43"/>
      <c r="C103" s="50"/>
      <c r="D103" s="43"/>
      <c r="E103" s="43"/>
      <c r="F103" s="51"/>
      <c r="G103" s="42"/>
      <c r="H103" s="20" t="e">
        <f>ROUND(G103*#REF!,2)</f>
        <v>#REF!</v>
      </c>
    </row>
    <row r="104" spans="1:8" ht="33" customHeight="1" x14ac:dyDescent="0.2">
      <c r="A104" s="7"/>
      <c r="B104" s="43"/>
      <c r="C104" s="50"/>
      <c r="D104" s="43"/>
      <c r="E104" s="43"/>
      <c r="F104" s="51"/>
      <c r="G104" s="42"/>
      <c r="H104" s="20" t="e">
        <f>ROUND(G104*#REF!,2)</f>
        <v>#REF!</v>
      </c>
    </row>
    <row r="105" spans="1:8" ht="31.9" customHeight="1" x14ac:dyDescent="0.2">
      <c r="A105" s="7"/>
      <c r="B105" s="43"/>
      <c r="C105" s="50"/>
      <c r="D105" s="43"/>
      <c r="E105" s="43"/>
      <c r="F105" s="51"/>
      <c r="G105" s="42"/>
      <c r="H105" s="20" t="e">
        <f>ROUND(G105*#REF!,2)</f>
        <v>#REF!</v>
      </c>
    </row>
    <row r="106" spans="1:8" ht="33.6" customHeight="1" x14ac:dyDescent="0.2">
      <c r="A106" s="7"/>
      <c r="B106" s="43"/>
      <c r="C106" s="50"/>
      <c r="D106" s="43"/>
      <c r="E106" s="43"/>
      <c r="F106" s="51"/>
      <c r="G106" s="42"/>
      <c r="H106" s="20" t="e">
        <f>ROUND(G106*#REF!,2)</f>
        <v>#REF!</v>
      </c>
    </row>
    <row r="107" spans="1:8" ht="32.450000000000003" customHeight="1" x14ac:dyDescent="0.2">
      <c r="A107" s="7"/>
      <c r="B107" s="43"/>
      <c r="C107" s="50"/>
      <c r="D107" s="43"/>
      <c r="E107" s="43"/>
      <c r="F107" s="51"/>
      <c r="G107" s="42"/>
      <c r="H107" s="20" t="e">
        <f>ROUND(G107*#REF!,2)</f>
        <v>#REF!</v>
      </c>
    </row>
    <row r="108" spans="1:8" ht="48.6" customHeight="1" x14ac:dyDescent="0.2">
      <c r="A108" s="7"/>
      <c r="B108" s="43"/>
      <c r="C108" s="50"/>
      <c r="D108" s="43"/>
      <c r="E108" s="43"/>
      <c r="F108" s="51"/>
      <c r="G108" s="42"/>
      <c r="H108" s="20" t="e">
        <f>ROUND(G108*#REF!,2)</f>
        <v>#REF!</v>
      </c>
    </row>
    <row r="109" spans="1:8" ht="36" customHeight="1" x14ac:dyDescent="0.2">
      <c r="A109" s="7"/>
      <c r="B109" s="43"/>
      <c r="C109" s="50"/>
      <c r="D109" s="43"/>
      <c r="E109" s="43"/>
      <c r="F109" s="51"/>
      <c r="G109" s="42"/>
      <c r="H109" s="20" t="e">
        <f>ROUND(G109*#REF!,2)</f>
        <v>#REF!</v>
      </c>
    </row>
    <row r="110" spans="1:8" ht="32.450000000000003" customHeight="1" x14ac:dyDescent="0.2">
      <c r="A110" s="7"/>
      <c r="B110" s="43"/>
      <c r="C110" s="50"/>
      <c r="D110" s="43"/>
      <c r="E110" s="43"/>
      <c r="F110" s="51"/>
      <c r="G110" s="42"/>
      <c r="H110" s="20" t="e">
        <f>ROUND(G110*#REF!,2)</f>
        <v>#REF!</v>
      </c>
    </row>
    <row r="111" spans="1:8" ht="31.9" customHeight="1" x14ac:dyDescent="0.2">
      <c r="A111" s="7"/>
      <c r="B111" s="43"/>
      <c r="C111" s="50"/>
      <c r="D111" s="43"/>
      <c r="E111" s="43"/>
      <c r="F111" s="51"/>
      <c r="G111" s="42"/>
      <c r="H111" s="20" t="e">
        <f>ROUND(G111*#REF!,2)</f>
        <v>#REF!</v>
      </c>
    </row>
    <row r="112" spans="1:8" ht="34.9" customHeight="1" x14ac:dyDescent="0.2">
      <c r="A112" s="7"/>
      <c r="B112" s="43"/>
      <c r="C112" s="50"/>
      <c r="D112" s="43"/>
      <c r="E112" s="43"/>
      <c r="F112" s="51"/>
      <c r="G112" s="42"/>
      <c r="H112" s="20" t="e">
        <f>ROUND(G112*#REF!,2)</f>
        <v>#REF!</v>
      </c>
    </row>
    <row r="113" spans="1:8" ht="35.450000000000003" customHeight="1" x14ac:dyDescent="0.2">
      <c r="A113" s="7"/>
      <c r="B113" s="43"/>
      <c r="C113" s="50"/>
      <c r="D113" s="43"/>
      <c r="E113" s="43"/>
      <c r="F113" s="51"/>
      <c r="G113" s="42"/>
      <c r="H113" s="20" t="e">
        <f>ROUND(G113*#REF!,2)</f>
        <v>#REF!</v>
      </c>
    </row>
    <row r="114" spans="1:8" ht="33" customHeight="1" x14ac:dyDescent="0.2">
      <c r="A114" s="7"/>
      <c r="B114" s="43"/>
      <c r="C114" s="50"/>
      <c r="D114" s="43"/>
      <c r="E114" s="43"/>
      <c r="F114" s="51"/>
      <c r="G114" s="42"/>
      <c r="H114" s="20" t="e">
        <f>ROUND(G114*#REF!,2)</f>
        <v>#REF!</v>
      </c>
    </row>
    <row r="115" spans="1:8" ht="32.450000000000003" customHeight="1" x14ac:dyDescent="0.2">
      <c r="A115" s="7"/>
      <c r="B115" s="43"/>
      <c r="C115" s="50"/>
      <c r="D115" s="43"/>
      <c r="E115" s="43"/>
      <c r="F115" s="51"/>
      <c r="G115" s="42"/>
      <c r="H115" s="20" t="e">
        <f>ROUND(G115*#REF!,2)</f>
        <v>#REF!</v>
      </c>
    </row>
    <row r="116" spans="1:8" ht="34.15" customHeight="1" x14ac:dyDescent="0.2">
      <c r="A116" s="7"/>
      <c r="B116" s="43"/>
      <c r="C116" s="50"/>
      <c r="D116" s="43"/>
      <c r="E116" s="43"/>
      <c r="F116" s="51"/>
      <c r="G116" s="42"/>
      <c r="H116" s="20" t="e">
        <f>ROUND(G116*#REF!,2)</f>
        <v>#REF!</v>
      </c>
    </row>
    <row r="117" spans="1:8" ht="35.450000000000003" customHeight="1" x14ac:dyDescent="0.2">
      <c r="A117" s="7"/>
      <c r="B117" s="43"/>
      <c r="C117" s="50"/>
      <c r="D117" s="43"/>
      <c r="E117" s="43"/>
      <c r="F117" s="51"/>
      <c r="G117" s="42"/>
      <c r="H117" s="20" t="e">
        <f>ROUND(G117*#REF!,2)</f>
        <v>#REF!</v>
      </c>
    </row>
    <row r="118" spans="1:8" ht="31.9" customHeight="1" x14ac:dyDescent="0.2">
      <c r="A118" s="7"/>
      <c r="B118" s="43"/>
      <c r="C118" s="50"/>
      <c r="D118" s="43"/>
      <c r="E118" s="43"/>
      <c r="F118" s="51"/>
      <c r="G118" s="42"/>
      <c r="H118" s="20" t="e">
        <f>ROUND(G118*#REF!,2)</f>
        <v>#REF!</v>
      </c>
    </row>
    <row r="119" spans="1:8" ht="36" customHeight="1" x14ac:dyDescent="0.2">
      <c r="A119" s="7"/>
      <c r="B119" s="43"/>
      <c r="C119" s="50"/>
      <c r="D119" s="43"/>
      <c r="E119" s="43"/>
      <c r="F119" s="51"/>
      <c r="G119" s="42"/>
      <c r="H119" s="20" t="e">
        <f>ROUND(G119*#REF!,2)</f>
        <v>#REF!</v>
      </c>
    </row>
    <row r="120" spans="1:8" ht="32.450000000000003" customHeight="1" x14ac:dyDescent="0.2">
      <c r="A120" s="7"/>
      <c r="B120" s="43"/>
      <c r="C120" s="50"/>
      <c r="D120" s="43"/>
      <c r="E120" s="43"/>
      <c r="F120" s="51"/>
      <c r="G120" s="42"/>
      <c r="H120" s="20" t="e">
        <f>ROUND(G120*#REF!,2)</f>
        <v>#REF!</v>
      </c>
    </row>
    <row r="121" spans="1:8" ht="29.45" customHeight="1" x14ac:dyDescent="0.2">
      <c r="A121" s="7"/>
      <c r="B121" s="43"/>
      <c r="C121" s="50"/>
      <c r="D121" s="43"/>
      <c r="E121" s="43"/>
      <c r="F121" s="51"/>
      <c r="G121" s="42"/>
      <c r="H121" s="20" t="e">
        <f>ROUND(G121*#REF!,2)</f>
        <v>#REF!</v>
      </c>
    </row>
    <row r="122" spans="1:8" ht="29.25" customHeight="1" x14ac:dyDescent="0.2">
      <c r="A122" s="7"/>
      <c r="B122" s="43"/>
      <c r="C122" s="50"/>
      <c r="D122" s="43"/>
      <c r="E122" s="43"/>
      <c r="F122" s="51"/>
      <c r="G122" s="42"/>
      <c r="H122" s="20" t="e">
        <f>ROUND(G122*#REF!,2)</f>
        <v>#REF!</v>
      </c>
    </row>
    <row r="123" spans="1:8" ht="30.6" customHeight="1" x14ac:dyDescent="0.2">
      <c r="A123" s="7"/>
      <c r="B123" s="43"/>
      <c r="C123" s="50"/>
      <c r="D123" s="43"/>
      <c r="E123" s="43"/>
      <c r="F123" s="51"/>
      <c r="G123" s="42"/>
      <c r="H123" s="20" t="e">
        <f>ROUND(G123*#REF!,2)</f>
        <v>#REF!</v>
      </c>
    </row>
    <row r="124" spans="1:8" ht="33" customHeight="1" x14ac:dyDescent="0.2">
      <c r="A124" s="7"/>
      <c r="B124" s="43"/>
      <c r="C124" s="50"/>
      <c r="D124" s="43"/>
      <c r="E124" s="43"/>
      <c r="F124" s="51"/>
      <c r="G124" s="42"/>
      <c r="H124" s="20" t="e">
        <f>ROUND(G124*#REF!,2)</f>
        <v>#REF!</v>
      </c>
    </row>
    <row r="125" spans="1:8" ht="33.6" customHeight="1" x14ac:dyDescent="0.2">
      <c r="A125" s="7"/>
      <c r="B125" s="43"/>
      <c r="C125" s="50"/>
      <c r="D125" s="43"/>
      <c r="E125" s="43"/>
      <c r="F125" s="51"/>
      <c r="G125" s="42"/>
      <c r="H125" s="20" t="e">
        <f>ROUND(G125*#REF!,2)</f>
        <v>#REF!</v>
      </c>
    </row>
    <row r="126" spans="1:8" ht="32.450000000000003" customHeight="1" x14ac:dyDescent="0.2">
      <c r="A126" s="7"/>
      <c r="B126" s="43"/>
      <c r="C126" s="50"/>
      <c r="D126" s="43"/>
      <c r="E126" s="43"/>
      <c r="F126" s="51"/>
      <c r="G126" s="42"/>
      <c r="H126" s="20" t="e">
        <f>ROUND(G126*#REF!,2)</f>
        <v>#REF!</v>
      </c>
    </row>
    <row r="127" spans="1:8" ht="33" customHeight="1" x14ac:dyDescent="0.2">
      <c r="A127" s="7"/>
      <c r="B127" s="43"/>
      <c r="C127" s="50"/>
      <c r="D127" s="43"/>
      <c r="E127" s="43"/>
      <c r="F127" s="51"/>
      <c r="G127" s="42"/>
      <c r="H127" s="20" t="e">
        <f>ROUND(G127*#REF!,2)</f>
        <v>#REF!</v>
      </c>
    </row>
    <row r="128" spans="1:8" ht="33.6" customHeight="1" x14ac:dyDescent="0.2">
      <c r="A128" s="7"/>
      <c r="B128" s="43"/>
      <c r="C128" s="50"/>
      <c r="D128" s="43"/>
      <c r="E128" s="43"/>
      <c r="F128" s="51"/>
      <c r="G128" s="42"/>
      <c r="H128" s="20" t="e">
        <f>ROUND(G128*#REF!,2)</f>
        <v>#REF!</v>
      </c>
    </row>
    <row r="129" spans="1:8" ht="45" customHeight="1" x14ac:dyDescent="0.2">
      <c r="A129" s="7"/>
      <c r="B129" s="43"/>
      <c r="C129" s="50"/>
      <c r="D129" s="43"/>
      <c r="E129" s="43"/>
      <c r="F129" s="51"/>
      <c r="G129" s="42"/>
      <c r="H129" s="20" t="e">
        <f>ROUND(G129*#REF!,2)</f>
        <v>#REF!</v>
      </c>
    </row>
    <row r="130" spans="1:8" ht="30.6" customHeight="1" x14ac:dyDescent="0.2">
      <c r="A130" s="7"/>
      <c r="B130" s="43"/>
      <c r="C130" s="50"/>
      <c r="D130" s="43"/>
      <c r="E130" s="43"/>
      <c r="F130" s="51"/>
      <c r="G130" s="42"/>
      <c r="H130" s="20" t="e">
        <f>ROUND(G130*#REF!,2)</f>
        <v>#REF!</v>
      </c>
    </row>
    <row r="131" spans="1:8" ht="32.450000000000003" customHeight="1" x14ac:dyDescent="0.2">
      <c r="A131" s="7"/>
      <c r="B131" s="43"/>
      <c r="C131" s="50"/>
      <c r="D131" s="43"/>
      <c r="E131" s="43"/>
      <c r="F131" s="51"/>
      <c r="G131" s="42"/>
      <c r="H131" s="20" t="e">
        <f>ROUND(G131*#REF!,2)</f>
        <v>#REF!</v>
      </c>
    </row>
    <row r="132" spans="1:8" ht="30" customHeight="1" x14ac:dyDescent="0.2">
      <c r="A132" s="7"/>
      <c r="B132" s="43"/>
      <c r="C132" s="50"/>
      <c r="D132" s="43"/>
      <c r="E132" s="43"/>
      <c r="F132" s="51"/>
      <c r="G132" s="42"/>
      <c r="H132" s="20" t="e">
        <f>ROUND(G132*#REF!,2)</f>
        <v>#REF!</v>
      </c>
    </row>
    <row r="133" spans="1:8" ht="31.9" customHeight="1" x14ac:dyDescent="0.2">
      <c r="A133" s="7"/>
      <c r="B133" s="43"/>
      <c r="C133" s="50"/>
      <c r="D133" s="43"/>
      <c r="E133" s="43"/>
      <c r="F133" s="51"/>
      <c r="G133" s="42"/>
      <c r="H133" s="20" t="e">
        <f>ROUND(G133*#REF!,2)</f>
        <v>#REF!</v>
      </c>
    </row>
    <row r="134" spans="1:8" ht="31.15" customHeight="1" x14ac:dyDescent="0.2">
      <c r="A134" s="7"/>
      <c r="B134" s="43"/>
      <c r="C134" s="50"/>
      <c r="D134" s="43"/>
      <c r="E134" s="43"/>
      <c r="F134" s="51"/>
      <c r="G134" s="42"/>
      <c r="H134" s="20" t="e">
        <f>ROUND(G134*#REF!,2)</f>
        <v>#REF!</v>
      </c>
    </row>
    <row r="135" spans="1:8" ht="31.15" customHeight="1" x14ac:dyDescent="0.2">
      <c r="A135" s="7"/>
      <c r="B135" s="43"/>
      <c r="C135" s="50"/>
      <c r="D135" s="43"/>
      <c r="E135" s="43"/>
      <c r="F135" s="51"/>
      <c r="G135" s="42"/>
      <c r="H135" s="20" t="e">
        <f>ROUND(G135*#REF!,2)</f>
        <v>#REF!</v>
      </c>
    </row>
    <row r="136" spans="1:8" ht="28.9" customHeight="1" x14ac:dyDescent="0.2">
      <c r="A136" s="7"/>
      <c r="B136" s="43"/>
      <c r="C136" s="50"/>
      <c r="D136" s="43"/>
      <c r="E136" s="43"/>
      <c r="F136" s="51"/>
      <c r="G136" s="42"/>
      <c r="H136" s="20" t="e">
        <f>ROUND(G136*#REF!,2)</f>
        <v>#REF!</v>
      </c>
    </row>
    <row r="137" spans="1:8" ht="30.6" customHeight="1" x14ac:dyDescent="0.2">
      <c r="A137" s="7"/>
      <c r="B137" s="43"/>
      <c r="C137" s="50"/>
      <c r="D137" s="43"/>
      <c r="E137" s="43"/>
      <c r="F137" s="51"/>
      <c r="G137" s="42"/>
      <c r="H137" s="20" t="e">
        <f>ROUND(G137*#REF!,2)</f>
        <v>#REF!</v>
      </c>
    </row>
    <row r="138" spans="1:8" ht="30.6" customHeight="1" x14ac:dyDescent="0.2">
      <c r="A138" s="7"/>
      <c r="B138" s="43"/>
      <c r="C138" s="50"/>
      <c r="D138" s="43"/>
      <c r="E138" s="43"/>
      <c r="F138" s="51"/>
      <c r="G138" s="42"/>
      <c r="H138" s="20" t="e">
        <f>ROUND(G138*#REF!,2)</f>
        <v>#REF!</v>
      </c>
    </row>
    <row r="139" spans="1:8" ht="31.5" customHeight="1" x14ac:dyDescent="0.2">
      <c r="A139" s="7"/>
      <c r="B139" s="43"/>
      <c r="C139" s="50"/>
      <c r="D139" s="43"/>
      <c r="E139" s="43"/>
      <c r="F139" s="51"/>
      <c r="G139" s="42"/>
      <c r="H139" s="20" t="e">
        <f>ROUND(G139*#REF!,2)</f>
        <v>#REF!</v>
      </c>
    </row>
    <row r="140" spans="1:8" ht="30.6" customHeight="1" x14ac:dyDescent="0.2">
      <c r="A140" s="7"/>
      <c r="B140" s="43"/>
      <c r="C140" s="50"/>
      <c r="D140" s="43"/>
      <c r="E140" s="43"/>
      <c r="F140" s="51"/>
      <c r="G140" s="42"/>
      <c r="H140" s="20" t="e">
        <f>ROUND(G140*#REF!,2)</f>
        <v>#REF!</v>
      </c>
    </row>
    <row r="141" spans="1:8" ht="31.9" customHeight="1" x14ac:dyDescent="0.2">
      <c r="A141" s="7"/>
      <c r="B141" s="43"/>
      <c r="C141" s="50"/>
      <c r="D141" s="43"/>
      <c r="E141" s="44"/>
      <c r="F141" s="51"/>
      <c r="G141" s="42"/>
      <c r="H141" s="20" t="e">
        <f>ROUND(G141*#REF!,2)</f>
        <v>#REF!</v>
      </c>
    </row>
    <row r="142" spans="1:8" ht="31.5" customHeight="1" x14ac:dyDescent="0.2">
      <c r="A142" s="7"/>
      <c r="B142" s="43"/>
      <c r="C142" s="50"/>
      <c r="D142" s="43"/>
      <c r="E142" s="44"/>
      <c r="F142" s="51"/>
      <c r="G142" s="42"/>
      <c r="H142" s="20" t="e">
        <f>ROUND(G142*#REF!,2)</f>
        <v>#REF!</v>
      </c>
    </row>
    <row r="143" spans="1:8" ht="28.9" customHeight="1" x14ac:dyDescent="0.2">
      <c r="A143" s="7"/>
      <c r="B143" s="43"/>
      <c r="C143" s="50"/>
      <c r="D143" s="43"/>
      <c r="E143" s="44"/>
      <c r="F143" s="51"/>
      <c r="G143" s="42"/>
      <c r="H143" s="20" t="e">
        <f>ROUND(G143*#REF!,2)</f>
        <v>#REF!</v>
      </c>
    </row>
    <row r="144" spans="1:8" ht="33.6" customHeight="1" x14ac:dyDescent="0.2">
      <c r="A144" s="7"/>
      <c r="B144" s="43"/>
      <c r="C144" s="50"/>
      <c r="D144" s="43"/>
      <c r="E144" s="44"/>
      <c r="F144" s="51"/>
      <c r="G144" s="42"/>
      <c r="H144" s="20" t="e">
        <f>ROUND(G144*#REF!,2)</f>
        <v>#REF!</v>
      </c>
    </row>
    <row r="145" spans="1:8" ht="30.6" customHeight="1" x14ac:dyDescent="0.2">
      <c r="A145" s="7"/>
      <c r="B145" s="43"/>
      <c r="C145" s="50"/>
      <c r="D145" s="43"/>
      <c r="E145" s="44"/>
      <c r="F145" s="51"/>
      <c r="G145" s="42"/>
      <c r="H145" s="20" t="e">
        <f>ROUND(G145*#REF!,2)</f>
        <v>#REF!</v>
      </c>
    </row>
    <row r="146" spans="1:8" ht="31.9" customHeight="1" x14ac:dyDescent="0.2">
      <c r="A146" s="7"/>
      <c r="B146" s="43"/>
      <c r="C146" s="50"/>
      <c r="D146" s="43"/>
      <c r="E146" s="44"/>
      <c r="F146" s="51"/>
      <c r="G146" s="42"/>
      <c r="H146" s="20" t="e">
        <f>ROUND(G146*#REF!,2)</f>
        <v>#REF!</v>
      </c>
    </row>
    <row r="147" spans="1:8" ht="30.6" customHeight="1" x14ac:dyDescent="0.2">
      <c r="A147" s="7"/>
      <c r="B147" s="43"/>
      <c r="C147" s="50"/>
      <c r="D147" s="43"/>
      <c r="E147" s="44"/>
      <c r="F147" s="51"/>
      <c r="G147" s="42"/>
      <c r="H147" s="20" t="e">
        <f>ROUND(G147*#REF!,2)</f>
        <v>#REF!</v>
      </c>
    </row>
    <row r="148" spans="1:8" ht="29.25" customHeight="1" x14ac:dyDescent="0.2">
      <c r="A148" s="7"/>
      <c r="B148" s="43"/>
      <c r="C148" s="50"/>
      <c r="D148" s="43"/>
      <c r="E148" s="44"/>
      <c r="F148" s="51"/>
      <c r="G148" s="42"/>
      <c r="H148" s="20" t="e">
        <f>ROUND(G148*#REF!,2)</f>
        <v>#REF!</v>
      </c>
    </row>
    <row r="149" spans="1:8" ht="28.9" customHeight="1" x14ac:dyDescent="0.2">
      <c r="A149" s="7"/>
      <c r="B149" s="43"/>
      <c r="C149" s="50"/>
      <c r="D149" s="43"/>
      <c r="E149" s="44"/>
      <c r="F149" s="51"/>
      <c r="G149" s="42"/>
      <c r="H149" s="20" t="e">
        <f>ROUND(G149*#REF!,2)</f>
        <v>#REF!</v>
      </c>
    </row>
    <row r="150" spans="1:8" ht="31.9" customHeight="1" x14ac:dyDescent="0.2">
      <c r="A150" s="7"/>
      <c r="B150" s="43"/>
      <c r="C150" s="50"/>
      <c r="D150" s="43"/>
      <c r="E150" s="44"/>
      <c r="F150" s="51"/>
      <c r="G150" s="42"/>
      <c r="H150" s="20" t="e">
        <f>ROUND(G150*#REF!,2)</f>
        <v>#REF!</v>
      </c>
    </row>
    <row r="151" spans="1:8" ht="30.6" customHeight="1" x14ac:dyDescent="0.2">
      <c r="A151" s="7"/>
      <c r="B151" s="43"/>
      <c r="C151" s="50"/>
      <c r="D151" s="43"/>
      <c r="E151" s="44"/>
      <c r="F151" s="51"/>
      <c r="G151" s="42"/>
      <c r="H151" s="20"/>
    </row>
    <row r="152" spans="1:8" ht="31.15" customHeight="1" x14ac:dyDescent="0.2">
      <c r="A152" s="7"/>
      <c r="B152" s="43"/>
      <c r="C152" s="50"/>
      <c r="D152" s="43"/>
      <c r="E152" s="44"/>
      <c r="F152" s="51"/>
      <c r="G152" s="42"/>
      <c r="H152" s="20" t="e">
        <f>ROUND(G152*#REF!,2)</f>
        <v>#REF!</v>
      </c>
    </row>
    <row r="153" spans="1:8" ht="31.9" customHeight="1" x14ac:dyDescent="0.2">
      <c r="A153" s="7"/>
      <c r="B153" s="43"/>
      <c r="C153" s="50"/>
      <c r="D153" s="43"/>
      <c r="E153" s="44"/>
      <c r="F153" s="51"/>
      <c r="G153" s="42"/>
      <c r="H153" s="20" t="e">
        <f>ROUND(G153*#REF!,2)</f>
        <v>#REF!</v>
      </c>
    </row>
    <row r="154" spans="1:8" ht="30" customHeight="1" x14ac:dyDescent="0.2">
      <c r="A154" s="7"/>
      <c r="B154" s="43"/>
      <c r="C154" s="50"/>
      <c r="D154" s="43"/>
      <c r="E154" s="44"/>
      <c r="F154" s="51"/>
      <c r="G154" s="42"/>
      <c r="H154" s="20" t="e">
        <f>ROUND(G154*#REF!,2)</f>
        <v>#REF!</v>
      </c>
    </row>
    <row r="155" spans="1:8" ht="28.9" customHeight="1" x14ac:dyDescent="0.2">
      <c r="A155" s="7"/>
      <c r="B155" s="43"/>
      <c r="C155" s="50"/>
      <c r="D155" s="43"/>
      <c r="E155" s="44"/>
      <c r="F155" s="51"/>
      <c r="G155" s="42"/>
      <c r="H155" s="20" t="e">
        <f>ROUND(G155*#REF!,2)</f>
        <v>#REF!</v>
      </c>
    </row>
    <row r="156" spans="1:8" ht="32.450000000000003" customHeight="1" x14ac:dyDescent="0.2">
      <c r="A156" s="7"/>
      <c r="B156" s="43"/>
      <c r="C156" s="50"/>
      <c r="D156" s="43"/>
      <c r="E156" s="44"/>
      <c r="F156" s="51"/>
      <c r="G156" s="42"/>
      <c r="H156" s="20" t="e">
        <f>ROUND(G156*#REF!,2)</f>
        <v>#REF!</v>
      </c>
    </row>
    <row r="157" spans="1:8" ht="29.45" customHeight="1" x14ac:dyDescent="0.2">
      <c r="A157" s="7"/>
      <c r="B157" s="43"/>
      <c r="C157" s="50"/>
      <c r="D157" s="43"/>
      <c r="E157" s="44"/>
      <c r="F157" s="51"/>
      <c r="G157" s="42"/>
      <c r="H157" s="20" t="e">
        <f>ROUND(G157*#REF!,2)</f>
        <v>#REF!</v>
      </c>
    </row>
    <row r="158" spans="1:8" ht="32.450000000000003" customHeight="1" x14ac:dyDescent="0.2">
      <c r="A158" s="7"/>
      <c r="B158" s="43"/>
      <c r="C158" s="50"/>
      <c r="D158" s="43"/>
      <c r="E158" s="44"/>
      <c r="F158" s="51"/>
      <c r="G158" s="42"/>
      <c r="H158" s="20" t="e">
        <f>ROUND(G158*#REF!,2)</f>
        <v>#REF!</v>
      </c>
    </row>
    <row r="159" spans="1:8" ht="31.15" customHeight="1" x14ac:dyDescent="0.2">
      <c r="A159" s="7"/>
      <c r="B159" s="43"/>
      <c r="C159" s="50"/>
      <c r="D159" s="43"/>
      <c r="E159" s="44"/>
      <c r="F159" s="51"/>
      <c r="G159" s="42"/>
      <c r="H159" s="20" t="e">
        <f>ROUND(G159*#REF!,2)</f>
        <v>#REF!</v>
      </c>
    </row>
    <row r="160" spans="1:8" ht="21.6" customHeight="1" x14ac:dyDescent="0.2">
      <c r="A160" s="7"/>
      <c r="B160" s="17"/>
      <c r="C160" s="69"/>
      <c r="D160" s="69"/>
      <c r="E160" s="69"/>
      <c r="F160" s="69"/>
      <c r="G160" s="45"/>
    </row>
    <row r="161" spans="1:7" ht="6" hidden="1" customHeight="1" x14ac:dyDescent="0.2">
      <c r="A161" s="7"/>
      <c r="B161" s="17"/>
      <c r="C161" s="15"/>
      <c r="D161" s="15"/>
      <c r="E161" s="15"/>
      <c r="F161" s="15"/>
      <c r="G161" s="16"/>
    </row>
    <row r="162" spans="1:7" ht="32.450000000000003" customHeight="1" x14ac:dyDescent="0.2">
      <c r="A162" s="7"/>
      <c r="B162" s="65"/>
      <c r="C162" s="65"/>
      <c r="D162" s="65"/>
      <c r="E162" s="65"/>
      <c r="F162" s="65"/>
      <c r="G162" s="65"/>
    </row>
    <row r="163" spans="1:7" ht="24" customHeight="1" x14ac:dyDescent="0.2">
      <c r="A163" s="7"/>
      <c r="B163" s="66"/>
      <c r="C163" s="66"/>
      <c r="D163" s="67"/>
      <c r="E163" s="67"/>
      <c r="F163" s="67"/>
      <c r="G163" s="67"/>
    </row>
    <row r="164" spans="1:7" ht="276.60000000000002" customHeight="1" x14ac:dyDescent="0.2">
      <c r="A164" s="7"/>
      <c r="B164" s="63"/>
      <c r="C164" s="64"/>
      <c r="D164" s="64"/>
      <c r="E164" s="64"/>
      <c r="F164" s="64"/>
      <c r="G164" s="64"/>
    </row>
    <row r="165" spans="1:7" ht="21" customHeight="1" x14ac:dyDescent="0.2">
      <c r="A165" s="7"/>
      <c r="B165" s="41"/>
      <c r="C165" s="40"/>
      <c r="D165" s="40"/>
      <c r="E165" s="40"/>
      <c r="F165" s="40"/>
      <c r="G165" s="40"/>
    </row>
    <row r="166" spans="1:7" ht="24" customHeight="1" x14ac:dyDescent="0.25">
      <c r="A166" s="7"/>
      <c r="B166" s="3"/>
      <c r="C166" s="4"/>
      <c r="D166" s="3"/>
      <c r="E166" s="3"/>
      <c r="F166" s="3"/>
      <c r="G166" s="3"/>
    </row>
    <row r="167" spans="1:7" ht="4.5" customHeight="1" x14ac:dyDescent="0.25">
      <c r="A167" s="7"/>
      <c r="B167" s="3"/>
      <c r="C167" s="4"/>
      <c r="D167" s="3"/>
      <c r="E167" s="3"/>
      <c r="F167" s="3"/>
      <c r="G167" s="3"/>
    </row>
    <row r="168" spans="1:7" ht="30.75" customHeight="1" x14ac:dyDescent="0.2">
      <c r="A168" s="7"/>
      <c r="B168" s="60"/>
      <c r="C168" s="60"/>
      <c r="D168" s="60"/>
      <c r="E168" s="60"/>
      <c r="F168" s="60"/>
      <c r="G168" s="60"/>
    </row>
    <row r="169" spans="1:7" ht="69.75" hidden="1" customHeight="1" x14ac:dyDescent="0.2">
      <c r="A169" s="7"/>
      <c r="B169" s="60"/>
      <c r="C169" s="60"/>
      <c r="D169" s="60"/>
      <c r="E169" s="60"/>
      <c r="F169" s="60"/>
      <c r="G169" s="60"/>
    </row>
    <row r="170" spans="1:7" ht="11.25" hidden="1" customHeight="1" x14ac:dyDescent="0.25">
      <c r="A170" s="7"/>
      <c r="B170" s="3"/>
      <c r="C170" s="3"/>
      <c r="D170" s="3"/>
      <c r="E170" s="3"/>
      <c r="F170" s="3"/>
      <c r="G170" s="3"/>
    </row>
    <row r="171" spans="1:7" ht="12.75" customHeight="1" x14ac:dyDescent="0.2">
      <c r="A171" s="7"/>
      <c r="B171" s="61"/>
      <c r="C171" s="61"/>
      <c r="D171" s="61"/>
      <c r="E171" s="61"/>
      <c r="F171" s="61"/>
      <c r="G171" s="61"/>
    </row>
    <row r="172" spans="1:7" ht="12.75" customHeight="1" x14ac:dyDescent="0.2">
      <c r="A172" s="7"/>
      <c r="B172" s="61"/>
      <c r="C172" s="61"/>
      <c r="D172" s="61"/>
      <c r="E172" s="61"/>
      <c r="F172" s="61"/>
      <c r="G172" s="61"/>
    </row>
    <row r="173" spans="1:7" ht="12.75" customHeight="1" x14ac:dyDescent="0.2">
      <c r="A173" s="7"/>
      <c r="B173" s="61"/>
      <c r="C173" s="61"/>
      <c r="D173" s="61"/>
      <c r="E173" s="61"/>
      <c r="F173" s="61"/>
      <c r="G173" s="61"/>
    </row>
    <row r="174" spans="1:7" ht="12" customHeight="1" x14ac:dyDescent="0.2">
      <c r="A174" s="7"/>
      <c r="B174" s="61"/>
      <c r="C174" s="61"/>
      <c r="D174" s="61"/>
      <c r="E174" s="61"/>
      <c r="F174" s="61"/>
      <c r="G174" s="61"/>
    </row>
    <row r="175" spans="1:7" ht="12.75" customHeight="1" x14ac:dyDescent="0.2">
      <c r="A175" s="7"/>
      <c r="B175" s="59"/>
      <c r="C175" s="59"/>
      <c r="D175" s="59"/>
      <c r="E175" s="59"/>
      <c r="F175" s="59"/>
      <c r="G175" s="59"/>
    </row>
    <row r="176" spans="1:7" ht="26.25" customHeight="1" x14ac:dyDescent="0.2">
      <c r="A176" s="7"/>
      <c r="B176" s="59"/>
      <c r="C176" s="59"/>
      <c r="D176" s="59"/>
      <c r="E176" s="59"/>
      <c r="F176" s="59"/>
      <c r="G176" s="59"/>
    </row>
    <row r="177" spans="1:8" ht="15.75" x14ac:dyDescent="0.2">
      <c r="A177" s="7"/>
      <c r="B177" s="5"/>
      <c r="C177" s="5"/>
      <c r="D177" s="5"/>
      <c r="E177" s="5"/>
      <c r="F177" s="5"/>
      <c r="G177" s="5"/>
    </row>
    <row r="178" spans="1:8" ht="11.25" customHeight="1" x14ac:dyDescent="0.25">
      <c r="A178" s="7"/>
      <c r="B178" s="62"/>
      <c r="C178" s="62"/>
      <c r="D178" s="62"/>
      <c r="E178" s="62"/>
      <c r="F178" s="62"/>
      <c r="G178" s="62"/>
    </row>
    <row r="179" spans="1:8" ht="11.25" customHeight="1" x14ac:dyDescent="0.25">
      <c r="A179" s="7"/>
      <c r="B179" s="62"/>
      <c r="C179" s="62"/>
      <c r="D179" s="62"/>
      <c r="E179" s="62"/>
      <c r="F179" s="62"/>
      <c r="G179" s="62"/>
    </row>
    <row r="180" spans="1:8" ht="24" customHeight="1" x14ac:dyDescent="0.2">
      <c r="A180" s="7"/>
      <c r="B180" s="59"/>
      <c r="C180" s="59"/>
      <c r="D180" s="59"/>
      <c r="E180" s="59"/>
      <c r="F180" s="59"/>
      <c r="G180" s="59"/>
    </row>
    <row r="181" spans="1:8" ht="12.6" customHeight="1" x14ac:dyDescent="0.2">
      <c r="A181" s="7"/>
      <c r="B181" s="59"/>
      <c r="C181" s="59"/>
      <c r="D181" s="59"/>
      <c r="E181" s="59"/>
      <c r="F181" s="59"/>
      <c r="G181" s="59"/>
    </row>
    <row r="182" spans="1:8" s="7" customFormat="1" ht="10.5" customHeight="1" x14ac:dyDescent="0.25">
      <c r="B182" s="3"/>
      <c r="C182" s="3"/>
      <c r="D182" s="3"/>
      <c r="E182" s="3"/>
      <c r="F182" s="3"/>
      <c r="G182" s="3"/>
    </row>
    <row r="183" spans="1:8" ht="25.5" x14ac:dyDescent="0.2">
      <c r="A183" s="7"/>
      <c r="B183" s="46"/>
      <c r="C183" s="47"/>
      <c r="D183" s="47"/>
      <c r="E183" s="47"/>
      <c r="F183" s="47"/>
      <c r="G183" s="47"/>
      <c r="H183" s="20" t="s">
        <v>31</v>
      </c>
    </row>
    <row r="184" spans="1:8" ht="41.45" customHeight="1" x14ac:dyDescent="0.2">
      <c r="A184" s="7"/>
      <c r="B184" s="44"/>
      <c r="C184" s="50"/>
      <c r="D184" s="44"/>
      <c r="E184" s="44"/>
      <c r="F184" s="51"/>
      <c r="G184" s="42"/>
      <c r="H184" s="20" t="e">
        <f>ROUND(G184*#REF!,2)</f>
        <v>#REF!</v>
      </c>
    </row>
    <row r="185" spans="1:8" ht="40.9" customHeight="1" x14ac:dyDescent="0.2">
      <c r="A185" s="7"/>
      <c r="B185" s="44"/>
      <c r="C185" s="50"/>
      <c r="D185" s="44"/>
      <c r="E185" s="44"/>
      <c r="F185" s="51"/>
      <c r="G185" s="42"/>
      <c r="H185" s="20" t="e">
        <f>ROUND(G185*#REF!,2)</f>
        <v>#REF!</v>
      </c>
    </row>
    <row r="186" spans="1:8" ht="42" customHeight="1" x14ac:dyDescent="0.2">
      <c r="A186" s="7"/>
      <c r="B186" s="44"/>
      <c r="C186" s="50"/>
      <c r="D186" s="44"/>
      <c r="E186" s="44"/>
      <c r="F186" s="51"/>
      <c r="G186" s="42"/>
      <c r="H186" s="20" t="e">
        <f>ROUND(G186*#REF!,2)</f>
        <v>#REF!</v>
      </c>
    </row>
    <row r="187" spans="1:8" ht="69.599999999999994" customHeight="1" x14ac:dyDescent="0.2">
      <c r="A187" s="7"/>
      <c r="B187" s="44"/>
      <c r="C187" s="50"/>
      <c r="D187" s="44"/>
      <c r="E187" s="44"/>
      <c r="F187" s="51"/>
      <c r="G187" s="42"/>
      <c r="H187" s="20" t="e">
        <f>ROUND(G187*#REF!,2)</f>
        <v>#REF!</v>
      </c>
    </row>
    <row r="188" spans="1:8" ht="41.45" customHeight="1" x14ac:dyDescent="0.2">
      <c r="A188" s="7"/>
      <c r="B188" s="44"/>
      <c r="C188" s="50"/>
      <c r="D188" s="44"/>
      <c r="E188" s="44"/>
      <c r="F188" s="51"/>
      <c r="G188" s="42"/>
      <c r="H188" s="20" t="e">
        <f>ROUND(G188*#REF!,2)</f>
        <v>#REF!</v>
      </c>
    </row>
    <row r="189" spans="1:8" ht="41.45" customHeight="1" x14ac:dyDescent="0.2">
      <c r="A189" s="7"/>
      <c r="B189" s="44"/>
      <c r="C189" s="50"/>
      <c r="D189" s="44"/>
      <c r="E189" s="44"/>
      <c r="F189" s="51"/>
      <c r="G189" s="42"/>
      <c r="H189" s="20" t="e">
        <f>ROUND(G189*#REF!,2)</f>
        <v>#REF!</v>
      </c>
    </row>
    <row r="190" spans="1:8" ht="40.9" customHeight="1" x14ac:dyDescent="0.2">
      <c r="A190" s="7"/>
      <c r="B190" s="44"/>
      <c r="C190" s="50"/>
      <c r="D190" s="44"/>
      <c r="E190" s="44"/>
      <c r="F190" s="51"/>
      <c r="G190" s="42"/>
      <c r="H190" s="20" t="e">
        <f>ROUND(G190*#REF!,2)</f>
        <v>#REF!</v>
      </c>
    </row>
    <row r="191" spans="1:8" ht="40.15" customHeight="1" x14ac:dyDescent="0.2">
      <c r="A191" s="7"/>
      <c r="B191" s="44"/>
      <c r="C191" s="50"/>
      <c r="D191" s="44"/>
      <c r="E191" s="44"/>
      <c r="F191" s="51"/>
      <c r="G191" s="42"/>
      <c r="H191" s="20" t="e">
        <f>ROUND(G191*#REF!,2)</f>
        <v>#REF!</v>
      </c>
    </row>
    <row r="192" spans="1:8" ht="42" customHeight="1" x14ac:dyDescent="0.2">
      <c r="A192" s="7"/>
      <c r="B192" s="44"/>
      <c r="C192" s="50"/>
      <c r="D192" s="44"/>
      <c r="E192" s="44"/>
      <c r="F192" s="51"/>
      <c r="G192" s="42"/>
      <c r="H192" s="20"/>
    </row>
    <row r="193" spans="1:8" ht="40.15" customHeight="1" x14ac:dyDescent="0.2">
      <c r="A193" s="7"/>
      <c r="B193" s="44"/>
      <c r="C193" s="50"/>
      <c r="D193" s="44"/>
      <c r="E193" s="44"/>
      <c r="F193" s="51"/>
      <c r="G193" s="42"/>
      <c r="H193" s="20" t="e">
        <f>ROUND(G193*#REF!,2)</f>
        <v>#REF!</v>
      </c>
    </row>
    <row r="194" spans="1:8" ht="81.599999999999994" customHeight="1" x14ac:dyDescent="0.2">
      <c r="A194" s="7"/>
      <c r="B194" s="44"/>
      <c r="C194" s="50"/>
      <c r="D194" s="44"/>
      <c r="E194" s="44"/>
      <c r="F194" s="51"/>
      <c r="G194" s="42"/>
      <c r="H194" s="20" t="e">
        <f>ROUND(G194*#REF!,2)</f>
        <v>#REF!</v>
      </c>
    </row>
    <row r="195" spans="1:8" ht="82.15" customHeight="1" x14ac:dyDescent="0.2">
      <c r="A195" s="7"/>
      <c r="B195" s="44"/>
      <c r="C195" s="50"/>
      <c r="D195" s="44"/>
      <c r="E195" s="44"/>
      <c r="F195" s="51"/>
      <c r="G195" s="42"/>
      <c r="H195" s="20" t="e">
        <f>ROUND(G195*#REF!,2)</f>
        <v>#REF!</v>
      </c>
    </row>
    <row r="196" spans="1:8" ht="81.599999999999994" customHeight="1" x14ac:dyDescent="0.2">
      <c r="A196" s="7"/>
      <c r="B196" s="44"/>
      <c r="C196" s="50"/>
      <c r="D196" s="44"/>
      <c r="E196" s="44"/>
      <c r="F196" s="51"/>
      <c r="G196" s="42"/>
      <c r="H196" s="20" t="e">
        <f>ROUND(G196*#REF!,2)</f>
        <v>#REF!</v>
      </c>
    </row>
    <row r="197" spans="1:8" ht="81.599999999999994" customHeight="1" x14ac:dyDescent="0.2">
      <c r="A197" s="7"/>
      <c r="B197" s="44"/>
      <c r="C197" s="50"/>
      <c r="D197" s="44"/>
      <c r="E197" s="44"/>
      <c r="F197" s="51"/>
      <c r="G197" s="42"/>
      <c r="H197" s="20" t="e">
        <f>ROUND(G197*#REF!,2)</f>
        <v>#REF!</v>
      </c>
    </row>
    <row r="198" spans="1:8" ht="79.900000000000006" customHeight="1" x14ac:dyDescent="0.2">
      <c r="A198" s="7"/>
      <c r="B198" s="44"/>
      <c r="C198" s="50"/>
      <c r="D198" s="44"/>
      <c r="E198" s="44"/>
      <c r="F198" s="51"/>
      <c r="G198" s="42"/>
      <c r="H198" s="20" t="e">
        <f>ROUND(G198*#REF!,2)</f>
        <v>#REF!</v>
      </c>
    </row>
    <row r="199" spans="1:8" s="10" customFormat="1" ht="55.15" customHeight="1" x14ac:dyDescent="0.2">
      <c r="A199" s="7"/>
      <c r="B199" s="44"/>
      <c r="C199" s="50"/>
      <c r="D199" s="44"/>
      <c r="E199" s="44"/>
      <c r="F199" s="51"/>
      <c r="G199" s="42"/>
      <c r="H199" s="20" t="e">
        <f>ROUND(G199*#REF!,2)</f>
        <v>#REF!</v>
      </c>
    </row>
    <row r="200" spans="1:8" ht="53.45" customHeight="1" x14ac:dyDescent="0.2">
      <c r="A200" s="7"/>
      <c r="B200" s="44"/>
      <c r="C200" s="50"/>
      <c r="D200" s="44"/>
      <c r="E200" s="44"/>
      <c r="F200" s="51"/>
      <c r="G200" s="42"/>
      <c r="H200" s="20" t="e">
        <f>ROUND(G200*#REF!,2)</f>
        <v>#REF!</v>
      </c>
    </row>
    <row r="201" spans="1:8" ht="69" customHeight="1" x14ac:dyDescent="0.2">
      <c r="A201" s="7"/>
      <c r="B201" s="44"/>
      <c r="C201" s="50"/>
      <c r="D201" s="44"/>
      <c r="E201" s="44"/>
      <c r="F201" s="51"/>
      <c r="G201" s="42"/>
      <c r="H201" s="20" t="e">
        <f>ROUND(G201*#REF!,2)</f>
        <v>#REF!</v>
      </c>
    </row>
    <row r="202" spans="1:8" ht="69" customHeight="1" x14ac:dyDescent="0.2">
      <c r="A202" s="7"/>
      <c r="B202" s="44"/>
      <c r="C202" s="50"/>
      <c r="D202" s="44"/>
      <c r="E202" s="44"/>
      <c r="F202" s="51"/>
      <c r="G202" s="42"/>
      <c r="H202" s="20" t="e">
        <f>ROUND(G202*#REF!,2)</f>
        <v>#REF!</v>
      </c>
    </row>
    <row r="203" spans="1:8" ht="41.45" customHeight="1" x14ac:dyDescent="0.2">
      <c r="A203" s="7"/>
      <c r="B203" s="44"/>
      <c r="C203" s="50"/>
      <c r="D203" s="44"/>
      <c r="E203" s="44"/>
      <c r="F203" s="51"/>
      <c r="G203" s="42"/>
      <c r="H203" s="20" t="e">
        <f>ROUND(G203*#REF!,2)</f>
        <v>#REF!</v>
      </c>
    </row>
    <row r="204" spans="1:8" ht="41.45" customHeight="1" x14ac:dyDescent="0.2">
      <c r="A204" s="7"/>
      <c r="B204" s="44"/>
      <c r="C204" s="50"/>
      <c r="D204" s="44"/>
      <c r="E204" s="44"/>
      <c r="F204" s="51"/>
      <c r="G204" s="42"/>
      <c r="H204" s="20" t="e">
        <f>ROUND(G204*#REF!,2)</f>
        <v>#REF!</v>
      </c>
    </row>
    <row r="205" spans="1:8" ht="55.9" customHeight="1" x14ac:dyDescent="0.2">
      <c r="A205" s="7"/>
      <c r="B205" s="44"/>
      <c r="C205" s="50"/>
      <c r="D205" s="44"/>
      <c r="E205" s="44"/>
      <c r="F205" s="51"/>
      <c r="G205" s="42"/>
      <c r="H205" s="20" t="e">
        <f>ROUND(G205*#REF!,2)</f>
        <v>#REF!</v>
      </c>
    </row>
    <row r="206" spans="1:8" ht="53.45" customHeight="1" x14ac:dyDescent="0.2">
      <c r="A206" s="7"/>
      <c r="B206" s="44"/>
      <c r="C206" s="50"/>
      <c r="D206" s="44"/>
      <c r="E206" s="44"/>
      <c r="F206" s="51"/>
      <c r="G206" s="42"/>
      <c r="H206" s="20" t="e">
        <f>ROUND(G206*#REF!,2)</f>
        <v>#REF!</v>
      </c>
    </row>
    <row r="207" spans="1:8" ht="54.6" customHeight="1" x14ac:dyDescent="0.2">
      <c r="A207" s="7"/>
      <c r="B207" s="44"/>
      <c r="C207" s="50"/>
      <c r="D207" s="44"/>
      <c r="E207" s="44"/>
      <c r="F207" s="51"/>
      <c r="G207" s="42"/>
      <c r="H207" s="20" t="e">
        <f>ROUND(G207*#REF!,2)</f>
        <v>#REF!</v>
      </c>
    </row>
    <row r="208" spans="1:8" ht="55.15" customHeight="1" x14ac:dyDescent="0.2">
      <c r="A208" s="7"/>
      <c r="B208" s="44"/>
      <c r="C208" s="50"/>
      <c r="D208" s="44"/>
      <c r="E208" s="44"/>
      <c r="F208" s="51"/>
      <c r="G208" s="42"/>
      <c r="H208" s="20" t="e">
        <f>ROUND(G208*#REF!,2)</f>
        <v>#REF!</v>
      </c>
    </row>
    <row r="209" spans="1:8" ht="52.9" customHeight="1" x14ac:dyDescent="0.2">
      <c r="A209" s="7"/>
      <c r="B209" s="44"/>
      <c r="C209" s="50"/>
      <c r="D209" s="44"/>
      <c r="E209" s="44"/>
      <c r="F209" s="51"/>
      <c r="G209" s="42"/>
      <c r="H209" s="20" t="e">
        <f>ROUND(G209*#REF!,2)</f>
        <v>#REF!</v>
      </c>
    </row>
    <row r="210" spans="1:8" ht="54" customHeight="1" x14ac:dyDescent="0.2">
      <c r="A210" s="7"/>
      <c r="B210" s="44"/>
      <c r="C210" s="50"/>
      <c r="D210" s="44"/>
      <c r="E210" s="44"/>
      <c r="F210" s="51"/>
      <c r="G210" s="42"/>
      <c r="H210" s="20" t="e">
        <f>ROUND(G210*#REF!,2)</f>
        <v>#REF!</v>
      </c>
    </row>
    <row r="211" spans="1:8" ht="80.45" customHeight="1" x14ac:dyDescent="0.2">
      <c r="A211" s="7"/>
      <c r="B211" s="44"/>
      <c r="C211" s="50"/>
      <c r="D211" s="44"/>
      <c r="E211" s="44"/>
      <c r="F211" s="51"/>
      <c r="G211" s="42"/>
      <c r="H211" s="20" t="e">
        <f>ROUND(G211*#REF!,2)</f>
        <v>#REF!</v>
      </c>
    </row>
    <row r="212" spans="1:8" ht="69" customHeight="1" x14ac:dyDescent="0.2">
      <c r="A212" s="7"/>
      <c r="B212" s="44"/>
      <c r="C212" s="50"/>
      <c r="D212" s="44"/>
      <c r="E212" s="44"/>
      <c r="F212" s="51"/>
      <c r="G212" s="42"/>
      <c r="H212" s="20" t="e">
        <f>ROUND(G212*#REF!,2)</f>
        <v>#REF!</v>
      </c>
    </row>
    <row r="213" spans="1:8" ht="83.45" customHeight="1" x14ac:dyDescent="0.2">
      <c r="A213" s="7"/>
      <c r="B213" s="44"/>
      <c r="C213" s="50"/>
      <c r="D213" s="44"/>
      <c r="E213" s="44"/>
      <c r="F213" s="51"/>
      <c r="G213" s="42"/>
      <c r="H213" s="20" t="e">
        <f>ROUND(G213*#REF!,2)</f>
        <v>#REF!</v>
      </c>
    </row>
    <row r="214" spans="1:8" ht="82.9" customHeight="1" x14ac:dyDescent="0.2">
      <c r="A214" s="7"/>
      <c r="B214" s="44"/>
      <c r="C214" s="50"/>
      <c r="D214" s="44"/>
      <c r="E214" s="44"/>
      <c r="F214" s="51"/>
      <c r="G214" s="42"/>
      <c r="H214" s="20" t="e">
        <f>ROUND(G214*#REF!,2)</f>
        <v>#REF!</v>
      </c>
    </row>
    <row r="215" spans="1:8" ht="82.15" customHeight="1" x14ac:dyDescent="0.2">
      <c r="A215" s="7"/>
      <c r="B215" s="44"/>
      <c r="C215" s="50"/>
      <c r="D215" s="44"/>
      <c r="E215" s="44"/>
      <c r="F215" s="51"/>
      <c r="G215" s="42"/>
      <c r="H215" s="20" t="e">
        <f>ROUND(G215*#REF!,2)</f>
        <v>#REF!</v>
      </c>
    </row>
    <row r="216" spans="1:8" ht="43.9" customHeight="1" x14ac:dyDescent="0.2">
      <c r="A216" s="7"/>
      <c r="B216" s="44"/>
      <c r="C216" s="50"/>
      <c r="D216" s="44"/>
      <c r="E216" s="44"/>
      <c r="F216" s="51"/>
      <c r="G216" s="42"/>
      <c r="H216" s="20" t="e">
        <f>ROUND(G216*#REF!,2)</f>
        <v>#REF!</v>
      </c>
    </row>
    <row r="217" spans="1:8" ht="43.15" customHeight="1" x14ac:dyDescent="0.2">
      <c r="A217" s="7"/>
      <c r="B217" s="44"/>
      <c r="C217" s="50"/>
      <c r="D217" s="44"/>
      <c r="E217" s="44"/>
      <c r="F217" s="51"/>
      <c r="G217" s="42"/>
      <c r="H217" s="20" t="e">
        <f>ROUND(G217*#REF!,2)</f>
        <v>#REF!</v>
      </c>
    </row>
    <row r="218" spans="1:8" ht="42.6" customHeight="1" x14ac:dyDescent="0.2">
      <c r="A218" s="7"/>
      <c r="B218" s="44"/>
      <c r="C218" s="50"/>
      <c r="D218" s="44"/>
      <c r="E218" s="44"/>
      <c r="F218" s="51"/>
      <c r="G218" s="42"/>
      <c r="H218" s="20" t="e">
        <f>ROUND(G218*#REF!,2)</f>
        <v>#REF!</v>
      </c>
    </row>
    <row r="219" spans="1:8" ht="42.6" customHeight="1" x14ac:dyDescent="0.2">
      <c r="A219" s="7"/>
      <c r="B219" s="44"/>
      <c r="C219" s="50"/>
      <c r="D219" s="44"/>
      <c r="E219" s="44"/>
      <c r="F219" s="51"/>
      <c r="G219" s="42"/>
      <c r="H219" s="20" t="e">
        <f>ROUND(G219*#REF!,2)</f>
        <v>#REF!</v>
      </c>
    </row>
    <row r="220" spans="1:8" ht="42.6" customHeight="1" x14ac:dyDescent="0.2">
      <c r="A220" s="7"/>
      <c r="B220" s="44"/>
      <c r="C220" s="50"/>
      <c r="D220" s="44"/>
      <c r="E220" s="44"/>
      <c r="F220" s="51"/>
      <c r="G220" s="42"/>
      <c r="H220" s="20" t="e">
        <f>ROUND(G220*#REF!,2)</f>
        <v>#REF!</v>
      </c>
    </row>
    <row r="221" spans="1:8" ht="40.9" customHeight="1" x14ac:dyDescent="0.2">
      <c r="A221" s="7"/>
      <c r="B221" s="44"/>
      <c r="C221" s="50"/>
      <c r="D221" s="44"/>
      <c r="E221" s="44"/>
      <c r="F221" s="51"/>
      <c r="G221" s="42"/>
      <c r="H221" s="20" t="e">
        <f>ROUND(G221*#REF!,2)</f>
        <v>#REF!</v>
      </c>
    </row>
    <row r="222" spans="1:8" ht="42" customHeight="1" x14ac:dyDescent="0.2">
      <c r="A222" s="7"/>
      <c r="B222" s="44"/>
      <c r="C222" s="50"/>
      <c r="D222" s="44"/>
      <c r="E222" s="44"/>
      <c r="F222" s="51"/>
      <c r="G222" s="42"/>
      <c r="H222" s="20"/>
    </row>
    <row r="223" spans="1:8" ht="43.9" customHeight="1" x14ac:dyDescent="0.2">
      <c r="A223" s="7"/>
      <c r="B223" s="44"/>
      <c r="C223" s="50"/>
      <c r="D223" s="44"/>
      <c r="E223" s="44"/>
      <c r="F223" s="51"/>
      <c r="G223" s="42"/>
      <c r="H223" s="20" t="e">
        <f>ROUND(G223*#REF!,2)</f>
        <v>#REF!</v>
      </c>
    </row>
    <row r="224" spans="1:8" ht="54.6" customHeight="1" x14ac:dyDescent="0.2">
      <c r="A224" s="7"/>
      <c r="B224" s="44"/>
      <c r="C224" s="50"/>
      <c r="D224" s="44"/>
      <c r="E224" s="44"/>
      <c r="F224" s="51"/>
      <c r="G224" s="42"/>
      <c r="H224" s="20" t="e">
        <f>ROUND(G224*#REF!,2)</f>
        <v>#REF!</v>
      </c>
    </row>
    <row r="225" spans="1:8" ht="43.15" customHeight="1" x14ac:dyDescent="0.2">
      <c r="A225" s="7"/>
      <c r="B225" s="44"/>
      <c r="C225" s="50"/>
      <c r="D225" s="44"/>
      <c r="E225" s="44"/>
      <c r="F225" s="51"/>
      <c r="G225" s="42"/>
      <c r="H225" s="20" t="e">
        <f>ROUND(G225*#REF!,2)</f>
        <v>#REF!</v>
      </c>
    </row>
    <row r="226" spans="1:8" ht="43.15" customHeight="1" x14ac:dyDescent="0.2">
      <c r="A226" s="7"/>
      <c r="B226" s="44"/>
      <c r="C226" s="50"/>
      <c r="D226" s="44"/>
      <c r="E226" s="44"/>
      <c r="F226" s="51"/>
      <c r="G226" s="42"/>
      <c r="H226" s="20" t="e">
        <f>ROUND(G226*#REF!,2)</f>
        <v>#REF!</v>
      </c>
    </row>
    <row r="227" spans="1:8" ht="40.15" customHeight="1" x14ac:dyDescent="0.2">
      <c r="A227" s="7"/>
      <c r="B227" s="44"/>
      <c r="C227" s="50"/>
      <c r="D227" s="44"/>
      <c r="E227" s="44"/>
      <c r="F227" s="51"/>
      <c r="G227" s="42"/>
      <c r="H227" s="20" t="e">
        <f>ROUND(G227*#REF!,2)</f>
        <v>#REF!</v>
      </c>
    </row>
    <row r="228" spans="1:8" ht="44.45" customHeight="1" x14ac:dyDescent="0.2">
      <c r="A228" s="7"/>
      <c r="B228" s="44"/>
      <c r="C228" s="50"/>
      <c r="D228" s="44"/>
      <c r="E228" s="44"/>
      <c r="F228" s="51"/>
      <c r="G228" s="42"/>
      <c r="H228" s="20" t="e">
        <f>ROUND(G228*#REF!,2)</f>
        <v>#REF!</v>
      </c>
    </row>
    <row r="229" spans="1:8" ht="43.15" customHeight="1" x14ac:dyDescent="0.2">
      <c r="A229" s="7"/>
      <c r="B229" s="44"/>
      <c r="C229" s="50"/>
      <c r="D229" s="44"/>
      <c r="E229" s="44"/>
      <c r="F229" s="51"/>
      <c r="G229" s="42"/>
      <c r="H229" s="20" t="e">
        <f>ROUND(G229*#REF!,2)</f>
        <v>#REF!</v>
      </c>
    </row>
    <row r="230" spans="1:8" ht="41.45" customHeight="1" x14ac:dyDescent="0.2">
      <c r="A230" s="7"/>
      <c r="B230" s="44"/>
      <c r="C230" s="50"/>
      <c r="D230" s="44"/>
      <c r="E230" s="44"/>
      <c r="F230" s="51"/>
      <c r="G230" s="42"/>
      <c r="H230" s="20" t="e">
        <f>ROUND(G230*#REF!,2)</f>
        <v>#REF!</v>
      </c>
    </row>
    <row r="231" spans="1:8" ht="28.15" customHeight="1" x14ac:dyDescent="0.2">
      <c r="A231" s="7"/>
      <c r="B231" s="44"/>
      <c r="C231" s="50"/>
      <c r="D231" s="44"/>
      <c r="E231" s="44"/>
      <c r="F231" s="51"/>
      <c r="G231" s="42"/>
      <c r="H231" s="20" t="e">
        <f>ROUND(G231*#REF!,2)</f>
        <v>#REF!</v>
      </c>
    </row>
    <row r="232" spans="1:8" ht="28.9" customHeight="1" x14ac:dyDescent="0.2">
      <c r="A232" s="7"/>
      <c r="B232" s="44"/>
      <c r="C232" s="50"/>
      <c r="D232" s="44"/>
      <c r="E232" s="44"/>
      <c r="F232" s="51"/>
      <c r="G232" s="42"/>
      <c r="H232" s="20" t="e">
        <f>ROUND(G232*#REF!,2)</f>
        <v>#REF!</v>
      </c>
    </row>
    <row r="233" spans="1:8" ht="68.45" customHeight="1" x14ac:dyDescent="0.2">
      <c r="A233" s="7"/>
      <c r="B233" s="44"/>
      <c r="C233" s="50"/>
      <c r="D233" s="44"/>
      <c r="E233" s="44"/>
      <c r="F233" s="51"/>
      <c r="G233" s="42"/>
      <c r="H233" s="20" t="e">
        <f>ROUND(G233*#REF!,2)</f>
        <v>#REF!</v>
      </c>
    </row>
    <row r="234" spans="1:8" ht="81" customHeight="1" x14ac:dyDescent="0.2">
      <c r="A234" s="7"/>
      <c r="B234" s="44"/>
      <c r="C234" s="50"/>
      <c r="D234" s="44"/>
      <c r="E234" s="44"/>
      <c r="F234" s="51"/>
      <c r="G234" s="42"/>
      <c r="H234" s="20" t="e">
        <f>ROUND(G234*#REF!,2)</f>
        <v>#REF!</v>
      </c>
    </row>
    <row r="235" spans="1:8" ht="108" customHeight="1" x14ac:dyDescent="0.2">
      <c r="A235" s="7"/>
      <c r="B235" s="44"/>
      <c r="C235" s="50"/>
      <c r="D235" s="44"/>
      <c r="E235" s="44"/>
      <c r="F235" s="51"/>
      <c r="G235" s="42"/>
      <c r="H235" s="20" t="e">
        <f>ROUND(G235*#REF!,2)</f>
        <v>#REF!</v>
      </c>
    </row>
    <row r="236" spans="1:8" ht="107.45" customHeight="1" x14ac:dyDescent="0.2">
      <c r="A236" s="7"/>
      <c r="B236" s="44"/>
      <c r="C236" s="50"/>
      <c r="D236" s="44"/>
      <c r="E236" s="44"/>
      <c r="F236" s="51"/>
      <c r="G236" s="42"/>
      <c r="H236" s="20" t="e">
        <f>ROUND(G236*#REF!,2)</f>
        <v>#REF!</v>
      </c>
    </row>
    <row r="237" spans="1:8" ht="43.15" customHeight="1" x14ac:dyDescent="0.2">
      <c r="A237" s="7"/>
      <c r="B237" s="44"/>
      <c r="C237" s="50"/>
      <c r="D237" s="44"/>
      <c r="E237" s="44"/>
      <c r="F237" s="51"/>
      <c r="G237" s="42"/>
      <c r="H237" s="20" t="e">
        <f>ROUND(G237*#REF!,2)</f>
        <v>#REF!</v>
      </c>
    </row>
    <row r="238" spans="1:8" ht="55.9" customHeight="1" x14ac:dyDescent="0.2">
      <c r="A238" s="7"/>
      <c r="B238" s="44"/>
      <c r="C238" s="50"/>
      <c r="D238" s="44"/>
      <c r="E238" s="44"/>
      <c r="F238" s="51"/>
      <c r="G238" s="42"/>
      <c r="H238" s="20" t="e">
        <f>ROUND(G238*#REF!,2)</f>
        <v>#REF!</v>
      </c>
    </row>
    <row r="239" spans="1:8" ht="69" customHeight="1" x14ac:dyDescent="0.2">
      <c r="A239" s="7"/>
      <c r="B239" s="44"/>
      <c r="C239" s="50"/>
      <c r="D239" s="44"/>
      <c r="E239" s="44"/>
      <c r="F239" s="51"/>
      <c r="G239" s="42"/>
      <c r="H239" s="20" t="e">
        <f>ROUND(G239*#REF!,2)</f>
        <v>#REF!</v>
      </c>
    </row>
    <row r="240" spans="1:8" ht="63.75" customHeight="1" x14ac:dyDescent="0.2">
      <c r="A240" s="7"/>
      <c r="B240" s="44"/>
      <c r="C240" s="50"/>
      <c r="D240" s="44"/>
      <c r="E240" s="44"/>
      <c r="F240" s="51"/>
      <c r="G240" s="42"/>
      <c r="H240" s="20" t="e">
        <f>ROUND(G240*#REF!,2)</f>
        <v>#REF!</v>
      </c>
    </row>
    <row r="241" spans="1:8" ht="63.75" customHeight="1" x14ac:dyDescent="0.2">
      <c r="A241" s="7"/>
      <c r="B241" s="44"/>
      <c r="C241" s="50"/>
      <c r="D241" s="44"/>
      <c r="E241" s="44"/>
      <c r="F241" s="51"/>
      <c r="G241" s="42"/>
      <c r="H241" s="20" t="e">
        <f>ROUND(G241*#REF!,2)</f>
        <v>#REF!</v>
      </c>
    </row>
    <row r="242" spans="1:8" ht="112.9" customHeight="1" x14ac:dyDescent="0.2">
      <c r="A242" s="7"/>
      <c r="B242" s="44"/>
      <c r="C242" s="50"/>
      <c r="D242" s="44"/>
      <c r="E242" s="44"/>
      <c r="F242" s="51"/>
      <c r="G242" s="42"/>
      <c r="H242" s="20" t="e">
        <f>ROUND(G242*#REF!,2)</f>
        <v>#REF!</v>
      </c>
    </row>
    <row r="243" spans="1:8" ht="118.15" customHeight="1" x14ac:dyDescent="0.2">
      <c r="A243" s="7"/>
      <c r="B243" s="44"/>
      <c r="C243" s="50"/>
      <c r="D243" s="44"/>
      <c r="E243" s="44"/>
      <c r="F243" s="51"/>
      <c r="G243" s="42"/>
      <c r="H243" s="20" t="e">
        <f>ROUND(G243*#REF!,2)</f>
        <v>#REF!</v>
      </c>
    </row>
    <row r="244" spans="1:8" ht="33" customHeight="1" x14ac:dyDescent="0.2">
      <c r="A244" s="7"/>
      <c r="B244" s="44"/>
      <c r="C244" s="50"/>
      <c r="D244" s="44"/>
      <c r="E244" s="44"/>
      <c r="F244" s="51"/>
      <c r="G244" s="42"/>
      <c r="H244" s="20" t="e">
        <f>ROUND(G244*#REF!,2)</f>
        <v>#REF!</v>
      </c>
    </row>
    <row r="245" spans="1:8" ht="33" customHeight="1" x14ac:dyDescent="0.2">
      <c r="A245" s="7"/>
      <c r="B245" s="44"/>
      <c r="C245" s="50"/>
      <c r="D245" s="44"/>
      <c r="E245" s="44"/>
      <c r="F245" s="51"/>
      <c r="G245" s="42"/>
      <c r="H245" s="20" t="e">
        <f>ROUND(G245*#REF!,2)</f>
        <v>#REF!</v>
      </c>
    </row>
    <row r="246" spans="1:8" ht="69" customHeight="1" x14ac:dyDescent="0.2">
      <c r="A246" s="7"/>
      <c r="B246" s="44"/>
      <c r="C246" s="50"/>
      <c r="D246" s="44"/>
      <c r="E246" s="44"/>
      <c r="F246" s="51"/>
      <c r="G246" s="42"/>
      <c r="H246" s="20" t="e">
        <f>ROUND(G246*#REF!,2)</f>
        <v>#REF!</v>
      </c>
    </row>
    <row r="247" spans="1:8" ht="67.150000000000006" customHeight="1" x14ac:dyDescent="0.2">
      <c r="A247" s="7"/>
      <c r="B247" s="44"/>
      <c r="C247" s="50"/>
      <c r="D247" s="44"/>
      <c r="E247" s="44"/>
      <c r="F247" s="51"/>
      <c r="G247" s="42"/>
      <c r="H247" s="20" t="e">
        <f>ROUND(G247*#REF!,2)</f>
        <v>#REF!</v>
      </c>
    </row>
    <row r="248" spans="1:8" ht="67.150000000000006" customHeight="1" x14ac:dyDescent="0.2">
      <c r="A248" s="7"/>
      <c r="B248" s="44"/>
      <c r="C248" s="50"/>
      <c r="D248" s="44"/>
      <c r="E248" s="44"/>
      <c r="F248" s="51"/>
      <c r="G248" s="42"/>
      <c r="H248" s="20" t="e">
        <f>ROUND(G248*#REF!,2)</f>
        <v>#REF!</v>
      </c>
    </row>
    <row r="249" spans="1:8" ht="53.45" customHeight="1" x14ac:dyDescent="0.2">
      <c r="A249" s="7"/>
      <c r="B249" s="44"/>
      <c r="C249" s="50"/>
      <c r="D249" s="44"/>
      <c r="E249" s="44"/>
      <c r="F249" s="51"/>
      <c r="G249" s="42"/>
      <c r="H249" s="20" t="e">
        <f>ROUND(G249*#REF!,2)</f>
        <v>#REF!</v>
      </c>
    </row>
    <row r="250" spans="1:8" ht="42.6" customHeight="1" x14ac:dyDescent="0.2">
      <c r="A250" s="7"/>
      <c r="B250" s="44"/>
      <c r="C250" s="50"/>
      <c r="D250" s="44"/>
      <c r="E250" s="44"/>
      <c r="F250" s="51"/>
      <c r="G250" s="42"/>
      <c r="H250" s="20" t="e">
        <f>ROUND(G250*#REF!,2)</f>
        <v>#REF!</v>
      </c>
    </row>
    <row r="251" spans="1:8" ht="40.9" customHeight="1" x14ac:dyDescent="0.2">
      <c r="A251" s="7"/>
      <c r="B251" s="44"/>
      <c r="C251" s="50"/>
      <c r="D251" s="44"/>
      <c r="E251" s="44"/>
      <c r="F251" s="51"/>
      <c r="G251" s="42"/>
      <c r="H251" s="20" t="e">
        <f>ROUND(G251*#REF!,2)</f>
        <v>#REF!</v>
      </c>
    </row>
    <row r="252" spans="1:8" ht="42.6" customHeight="1" x14ac:dyDescent="0.2">
      <c r="A252" s="7"/>
      <c r="B252" s="44"/>
      <c r="C252" s="50"/>
      <c r="D252" s="44"/>
      <c r="E252" s="44"/>
      <c r="F252" s="51"/>
      <c r="G252" s="42"/>
      <c r="H252" s="20" t="e">
        <f>ROUND(G252*#REF!,2)</f>
        <v>#REF!</v>
      </c>
    </row>
    <row r="253" spans="1:8" ht="26.25" customHeight="1" x14ac:dyDescent="0.2">
      <c r="A253" s="7"/>
      <c r="B253" s="17"/>
      <c r="C253" s="71"/>
      <c r="D253" s="71"/>
      <c r="E253" s="71"/>
      <c r="F253" s="71"/>
      <c r="G253" s="45"/>
    </row>
    <row r="254" spans="1:8" ht="9.75" customHeight="1" x14ac:dyDescent="0.2">
      <c r="A254" s="7"/>
      <c r="B254" s="17"/>
      <c r="C254" s="18"/>
      <c r="D254" s="18"/>
      <c r="E254" s="18"/>
      <c r="F254" s="18"/>
      <c r="G254" s="16"/>
    </row>
    <row r="255" spans="1:8" ht="18" customHeight="1" x14ac:dyDescent="0.2">
      <c r="A255" s="7"/>
      <c r="B255" s="65"/>
      <c r="C255" s="65"/>
      <c r="D255" s="65"/>
      <c r="E255" s="65"/>
      <c r="F255" s="65"/>
      <c r="G255" s="65"/>
    </row>
    <row r="256" spans="1:8" ht="16.5" customHeight="1" x14ac:dyDescent="0.2">
      <c r="A256" s="7"/>
      <c r="B256" s="66"/>
      <c r="C256" s="66"/>
      <c r="D256" s="67"/>
      <c r="E256" s="67"/>
      <c r="F256" s="67"/>
      <c r="G256" s="67"/>
    </row>
    <row r="257" spans="1:7" ht="48" customHeight="1" x14ac:dyDescent="0.2">
      <c r="A257" s="7"/>
      <c r="B257" s="63"/>
      <c r="C257" s="64"/>
      <c r="D257" s="64"/>
      <c r="E257" s="64"/>
      <c r="F257" s="64"/>
      <c r="G257" s="64"/>
    </row>
    <row r="258" spans="1:7" ht="129" customHeight="1" x14ac:dyDescent="0.2">
      <c r="A258" s="7"/>
      <c r="B258" s="70"/>
      <c r="C258" s="70"/>
      <c r="D258" s="70"/>
      <c r="E258" s="70"/>
      <c r="F258" s="70"/>
      <c r="G258" s="70"/>
    </row>
    <row r="259" spans="1:7" ht="15.75" x14ac:dyDescent="0.25">
      <c r="A259" s="7"/>
      <c r="B259" s="3"/>
      <c r="C259" s="4"/>
      <c r="D259" s="3"/>
      <c r="E259" s="3"/>
      <c r="F259" s="3"/>
      <c r="G259" s="3"/>
    </row>
    <row r="260" spans="1:7" ht="6" customHeight="1" x14ac:dyDescent="0.25">
      <c r="A260" s="7"/>
      <c r="B260" s="3"/>
      <c r="C260" s="4"/>
      <c r="D260" s="3"/>
      <c r="E260" s="3"/>
      <c r="F260" s="3"/>
      <c r="G260" s="3"/>
    </row>
    <row r="261" spans="1:7" ht="12.75" customHeight="1" x14ac:dyDescent="0.2">
      <c r="A261" s="7"/>
      <c r="B261" s="60"/>
      <c r="C261" s="60"/>
      <c r="D261" s="60"/>
      <c r="E261" s="60"/>
      <c r="F261" s="60"/>
      <c r="G261" s="60"/>
    </row>
    <row r="262" spans="1:7" ht="19.5" customHeight="1" x14ac:dyDescent="0.2">
      <c r="A262" s="7"/>
      <c r="B262" s="60"/>
      <c r="C262" s="60"/>
      <c r="D262" s="60"/>
      <c r="E262" s="60"/>
      <c r="F262" s="60"/>
      <c r="G262" s="60"/>
    </row>
    <row r="263" spans="1:7" ht="4.5" customHeight="1" x14ac:dyDescent="0.25">
      <c r="A263" s="7"/>
      <c r="B263" s="3"/>
      <c r="C263" s="3"/>
      <c r="D263" s="3"/>
      <c r="E263" s="3"/>
      <c r="F263" s="3"/>
      <c r="G263" s="3"/>
    </row>
    <row r="264" spans="1:7" ht="12.75" customHeight="1" x14ac:dyDescent="0.2">
      <c r="A264" s="7"/>
      <c r="B264" s="61"/>
      <c r="C264" s="61"/>
      <c r="D264" s="61"/>
      <c r="E264" s="61"/>
      <c r="F264" s="61"/>
      <c r="G264" s="61"/>
    </row>
    <row r="265" spans="1:7" ht="12.75" customHeight="1" x14ac:dyDescent="0.2">
      <c r="A265" s="7"/>
      <c r="B265" s="61"/>
      <c r="C265" s="61"/>
      <c r="D265" s="61"/>
      <c r="E265" s="61"/>
      <c r="F265" s="61"/>
      <c r="G265" s="61"/>
    </row>
    <row r="266" spans="1:7" ht="12.75" customHeight="1" x14ac:dyDescent="0.2">
      <c r="A266" s="7"/>
      <c r="B266" s="61"/>
      <c r="C266" s="61"/>
      <c r="D266" s="61"/>
      <c r="E266" s="61"/>
      <c r="F266" s="61"/>
      <c r="G266" s="61"/>
    </row>
    <row r="267" spans="1:7" ht="27" customHeight="1" x14ac:dyDescent="0.2">
      <c r="A267" s="7"/>
      <c r="B267" s="61"/>
      <c r="C267" s="61"/>
      <c r="D267" s="61"/>
      <c r="E267" s="61"/>
      <c r="F267" s="61"/>
      <c r="G267" s="61"/>
    </row>
    <row r="268" spans="1:7" ht="12.75" customHeight="1" x14ac:dyDescent="0.2">
      <c r="A268" s="7"/>
      <c r="B268" s="59"/>
      <c r="C268" s="59"/>
      <c r="D268" s="59"/>
      <c r="E268" s="59"/>
      <c r="F268" s="59"/>
      <c r="G268" s="59"/>
    </row>
    <row r="269" spans="1:7" x14ac:dyDescent="0.2">
      <c r="A269" s="7"/>
      <c r="B269" s="59"/>
      <c r="C269" s="59"/>
      <c r="D269" s="59"/>
      <c r="E269" s="59"/>
      <c r="F269" s="59"/>
      <c r="G269" s="59"/>
    </row>
    <row r="270" spans="1:7" ht="7.5" customHeight="1" x14ac:dyDescent="0.2">
      <c r="A270" s="7"/>
      <c r="B270" s="5"/>
      <c r="C270" s="5"/>
      <c r="D270" s="5"/>
      <c r="E270" s="5"/>
      <c r="F270" s="5"/>
      <c r="G270" s="5"/>
    </row>
    <row r="271" spans="1:7" ht="19.5" customHeight="1" x14ac:dyDescent="0.25">
      <c r="A271" s="7"/>
      <c r="B271" s="62"/>
      <c r="C271" s="62"/>
      <c r="D271" s="62"/>
      <c r="E271" s="62"/>
      <c r="F271" s="62"/>
      <c r="G271" s="62"/>
    </row>
    <row r="272" spans="1:7" ht="9" customHeight="1" x14ac:dyDescent="0.25">
      <c r="A272" s="7"/>
      <c r="B272" s="62"/>
      <c r="C272" s="62"/>
      <c r="D272" s="62"/>
      <c r="E272" s="62"/>
      <c r="F272" s="62"/>
      <c r="G272" s="62"/>
    </row>
    <row r="273" spans="1:8" ht="15.75" x14ac:dyDescent="0.2">
      <c r="A273" s="7"/>
      <c r="B273" s="59"/>
      <c r="C273" s="59"/>
      <c r="D273" s="59"/>
      <c r="E273" s="59"/>
      <c r="F273" s="59"/>
      <c r="G273" s="59"/>
    </row>
    <row r="274" spans="1:8" ht="27.75" customHeight="1" x14ac:dyDescent="0.2">
      <c r="A274" s="7"/>
      <c r="B274" s="59"/>
      <c r="C274" s="59"/>
      <c r="D274" s="59"/>
      <c r="E274" s="59"/>
      <c r="F274" s="59"/>
      <c r="G274" s="59"/>
    </row>
    <row r="275" spans="1:8" ht="6.75" customHeight="1" x14ac:dyDescent="0.25">
      <c r="A275" s="7"/>
      <c r="B275" s="3"/>
      <c r="C275" s="3"/>
      <c r="D275" s="3"/>
      <c r="E275" s="3"/>
      <c r="F275" s="3"/>
      <c r="G275" s="3"/>
    </row>
    <row r="276" spans="1:8" ht="25.5" x14ac:dyDescent="0.2">
      <c r="A276" s="7"/>
      <c r="B276" s="15"/>
      <c r="C276" s="15"/>
      <c r="D276" s="15"/>
      <c r="E276" s="15"/>
      <c r="F276" s="15"/>
      <c r="G276" s="15"/>
      <c r="H276" s="20" t="s">
        <v>31</v>
      </c>
    </row>
    <row r="277" spans="1:8" ht="96" customHeight="1" x14ac:dyDescent="0.2">
      <c r="A277" s="7"/>
      <c r="B277" s="48"/>
      <c r="C277" s="49"/>
      <c r="D277" s="44"/>
      <c r="E277" s="44"/>
      <c r="F277" s="51"/>
      <c r="G277" s="42"/>
      <c r="H277" s="20" t="e">
        <f>ROUND(G277*#REF!,2)</f>
        <v>#REF!</v>
      </c>
    </row>
    <row r="278" spans="1:8" ht="99" customHeight="1" x14ac:dyDescent="0.2">
      <c r="A278" s="7"/>
      <c r="B278" s="48"/>
      <c r="C278" s="49"/>
      <c r="D278" s="44"/>
      <c r="E278" s="44"/>
      <c r="F278" s="51"/>
      <c r="G278" s="42"/>
      <c r="H278" s="20" t="e">
        <f>ROUND(G278*#REF!,2)</f>
        <v>#REF!</v>
      </c>
    </row>
    <row r="279" spans="1:8" ht="94.5" customHeight="1" x14ac:dyDescent="0.2">
      <c r="A279" s="7"/>
      <c r="B279" s="48"/>
      <c r="C279" s="49"/>
      <c r="D279" s="44"/>
      <c r="E279" s="44"/>
      <c r="F279" s="51"/>
      <c r="G279" s="42"/>
      <c r="H279" s="20" t="e">
        <f>ROUND(G279*#REF!,2)</f>
        <v>#REF!</v>
      </c>
    </row>
    <row r="280" spans="1:8" ht="101.25" customHeight="1" x14ac:dyDescent="0.2">
      <c r="A280" s="7"/>
      <c r="B280" s="48"/>
      <c r="C280" s="49"/>
      <c r="D280" s="44"/>
      <c r="E280" s="44"/>
      <c r="F280" s="51"/>
      <c r="G280" s="42"/>
      <c r="H280" s="20" t="e">
        <f>ROUND(G280*#REF!,2)</f>
        <v>#REF!</v>
      </c>
    </row>
    <row r="281" spans="1:8" ht="97.5" customHeight="1" x14ac:dyDescent="0.2">
      <c r="A281" s="7"/>
      <c r="B281" s="48"/>
      <c r="C281" s="49"/>
      <c r="D281" s="44"/>
      <c r="E281" s="44"/>
      <c r="F281" s="51"/>
      <c r="G281" s="42"/>
      <c r="H281" s="20" t="e">
        <f>ROUND(G281*#REF!,2)</f>
        <v>#REF!</v>
      </c>
    </row>
    <row r="282" spans="1:8" ht="23.25" customHeight="1" x14ac:dyDescent="0.2">
      <c r="A282" s="7"/>
      <c r="B282" s="19"/>
      <c r="C282" s="68"/>
      <c r="D282" s="68"/>
      <c r="E282" s="68"/>
      <c r="F282" s="68"/>
      <c r="G282" s="45"/>
    </row>
    <row r="283" spans="1:8" ht="9.75" customHeight="1" x14ac:dyDescent="0.2">
      <c r="A283" s="7"/>
      <c r="B283" s="19"/>
      <c r="C283" s="12"/>
      <c r="D283" s="12"/>
      <c r="E283" s="12"/>
      <c r="F283" s="12"/>
      <c r="G283" s="16"/>
    </row>
    <row r="284" spans="1:8" ht="17.25" customHeight="1" x14ac:dyDescent="0.2">
      <c r="A284" s="7"/>
      <c r="B284" s="65"/>
      <c r="C284" s="65"/>
      <c r="D284" s="65"/>
      <c r="E284" s="65"/>
      <c r="F284" s="65"/>
      <c r="G284" s="65"/>
    </row>
    <row r="285" spans="1:8" ht="18" customHeight="1" x14ac:dyDescent="0.2">
      <c r="A285" s="7"/>
      <c r="B285" s="66"/>
      <c r="C285" s="66"/>
      <c r="D285" s="67"/>
      <c r="E285" s="67"/>
      <c r="F285" s="67"/>
      <c r="G285" s="67"/>
    </row>
    <row r="286" spans="1:8" ht="45.75" customHeight="1" x14ac:dyDescent="0.2">
      <c r="A286" s="7"/>
      <c r="B286" s="63"/>
      <c r="C286" s="64"/>
      <c r="D286" s="64"/>
      <c r="E286" s="64"/>
      <c r="F286" s="64"/>
      <c r="G286" s="64"/>
    </row>
    <row r="287" spans="1:8" ht="15" x14ac:dyDescent="0.25">
      <c r="A287" s="7"/>
      <c r="B287" s="19"/>
      <c r="C287" s="12"/>
      <c r="D287" s="12"/>
      <c r="E287" s="12"/>
      <c r="F287" s="12"/>
      <c r="G287" s="13"/>
    </row>
    <row r="288" spans="1:8" ht="1.5" customHeight="1" x14ac:dyDescent="0.2">
      <c r="A288" s="7"/>
      <c r="B288" s="11"/>
      <c r="C288" s="11"/>
      <c r="D288" s="11"/>
      <c r="E288" s="11"/>
      <c r="F288" s="11"/>
      <c r="G288" s="11"/>
    </row>
    <row r="289" spans="1:7" x14ac:dyDescent="0.2">
      <c r="A289" s="7"/>
      <c r="B289" s="7"/>
      <c r="C289" s="7"/>
      <c r="D289" s="7"/>
      <c r="E289" s="7"/>
      <c r="F289" s="7"/>
      <c r="G289" s="7"/>
    </row>
    <row r="290" spans="1:7" x14ac:dyDescent="0.2">
      <c r="A290" s="7"/>
      <c r="B290" s="7"/>
      <c r="C290" s="7"/>
      <c r="D290" s="7"/>
      <c r="E290" s="7"/>
      <c r="F290" s="7"/>
      <c r="G290" s="7"/>
    </row>
    <row r="291" spans="1:7" x14ac:dyDescent="0.2">
      <c r="A291" s="7"/>
      <c r="B291" s="7"/>
      <c r="C291" s="7"/>
      <c r="D291" s="7"/>
      <c r="E291" s="7"/>
      <c r="F291" s="7"/>
      <c r="G291" s="7"/>
    </row>
    <row r="292" spans="1:7" x14ac:dyDescent="0.2">
      <c r="A292" s="7"/>
      <c r="B292" s="7"/>
      <c r="C292" s="7"/>
      <c r="D292" s="7"/>
      <c r="E292" s="7"/>
      <c r="F292" s="7"/>
      <c r="G292" s="7"/>
    </row>
    <row r="293" spans="1:7" x14ac:dyDescent="0.2">
      <c r="A293" s="7"/>
      <c r="B293" s="7"/>
      <c r="C293" s="7"/>
      <c r="D293" s="7"/>
      <c r="E293" s="7"/>
      <c r="F293" s="7"/>
      <c r="G293" s="7"/>
    </row>
    <row r="294" spans="1:7" x14ac:dyDescent="0.2">
      <c r="A294" s="7"/>
      <c r="B294" s="7"/>
      <c r="C294" s="7"/>
      <c r="D294" s="7"/>
      <c r="E294" s="7"/>
      <c r="F294" s="7"/>
      <c r="G294" s="7"/>
    </row>
    <row r="295" spans="1:7" x14ac:dyDescent="0.2">
      <c r="A295" s="7"/>
      <c r="B295" s="7"/>
      <c r="C295" s="7"/>
      <c r="D295" s="7"/>
      <c r="E295" s="7"/>
      <c r="F295" s="7"/>
      <c r="G295" s="7"/>
    </row>
    <row r="296" spans="1:7" x14ac:dyDescent="0.2">
      <c r="A296" s="7"/>
      <c r="B296" s="7"/>
      <c r="C296" s="7"/>
      <c r="D296" s="7"/>
      <c r="E296" s="7"/>
      <c r="F296" s="7"/>
      <c r="G296" s="7"/>
    </row>
    <row r="297" spans="1:7" x14ac:dyDescent="0.2">
      <c r="A297" s="7"/>
      <c r="B297" s="7"/>
      <c r="C297" s="7"/>
      <c r="D297" s="7"/>
      <c r="E297" s="7"/>
      <c r="F297" s="7"/>
      <c r="G297" s="7"/>
    </row>
    <row r="298" spans="1:7" x14ac:dyDescent="0.2">
      <c r="A298" s="7"/>
      <c r="B298" s="7"/>
      <c r="C298" s="7"/>
      <c r="D298" s="7"/>
      <c r="E298" s="7"/>
      <c r="F298" s="7"/>
      <c r="G298" s="7"/>
    </row>
    <row r="299" spans="1:7" x14ac:dyDescent="0.2">
      <c r="A299" s="7"/>
      <c r="B299" s="7"/>
      <c r="C299" s="7"/>
      <c r="D299" s="7"/>
      <c r="E299" s="7"/>
      <c r="F299" s="7"/>
      <c r="G299" s="7"/>
    </row>
    <row r="300" spans="1:7" x14ac:dyDescent="0.2">
      <c r="A300" s="7"/>
      <c r="B300" s="7"/>
      <c r="C300" s="7"/>
      <c r="D300" s="7"/>
      <c r="E300" s="7"/>
      <c r="F300" s="7"/>
      <c r="G300" s="7"/>
    </row>
    <row r="301" spans="1:7" x14ac:dyDescent="0.2">
      <c r="A301" s="7"/>
      <c r="B301" s="7"/>
      <c r="C301" s="7"/>
      <c r="D301" s="7"/>
      <c r="E301" s="7"/>
      <c r="F301" s="7"/>
      <c r="G301" s="7"/>
    </row>
    <row r="302" spans="1:7" x14ac:dyDescent="0.2">
      <c r="A302" s="7"/>
      <c r="B302" s="7"/>
      <c r="C302" s="7"/>
      <c r="D302" s="7"/>
      <c r="E302" s="7"/>
      <c r="F302" s="7"/>
      <c r="G302" s="7"/>
    </row>
    <row r="303" spans="1:7" x14ac:dyDescent="0.2">
      <c r="A303" s="7"/>
      <c r="B303" s="7"/>
      <c r="C303" s="7"/>
      <c r="D303" s="7"/>
      <c r="E303" s="7"/>
      <c r="F303" s="7"/>
      <c r="G303" s="7"/>
    </row>
    <row r="304" spans="1:7" x14ac:dyDescent="0.2">
      <c r="A304" s="7"/>
      <c r="B304" s="7"/>
      <c r="C304" s="7"/>
      <c r="D304" s="7"/>
      <c r="E304" s="7"/>
      <c r="F304" s="7"/>
      <c r="G304" s="7"/>
    </row>
    <row r="305" spans="1:7" x14ac:dyDescent="0.2">
      <c r="A305" s="7"/>
      <c r="B305" s="7"/>
      <c r="C305" s="7"/>
      <c r="D305" s="7"/>
      <c r="E305" s="7"/>
      <c r="F305" s="7"/>
      <c r="G305" s="7"/>
    </row>
    <row r="306" spans="1:7" x14ac:dyDescent="0.2">
      <c r="A306" s="7"/>
      <c r="B306" s="7"/>
      <c r="C306" s="7"/>
      <c r="D306" s="7"/>
      <c r="E306" s="7"/>
      <c r="F306" s="7"/>
      <c r="G306" s="7"/>
    </row>
    <row r="307" spans="1:7" x14ac:dyDescent="0.2">
      <c r="A307" s="7"/>
      <c r="B307" s="7"/>
      <c r="C307" s="7"/>
      <c r="D307" s="7"/>
      <c r="E307" s="7"/>
      <c r="F307" s="7"/>
      <c r="G307" s="7"/>
    </row>
    <row r="308" spans="1:7" x14ac:dyDescent="0.2">
      <c r="A308" s="7"/>
      <c r="B308" s="7"/>
      <c r="C308" s="7"/>
      <c r="D308" s="7"/>
      <c r="E308" s="7"/>
      <c r="F308" s="7"/>
      <c r="G308" s="7"/>
    </row>
    <row r="309" spans="1:7" x14ac:dyDescent="0.2">
      <c r="A309" s="7"/>
      <c r="B309" s="7"/>
      <c r="C309" s="7"/>
      <c r="D309" s="7"/>
      <c r="E309" s="7"/>
      <c r="F309" s="7"/>
      <c r="G309" s="7"/>
    </row>
    <row r="310" spans="1:7" x14ac:dyDescent="0.2">
      <c r="A310" s="7"/>
      <c r="B310" s="7"/>
      <c r="C310" s="7"/>
      <c r="D310" s="7"/>
      <c r="E310" s="7"/>
      <c r="F310" s="7"/>
      <c r="G310" s="7"/>
    </row>
    <row r="311" spans="1:7" x14ac:dyDescent="0.2">
      <c r="A311" s="7"/>
      <c r="B311" s="7"/>
      <c r="C311" s="7"/>
      <c r="D311" s="7"/>
      <c r="E311" s="7"/>
      <c r="F311" s="7"/>
      <c r="G311" s="7"/>
    </row>
    <row r="312" spans="1:7" x14ac:dyDescent="0.2">
      <c r="A312" s="7"/>
      <c r="B312" s="7"/>
      <c r="C312" s="7"/>
      <c r="D312" s="7"/>
      <c r="E312" s="7"/>
      <c r="F312" s="7"/>
      <c r="G312" s="7"/>
    </row>
    <row r="313" spans="1:7" x14ac:dyDescent="0.2">
      <c r="A313" s="7"/>
      <c r="B313" s="7"/>
      <c r="C313" s="7"/>
      <c r="D313" s="7"/>
      <c r="E313" s="7"/>
      <c r="F313" s="7"/>
      <c r="G313" s="7"/>
    </row>
    <row r="314" spans="1:7" x14ac:dyDescent="0.2">
      <c r="A314" s="7"/>
      <c r="B314" s="7"/>
      <c r="C314" s="7"/>
      <c r="D314" s="7"/>
      <c r="E314" s="7"/>
      <c r="F314" s="7"/>
      <c r="G314" s="7"/>
    </row>
    <row r="315" spans="1:7" x14ac:dyDescent="0.2">
      <c r="A315" s="7"/>
      <c r="B315" s="7"/>
      <c r="C315" s="7"/>
      <c r="D315" s="7"/>
      <c r="E315" s="7"/>
      <c r="F315" s="7"/>
      <c r="G315" s="7"/>
    </row>
    <row r="316" spans="1:7" x14ac:dyDescent="0.2">
      <c r="A316" s="7"/>
      <c r="B316" s="7"/>
      <c r="C316" s="7"/>
      <c r="D316" s="7"/>
      <c r="E316" s="7"/>
      <c r="F316" s="7"/>
      <c r="G316" s="7"/>
    </row>
    <row r="317" spans="1:7" x14ac:dyDescent="0.2">
      <c r="A317" s="7"/>
      <c r="B317" s="7"/>
      <c r="C317" s="7"/>
      <c r="D317" s="7"/>
      <c r="E317" s="7"/>
      <c r="F317" s="7"/>
      <c r="G317" s="7"/>
    </row>
    <row r="318" spans="1:7" x14ac:dyDescent="0.2">
      <c r="A318" s="7"/>
      <c r="B318" s="7"/>
      <c r="C318" s="7"/>
      <c r="D318" s="7"/>
      <c r="E318" s="7"/>
      <c r="F318" s="7"/>
      <c r="G318" s="7"/>
    </row>
    <row r="319" spans="1:7" x14ac:dyDescent="0.2">
      <c r="A319" s="7"/>
      <c r="B319" s="7"/>
      <c r="C319" s="7"/>
      <c r="D319" s="7"/>
      <c r="E319" s="7"/>
      <c r="F319" s="7"/>
      <c r="G319" s="7"/>
    </row>
    <row r="320" spans="1:7" x14ac:dyDescent="0.2">
      <c r="A320" s="7"/>
      <c r="B320" s="7"/>
      <c r="C320" s="7"/>
      <c r="D320" s="7"/>
      <c r="E320" s="7"/>
      <c r="F320" s="7"/>
      <c r="G320" s="7"/>
    </row>
    <row r="321" spans="1:7" x14ac:dyDescent="0.2">
      <c r="A321" s="7"/>
      <c r="B321" s="7"/>
      <c r="C321" s="7"/>
      <c r="D321" s="7"/>
      <c r="E321" s="7"/>
      <c r="F321" s="7"/>
      <c r="G321" s="7"/>
    </row>
    <row r="322" spans="1:7" x14ac:dyDescent="0.2">
      <c r="A322" s="7"/>
      <c r="B322" s="7"/>
      <c r="C322" s="7"/>
      <c r="D322" s="7"/>
      <c r="E322" s="7"/>
      <c r="F322" s="7"/>
      <c r="G322" s="7"/>
    </row>
    <row r="323" spans="1:7" x14ac:dyDescent="0.2">
      <c r="A323" s="7"/>
      <c r="B323" s="7"/>
      <c r="C323" s="7"/>
      <c r="D323" s="7"/>
      <c r="E323" s="7"/>
      <c r="F323" s="7"/>
      <c r="G323" s="7"/>
    </row>
    <row r="324" spans="1:7" x14ac:dyDescent="0.2">
      <c r="A324" s="7"/>
      <c r="B324" s="7"/>
      <c r="C324" s="7"/>
      <c r="D324" s="7"/>
      <c r="E324" s="7"/>
      <c r="F324" s="7"/>
      <c r="G324" s="7"/>
    </row>
    <row r="325" spans="1:7" x14ac:dyDescent="0.2">
      <c r="A325" s="7"/>
      <c r="B325" s="7"/>
      <c r="C325" s="7"/>
      <c r="D325" s="7"/>
      <c r="E325" s="7"/>
      <c r="F325" s="7"/>
      <c r="G325" s="7"/>
    </row>
    <row r="326" spans="1:7" x14ac:dyDescent="0.2">
      <c r="A326" s="7"/>
      <c r="B326" s="7"/>
      <c r="C326" s="7"/>
      <c r="D326" s="7"/>
      <c r="E326" s="7"/>
      <c r="F326" s="7"/>
      <c r="G326" s="7"/>
    </row>
    <row r="327" spans="1:7" x14ac:dyDescent="0.2">
      <c r="A327" s="7"/>
      <c r="B327" s="7"/>
      <c r="C327" s="7"/>
      <c r="D327" s="7"/>
      <c r="E327" s="7"/>
      <c r="F327" s="7"/>
      <c r="G327" s="7"/>
    </row>
    <row r="328" spans="1:7" x14ac:dyDescent="0.2">
      <c r="A328" s="7"/>
      <c r="B328" s="7"/>
      <c r="C328" s="7"/>
      <c r="D328" s="7"/>
      <c r="E328" s="7"/>
      <c r="F328" s="7"/>
      <c r="G328" s="7"/>
    </row>
    <row r="329" spans="1:7" x14ac:dyDescent="0.2">
      <c r="A329" s="7"/>
      <c r="B329" s="7"/>
      <c r="C329" s="7"/>
      <c r="D329" s="7"/>
      <c r="E329" s="7"/>
      <c r="F329" s="7"/>
      <c r="G329" s="7"/>
    </row>
    <row r="330" spans="1:7" x14ac:dyDescent="0.2">
      <c r="A330" s="7"/>
      <c r="B330" s="7"/>
      <c r="C330" s="7"/>
      <c r="D330" s="7"/>
      <c r="E330" s="7"/>
      <c r="F330" s="7"/>
      <c r="G330" s="7"/>
    </row>
    <row r="331" spans="1:7" x14ac:dyDescent="0.2">
      <c r="A331" s="7"/>
      <c r="B331" s="7"/>
      <c r="C331" s="7"/>
      <c r="D331" s="7"/>
      <c r="E331" s="7"/>
      <c r="F331" s="7"/>
      <c r="G331" s="7"/>
    </row>
    <row r="332" spans="1:7" x14ac:dyDescent="0.2">
      <c r="A332" s="7"/>
      <c r="B332" s="7"/>
      <c r="C332" s="7"/>
      <c r="D332" s="7"/>
      <c r="E332" s="7"/>
      <c r="F332" s="7"/>
      <c r="G332" s="7"/>
    </row>
    <row r="333" spans="1:7" x14ac:dyDescent="0.2">
      <c r="A333" s="7"/>
      <c r="B333" s="7"/>
      <c r="C333" s="7"/>
      <c r="D333" s="7"/>
      <c r="E333" s="7"/>
      <c r="F333" s="7"/>
      <c r="G333" s="7"/>
    </row>
    <row r="334" spans="1:7" x14ac:dyDescent="0.2">
      <c r="A334" s="7"/>
      <c r="B334" s="7"/>
      <c r="C334" s="7"/>
      <c r="D334" s="7"/>
      <c r="E334" s="7"/>
      <c r="F334" s="7"/>
      <c r="G334" s="7"/>
    </row>
    <row r="335" spans="1:7" x14ac:dyDescent="0.2">
      <c r="A335" s="7"/>
      <c r="B335" s="7"/>
      <c r="C335" s="7"/>
      <c r="D335" s="7"/>
      <c r="E335" s="7"/>
      <c r="F335" s="7"/>
      <c r="G335" s="7"/>
    </row>
    <row r="336" spans="1:7" x14ac:dyDescent="0.2">
      <c r="A336" s="7"/>
      <c r="B336" s="7"/>
      <c r="C336" s="7"/>
      <c r="D336" s="7"/>
      <c r="E336" s="7"/>
      <c r="F336" s="7"/>
      <c r="G336" s="7"/>
    </row>
    <row r="337" spans="1:7" x14ac:dyDescent="0.2">
      <c r="A337" s="7"/>
      <c r="B337" s="7"/>
      <c r="C337" s="7"/>
      <c r="D337" s="7"/>
      <c r="E337" s="7"/>
      <c r="F337" s="7"/>
      <c r="G337" s="7"/>
    </row>
    <row r="338" spans="1:7" x14ac:dyDescent="0.2">
      <c r="A338" s="7"/>
      <c r="B338" s="7"/>
      <c r="C338" s="7"/>
      <c r="D338" s="7"/>
      <c r="E338" s="7"/>
      <c r="F338" s="7"/>
      <c r="G338" s="7"/>
    </row>
    <row r="339" spans="1:7" x14ac:dyDescent="0.2">
      <c r="A339" s="7"/>
      <c r="B339" s="7"/>
      <c r="C339" s="7"/>
      <c r="D339" s="7"/>
      <c r="E339" s="7"/>
      <c r="F339" s="7"/>
      <c r="G339" s="7"/>
    </row>
    <row r="340" spans="1:7" x14ac:dyDescent="0.2">
      <c r="A340" s="7"/>
      <c r="B340" s="7"/>
      <c r="C340" s="7"/>
      <c r="D340" s="7"/>
      <c r="E340" s="7"/>
      <c r="F340" s="7"/>
      <c r="G340" s="7"/>
    </row>
    <row r="341" spans="1:7" x14ac:dyDescent="0.2">
      <c r="A341" s="7"/>
      <c r="B341" s="7"/>
      <c r="C341" s="7"/>
      <c r="D341" s="7"/>
      <c r="E341" s="7"/>
      <c r="F341" s="7"/>
      <c r="G341" s="7"/>
    </row>
    <row r="342" spans="1:7" x14ac:dyDescent="0.2">
      <c r="A342" s="7"/>
      <c r="B342" s="7"/>
      <c r="C342" s="7"/>
      <c r="D342" s="7"/>
      <c r="E342" s="7"/>
      <c r="F342" s="7"/>
      <c r="G342" s="7"/>
    </row>
    <row r="343" spans="1:7" x14ac:dyDescent="0.2">
      <c r="A343" s="7"/>
      <c r="B343" s="7"/>
      <c r="C343" s="7"/>
      <c r="D343" s="7"/>
      <c r="E343" s="7"/>
      <c r="F343" s="7"/>
      <c r="G343" s="7"/>
    </row>
    <row r="344" spans="1:7" x14ac:dyDescent="0.2">
      <c r="A344" s="7"/>
      <c r="B344" s="7"/>
      <c r="C344" s="7"/>
      <c r="D344" s="7"/>
      <c r="E344" s="7"/>
      <c r="F344" s="7"/>
      <c r="G344" s="7"/>
    </row>
    <row r="345" spans="1:7" x14ac:dyDescent="0.2">
      <c r="A345" s="7"/>
      <c r="B345" s="7"/>
      <c r="C345" s="7"/>
      <c r="D345" s="7"/>
      <c r="E345" s="7"/>
      <c r="F345" s="7"/>
      <c r="G345" s="7"/>
    </row>
    <row r="346" spans="1:7" x14ac:dyDescent="0.2">
      <c r="A346" s="7"/>
      <c r="B346" s="7"/>
      <c r="C346" s="7"/>
      <c r="D346" s="7"/>
      <c r="E346" s="7"/>
      <c r="F346" s="7"/>
      <c r="G346" s="7"/>
    </row>
    <row r="347" spans="1:7" x14ac:dyDescent="0.2">
      <c r="A347" s="7"/>
      <c r="B347" s="7"/>
      <c r="C347" s="7"/>
      <c r="D347" s="7"/>
      <c r="E347" s="7"/>
      <c r="F347" s="7"/>
      <c r="G347" s="7"/>
    </row>
    <row r="348" spans="1:7" x14ac:dyDescent="0.2">
      <c r="A348" s="7"/>
      <c r="B348" s="7"/>
      <c r="C348" s="7"/>
      <c r="D348" s="7"/>
      <c r="E348" s="7"/>
      <c r="F348" s="7"/>
      <c r="G348" s="7"/>
    </row>
    <row r="349" spans="1:7" x14ac:dyDescent="0.2">
      <c r="A349" s="7"/>
      <c r="B349" s="7"/>
      <c r="C349" s="7"/>
      <c r="D349" s="7"/>
      <c r="E349" s="7"/>
      <c r="F349" s="7"/>
      <c r="G349" s="7"/>
    </row>
    <row r="350" spans="1:7" x14ac:dyDescent="0.2">
      <c r="A350" s="7"/>
      <c r="B350" s="7"/>
      <c r="C350" s="7"/>
      <c r="D350" s="7"/>
      <c r="E350" s="7"/>
      <c r="F350" s="7"/>
      <c r="G350" s="7"/>
    </row>
    <row r="351" spans="1:7" x14ac:dyDescent="0.2">
      <c r="A351" s="7"/>
      <c r="B351" s="7"/>
      <c r="C351" s="7"/>
      <c r="D351" s="7"/>
      <c r="E351" s="7"/>
      <c r="F351" s="7"/>
      <c r="G351" s="7"/>
    </row>
    <row r="352" spans="1:7" x14ac:dyDescent="0.2">
      <c r="A352" s="7"/>
      <c r="B352" s="7"/>
      <c r="C352" s="7"/>
      <c r="D352" s="7"/>
      <c r="E352" s="7"/>
      <c r="F352" s="7"/>
      <c r="G352" s="7"/>
    </row>
    <row r="353" spans="1:7" x14ac:dyDescent="0.2">
      <c r="A353" s="7"/>
      <c r="B353" s="7"/>
      <c r="C353" s="7"/>
      <c r="D353" s="7"/>
      <c r="E353" s="7"/>
      <c r="F353" s="7"/>
      <c r="G353" s="7"/>
    </row>
    <row r="354" spans="1:7" x14ac:dyDescent="0.2">
      <c r="A354" s="7"/>
      <c r="B354" s="7"/>
      <c r="C354" s="7"/>
      <c r="D354" s="7"/>
      <c r="E354" s="7"/>
      <c r="F354" s="7"/>
      <c r="G354" s="7"/>
    </row>
    <row r="355" spans="1:7" x14ac:dyDescent="0.2">
      <c r="A355" s="7"/>
      <c r="B355" s="7"/>
      <c r="C355" s="7"/>
      <c r="D355" s="7"/>
      <c r="E355" s="7"/>
      <c r="F355" s="7"/>
      <c r="G355" s="7"/>
    </row>
    <row r="356" spans="1:7" x14ac:dyDescent="0.2">
      <c r="A356" s="7"/>
      <c r="B356" s="7"/>
      <c r="C356" s="7"/>
      <c r="D356" s="7"/>
      <c r="E356" s="7"/>
      <c r="F356" s="7"/>
      <c r="G356" s="7"/>
    </row>
    <row r="357" spans="1:7" x14ac:dyDescent="0.2">
      <c r="A357" s="7"/>
      <c r="B357" s="7"/>
      <c r="C357" s="7"/>
      <c r="D357" s="7"/>
      <c r="E357" s="7"/>
      <c r="F357" s="7"/>
      <c r="G357" s="7"/>
    </row>
    <row r="358" spans="1:7" x14ac:dyDescent="0.2">
      <c r="A358" s="7"/>
      <c r="B358" s="7"/>
      <c r="C358" s="7"/>
      <c r="D358" s="7"/>
      <c r="E358" s="7"/>
      <c r="F358" s="7"/>
      <c r="G358" s="7"/>
    </row>
    <row r="359" spans="1:7" x14ac:dyDescent="0.2">
      <c r="A359" s="7"/>
      <c r="B359" s="7"/>
      <c r="C359" s="7"/>
      <c r="D359" s="7"/>
      <c r="E359" s="7"/>
      <c r="F359" s="7"/>
      <c r="G359" s="7"/>
    </row>
    <row r="360" spans="1:7" x14ac:dyDescent="0.2">
      <c r="A360" s="7"/>
      <c r="B360" s="7"/>
      <c r="C360" s="7"/>
      <c r="D360" s="7"/>
      <c r="E360" s="7"/>
      <c r="F360" s="7"/>
      <c r="G360" s="7"/>
    </row>
    <row r="361" spans="1:7" x14ac:dyDescent="0.2">
      <c r="A361" s="7"/>
      <c r="B361" s="7"/>
      <c r="C361" s="7"/>
      <c r="D361" s="7"/>
      <c r="E361" s="7"/>
      <c r="F361" s="7"/>
      <c r="G361" s="7"/>
    </row>
    <row r="362" spans="1:7" x14ac:dyDescent="0.2">
      <c r="A362" s="7"/>
      <c r="B362" s="7"/>
      <c r="C362" s="7"/>
      <c r="D362" s="7"/>
      <c r="E362" s="7"/>
      <c r="F362" s="7"/>
      <c r="G362" s="7"/>
    </row>
  </sheetData>
  <sheetProtection algorithmName="SHA-512" hashValue="iMwK/7ch2FmaVeqlvZE1OIgyWwAJlrpz8Yh9lRVHWRtuOlHuo/p2tu9kGdgWr2K9H0b3MYF9AGGD5DQdYL4B+w==" saltValue="7xG+1EfU/ejddtMWq4oLag==" spinCount="100000" sheet="1" selectLockedCells="1"/>
  <mergeCells count="54">
    <mergeCell ref="C1:G1"/>
    <mergeCell ref="B255:G255"/>
    <mergeCell ref="B256:C256"/>
    <mergeCell ref="D256:G256"/>
    <mergeCell ref="C253:F253"/>
    <mergeCell ref="B3:G4"/>
    <mergeCell ref="B6:G9"/>
    <mergeCell ref="B10:G11"/>
    <mergeCell ref="D80:G80"/>
    <mergeCell ref="B16:G16"/>
    <mergeCell ref="B76:F76"/>
    <mergeCell ref="B80:C80"/>
    <mergeCell ref="B78:G78"/>
    <mergeCell ref="B79:C79"/>
    <mergeCell ref="D79:G79"/>
    <mergeCell ref="B13:G13"/>
    <mergeCell ref="B14:G14"/>
    <mergeCell ref="B268:G269"/>
    <mergeCell ref="B261:G262"/>
    <mergeCell ref="B264:G267"/>
    <mergeCell ref="C160:F160"/>
    <mergeCell ref="B257:C257"/>
    <mergeCell ref="D257:G257"/>
    <mergeCell ref="D164:G164"/>
    <mergeCell ref="B162:G162"/>
    <mergeCell ref="B163:C163"/>
    <mergeCell ref="D163:G163"/>
    <mergeCell ref="B180:G180"/>
    <mergeCell ref="B164:C164"/>
    <mergeCell ref="B175:G176"/>
    <mergeCell ref="B168:G169"/>
    <mergeCell ref="B258:G258"/>
    <mergeCell ref="B181:G181"/>
    <mergeCell ref="B271:G271"/>
    <mergeCell ref="B272:G272"/>
    <mergeCell ref="B286:C286"/>
    <mergeCell ref="D286:G286"/>
    <mergeCell ref="B284:G284"/>
    <mergeCell ref="B285:C285"/>
    <mergeCell ref="D285:G285"/>
    <mergeCell ref="C282:F282"/>
    <mergeCell ref="B273:G273"/>
    <mergeCell ref="B274:G274"/>
    <mergeCell ref="B178:G178"/>
    <mergeCell ref="B179:G179"/>
    <mergeCell ref="B93:G93"/>
    <mergeCell ref="B94:G94"/>
    <mergeCell ref="B171:G174"/>
    <mergeCell ref="B90:G91"/>
    <mergeCell ref="B15:G15"/>
    <mergeCell ref="B95:G95"/>
    <mergeCell ref="B96:G96"/>
    <mergeCell ref="B83:G84"/>
    <mergeCell ref="B86:G89"/>
  </mergeCells>
  <phoneticPr fontId="8" type="noConversion"/>
  <dataValidations count="2">
    <dataValidation allowBlank="1" showInputMessage="1" showErrorMessage="1" promptTitle="Prosimy wypełnić te pole" prompt="Prosimy wpisać nazwę Wykonawcy" sqref="B271:G272 B178:G179 B13:G14 B93:G94"/>
    <dataValidation allowBlank="1" showInputMessage="1" showErrorMessage="1" promptTitle="Prosimy wypełnić tylko te pola" prompt="Prosimy o wypełnienie tylko tych pól" sqref="F277:F281 F184:F252 F99:F159 F19:F75"/>
  </dataValidations>
  <pageMargins left="0.15748031496062992" right="0.15748031496062992" top="1.7322834645669292" bottom="1.0236220472440944" header="0.51181102362204722" footer="0.51181102362204722"/>
  <pageSetup paperSize="9" scale="98" orientation="portrait" r:id="rId1"/>
  <headerFooter alignWithMargins="0">
    <oddHeader>&amp;L&amp;U
&amp;8
&amp;10
&amp;U &amp;12............................................
&amp;10 &amp;8   (pieczęć nagłównkowa Wykonawcy)&amp;C
&amp;G&amp;R&amp;"Garamond,Normalny"&amp;12FORMULARZ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opLeftCell="A340" workbookViewId="0">
      <selection activeCell="B375" sqref="B375"/>
    </sheetView>
  </sheetViews>
  <sheetFormatPr defaultRowHeight="12.75" x14ac:dyDescent="0.2"/>
  <cols>
    <col min="1" max="1" width="13" style="2" customWidth="1"/>
    <col min="2" max="16384" width="9.140625" style="2"/>
  </cols>
  <sheetData>
    <row r="1" spans="1:9" x14ac:dyDescent="0.2">
      <c r="A1" s="2" t="s">
        <v>32</v>
      </c>
    </row>
    <row r="2" spans="1:9" x14ac:dyDescent="0.2">
      <c r="A2" s="23"/>
    </row>
    <row r="3" spans="1:9" x14ac:dyDescent="0.2">
      <c r="A3" s="21"/>
      <c r="B3" s="22" t="s">
        <v>15</v>
      </c>
      <c r="C3" s="21"/>
      <c r="D3" s="24"/>
      <c r="E3" s="24"/>
      <c r="F3" s="24"/>
      <c r="G3" s="24"/>
      <c r="H3" s="24"/>
      <c r="I3" s="21"/>
    </row>
    <row r="4" spans="1:9" x14ac:dyDescent="0.2">
      <c r="A4" s="22" t="s">
        <v>15</v>
      </c>
      <c r="B4" s="25" t="e">
        <f>Arkusz1!#REF!</f>
        <v>#REF!</v>
      </c>
      <c r="C4" s="26" t="s">
        <v>16</v>
      </c>
      <c r="D4" s="24"/>
      <c r="E4" s="24"/>
      <c r="F4" s="24"/>
      <c r="G4" s="24"/>
      <c r="H4" s="24"/>
      <c r="I4" s="21"/>
    </row>
    <row r="5" spans="1:9" x14ac:dyDescent="0.2">
      <c r="A5" s="22"/>
      <c r="B5" s="26"/>
      <c r="C5" s="27" t="s">
        <v>17</v>
      </c>
      <c r="D5" s="28" t="s">
        <v>18</v>
      </c>
      <c r="E5" s="28" t="s">
        <v>19</v>
      </c>
      <c r="F5" s="28" t="s">
        <v>20</v>
      </c>
      <c r="G5" s="28" t="s">
        <v>21</v>
      </c>
      <c r="H5" s="28" t="s">
        <v>22</v>
      </c>
      <c r="I5" s="21"/>
    </row>
    <row r="6" spans="1:9" x14ac:dyDescent="0.2">
      <c r="A6" s="29" t="s">
        <v>23</v>
      </c>
      <c r="B6" s="21"/>
      <c r="C6" s="30"/>
      <c r="D6" s="31" t="e">
        <f>ROUND((B4-INT(B4))*100,0)</f>
        <v>#REF!</v>
      </c>
      <c r="E6" s="31" t="e">
        <f>IF(B4&gt;=1,VALUE(RIGHT(LEFT(INT(B4),LEN(INT(B4))),3)),0)</f>
        <v>#REF!</v>
      </c>
      <c r="F6" s="31" t="e">
        <f>IF(B4&gt;=1000,VALUE(TEXT(RIGHT(LEFT(INT(B4),LEN(INT(B4))-3),3),"000")),0)</f>
        <v>#REF!</v>
      </c>
      <c r="G6" s="31" t="e">
        <f>IF(B4&gt;=1000000,VALUE(TEXT(RIGHT(LEFT(INT(B4),LEN(INT(B4))-6),3),"000")),0)</f>
        <v>#REF!</v>
      </c>
      <c r="H6" s="31" t="e">
        <f>IF(B4&gt;=1000000000,VALUE(TEXT(RIGHT(LEFT(INT(B4),LEN(INT(B4))-9),3),"000")),0)</f>
        <v>#REF!</v>
      </c>
      <c r="I6" s="21"/>
    </row>
    <row r="7" spans="1:9" x14ac:dyDescent="0.2">
      <c r="A7" s="29" t="s">
        <v>24</v>
      </c>
      <c r="B7" s="32"/>
      <c r="C7" s="33" t="e">
        <f>ROUND((B4-INT(B4))*100,0)&amp;"/"&amp;100 &amp; " groszy"</f>
        <v>#REF!</v>
      </c>
      <c r="D7" s="33" t="e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>#REF!</v>
      </c>
      <c r="E7" s="34" t="e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>#REF!</v>
      </c>
      <c r="F7" s="34" t="e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>#REF!</v>
      </c>
      <c r="G7" s="34" t="e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>#REF!</v>
      </c>
      <c r="H7" s="33" t="e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>#REF!</v>
      </c>
      <c r="I7" s="32"/>
    </row>
    <row r="8" spans="1:9" x14ac:dyDescent="0.2">
      <c r="A8" s="21"/>
      <c r="B8" s="21"/>
      <c r="C8" s="35"/>
      <c r="D8" s="36"/>
      <c r="E8" s="36"/>
      <c r="F8" s="36"/>
      <c r="G8" s="36"/>
      <c r="H8" s="36"/>
      <c r="I8" s="21"/>
    </row>
    <row r="9" spans="1:9" x14ac:dyDescent="0.2">
      <c r="A9" s="22" t="s">
        <v>25</v>
      </c>
      <c r="B9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>W polu z kwotą nie znajduje się liczba</v>
      </c>
      <c r="C9" s="38"/>
      <c r="D9" s="38"/>
      <c r="E9" s="38"/>
      <c r="F9" s="38"/>
      <c r="G9" s="38"/>
      <c r="H9" s="38"/>
      <c r="I9" s="39"/>
    </row>
    <row r="10" spans="1:9" x14ac:dyDescent="0.2">
      <c r="A10" s="22" t="s">
        <v>26</v>
      </c>
      <c r="B10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>W polu z kwotą nie znajduje się liczba</v>
      </c>
      <c r="C10" s="38"/>
      <c r="D10" s="38"/>
      <c r="E10" s="38"/>
      <c r="F10" s="38"/>
      <c r="G10" s="38"/>
      <c r="H10" s="38"/>
      <c r="I10" s="39"/>
    </row>
    <row r="11" spans="1:9" x14ac:dyDescent="0.2">
      <c r="A11" s="22" t="s">
        <v>27</v>
      </c>
      <c r="B11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>W polu z kwotą nie znajduje się liczba</v>
      </c>
      <c r="C11" s="38"/>
      <c r="D11" s="38"/>
      <c r="E11" s="38"/>
      <c r="F11" s="38"/>
      <c r="G11" s="38"/>
      <c r="H11" s="38"/>
      <c r="I11" s="39"/>
    </row>
    <row r="12" spans="1:9" x14ac:dyDescent="0.2">
      <c r="A12" s="22"/>
      <c r="B12" s="21"/>
      <c r="C12" s="21"/>
      <c r="D12" s="24"/>
      <c r="E12" s="24"/>
      <c r="F12" s="24"/>
      <c r="G12" s="24"/>
      <c r="H12" s="24"/>
      <c r="I12" s="21"/>
    </row>
    <row r="15" spans="1:9" x14ac:dyDescent="0.2">
      <c r="A15" s="23"/>
    </row>
    <row r="16" spans="1:9" x14ac:dyDescent="0.2">
      <c r="A16" s="21"/>
      <c r="B16" s="22" t="s">
        <v>15</v>
      </c>
      <c r="C16" s="21"/>
      <c r="D16" s="24"/>
      <c r="E16" s="24"/>
      <c r="F16" s="24"/>
      <c r="G16" s="24"/>
      <c r="H16" s="24"/>
      <c r="I16" s="21"/>
    </row>
    <row r="17" spans="1:9" x14ac:dyDescent="0.2">
      <c r="A17" s="22" t="s">
        <v>15</v>
      </c>
      <c r="B17" s="25">
        <f>Arkusz1!G76</f>
        <v>0</v>
      </c>
      <c r="C17" s="26" t="s">
        <v>28</v>
      </c>
      <c r="D17" s="24"/>
      <c r="E17" s="24"/>
      <c r="F17" s="24"/>
      <c r="G17" s="24"/>
      <c r="H17" s="24"/>
      <c r="I17" s="21"/>
    </row>
    <row r="18" spans="1:9" x14ac:dyDescent="0.2">
      <c r="A18" s="22"/>
      <c r="B18" s="26"/>
      <c r="C18" s="27" t="s">
        <v>17</v>
      </c>
      <c r="D18" s="28" t="s">
        <v>18</v>
      </c>
      <c r="E18" s="28" t="s">
        <v>19</v>
      </c>
      <c r="F18" s="28" t="s">
        <v>20</v>
      </c>
      <c r="G18" s="28" t="s">
        <v>21</v>
      </c>
      <c r="H18" s="28" t="s">
        <v>22</v>
      </c>
      <c r="I18" s="21"/>
    </row>
    <row r="19" spans="1:9" x14ac:dyDescent="0.2">
      <c r="A19" s="29" t="s">
        <v>23</v>
      </c>
      <c r="B19" s="21"/>
      <c r="C19" s="30"/>
      <c r="D19" s="31">
        <f>ROUND((B17-INT(B17))*100,0)</f>
        <v>0</v>
      </c>
      <c r="E19" s="31">
        <f>IF(B17&gt;=1,VALUE(RIGHT(LEFT(INT(B17),LEN(INT(B17))),3)),0)</f>
        <v>0</v>
      </c>
      <c r="F19" s="31">
        <f>IF(B17&gt;=1000,VALUE(TEXT(RIGHT(LEFT(INT(B17),LEN(INT(B17))-3),3),"000")),0)</f>
        <v>0</v>
      </c>
      <c r="G19" s="31">
        <f>IF(B17&gt;=1000000,VALUE(TEXT(RIGHT(LEFT(INT(B17),LEN(INT(B17))-6),3),"000")),0)</f>
        <v>0</v>
      </c>
      <c r="H19" s="31">
        <f>IF(B17&gt;=1000000000,VALUE(TEXT(RIGHT(LEFT(INT(B17),LEN(INT(B17))-9),3),"000")),0)</f>
        <v>0</v>
      </c>
      <c r="I19" s="21"/>
    </row>
    <row r="20" spans="1:9" x14ac:dyDescent="0.2">
      <c r="A20" s="29" t="s">
        <v>24</v>
      </c>
      <c r="B20" s="32"/>
      <c r="C20" s="33" t="str">
        <f>ROUND((B17-INT(B17))*100,0)&amp;"/"&amp;100 &amp; " groszy"</f>
        <v>0/100 groszy</v>
      </c>
      <c r="D20" s="33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34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34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34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33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2"/>
    </row>
    <row r="21" spans="1:9" x14ac:dyDescent="0.2">
      <c r="A21" s="21"/>
      <c r="B21" s="21"/>
      <c r="C21" s="35"/>
      <c r="D21" s="36"/>
      <c r="E21" s="36"/>
      <c r="F21" s="36"/>
      <c r="G21" s="36"/>
      <c r="H21" s="36"/>
      <c r="I21" s="21"/>
    </row>
    <row r="22" spans="1:9" x14ac:dyDescent="0.2">
      <c r="A22" s="22" t="s">
        <v>25</v>
      </c>
      <c r="B22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38"/>
      <c r="D22" s="38"/>
      <c r="E22" s="38"/>
      <c r="F22" s="38"/>
      <c r="G22" s="38"/>
      <c r="H22" s="38"/>
      <c r="I22" s="39"/>
    </row>
    <row r="23" spans="1:9" x14ac:dyDescent="0.2">
      <c r="A23" s="22" t="s">
        <v>26</v>
      </c>
      <c r="B23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38"/>
      <c r="D23" s="38"/>
      <c r="E23" s="38"/>
      <c r="F23" s="38"/>
      <c r="G23" s="38"/>
      <c r="H23" s="38"/>
      <c r="I23" s="39"/>
    </row>
    <row r="24" spans="1:9" x14ac:dyDescent="0.2">
      <c r="A24" s="22" t="s">
        <v>27</v>
      </c>
      <c r="B24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38"/>
      <c r="D24" s="38"/>
      <c r="E24" s="38"/>
      <c r="F24" s="38"/>
      <c r="G24" s="38"/>
      <c r="H24" s="38"/>
      <c r="I24" s="39"/>
    </row>
    <row r="28" spans="1:9" x14ac:dyDescent="0.2">
      <c r="A28" s="23"/>
    </row>
    <row r="29" spans="1:9" x14ac:dyDescent="0.2">
      <c r="A29" s="21"/>
      <c r="B29" s="22" t="s">
        <v>15</v>
      </c>
      <c r="C29" s="21"/>
      <c r="D29" s="24"/>
      <c r="E29" s="24"/>
      <c r="F29" s="24"/>
      <c r="G29" s="24"/>
      <c r="H29" s="24"/>
      <c r="I29" s="21"/>
    </row>
    <row r="30" spans="1:9" x14ac:dyDescent="0.2">
      <c r="A30" s="22" t="s">
        <v>15</v>
      </c>
      <c r="B30" s="25" t="e">
        <f>Arkusz1!#REF!</f>
        <v>#REF!</v>
      </c>
      <c r="C30" s="26" t="s">
        <v>29</v>
      </c>
      <c r="D30" s="24"/>
      <c r="E30" s="24"/>
      <c r="F30" s="24"/>
      <c r="G30" s="24"/>
      <c r="H30" s="24"/>
      <c r="I30" s="21"/>
    </row>
    <row r="31" spans="1:9" x14ac:dyDescent="0.2">
      <c r="A31" s="22"/>
      <c r="B31" s="26"/>
      <c r="C31" s="27" t="s">
        <v>17</v>
      </c>
      <c r="D31" s="28" t="s">
        <v>18</v>
      </c>
      <c r="E31" s="28" t="s">
        <v>19</v>
      </c>
      <c r="F31" s="28" t="s">
        <v>20</v>
      </c>
      <c r="G31" s="28" t="s">
        <v>21</v>
      </c>
      <c r="H31" s="28" t="s">
        <v>22</v>
      </c>
      <c r="I31" s="21"/>
    </row>
    <row r="32" spans="1:9" x14ac:dyDescent="0.2">
      <c r="A32" s="29" t="s">
        <v>23</v>
      </c>
      <c r="B32" s="21"/>
      <c r="C32" s="30"/>
      <c r="D32" s="31" t="e">
        <f>ROUND((B30-INT(B30))*100,0)</f>
        <v>#REF!</v>
      </c>
      <c r="E32" s="31" t="e">
        <f>IF(B30&gt;=1,VALUE(RIGHT(LEFT(INT(B30),LEN(INT(B30))),3)),0)</f>
        <v>#REF!</v>
      </c>
      <c r="F32" s="31" t="e">
        <f>IF(B30&gt;=1000,VALUE(TEXT(RIGHT(LEFT(INT(B30),LEN(INT(B30))-3),3),"000")),0)</f>
        <v>#REF!</v>
      </c>
      <c r="G32" s="31" t="e">
        <f>IF(B30&gt;=1000000,VALUE(TEXT(RIGHT(LEFT(INT(B30),LEN(INT(B30))-6),3),"000")),0)</f>
        <v>#REF!</v>
      </c>
      <c r="H32" s="31" t="e">
        <f>IF(B30&gt;=1000000000,VALUE(TEXT(RIGHT(LEFT(INT(B30),LEN(INT(B30))-9),3),"000")),0)</f>
        <v>#REF!</v>
      </c>
      <c r="I32" s="21"/>
    </row>
    <row r="33" spans="1:9" x14ac:dyDescent="0.2">
      <c r="A33" s="29" t="s">
        <v>24</v>
      </c>
      <c r="B33" s="32"/>
      <c r="C33" s="33" t="e">
        <f>ROUND((B30-INT(B30))*100,0)&amp;"/"&amp;100 &amp; " groszy"</f>
        <v>#REF!</v>
      </c>
      <c r="D33" s="33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34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34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34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33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32"/>
    </row>
    <row r="34" spans="1:9" x14ac:dyDescent="0.2">
      <c r="A34" s="21"/>
      <c r="B34" s="21"/>
      <c r="C34" s="35"/>
      <c r="D34" s="36"/>
      <c r="E34" s="36"/>
      <c r="F34" s="36"/>
      <c r="G34" s="36"/>
      <c r="H34" s="36"/>
      <c r="I34" s="21"/>
    </row>
    <row r="35" spans="1:9" x14ac:dyDescent="0.2">
      <c r="A35" s="22" t="s">
        <v>25</v>
      </c>
      <c r="B35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8"/>
      <c r="D35" s="38"/>
      <c r="E35" s="38"/>
      <c r="F35" s="38"/>
      <c r="G35" s="38"/>
      <c r="H35" s="38"/>
      <c r="I35" s="39"/>
    </row>
    <row r="36" spans="1:9" x14ac:dyDescent="0.2">
      <c r="A36" s="22" t="s">
        <v>26</v>
      </c>
      <c r="B36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8"/>
      <c r="D36" s="38"/>
      <c r="E36" s="38"/>
      <c r="F36" s="38"/>
      <c r="G36" s="38"/>
      <c r="H36" s="38"/>
      <c r="I36" s="39"/>
    </row>
    <row r="37" spans="1:9" x14ac:dyDescent="0.2">
      <c r="A37" s="22" t="s">
        <v>27</v>
      </c>
      <c r="B37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8"/>
      <c r="D37" s="38"/>
      <c r="E37" s="38"/>
      <c r="F37" s="38"/>
      <c r="G37" s="38"/>
      <c r="H37" s="38"/>
      <c r="I37" s="39"/>
    </row>
    <row r="41" spans="1:9" x14ac:dyDescent="0.2">
      <c r="A41" s="23"/>
    </row>
    <row r="42" spans="1:9" x14ac:dyDescent="0.2">
      <c r="A42" s="21"/>
      <c r="B42" s="22" t="s">
        <v>15</v>
      </c>
      <c r="C42" s="21"/>
      <c r="D42" s="24"/>
      <c r="E42" s="24"/>
      <c r="F42" s="24"/>
      <c r="G42" s="24"/>
      <c r="H42" s="24"/>
      <c r="I42" s="21"/>
    </row>
    <row r="43" spans="1:9" x14ac:dyDescent="0.2">
      <c r="A43" s="22" t="s">
        <v>15</v>
      </c>
      <c r="B43" s="25"/>
      <c r="C43" s="26"/>
      <c r="D43" s="24"/>
      <c r="E43" s="24"/>
      <c r="F43" s="24"/>
      <c r="G43" s="24"/>
      <c r="H43" s="24"/>
      <c r="I43" s="21"/>
    </row>
    <row r="44" spans="1:9" x14ac:dyDescent="0.2">
      <c r="A44" s="22"/>
      <c r="B44" s="26"/>
      <c r="C44" s="27" t="s">
        <v>17</v>
      </c>
      <c r="D44" s="28" t="s">
        <v>18</v>
      </c>
      <c r="E44" s="28" t="s">
        <v>19</v>
      </c>
      <c r="F44" s="28" t="s">
        <v>20</v>
      </c>
      <c r="G44" s="28" t="s">
        <v>21</v>
      </c>
      <c r="H44" s="28" t="s">
        <v>22</v>
      </c>
      <c r="I44" s="21"/>
    </row>
    <row r="45" spans="1:9" x14ac:dyDescent="0.2">
      <c r="A45" s="29" t="s">
        <v>23</v>
      </c>
      <c r="B45" s="21"/>
      <c r="C45" s="30"/>
      <c r="D45" s="31">
        <f>ROUND((B43-INT(B43))*100,0)</f>
        <v>0</v>
      </c>
      <c r="E45" s="31">
        <f>IF(B43&gt;=1,VALUE(RIGHT(LEFT(INT(B43),LEN(INT(B43))),3)),0)</f>
        <v>0</v>
      </c>
      <c r="F45" s="31">
        <f>IF(B43&gt;=1000,VALUE(TEXT(RIGHT(LEFT(INT(B43),LEN(INT(B43))-3),3),"000")),0)</f>
        <v>0</v>
      </c>
      <c r="G45" s="31">
        <f>IF(B43&gt;=1000000,VALUE(TEXT(RIGHT(LEFT(INT(B43),LEN(INT(B43))-6),3),"000")),0)</f>
        <v>0</v>
      </c>
      <c r="H45" s="31">
        <f>IF(B43&gt;=1000000000,VALUE(TEXT(RIGHT(LEFT(INT(B43),LEN(INT(B43))-9),3),"000")),0)</f>
        <v>0</v>
      </c>
      <c r="I45" s="21"/>
    </row>
    <row r="46" spans="1:9" x14ac:dyDescent="0.2">
      <c r="A46" s="29" t="s">
        <v>24</v>
      </c>
      <c r="B46" s="32"/>
      <c r="C46" s="33" t="str">
        <f>ROUND((B43-INT(B43))*100,0)&amp;"/"&amp;100 &amp; " groszy"</f>
        <v>0/100 groszy</v>
      </c>
      <c r="D46" s="33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34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34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34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33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32"/>
    </row>
    <row r="47" spans="1:9" x14ac:dyDescent="0.2">
      <c r="A47" s="21"/>
      <c r="B47" s="21"/>
      <c r="C47" s="35"/>
      <c r="D47" s="36"/>
      <c r="E47" s="36"/>
      <c r="F47" s="36"/>
      <c r="G47" s="36"/>
      <c r="H47" s="36"/>
      <c r="I47" s="21"/>
    </row>
    <row r="48" spans="1:9" x14ac:dyDescent="0.2">
      <c r="A48" s="22" t="s">
        <v>25</v>
      </c>
      <c r="B48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8"/>
      <c r="D48" s="38"/>
      <c r="E48" s="38"/>
      <c r="F48" s="38"/>
      <c r="G48" s="38"/>
      <c r="H48" s="38"/>
      <c r="I48" s="39"/>
    </row>
    <row r="49" spans="1:9" x14ac:dyDescent="0.2">
      <c r="A49" s="22" t="s">
        <v>26</v>
      </c>
      <c r="B49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8"/>
      <c r="D49" s="38"/>
      <c r="E49" s="38"/>
      <c r="F49" s="38"/>
      <c r="G49" s="38"/>
      <c r="H49" s="38"/>
      <c r="I49" s="39"/>
    </row>
    <row r="50" spans="1:9" x14ac:dyDescent="0.2">
      <c r="A50" s="22" t="s">
        <v>27</v>
      </c>
      <c r="B50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8"/>
      <c r="D50" s="38"/>
      <c r="E50" s="38"/>
      <c r="F50" s="38"/>
      <c r="G50" s="38"/>
      <c r="H50" s="38"/>
      <c r="I50" s="39"/>
    </row>
    <row r="54" spans="1:9" x14ac:dyDescent="0.2">
      <c r="A54" s="23"/>
    </row>
    <row r="55" spans="1:9" x14ac:dyDescent="0.2">
      <c r="A55" s="21"/>
      <c r="B55" s="22" t="s">
        <v>15</v>
      </c>
      <c r="C55" s="21"/>
      <c r="D55" s="24"/>
      <c r="E55" s="24"/>
      <c r="F55" s="24"/>
      <c r="G55" s="24"/>
      <c r="H55" s="24"/>
      <c r="I55" s="21"/>
    </row>
    <row r="56" spans="1:9" x14ac:dyDescent="0.2">
      <c r="A56" s="22" t="s">
        <v>15</v>
      </c>
      <c r="B56" s="25"/>
      <c r="C56" s="26" t="s">
        <v>30</v>
      </c>
      <c r="D56" s="24"/>
      <c r="E56" s="24"/>
      <c r="F56" s="24"/>
      <c r="G56" s="24"/>
      <c r="H56" s="24"/>
      <c r="I56" s="21"/>
    </row>
    <row r="57" spans="1:9" x14ac:dyDescent="0.2">
      <c r="A57" s="22"/>
      <c r="B57" s="26"/>
      <c r="C57" s="27" t="s">
        <v>17</v>
      </c>
      <c r="D57" s="28" t="s">
        <v>18</v>
      </c>
      <c r="E57" s="28" t="s">
        <v>19</v>
      </c>
      <c r="F57" s="28" t="s">
        <v>20</v>
      </c>
      <c r="G57" s="28" t="s">
        <v>21</v>
      </c>
      <c r="H57" s="28" t="s">
        <v>22</v>
      </c>
      <c r="I57" s="21"/>
    </row>
    <row r="58" spans="1:9" x14ac:dyDescent="0.2">
      <c r="A58" s="29" t="s">
        <v>23</v>
      </c>
      <c r="B58" s="21"/>
      <c r="C58" s="30"/>
      <c r="D58" s="31">
        <f>ROUND((B56-INT(B56))*100,0)</f>
        <v>0</v>
      </c>
      <c r="E58" s="31">
        <f>IF(B56&gt;=1,VALUE(RIGHT(LEFT(INT(B56),LEN(INT(B56))),3)),0)</f>
        <v>0</v>
      </c>
      <c r="F58" s="31">
        <f>IF(B56&gt;=1000,VALUE(TEXT(RIGHT(LEFT(INT(B56),LEN(INT(B56))-3),3),"000")),0)</f>
        <v>0</v>
      </c>
      <c r="G58" s="31">
        <f>IF(B56&gt;=1000000,VALUE(TEXT(RIGHT(LEFT(INT(B56),LEN(INT(B56))-6),3),"000")),0)</f>
        <v>0</v>
      </c>
      <c r="H58" s="31">
        <f>IF(B56&gt;=1000000000,VALUE(TEXT(RIGHT(LEFT(INT(B56),LEN(INT(B56))-9),3),"000")),0)</f>
        <v>0</v>
      </c>
      <c r="I58" s="21"/>
    </row>
    <row r="59" spans="1:9" x14ac:dyDescent="0.2">
      <c r="A59" s="29" t="s">
        <v>24</v>
      </c>
      <c r="B59" s="32"/>
      <c r="C59" s="33" t="str">
        <f>ROUND((B56-INT(B56))*100,0)&amp;"/"&amp;100 &amp; " groszy"</f>
        <v>0/100 groszy</v>
      </c>
      <c r="D59" s="33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34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34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34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33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32"/>
    </row>
    <row r="60" spans="1:9" x14ac:dyDescent="0.2">
      <c r="A60" s="21"/>
      <c r="B60" s="21"/>
      <c r="C60" s="35"/>
      <c r="D60" s="36"/>
      <c r="E60" s="36"/>
      <c r="F60" s="36"/>
      <c r="G60" s="36"/>
      <c r="H60" s="36"/>
      <c r="I60" s="21"/>
    </row>
    <row r="61" spans="1:9" x14ac:dyDescent="0.2">
      <c r="A61" s="22" t="s">
        <v>25</v>
      </c>
      <c r="B61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8"/>
      <c r="D61" s="38"/>
      <c r="E61" s="38"/>
      <c r="F61" s="38"/>
      <c r="G61" s="38"/>
      <c r="H61" s="38"/>
      <c r="I61" s="39"/>
    </row>
    <row r="62" spans="1:9" x14ac:dyDescent="0.2">
      <c r="A62" s="22" t="s">
        <v>26</v>
      </c>
      <c r="B62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8"/>
      <c r="D62" s="38"/>
      <c r="E62" s="38"/>
      <c r="F62" s="38"/>
      <c r="G62" s="38"/>
      <c r="H62" s="38"/>
      <c r="I62" s="39"/>
    </row>
    <row r="63" spans="1:9" x14ac:dyDescent="0.2">
      <c r="A63" s="22" t="s">
        <v>27</v>
      </c>
      <c r="B63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8"/>
      <c r="D63" s="38"/>
      <c r="E63" s="38"/>
      <c r="F63" s="38"/>
      <c r="G63" s="38"/>
      <c r="H63" s="38"/>
      <c r="I63" s="39"/>
    </row>
    <row r="101" spans="1:9" x14ac:dyDescent="0.2">
      <c r="A101" s="2" t="s">
        <v>33</v>
      </c>
    </row>
    <row r="102" spans="1:9" x14ac:dyDescent="0.2">
      <c r="A102" s="23"/>
    </row>
    <row r="103" spans="1:9" x14ac:dyDescent="0.2">
      <c r="A103" s="21"/>
      <c r="B103" s="22" t="s">
        <v>15</v>
      </c>
      <c r="C103" s="21"/>
      <c r="D103" s="24"/>
      <c r="E103" s="24"/>
      <c r="F103" s="24"/>
      <c r="G103" s="24"/>
      <c r="H103" s="24"/>
      <c r="I103" s="21"/>
    </row>
    <row r="104" spans="1:9" x14ac:dyDescent="0.2">
      <c r="A104" s="22" t="s">
        <v>15</v>
      </c>
      <c r="B104" s="25" t="e">
        <f>Arkusz1!#REF!</f>
        <v>#REF!</v>
      </c>
      <c r="C104" s="26" t="s">
        <v>16</v>
      </c>
      <c r="D104" s="24"/>
      <c r="E104" s="24"/>
      <c r="F104" s="24"/>
      <c r="G104" s="24"/>
      <c r="H104" s="24"/>
      <c r="I104" s="21"/>
    </row>
    <row r="105" spans="1:9" x14ac:dyDescent="0.2">
      <c r="A105" s="22"/>
      <c r="B105" s="26"/>
      <c r="C105" s="27" t="s">
        <v>17</v>
      </c>
      <c r="D105" s="28" t="s">
        <v>18</v>
      </c>
      <c r="E105" s="28" t="s">
        <v>19</v>
      </c>
      <c r="F105" s="28" t="s">
        <v>20</v>
      </c>
      <c r="G105" s="28" t="s">
        <v>21</v>
      </c>
      <c r="H105" s="28" t="s">
        <v>22</v>
      </c>
      <c r="I105" s="21"/>
    </row>
    <row r="106" spans="1:9" x14ac:dyDescent="0.2">
      <c r="A106" s="29" t="s">
        <v>23</v>
      </c>
      <c r="B106" s="21"/>
      <c r="C106" s="30"/>
      <c r="D106" s="31" t="e">
        <f>ROUND((B104-INT(B104))*100,0)</f>
        <v>#REF!</v>
      </c>
      <c r="E106" s="31" t="e">
        <f>IF(B104&gt;=1,VALUE(RIGHT(LEFT(INT(B104),LEN(INT(B104))),3)),0)</f>
        <v>#REF!</v>
      </c>
      <c r="F106" s="31" t="e">
        <f>IF(B104&gt;=1000,VALUE(TEXT(RIGHT(LEFT(INT(B104),LEN(INT(B104))-3),3),"000")),0)</f>
        <v>#REF!</v>
      </c>
      <c r="G106" s="31" t="e">
        <f>IF(B104&gt;=1000000,VALUE(TEXT(RIGHT(LEFT(INT(B104),LEN(INT(B104))-6),3),"000")),0)</f>
        <v>#REF!</v>
      </c>
      <c r="H106" s="31" t="e">
        <f>IF(B104&gt;=1000000000,VALUE(TEXT(RIGHT(LEFT(INT(B104),LEN(INT(B104))-9),3),"000")),0)</f>
        <v>#REF!</v>
      </c>
      <c r="I106" s="21"/>
    </row>
    <row r="107" spans="1:9" x14ac:dyDescent="0.2">
      <c r="A107" s="29" t="s">
        <v>24</v>
      </c>
      <c r="B107" s="32"/>
      <c r="C107" s="33" t="e">
        <f>ROUND((B104-INT(B104))*100,0)&amp;"/"&amp;100 &amp; " groszy"</f>
        <v>#REF!</v>
      </c>
      <c r="D107" s="33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34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34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34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33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32"/>
    </row>
    <row r="108" spans="1:9" x14ac:dyDescent="0.2">
      <c r="A108" s="21"/>
      <c r="B108" s="21"/>
      <c r="C108" s="35"/>
      <c r="D108" s="36"/>
      <c r="E108" s="36"/>
      <c r="F108" s="36"/>
      <c r="G108" s="36"/>
      <c r="H108" s="36"/>
      <c r="I108" s="21"/>
    </row>
    <row r="109" spans="1:9" x14ac:dyDescent="0.2">
      <c r="A109" s="22" t="s">
        <v>25</v>
      </c>
      <c r="B109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38"/>
      <c r="D109" s="38"/>
      <c r="E109" s="38"/>
      <c r="F109" s="38"/>
      <c r="G109" s="38"/>
      <c r="H109" s="38"/>
      <c r="I109" s="39"/>
    </row>
    <row r="110" spans="1:9" x14ac:dyDescent="0.2">
      <c r="A110" s="22" t="s">
        <v>26</v>
      </c>
      <c r="B110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38"/>
      <c r="D110" s="38"/>
      <c r="E110" s="38"/>
      <c r="F110" s="38"/>
      <c r="G110" s="38"/>
      <c r="H110" s="38"/>
      <c r="I110" s="39"/>
    </row>
    <row r="111" spans="1:9" x14ac:dyDescent="0.2">
      <c r="A111" s="22" t="s">
        <v>27</v>
      </c>
      <c r="B111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38"/>
      <c r="D111" s="38"/>
      <c r="E111" s="38"/>
      <c r="F111" s="38"/>
      <c r="G111" s="38"/>
      <c r="H111" s="38"/>
      <c r="I111" s="39"/>
    </row>
    <row r="112" spans="1:9" x14ac:dyDescent="0.2">
      <c r="A112" s="22"/>
      <c r="B112" s="21"/>
      <c r="C112" s="21"/>
      <c r="D112" s="24"/>
      <c r="E112" s="24"/>
      <c r="F112" s="24"/>
      <c r="G112" s="24"/>
      <c r="H112" s="24"/>
      <c r="I112" s="21"/>
    </row>
    <row r="115" spans="1:9" x14ac:dyDescent="0.2">
      <c r="A115" s="23"/>
    </row>
    <row r="116" spans="1:9" x14ac:dyDescent="0.2">
      <c r="A116" s="21"/>
      <c r="B116" s="22" t="s">
        <v>15</v>
      </c>
      <c r="C116" s="21"/>
      <c r="D116" s="24"/>
      <c r="E116" s="24"/>
      <c r="F116" s="24"/>
      <c r="G116" s="24"/>
      <c r="H116" s="24"/>
      <c r="I116" s="21"/>
    </row>
    <row r="117" spans="1:9" x14ac:dyDescent="0.2">
      <c r="A117" s="22" t="s">
        <v>15</v>
      </c>
      <c r="B117" s="25" t="e">
        <f>Arkusz1!#REF!</f>
        <v>#REF!</v>
      </c>
      <c r="C117" s="26" t="s">
        <v>28</v>
      </c>
      <c r="D117" s="24"/>
      <c r="E117" s="24"/>
      <c r="F117" s="24"/>
      <c r="G117" s="24"/>
      <c r="H117" s="24"/>
      <c r="I117" s="21"/>
    </row>
    <row r="118" spans="1:9" x14ac:dyDescent="0.2">
      <c r="A118" s="22"/>
      <c r="B118" s="26"/>
      <c r="C118" s="27" t="s">
        <v>17</v>
      </c>
      <c r="D118" s="28" t="s">
        <v>18</v>
      </c>
      <c r="E118" s="28" t="s">
        <v>19</v>
      </c>
      <c r="F118" s="28" t="s">
        <v>20</v>
      </c>
      <c r="G118" s="28" t="s">
        <v>21</v>
      </c>
      <c r="H118" s="28" t="s">
        <v>22</v>
      </c>
      <c r="I118" s="21"/>
    </row>
    <row r="119" spans="1:9" x14ac:dyDescent="0.2">
      <c r="A119" s="29" t="s">
        <v>23</v>
      </c>
      <c r="B119" s="21"/>
      <c r="C119" s="30"/>
      <c r="D119" s="31" t="e">
        <f>ROUND((B117-INT(B117))*100,0)</f>
        <v>#REF!</v>
      </c>
      <c r="E119" s="31" t="e">
        <f>IF(B117&gt;=1,VALUE(RIGHT(LEFT(INT(B117),LEN(INT(B117))),3)),0)</f>
        <v>#REF!</v>
      </c>
      <c r="F119" s="31" t="e">
        <f>IF(B117&gt;=1000,VALUE(TEXT(RIGHT(LEFT(INT(B117),LEN(INT(B117))-3),3),"000")),0)</f>
        <v>#REF!</v>
      </c>
      <c r="G119" s="31" t="e">
        <f>IF(B117&gt;=1000000,VALUE(TEXT(RIGHT(LEFT(INT(B117),LEN(INT(B117))-6),3),"000")),0)</f>
        <v>#REF!</v>
      </c>
      <c r="H119" s="31" t="e">
        <f>IF(B117&gt;=1000000000,VALUE(TEXT(RIGHT(LEFT(INT(B117),LEN(INT(B117))-9),3),"000")),0)</f>
        <v>#REF!</v>
      </c>
      <c r="I119" s="21"/>
    </row>
    <row r="120" spans="1:9" x14ac:dyDescent="0.2">
      <c r="A120" s="29" t="s">
        <v>24</v>
      </c>
      <c r="B120" s="32"/>
      <c r="C120" s="33" t="e">
        <f>ROUND((B117-INT(B117))*100,0)&amp;"/"&amp;100 &amp; " groszy"</f>
        <v>#REF!</v>
      </c>
      <c r="D120" s="33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34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34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34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33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32"/>
    </row>
    <row r="121" spans="1:9" x14ac:dyDescent="0.2">
      <c r="A121" s="21"/>
      <c r="B121" s="21"/>
      <c r="C121" s="35"/>
      <c r="D121" s="36"/>
      <c r="E121" s="36"/>
      <c r="F121" s="36"/>
      <c r="G121" s="36"/>
      <c r="H121" s="36"/>
      <c r="I121" s="21"/>
    </row>
    <row r="122" spans="1:9" x14ac:dyDescent="0.2">
      <c r="A122" s="22" t="s">
        <v>25</v>
      </c>
      <c r="B122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38"/>
      <c r="D122" s="38"/>
      <c r="E122" s="38"/>
      <c r="F122" s="38"/>
      <c r="G122" s="38"/>
      <c r="H122" s="38"/>
      <c r="I122" s="39"/>
    </row>
    <row r="123" spans="1:9" x14ac:dyDescent="0.2">
      <c r="A123" s="22" t="s">
        <v>26</v>
      </c>
      <c r="B123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38"/>
      <c r="D123" s="38"/>
      <c r="E123" s="38"/>
      <c r="F123" s="38"/>
      <c r="G123" s="38"/>
      <c r="H123" s="38"/>
      <c r="I123" s="39"/>
    </row>
    <row r="124" spans="1:9" x14ac:dyDescent="0.2">
      <c r="A124" s="22" t="s">
        <v>27</v>
      </c>
      <c r="B124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38"/>
      <c r="D124" s="38"/>
      <c r="E124" s="38"/>
      <c r="F124" s="38"/>
      <c r="G124" s="38"/>
      <c r="H124" s="38"/>
      <c r="I124" s="39"/>
    </row>
    <row r="128" spans="1:9" x14ac:dyDescent="0.2">
      <c r="A128" s="23"/>
    </row>
    <row r="129" spans="1:9" x14ac:dyDescent="0.2">
      <c r="A129" s="21"/>
      <c r="B129" s="22" t="s">
        <v>15</v>
      </c>
      <c r="C129" s="21"/>
      <c r="D129" s="24"/>
      <c r="E129" s="24"/>
      <c r="F129" s="24"/>
      <c r="G129" s="24"/>
      <c r="H129" s="24"/>
      <c r="I129" s="21"/>
    </row>
    <row r="130" spans="1:9" x14ac:dyDescent="0.2">
      <c r="A130" s="22" t="s">
        <v>15</v>
      </c>
      <c r="B130" s="25" t="e">
        <f>Arkusz1!#REF!</f>
        <v>#REF!</v>
      </c>
      <c r="C130" s="26" t="s">
        <v>29</v>
      </c>
      <c r="D130" s="24"/>
      <c r="E130" s="24"/>
      <c r="F130" s="24"/>
      <c r="G130" s="24"/>
      <c r="H130" s="24"/>
      <c r="I130" s="21"/>
    </row>
    <row r="131" spans="1:9" x14ac:dyDescent="0.2">
      <c r="A131" s="22"/>
      <c r="B131" s="26"/>
      <c r="C131" s="27" t="s">
        <v>17</v>
      </c>
      <c r="D131" s="28" t="s">
        <v>18</v>
      </c>
      <c r="E131" s="28" t="s">
        <v>19</v>
      </c>
      <c r="F131" s="28" t="s">
        <v>20</v>
      </c>
      <c r="G131" s="28" t="s">
        <v>21</v>
      </c>
      <c r="H131" s="28" t="s">
        <v>22</v>
      </c>
      <c r="I131" s="21"/>
    </row>
    <row r="132" spans="1:9" x14ac:dyDescent="0.2">
      <c r="A132" s="29" t="s">
        <v>23</v>
      </c>
      <c r="B132" s="21"/>
      <c r="C132" s="30"/>
      <c r="D132" s="31" t="e">
        <f>ROUND((B130-INT(B130))*100,0)</f>
        <v>#REF!</v>
      </c>
      <c r="E132" s="31" t="e">
        <f>IF(B130&gt;=1,VALUE(RIGHT(LEFT(INT(B130),LEN(INT(B130))),3)),0)</f>
        <v>#REF!</v>
      </c>
      <c r="F132" s="31" t="e">
        <f>IF(B130&gt;=1000,VALUE(TEXT(RIGHT(LEFT(INT(B130),LEN(INT(B130))-3),3),"000")),0)</f>
        <v>#REF!</v>
      </c>
      <c r="G132" s="31" t="e">
        <f>IF(B130&gt;=1000000,VALUE(TEXT(RIGHT(LEFT(INT(B130),LEN(INT(B130))-6),3),"000")),0)</f>
        <v>#REF!</v>
      </c>
      <c r="H132" s="31" t="e">
        <f>IF(B130&gt;=1000000000,VALUE(TEXT(RIGHT(LEFT(INT(B130),LEN(INT(B130))-9),3),"000")),0)</f>
        <v>#REF!</v>
      </c>
      <c r="I132" s="21"/>
    </row>
    <row r="133" spans="1:9" x14ac:dyDescent="0.2">
      <c r="A133" s="29" t="s">
        <v>24</v>
      </c>
      <c r="B133" s="32"/>
      <c r="C133" s="33" t="e">
        <f>ROUND((B130-INT(B130))*100,0)&amp;"/"&amp;100 &amp; " groszy"</f>
        <v>#REF!</v>
      </c>
      <c r="D133" s="33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34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34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34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33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32"/>
    </row>
    <row r="134" spans="1:9" x14ac:dyDescent="0.2">
      <c r="A134" s="21"/>
      <c r="B134" s="21"/>
      <c r="C134" s="35"/>
      <c r="D134" s="36"/>
      <c r="E134" s="36"/>
      <c r="F134" s="36"/>
      <c r="G134" s="36"/>
      <c r="H134" s="36"/>
      <c r="I134" s="21"/>
    </row>
    <row r="135" spans="1:9" x14ac:dyDescent="0.2">
      <c r="A135" s="22" t="s">
        <v>25</v>
      </c>
      <c r="B135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38"/>
      <c r="D135" s="38"/>
      <c r="E135" s="38"/>
      <c r="F135" s="38"/>
      <c r="G135" s="38"/>
      <c r="H135" s="38"/>
      <c r="I135" s="39"/>
    </row>
    <row r="136" spans="1:9" x14ac:dyDescent="0.2">
      <c r="A136" s="22" t="s">
        <v>26</v>
      </c>
      <c r="B136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38"/>
      <c r="D136" s="38"/>
      <c r="E136" s="38"/>
      <c r="F136" s="38"/>
      <c r="G136" s="38"/>
      <c r="H136" s="38"/>
      <c r="I136" s="39"/>
    </row>
    <row r="137" spans="1:9" x14ac:dyDescent="0.2">
      <c r="A137" s="22" t="s">
        <v>27</v>
      </c>
      <c r="B137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38"/>
      <c r="D137" s="38"/>
      <c r="E137" s="38"/>
      <c r="F137" s="38"/>
      <c r="G137" s="38"/>
      <c r="H137" s="38"/>
      <c r="I137" s="39"/>
    </row>
    <row r="141" spans="1:9" x14ac:dyDescent="0.2">
      <c r="A141" s="23"/>
    </row>
    <row r="142" spans="1:9" x14ac:dyDescent="0.2">
      <c r="A142" s="21"/>
      <c r="B142" s="22" t="s">
        <v>15</v>
      </c>
      <c r="C142" s="21"/>
      <c r="D142" s="24"/>
      <c r="E142" s="24"/>
      <c r="F142" s="24"/>
      <c r="G142" s="24"/>
      <c r="H142" s="24"/>
      <c r="I142" s="21"/>
    </row>
    <row r="143" spans="1:9" x14ac:dyDescent="0.2">
      <c r="A143" s="22" t="s">
        <v>15</v>
      </c>
      <c r="B143" s="25"/>
      <c r="C143" s="26"/>
      <c r="D143" s="24"/>
      <c r="E143" s="24"/>
      <c r="F143" s="24"/>
      <c r="G143" s="24"/>
      <c r="H143" s="24"/>
      <c r="I143" s="21"/>
    </row>
    <row r="144" spans="1:9" x14ac:dyDescent="0.2">
      <c r="A144" s="22"/>
      <c r="B144" s="26"/>
      <c r="C144" s="27" t="s">
        <v>17</v>
      </c>
      <c r="D144" s="28" t="s">
        <v>18</v>
      </c>
      <c r="E144" s="28" t="s">
        <v>19</v>
      </c>
      <c r="F144" s="28" t="s">
        <v>20</v>
      </c>
      <c r="G144" s="28" t="s">
        <v>21</v>
      </c>
      <c r="H144" s="28" t="s">
        <v>22</v>
      </c>
      <c r="I144" s="21"/>
    </row>
    <row r="145" spans="1:9" x14ac:dyDescent="0.2">
      <c r="A145" s="29" t="s">
        <v>23</v>
      </c>
      <c r="B145" s="21"/>
      <c r="C145" s="30"/>
      <c r="D145" s="31">
        <f>ROUND((B143-INT(B143))*100,0)</f>
        <v>0</v>
      </c>
      <c r="E145" s="31">
        <f>IF(B143&gt;=1,VALUE(RIGHT(LEFT(INT(B143),LEN(INT(B143))),3)),0)</f>
        <v>0</v>
      </c>
      <c r="F145" s="31">
        <f>IF(B143&gt;=1000,VALUE(TEXT(RIGHT(LEFT(INT(B143),LEN(INT(B143))-3),3),"000")),0)</f>
        <v>0</v>
      </c>
      <c r="G145" s="31">
        <f>IF(B143&gt;=1000000,VALUE(TEXT(RIGHT(LEFT(INT(B143),LEN(INT(B143))-6),3),"000")),0)</f>
        <v>0</v>
      </c>
      <c r="H145" s="31">
        <f>IF(B143&gt;=1000000000,VALUE(TEXT(RIGHT(LEFT(INT(B143),LEN(INT(B143))-9),3),"000")),0)</f>
        <v>0</v>
      </c>
      <c r="I145" s="21"/>
    </row>
    <row r="146" spans="1:9" x14ac:dyDescent="0.2">
      <c r="A146" s="29" t="s">
        <v>24</v>
      </c>
      <c r="B146" s="32"/>
      <c r="C146" s="33" t="str">
        <f>ROUND((B143-INT(B143))*100,0)&amp;"/"&amp;100 &amp; " groszy"</f>
        <v>0/100 groszy</v>
      </c>
      <c r="D146" s="33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34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34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34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33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32"/>
    </row>
    <row r="147" spans="1:9" x14ac:dyDescent="0.2">
      <c r="A147" s="21"/>
      <c r="B147" s="21"/>
      <c r="C147" s="35"/>
      <c r="D147" s="36"/>
      <c r="E147" s="36"/>
      <c r="F147" s="36"/>
      <c r="G147" s="36"/>
      <c r="H147" s="36"/>
      <c r="I147" s="21"/>
    </row>
    <row r="148" spans="1:9" x14ac:dyDescent="0.2">
      <c r="A148" s="22" t="s">
        <v>25</v>
      </c>
      <c r="B148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38"/>
      <c r="D148" s="38"/>
      <c r="E148" s="38"/>
      <c r="F148" s="38"/>
      <c r="G148" s="38"/>
      <c r="H148" s="38"/>
      <c r="I148" s="39"/>
    </row>
    <row r="149" spans="1:9" x14ac:dyDescent="0.2">
      <c r="A149" s="22" t="s">
        <v>26</v>
      </c>
      <c r="B149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38"/>
      <c r="D149" s="38"/>
      <c r="E149" s="38"/>
      <c r="F149" s="38"/>
      <c r="G149" s="38"/>
      <c r="H149" s="38"/>
      <c r="I149" s="39"/>
    </row>
    <row r="150" spans="1:9" x14ac:dyDescent="0.2">
      <c r="A150" s="22" t="s">
        <v>27</v>
      </c>
      <c r="B150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38"/>
      <c r="D150" s="38"/>
      <c r="E150" s="38"/>
      <c r="F150" s="38"/>
      <c r="G150" s="38"/>
      <c r="H150" s="38"/>
      <c r="I150" s="39"/>
    </row>
    <row r="154" spans="1:9" x14ac:dyDescent="0.2">
      <c r="A154" s="23"/>
    </row>
    <row r="155" spans="1:9" x14ac:dyDescent="0.2">
      <c r="A155" s="21"/>
      <c r="B155" s="22" t="s">
        <v>15</v>
      </c>
      <c r="C155" s="21"/>
      <c r="D155" s="24"/>
      <c r="E155" s="24"/>
      <c r="F155" s="24"/>
      <c r="G155" s="24"/>
      <c r="H155" s="24"/>
      <c r="I155" s="21"/>
    </row>
    <row r="156" spans="1:9" x14ac:dyDescent="0.2">
      <c r="A156" s="22" t="s">
        <v>15</v>
      </c>
      <c r="B156" s="25"/>
      <c r="C156" s="26" t="s">
        <v>30</v>
      </c>
      <c r="D156" s="24"/>
      <c r="E156" s="24"/>
      <c r="F156" s="24"/>
      <c r="G156" s="24"/>
      <c r="H156" s="24"/>
      <c r="I156" s="21"/>
    </row>
    <row r="157" spans="1:9" x14ac:dyDescent="0.2">
      <c r="A157" s="22"/>
      <c r="B157" s="26"/>
      <c r="C157" s="27" t="s">
        <v>17</v>
      </c>
      <c r="D157" s="28" t="s">
        <v>18</v>
      </c>
      <c r="E157" s="28" t="s">
        <v>19</v>
      </c>
      <c r="F157" s="28" t="s">
        <v>20</v>
      </c>
      <c r="G157" s="28" t="s">
        <v>21</v>
      </c>
      <c r="H157" s="28" t="s">
        <v>22</v>
      </c>
      <c r="I157" s="21"/>
    </row>
    <row r="158" spans="1:9" x14ac:dyDescent="0.2">
      <c r="A158" s="29" t="s">
        <v>23</v>
      </c>
      <c r="B158" s="21"/>
      <c r="C158" s="30"/>
      <c r="D158" s="31">
        <f>ROUND((B156-INT(B156))*100,0)</f>
        <v>0</v>
      </c>
      <c r="E158" s="31">
        <f>IF(B156&gt;=1,VALUE(RIGHT(LEFT(INT(B156),LEN(INT(B156))),3)),0)</f>
        <v>0</v>
      </c>
      <c r="F158" s="31">
        <f>IF(B156&gt;=1000,VALUE(TEXT(RIGHT(LEFT(INT(B156),LEN(INT(B156))-3),3),"000")),0)</f>
        <v>0</v>
      </c>
      <c r="G158" s="31">
        <f>IF(B156&gt;=1000000,VALUE(TEXT(RIGHT(LEFT(INT(B156),LEN(INT(B156))-6),3),"000")),0)</f>
        <v>0</v>
      </c>
      <c r="H158" s="31">
        <f>IF(B156&gt;=1000000000,VALUE(TEXT(RIGHT(LEFT(INT(B156),LEN(INT(B156))-9),3),"000")),0)</f>
        <v>0</v>
      </c>
      <c r="I158" s="21"/>
    </row>
    <row r="159" spans="1:9" x14ac:dyDescent="0.2">
      <c r="A159" s="29" t="s">
        <v>24</v>
      </c>
      <c r="B159" s="32"/>
      <c r="C159" s="33" t="str">
        <f>ROUND((B156-INT(B156))*100,0)&amp;"/"&amp;100 &amp; " groszy"</f>
        <v>0/100 groszy</v>
      </c>
      <c r="D159" s="33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34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34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34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33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32"/>
    </row>
    <row r="160" spans="1:9" x14ac:dyDescent="0.2">
      <c r="A160" s="21"/>
      <c r="B160" s="21"/>
      <c r="C160" s="35"/>
      <c r="D160" s="36"/>
      <c r="E160" s="36"/>
      <c r="F160" s="36"/>
      <c r="G160" s="36"/>
      <c r="H160" s="36"/>
      <c r="I160" s="21"/>
    </row>
    <row r="161" spans="1:9" x14ac:dyDescent="0.2">
      <c r="A161" s="22" t="s">
        <v>25</v>
      </c>
      <c r="B161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38"/>
      <c r="D161" s="38"/>
      <c r="E161" s="38"/>
      <c r="F161" s="38"/>
      <c r="G161" s="38"/>
      <c r="H161" s="38"/>
      <c r="I161" s="39"/>
    </row>
    <row r="162" spans="1:9" x14ac:dyDescent="0.2">
      <c r="A162" s="22" t="s">
        <v>26</v>
      </c>
      <c r="B162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38"/>
      <c r="D162" s="38"/>
      <c r="E162" s="38"/>
      <c r="F162" s="38"/>
      <c r="G162" s="38"/>
      <c r="H162" s="38"/>
      <c r="I162" s="39"/>
    </row>
    <row r="163" spans="1:9" x14ac:dyDescent="0.2">
      <c r="A163" s="22" t="s">
        <v>27</v>
      </c>
      <c r="B163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38"/>
      <c r="D163" s="38"/>
      <c r="E163" s="38"/>
      <c r="F163" s="38"/>
      <c r="G163" s="38"/>
      <c r="H163" s="38"/>
      <c r="I163" s="39"/>
    </row>
    <row r="201" spans="1:9" x14ac:dyDescent="0.2">
      <c r="A201" s="2" t="s">
        <v>34</v>
      </c>
    </row>
    <row r="202" spans="1:9" x14ac:dyDescent="0.2">
      <c r="A202" s="23"/>
    </row>
    <row r="203" spans="1:9" x14ac:dyDescent="0.2">
      <c r="A203" s="21"/>
      <c r="B203" s="22" t="s">
        <v>15</v>
      </c>
      <c r="C203" s="21"/>
      <c r="D203" s="24"/>
      <c r="E203" s="24"/>
      <c r="F203" s="24"/>
      <c r="G203" s="24"/>
      <c r="H203" s="24"/>
      <c r="I203" s="21"/>
    </row>
    <row r="204" spans="1:9" x14ac:dyDescent="0.2">
      <c r="A204" s="22" t="s">
        <v>15</v>
      </c>
      <c r="B204" s="25" t="e">
        <f>Arkusz1!#REF!</f>
        <v>#REF!</v>
      </c>
      <c r="C204" s="26" t="s">
        <v>16</v>
      </c>
      <c r="D204" s="24"/>
      <c r="E204" s="24"/>
      <c r="F204" s="24"/>
      <c r="G204" s="24"/>
      <c r="H204" s="24"/>
      <c r="I204" s="21"/>
    </row>
    <row r="205" spans="1:9" x14ac:dyDescent="0.2">
      <c r="A205" s="22"/>
      <c r="B205" s="26"/>
      <c r="C205" s="27" t="s">
        <v>17</v>
      </c>
      <c r="D205" s="28" t="s">
        <v>18</v>
      </c>
      <c r="E205" s="28" t="s">
        <v>19</v>
      </c>
      <c r="F205" s="28" t="s">
        <v>20</v>
      </c>
      <c r="G205" s="28" t="s">
        <v>21</v>
      </c>
      <c r="H205" s="28" t="s">
        <v>22</v>
      </c>
      <c r="I205" s="21"/>
    </row>
    <row r="206" spans="1:9" x14ac:dyDescent="0.2">
      <c r="A206" s="29" t="s">
        <v>23</v>
      </c>
      <c r="B206" s="21"/>
      <c r="C206" s="30"/>
      <c r="D206" s="31" t="e">
        <f>ROUND((B204-INT(B204))*100,0)</f>
        <v>#REF!</v>
      </c>
      <c r="E206" s="31" t="e">
        <f>IF(B204&gt;=1,VALUE(RIGHT(LEFT(INT(B204),LEN(INT(B204))),3)),0)</f>
        <v>#REF!</v>
      </c>
      <c r="F206" s="31" t="e">
        <f>IF(B204&gt;=1000,VALUE(TEXT(RIGHT(LEFT(INT(B204),LEN(INT(B204))-3),3),"000")),0)</f>
        <v>#REF!</v>
      </c>
      <c r="G206" s="31" t="e">
        <f>IF(B204&gt;=1000000,VALUE(TEXT(RIGHT(LEFT(INT(B204),LEN(INT(B204))-6),3),"000")),0)</f>
        <v>#REF!</v>
      </c>
      <c r="H206" s="31" t="e">
        <f>IF(B204&gt;=1000000000,VALUE(TEXT(RIGHT(LEFT(INT(B204),LEN(INT(B204))-9),3),"000")),0)</f>
        <v>#REF!</v>
      </c>
      <c r="I206" s="21"/>
    </row>
    <row r="207" spans="1:9" x14ac:dyDescent="0.2">
      <c r="A207" s="29" t="s">
        <v>24</v>
      </c>
      <c r="B207" s="32"/>
      <c r="C207" s="33" t="e">
        <f>ROUND((B204-INT(B204))*100,0)&amp;"/"&amp;100 &amp; " groszy"</f>
        <v>#REF!</v>
      </c>
      <c r="D207" s="33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34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34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34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33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32"/>
    </row>
    <row r="208" spans="1:9" x14ac:dyDescent="0.2">
      <c r="A208" s="21"/>
      <c r="B208" s="21"/>
      <c r="C208" s="35"/>
      <c r="D208" s="36"/>
      <c r="E208" s="36"/>
      <c r="F208" s="36"/>
      <c r="G208" s="36"/>
      <c r="H208" s="36"/>
      <c r="I208" s="21"/>
    </row>
    <row r="209" spans="1:9" x14ac:dyDescent="0.2">
      <c r="A209" s="22" t="s">
        <v>25</v>
      </c>
      <c r="B209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38"/>
      <c r="D209" s="38"/>
      <c r="E209" s="38"/>
      <c r="F209" s="38"/>
      <c r="G209" s="38"/>
      <c r="H209" s="38"/>
      <c r="I209" s="39"/>
    </row>
    <row r="210" spans="1:9" x14ac:dyDescent="0.2">
      <c r="A210" s="22" t="s">
        <v>26</v>
      </c>
      <c r="B210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38"/>
      <c r="D210" s="38"/>
      <c r="E210" s="38"/>
      <c r="F210" s="38"/>
      <c r="G210" s="38"/>
      <c r="H210" s="38"/>
      <c r="I210" s="39"/>
    </row>
    <row r="211" spans="1:9" x14ac:dyDescent="0.2">
      <c r="A211" s="22" t="s">
        <v>27</v>
      </c>
      <c r="B211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38"/>
      <c r="D211" s="38"/>
      <c r="E211" s="38"/>
      <c r="F211" s="38"/>
      <c r="G211" s="38"/>
      <c r="H211" s="38"/>
      <c r="I211" s="39"/>
    </row>
    <row r="212" spans="1:9" x14ac:dyDescent="0.2">
      <c r="A212" s="22"/>
      <c r="B212" s="21"/>
      <c r="C212" s="21"/>
      <c r="D212" s="24"/>
      <c r="E212" s="24"/>
      <c r="F212" s="24"/>
      <c r="G212" s="24"/>
      <c r="H212" s="24"/>
      <c r="I212" s="21"/>
    </row>
    <row r="215" spans="1:9" x14ac:dyDescent="0.2">
      <c r="A215" s="23"/>
    </row>
    <row r="216" spans="1:9" x14ac:dyDescent="0.2">
      <c r="A216" s="21"/>
      <c r="B216" s="22" t="s">
        <v>15</v>
      </c>
      <c r="C216" s="21"/>
      <c r="D216" s="24"/>
      <c r="E216" s="24"/>
      <c r="F216" s="24"/>
      <c r="G216" s="24"/>
      <c r="H216" s="24"/>
      <c r="I216" s="21"/>
    </row>
    <row r="217" spans="1:9" x14ac:dyDescent="0.2">
      <c r="A217" s="22" t="s">
        <v>15</v>
      </c>
      <c r="B217" s="25">
        <f>Arkusz1!G235</f>
        <v>0</v>
      </c>
      <c r="C217" s="26" t="s">
        <v>28</v>
      </c>
      <c r="D217" s="24"/>
      <c r="E217" s="24"/>
      <c r="F217" s="24"/>
      <c r="G217" s="24"/>
      <c r="H217" s="24"/>
      <c r="I217" s="21"/>
    </row>
    <row r="218" spans="1:9" x14ac:dyDescent="0.2">
      <c r="A218" s="22"/>
      <c r="B218" s="26"/>
      <c r="C218" s="27" t="s">
        <v>17</v>
      </c>
      <c r="D218" s="28" t="s">
        <v>18</v>
      </c>
      <c r="E218" s="28" t="s">
        <v>19</v>
      </c>
      <c r="F218" s="28" t="s">
        <v>20</v>
      </c>
      <c r="G218" s="28" t="s">
        <v>21</v>
      </c>
      <c r="H218" s="28" t="s">
        <v>22</v>
      </c>
      <c r="I218" s="21"/>
    </row>
    <row r="219" spans="1:9" x14ac:dyDescent="0.2">
      <c r="A219" s="29" t="s">
        <v>23</v>
      </c>
      <c r="B219" s="21"/>
      <c r="C219" s="30"/>
      <c r="D219" s="31">
        <f>ROUND((B217-INT(B217))*100,0)</f>
        <v>0</v>
      </c>
      <c r="E219" s="31">
        <f>IF(B217&gt;=1,VALUE(RIGHT(LEFT(INT(B217),LEN(INT(B217))),3)),0)</f>
        <v>0</v>
      </c>
      <c r="F219" s="31">
        <f>IF(B217&gt;=1000,VALUE(TEXT(RIGHT(LEFT(INT(B217),LEN(INT(B217))-3),3),"000")),0)</f>
        <v>0</v>
      </c>
      <c r="G219" s="31">
        <f>IF(B217&gt;=1000000,VALUE(TEXT(RIGHT(LEFT(INT(B217),LEN(INT(B217))-6),3),"000")),0)</f>
        <v>0</v>
      </c>
      <c r="H219" s="31">
        <f>IF(B217&gt;=1000000000,VALUE(TEXT(RIGHT(LEFT(INT(B217),LEN(INT(B217))-9),3),"000")),0)</f>
        <v>0</v>
      </c>
      <c r="I219" s="21"/>
    </row>
    <row r="220" spans="1:9" x14ac:dyDescent="0.2">
      <c r="A220" s="29" t="s">
        <v>24</v>
      </c>
      <c r="B220" s="32"/>
      <c r="C220" s="33" t="str">
        <f>ROUND((B217-INT(B217))*100,0)&amp;"/"&amp;100 &amp; " groszy"</f>
        <v>0/100 groszy</v>
      </c>
      <c r="D220" s="33" t="str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 xml:space="preserve"> </v>
      </c>
      <c r="E220" s="34" t="str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/>
      </c>
      <c r="F220" s="34" t="str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/>
      </c>
      <c r="G220" s="34" t="str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/>
      </c>
      <c r="H220" s="33" t="str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/>
      </c>
      <c r="I220" s="32"/>
    </row>
    <row r="221" spans="1:9" x14ac:dyDescent="0.2">
      <c r="A221" s="21"/>
      <c r="B221" s="21"/>
      <c r="C221" s="35"/>
      <c r="D221" s="36"/>
      <c r="E221" s="36"/>
      <c r="F221" s="36"/>
      <c r="G221" s="36"/>
      <c r="H221" s="36"/>
      <c r="I221" s="21"/>
    </row>
    <row r="222" spans="1:9" x14ac:dyDescent="0.2">
      <c r="A222" s="22" t="s">
        <v>25</v>
      </c>
      <c r="B222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/>
      </c>
      <c r="C222" s="38"/>
      <c r="D222" s="38"/>
      <c r="E222" s="38"/>
      <c r="F222" s="38"/>
      <c r="G222" s="38"/>
      <c r="H222" s="38"/>
      <c r="I222" s="39"/>
    </row>
    <row r="223" spans="1:9" x14ac:dyDescent="0.2">
      <c r="A223" s="22" t="s">
        <v>26</v>
      </c>
      <c r="B223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/>
      </c>
      <c r="C223" s="38"/>
      <c r="D223" s="38"/>
      <c r="E223" s="38"/>
      <c r="F223" s="38"/>
      <c r="G223" s="38"/>
      <c r="H223" s="38"/>
      <c r="I223" s="39"/>
    </row>
    <row r="224" spans="1:9" x14ac:dyDescent="0.2">
      <c r="A224" s="22" t="s">
        <v>27</v>
      </c>
      <c r="B224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/>
      </c>
      <c r="C224" s="38"/>
      <c r="D224" s="38"/>
      <c r="E224" s="38"/>
      <c r="F224" s="38"/>
      <c r="G224" s="38"/>
      <c r="H224" s="38"/>
      <c r="I224" s="39"/>
    </row>
    <row r="228" spans="1:9" x14ac:dyDescent="0.2">
      <c r="A228" s="23"/>
    </row>
    <row r="229" spans="1:9" x14ac:dyDescent="0.2">
      <c r="A229" s="21"/>
      <c r="B229" s="22" t="s">
        <v>15</v>
      </c>
      <c r="C229" s="21"/>
      <c r="D229" s="24"/>
      <c r="E229" s="24"/>
      <c r="F229" s="24"/>
      <c r="G229" s="24"/>
      <c r="H229" s="24"/>
      <c r="I229" s="21"/>
    </row>
    <row r="230" spans="1:9" x14ac:dyDescent="0.2">
      <c r="A230" s="22" t="s">
        <v>15</v>
      </c>
      <c r="B230" s="25" t="e">
        <f>Arkusz1!#REF!</f>
        <v>#REF!</v>
      </c>
      <c r="C230" s="26" t="s">
        <v>29</v>
      </c>
      <c r="D230" s="24"/>
      <c r="E230" s="24"/>
      <c r="F230" s="24"/>
      <c r="G230" s="24"/>
      <c r="H230" s="24"/>
      <c r="I230" s="21"/>
    </row>
    <row r="231" spans="1:9" x14ac:dyDescent="0.2">
      <c r="A231" s="22"/>
      <c r="B231" s="26"/>
      <c r="C231" s="27" t="s">
        <v>17</v>
      </c>
      <c r="D231" s="28" t="s">
        <v>18</v>
      </c>
      <c r="E231" s="28" t="s">
        <v>19</v>
      </c>
      <c r="F231" s="28" t="s">
        <v>20</v>
      </c>
      <c r="G231" s="28" t="s">
        <v>21</v>
      </c>
      <c r="H231" s="28" t="s">
        <v>22</v>
      </c>
      <c r="I231" s="21"/>
    </row>
    <row r="232" spans="1:9" x14ac:dyDescent="0.2">
      <c r="A232" s="29" t="s">
        <v>23</v>
      </c>
      <c r="B232" s="21"/>
      <c r="C232" s="30"/>
      <c r="D232" s="31" t="e">
        <f>ROUND((B230-INT(B230))*100,0)</f>
        <v>#REF!</v>
      </c>
      <c r="E232" s="31" t="e">
        <f>IF(B230&gt;=1,VALUE(RIGHT(LEFT(INT(B230),LEN(INT(B230))),3)),0)</f>
        <v>#REF!</v>
      </c>
      <c r="F232" s="31" t="e">
        <f>IF(B230&gt;=1000,VALUE(TEXT(RIGHT(LEFT(INT(B230),LEN(INT(B230))-3),3),"000")),0)</f>
        <v>#REF!</v>
      </c>
      <c r="G232" s="31" t="e">
        <f>IF(B230&gt;=1000000,VALUE(TEXT(RIGHT(LEFT(INT(B230),LEN(INT(B230))-6),3),"000")),0)</f>
        <v>#REF!</v>
      </c>
      <c r="H232" s="31" t="e">
        <f>IF(B230&gt;=1000000000,VALUE(TEXT(RIGHT(LEFT(INT(B230),LEN(INT(B230))-9),3),"000")),0)</f>
        <v>#REF!</v>
      </c>
      <c r="I232" s="21"/>
    </row>
    <row r="233" spans="1:9" x14ac:dyDescent="0.2">
      <c r="A233" s="29" t="s">
        <v>24</v>
      </c>
      <c r="B233" s="32"/>
      <c r="C233" s="33" t="e">
        <f>ROUND((B230-INT(B230))*100,0)&amp;"/"&amp;100 &amp; " groszy"</f>
        <v>#REF!</v>
      </c>
      <c r="D233" s="33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34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34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34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33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32"/>
    </row>
    <row r="234" spans="1:9" x14ac:dyDescent="0.2">
      <c r="A234" s="21"/>
      <c r="B234" s="21"/>
      <c r="C234" s="35"/>
      <c r="D234" s="36"/>
      <c r="E234" s="36"/>
      <c r="F234" s="36"/>
      <c r="G234" s="36"/>
      <c r="H234" s="36"/>
      <c r="I234" s="21"/>
    </row>
    <row r="235" spans="1:9" x14ac:dyDescent="0.2">
      <c r="A235" s="22" t="s">
        <v>25</v>
      </c>
      <c r="B235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38"/>
      <c r="D235" s="38"/>
      <c r="E235" s="38"/>
      <c r="F235" s="38"/>
      <c r="G235" s="38"/>
      <c r="H235" s="38"/>
      <c r="I235" s="39"/>
    </row>
    <row r="236" spans="1:9" x14ac:dyDescent="0.2">
      <c r="A236" s="22" t="s">
        <v>26</v>
      </c>
      <c r="B236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38"/>
      <c r="D236" s="38"/>
      <c r="E236" s="38"/>
      <c r="F236" s="38"/>
      <c r="G236" s="38"/>
      <c r="H236" s="38"/>
      <c r="I236" s="39"/>
    </row>
    <row r="237" spans="1:9" x14ac:dyDescent="0.2">
      <c r="A237" s="22" t="s">
        <v>27</v>
      </c>
      <c r="B237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38"/>
      <c r="D237" s="38"/>
      <c r="E237" s="38"/>
      <c r="F237" s="38"/>
      <c r="G237" s="38"/>
      <c r="H237" s="38"/>
      <c r="I237" s="39"/>
    </row>
    <row r="241" spans="1:9" x14ac:dyDescent="0.2">
      <c r="A241" s="23"/>
    </row>
    <row r="242" spans="1:9" x14ac:dyDescent="0.2">
      <c r="A242" s="21"/>
      <c r="B242" s="22" t="s">
        <v>15</v>
      </c>
      <c r="C242" s="21"/>
      <c r="D242" s="24"/>
      <c r="E242" s="24"/>
      <c r="F242" s="24"/>
      <c r="G242" s="24"/>
      <c r="H242" s="24"/>
      <c r="I242" s="21"/>
    </row>
    <row r="243" spans="1:9" x14ac:dyDescent="0.2">
      <c r="A243" s="22" t="s">
        <v>15</v>
      </c>
      <c r="B243" s="25"/>
      <c r="C243" s="26"/>
      <c r="D243" s="24"/>
      <c r="E243" s="24"/>
      <c r="F243" s="24"/>
      <c r="G243" s="24"/>
      <c r="H243" s="24"/>
      <c r="I243" s="21"/>
    </row>
    <row r="244" spans="1:9" x14ac:dyDescent="0.2">
      <c r="A244" s="22"/>
      <c r="B244" s="26"/>
      <c r="C244" s="27" t="s">
        <v>17</v>
      </c>
      <c r="D244" s="28" t="s">
        <v>18</v>
      </c>
      <c r="E244" s="28" t="s">
        <v>19</v>
      </c>
      <c r="F244" s="28" t="s">
        <v>20</v>
      </c>
      <c r="G244" s="28" t="s">
        <v>21</v>
      </c>
      <c r="H244" s="28" t="s">
        <v>22</v>
      </c>
      <c r="I244" s="21"/>
    </row>
    <row r="245" spans="1:9" x14ac:dyDescent="0.2">
      <c r="A245" s="29" t="s">
        <v>23</v>
      </c>
      <c r="B245" s="21"/>
      <c r="C245" s="30"/>
      <c r="D245" s="31">
        <f>ROUND((B243-INT(B243))*100,0)</f>
        <v>0</v>
      </c>
      <c r="E245" s="31">
        <f>IF(B243&gt;=1,VALUE(RIGHT(LEFT(INT(B243),LEN(INT(B243))),3)),0)</f>
        <v>0</v>
      </c>
      <c r="F245" s="31">
        <f>IF(B243&gt;=1000,VALUE(TEXT(RIGHT(LEFT(INT(B243),LEN(INT(B243))-3),3),"000")),0)</f>
        <v>0</v>
      </c>
      <c r="G245" s="31">
        <f>IF(B243&gt;=1000000,VALUE(TEXT(RIGHT(LEFT(INT(B243),LEN(INT(B243))-6),3),"000")),0)</f>
        <v>0</v>
      </c>
      <c r="H245" s="31">
        <f>IF(B243&gt;=1000000000,VALUE(TEXT(RIGHT(LEFT(INT(B243),LEN(INT(B243))-9),3),"000")),0)</f>
        <v>0</v>
      </c>
      <c r="I245" s="21"/>
    </row>
    <row r="246" spans="1:9" x14ac:dyDescent="0.2">
      <c r="A246" s="29" t="s">
        <v>24</v>
      </c>
      <c r="B246" s="32"/>
      <c r="C246" s="33" t="str">
        <f>ROUND((B243-INT(B243))*100,0)&amp;"/"&amp;100 &amp; " groszy"</f>
        <v>0/100 groszy</v>
      </c>
      <c r="D246" s="33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34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34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34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33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32"/>
    </row>
    <row r="247" spans="1:9" x14ac:dyDescent="0.2">
      <c r="A247" s="21"/>
      <c r="B247" s="21"/>
      <c r="C247" s="35"/>
      <c r="D247" s="36"/>
      <c r="E247" s="36"/>
      <c r="F247" s="36"/>
      <c r="G247" s="36"/>
      <c r="H247" s="36"/>
      <c r="I247" s="21"/>
    </row>
    <row r="248" spans="1:9" x14ac:dyDescent="0.2">
      <c r="A248" s="22" t="s">
        <v>25</v>
      </c>
      <c r="B248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38"/>
      <c r="D248" s="38"/>
      <c r="E248" s="38"/>
      <c r="F248" s="38"/>
      <c r="G248" s="38"/>
      <c r="H248" s="38"/>
      <c r="I248" s="39"/>
    </row>
    <row r="249" spans="1:9" x14ac:dyDescent="0.2">
      <c r="A249" s="22" t="s">
        <v>26</v>
      </c>
      <c r="B249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38"/>
      <c r="D249" s="38"/>
      <c r="E249" s="38"/>
      <c r="F249" s="38"/>
      <c r="G249" s="38"/>
      <c r="H249" s="38"/>
      <c r="I249" s="39"/>
    </row>
    <row r="250" spans="1:9" x14ac:dyDescent="0.2">
      <c r="A250" s="22" t="s">
        <v>27</v>
      </c>
      <c r="B250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38"/>
      <c r="D250" s="38"/>
      <c r="E250" s="38"/>
      <c r="F250" s="38"/>
      <c r="G250" s="38"/>
      <c r="H250" s="38"/>
      <c r="I250" s="39"/>
    </row>
    <row r="254" spans="1:9" x14ac:dyDescent="0.2">
      <c r="A254" s="23"/>
    </row>
    <row r="255" spans="1:9" x14ac:dyDescent="0.2">
      <c r="A255" s="21"/>
      <c r="B255" s="22" t="s">
        <v>15</v>
      </c>
      <c r="C255" s="21"/>
      <c r="D255" s="24"/>
      <c r="E255" s="24"/>
      <c r="F255" s="24"/>
      <c r="G255" s="24"/>
      <c r="H255" s="24"/>
      <c r="I255" s="21"/>
    </row>
    <row r="256" spans="1:9" x14ac:dyDescent="0.2">
      <c r="A256" s="22" t="s">
        <v>15</v>
      </c>
      <c r="B256" s="25"/>
      <c r="C256" s="26" t="s">
        <v>30</v>
      </c>
      <c r="D256" s="24"/>
      <c r="E256" s="24"/>
      <c r="F256" s="24"/>
      <c r="G256" s="24"/>
      <c r="H256" s="24"/>
      <c r="I256" s="21"/>
    </row>
    <row r="257" spans="1:9" x14ac:dyDescent="0.2">
      <c r="A257" s="22"/>
      <c r="B257" s="26"/>
      <c r="C257" s="27" t="s">
        <v>17</v>
      </c>
      <c r="D257" s="28" t="s">
        <v>18</v>
      </c>
      <c r="E257" s="28" t="s">
        <v>19</v>
      </c>
      <c r="F257" s="28" t="s">
        <v>20</v>
      </c>
      <c r="G257" s="28" t="s">
        <v>21</v>
      </c>
      <c r="H257" s="28" t="s">
        <v>22</v>
      </c>
      <c r="I257" s="21"/>
    </row>
    <row r="258" spans="1:9" x14ac:dyDescent="0.2">
      <c r="A258" s="29" t="s">
        <v>23</v>
      </c>
      <c r="B258" s="21"/>
      <c r="C258" s="30"/>
      <c r="D258" s="31">
        <f>ROUND((B256-INT(B256))*100,0)</f>
        <v>0</v>
      </c>
      <c r="E258" s="31">
        <f>IF(B256&gt;=1,VALUE(RIGHT(LEFT(INT(B256),LEN(INT(B256))),3)),0)</f>
        <v>0</v>
      </c>
      <c r="F258" s="31">
        <f>IF(B256&gt;=1000,VALUE(TEXT(RIGHT(LEFT(INT(B256),LEN(INT(B256))-3),3),"000")),0)</f>
        <v>0</v>
      </c>
      <c r="G258" s="31">
        <f>IF(B256&gt;=1000000,VALUE(TEXT(RIGHT(LEFT(INT(B256),LEN(INT(B256))-6),3),"000")),0)</f>
        <v>0</v>
      </c>
      <c r="H258" s="31">
        <f>IF(B256&gt;=1000000000,VALUE(TEXT(RIGHT(LEFT(INT(B256),LEN(INT(B256))-9),3),"000")),0)</f>
        <v>0</v>
      </c>
      <c r="I258" s="21"/>
    </row>
    <row r="259" spans="1:9" x14ac:dyDescent="0.2">
      <c r="A259" s="29" t="s">
        <v>24</v>
      </c>
      <c r="B259" s="32"/>
      <c r="C259" s="33" t="str">
        <f>ROUND((B256-INT(B256))*100,0)&amp;"/"&amp;100 &amp; " groszy"</f>
        <v>0/100 groszy</v>
      </c>
      <c r="D259" s="33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34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34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34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33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32"/>
    </row>
    <row r="260" spans="1:9" x14ac:dyDescent="0.2">
      <c r="A260" s="21"/>
      <c r="B260" s="21"/>
      <c r="C260" s="35"/>
      <c r="D260" s="36"/>
      <c r="E260" s="36"/>
      <c r="F260" s="36"/>
      <c r="G260" s="36"/>
      <c r="H260" s="36"/>
      <c r="I260" s="21"/>
    </row>
    <row r="261" spans="1:9" x14ac:dyDescent="0.2">
      <c r="A261" s="22" t="s">
        <v>25</v>
      </c>
      <c r="B261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38"/>
      <c r="D261" s="38"/>
      <c r="E261" s="38"/>
      <c r="F261" s="38"/>
      <c r="G261" s="38"/>
      <c r="H261" s="38"/>
      <c r="I261" s="39"/>
    </row>
    <row r="262" spans="1:9" x14ac:dyDescent="0.2">
      <c r="A262" s="22" t="s">
        <v>26</v>
      </c>
      <c r="B262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38"/>
      <c r="D262" s="38"/>
      <c r="E262" s="38"/>
      <c r="F262" s="38"/>
      <c r="G262" s="38"/>
      <c r="H262" s="38"/>
      <c r="I262" s="39"/>
    </row>
    <row r="263" spans="1:9" x14ac:dyDescent="0.2">
      <c r="A263" s="22" t="s">
        <v>27</v>
      </c>
      <c r="B263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38"/>
      <c r="D263" s="38"/>
      <c r="E263" s="38"/>
      <c r="F263" s="38"/>
      <c r="G263" s="38"/>
      <c r="H263" s="38"/>
      <c r="I263" s="39"/>
    </row>
    <row r="301" spans="1:9" x14ac:dyDescent="0.2">
      <c r="A301" s="2" t="s">
        <v>35</v>
      </c>
    </row>
    <row r="302" spans="1:9" x14ac:dyDescent="0.2">
      <c r="A302" s="23"/>
    </row>
    <row r="303" spans="1:9" x14ac:dyDescent="0.2">
      <c r="A303" s="21"/>
      <c r="B303" s="22" t="s">
        <v>15</v>
      </c>
      <c r="C303" s="21"/>
      <c r="D303" s="24"/>
      <c r="E303" s="24"/>
      <c r="F303" s="24"/>
      <c r="G303" s="24"/>
      <c r="H303" s="24"/>
      <c r="I303" s="21"/>
    </row>
    <row r="304" spans="1:9" x14ac:dyDescent="0.2">
      <c r="A304" s="22" t="s">
        <v>15</v>
      </c>
      <c r="B304" s="25" t="e">
        <f>Arkusz1!#REF!</f>
        <v>#REF!</v>
      </c>
      <c r="C304" s="26" t="s">
        <v>16</v>
      </c>
      <c r="D304" s="24"/>
      <c r="E304" s="24"/>
      <c r="F304" s="24"/>
      <c r="G304" s="24"/>
      <c r="H304" s="24"/>
      <c r="I304" s="21"/>
    </row>
    <row r="305" spans="1:9" x14ac:dyDescent="0.2">
      <c r="A305" s="22"/>
      <c r="B305" s="26"/>
      <c r="C305" s="27" t="s">
        <v>17</v>
      </c>
      <c r="D305" s="28" t="s">
        <v>18</v>
      </c>
      <c r="E305" s="28" t="s">
        <v>19</v>
      </c>
      <c r="F305" s="28" t="s">
        <v>20</v>
      </c>
      <c r="G305" s="28" t="s">
        <v>21</v>
      </c>
      <c r="H305" s="28" t="s">
        <v>22</v>
      </c>
      <c r="I305" s="21"/>
    </row>
    <row r="306" spans="1:9" x14ac:dyDescent="0.2">
      <c r="A306" s="29" t="s">
        <v>23</v>
      </c>
      <c r="B306" s="21"/>
      <c r="C306" s="30"/>
      <c r="D306" s="31" t="e">
        <f>ROUND((B304-INT(B304))*100,0)</f>
        <v>#REF!</v>
      </c>
      <c r="E306" s="31" t="e">
        <f>IF(B304&gt;=1,VALUE(RIGHT(LEFT(INT(B304),LEN(INT(B304))),3)),0)</f>
        <v>#REF!</v>
      </c>
      <c r="F306" s="31" t="e">
        <f>IF(B304&gt;=1000,VALUE(TEXT(RIGHT(LEFT(INT(B304),LEN(INT(B304))-3),3),"000")),0)</f>
        <v>#REF!</v>
      </c>
      <c r="G306" s="31" t="e">
        <f>IF(B304&gt;=1000000,VALUE(TEXT(RIGHT(LEFT(INT(B304),LEN(INT(B304))-6),3),"000")),0)</f>
        <v>#REF!</v>
      </c>
      <c r="H306" s="31" t="e">
        <f>IF(B304&gt;=1000000000,VALUE(TEXT(RIGHT(LEFT(INT(B304),LEN(INT(B304))-9),3),"000")),0)</f>
        <v>#REF!</v>
      </c>
      <c r="I306" s="21"/>
    </row>
    <row r="307" spans="1:9" x14ac:dyDescent="0.2">
      <c r="A307" s="29" t="s">
        <v>24</v>
      </c>
      <c r="B307" s="32"/>
      <c r="C307" s="33" t="e">
        <f>ROUND((B304-INT(B304))*100,0)&amp;"/"&amp;100 &amp; " groszy"</f>
        <v>#REF!</v>
      </c>
      <c r="D307" s="33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34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34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34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33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32"/>
    </row>
    <row r="308" spans="1:9" x14ac:dyDescent="0.2">
      <c r="A308" s="21"/>
      <c r="B308" s="21"/>
      <c r="C308" s="35"/>
      <c r="D308" s="36"/>
      <c r="E308" s="36"/>
      <c r="F308" s="36"/>
      <c r="G308" s="36"/>
      <c r="H308" s="36"/>
      <c r="I308" s="21"/>
    </row>
    <row r="309" spans="1:9" x14ac:dyDescent="0.2">
      <c r="A309" s="22" t="s">
        <v>25</v>
      </c>
      <c r="B309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38"/>
      <c r="D309" s="38"/>
      <c r="E309" s="38"/>
      <c r="F309" s="38"/>
      <c r="G309" s="38"/>
      <c r="H309" s="38"/>
      <c r="I309" s="39"/>
    </row>
    <row r="310" spans="1:9" x14ac:dyDescent="0.2">
      <c r="A310" s="22" t="s">
        <v>26</v>
      </c>
      <c r="B310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38"/>
      <c r="D310" s="38"/>
      <c r="E310" s="38"/>
      <c r="F310" s="38"/>
      <c r="G310" s="38"/>
      <c r="H310" s="38"/>
      <c r="I310" s="39"/>
    </row>
    <row r="311" spans="1:9" x14ac:dyDescent="0.2">
      <c r="A311" s="22" t="s">
        <v>27</v>
      </c>
      <c r="B311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38"/>
      <c r="D311" s="38"/>
      <c r="E311" s="38"/>
      <c r="F311" s="38"/>
      <c r="G311" s="38"/>
      <c r="H311" s="38"/>
      <c r="I311" s="39"/>
    </row>
    <row r="312" spans="1:9" x14ac:dyDescent="0.2">
      <c r="A312" s="22"/>
      <c r="B312" s="21"/>
      <c r="C312" s="21"/>
      <c r="D312" s="24"/>
      <c r="E312" s="24"/>
      <c r="F312" s="24"/>
      <c r="G312" s="24"/>
      <c r="H312" s="24"/>
      <c r="I312" s="21"/>
    </row>
    <row r="315" spans="1:9" x14ac:dyDescent="0.2">
      <c r="A315" s="23"/>
    </row>
    <row r="316" spans="1:9" x14ac:dyDescent="0.2">
      <c r="A316" s="21"/>
      <c r="B316" s="22" t="s">
        <v>15</v>
      </c>
      <c r="C316" s="21"/>
      <c r="D316" s="24"/>
      <c r="E316" s="24"/>
      <c r="F316" s="24"/>
      <c r="G316" s="24"/>
      <c r="H316" s="24"/>
      <c r="I316" s="21"/>
    </row>
    <row r="317" spans="1:9" x14ac:dyDescent="0.2">
      <c r="A317" s="22" t="s">
        <v>15</v>
      </c>
      <c r="B317" s="25">
        <f>Arkusz1!G324</f>
        <v>0</v>
      </c>
      <c r="C317" s="26" t="s">
        <v>28</v>
      </c>
      <c r="D317" s="24"/>
      <c r="E317" s="24"/>
      <c r="F317" s="24"/>
      <c r="G317" s="24"/>
      <c r="H317" s="24"/>
      <c r="I317" s="21"/>
    </row>
    <row r="318" spans="1:9" x14ac:dyDescent="0.2">
      <c r="A318" s="22"/>
      <c r="B318" s="26"/>
      <c r="C318" s="27" t="s">
        <v>17</v>
      </c>
      <c r="D318" s="28" t="s">
        <v>18</v>
      </c>
      <c r="E318" s="28" t="s">
        <v>19</v>
      </c>
      <c r="F318" s="28" t="s">
        <v>20</v>
      </c>
      <c r="G318" s="28" t="s">
        <v>21</v>
      </c>
      <c r="H318" s="28" t="s">
        <v>22</v>
      </c>
      <c r="I318" s="21"/>
    </row>
    <row r="319" spans="1:9" x14ac:dyDescent="0.2">
      <c r="A319" s="29" t="s">
        <v>23</v>
      </c>
      <c r="B319" s="21"/>
      <c r="C319" s="30"/>
      <c r="D319" s="31">
        <f>ROUND((B317-INT(B317))*100,0)</f>
        <v>0</v>
      </c>
      <c r="E319" s="31">
        <f>IF(B317&gt;=1,VALUE(RIGHT(LEFT(INT(B317),LEN(INT(B317))),3)),0)</f>
        <v>0</v>
      </c>
      <c r="F319" s="31">
        <f>IF(B317&gt;=1000,VALUE(TEXT(RIGHT(LEFT(INT(B317),LEN(INT(B317))-3),3),"000")),0)</f>
        <v>0</v>
      </c>
      <c r="G319" s="31">
        <f>IF(B317&gt;=1000000,VALUE(TEXT(RIGHT(LEFT(INT(B317),LEN(INT(B317))-6),3),"000")),0)</f>
        <v>0</v>
      </c>
      <c r="H319" s="31">
        <f>IF(B317&gt;=1000000000,VALUE(TEXT(RIGHT(LEFT(INT(B317),LEN(INT(B317))-9),3),"000")),0)</f>
        <v>0</v>
      </c>
      <c r="I319" s="21"/>
    </row>
    <row r="320" spans="1:9" x14ac:dyDescent="0.2">
      <c r="A320" s="29" t="s">
        <v>24</v>
      </c>
      <c r="B320" s="32"/>
      <c r="C320" s="33" t="str">
        <f>ROUND((B317-INT(B317))*100,0)&amp;"/"&amp;100 &amp; " groszy"</f>
        <v>0/100 groszy</v>
      </c>
      <c r="D320" s="33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34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34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34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33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32"/>
    </row>
    <row r="321" spans="1:9" x14ac:dyDescent="0.2">
      <c r="A321" s="21"/>
      <c r="B321" s="21"/>
      <c r="C321" s="35"/>
      <c r="D321" s="36"/>
      <c r="E321" s="36"/>
      <c r="F321" s="36"/>
      <c r="G321" s="36"/>
      <c r="H321" s="36"/>
      <c r="I321" s="21"/>
    </row>
    <row r="322" spans="1:9" x14ac:dyDescent="0.2">
      <c r="A322" s="22" t="s">
        <v>25</v>
      </c>
      <c r="B322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38"/>
      <c r="D322" s="38"/>
      <c r="E322" s="38"/>
      <c r="F322" s="38"/>
      <c r="G322" s="38"/>
      <c r="H322" s="38"/>
      <c r="I322" s="39"/>
    </row>
    <row r="323" spans="1:9" x14ac:dyDescent="0.2">
      <c r="A323" s="22" t="s">
        <v>26</v>
      </c>
      <c r="B323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38"/>
      <c r="D323" s="38"/>
      <c r="E323" s="38"/>
      <c r="F323" s="38"/>
      <c r="G323" s="38"/>
      <c r="H323" s="38"/>
      <c r="I323" s="39"/>
    </row>
    <row r="324" spans="1:9" x14ac:dyDescent="0.2">
      <c r="A324" s="22" t="s">
        <v>27</v>
      </c>
      <c r="B324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38"/>
      <c r="D324" s="38"/>
      <c r="E324" s="38"/>
      <c r="F324" s="38"/>
      <c r="G324" s="38"/>
      <c r="H324" s="38"/>
      <c r="I324" s="39"/>
    </row>
    <row r="328" spans="1:9" x14ac:dyDescent="0.2">
      <c r="A328" s="23"/>
    </row>
    <row r="329" spans="1:9" x14ac:dyDescent="0.2">
      <c r="A329" s="21"/>
      <c r="B329" s="22" t="s">
        <v>15</v>
      </c>
      <c r="C329" s="21"/>
      <c r="D329" s="24"/>
      <c r="E329" s="24"/>
      <c r="F329" s="24"/>
      <c r="G329" s="24"/>
      <c r="H329" s="24"/>
      <c r="I329" s="21"/>
    </row>
    <row r="330" spans="1:9" x14ac:dyDescent="0.2">
      <c r="A330" s="22" t="s">
        <v>15</v>
      </c>
      <c r="B330" s="25">
        <f>Arkusz1!D79</f>
        <v>0</v>
      </c>
      <c r="C330" s="26" t="s">
        <v>29</v>
      </c>
      <c r="D330" s="24"/>
      <c r="E330" s="24"/>
      <c r="F330" s="24"/>
      <c r="G330" s="24"/>
      <c r="H330" s="24"/>
      <c r="I330" s="21"/>
    </row>
    <row r="331" spans="1:9" x14ac:dyDescent="0.2">
      <c r="A331" s="22"/>
      <c r="B331" s="26"/>
      <c r="C331" s="27" t="s">
        <v>17</v>
      </c>
      <c r="D331" s="28" t="s">
        <v>18</v>
      </c>
      <c r="E331" s="28" t="s">
        <v>19</v>
      </c>
      <c r="F331" s="28" t="s">
        <v>20</v>
      </c>
      <c r="G331" s="28" t="s">
        <v>21</v>
      </c>
      <c r="H331" s="28" t="s">
        <v>22</v>
      </c>
      <c r="I331" s="21"/>
    </row>
    <row r="332" spans="1:9" x14ac:dyDescent="0.2">
      <c r="A332" s="29" t="s">
        <v>23</v>
      </c>
      <c r="B332" s="21"/>
      <c r="C332" s="30"/>
      <c r="D332" s="31">
        <f>ROUND((B330-INT(B330))*100,0)</f>
        <v>0</v>
      </c>
      <c r="E332" s="31">
        <f>IF(B330&gt;=1,VALUE(RIGHT(LEFT(INT(B330),LEN(INT(B330))),3)),0)</f>
        <v>0</v>
      </c>
      <c r="F332" s="31">
        <f>IF(B330&gt;=1000,VALUE(TEXT(RIGHT(LEFT(INT(B330),LEN(INT(B330))-3),3),"000")),0)</f>
        <v>0</v>
      </c>
      <c r="G332" s="31">
        <f>IF(B330&gt;=1000000,VALUE(TEXT(RIGHT(LEFT(INT(B330),LEN(INT(B330))-6),3),"000")),0)</f>
        <v>0</v>
      </c>
      <c r="H332" s="31">
        <f>IF(B330&gt;=1000000000,VALUE(TEXT(RIGHT(LEFT(INT(B330),LEN(INT(B330))-9),3),"000")),0)</f>
        <v>0</v>
      </c>
      <c r="I332" s="21"/>
    </row>
    <row r="333" spans="1:9" x14ac:dyDescent="0.2">
      <c r="A333" s="29" t="s">
        <v>24</v>
      </c>
      <c r="B333" s="32"/>
      <c r="C333" s="33" t="str">
        <f>ROUND((B330-INT(B330))*100,0)&amp;"/"&amp;100 &amp; " groszy"</f>
        <v>0/100 groszy</v>
      </c>
      <c r="D333" s="33" t="str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 xml:space="preserve"> </v>
      </c>
      <c r="E333" s="34" t="str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/>
      </c>
      <c r="F333" s="34" t="str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/>
      </c>
      <c r="G333" s="34" t="str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/>
      </c>
      <c r="H333" s="33" t="str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/>
      </c>
      <c r="I333" s="32"/>
    </row>
    <row r="334" spans="1:9" x14ac:dyDescent="0.2">
      <c r="A334" s="21"/>
      <c r="B334" s="21"/>
      <c r="C334" s="35"/>
      <c r="D334" s="36"/>
      <c r="E334" s="36"/>
      <c r="F334" s="36"/>
      <c r="G334" s="36"/>
      <c r="H334" s="36"/>
      <c r="I334" s="21"/>
    </row>
    <row r="335" spans="1:9" x14ac:dyDescent="0.2">
      <c r="A335" s="22" t="s">
        <v>25</v>
      </c>
      <c r="B335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/>
      </c>
      <c r="C335" s="38"/>
      <c r="D335" s="38"/>
      <c r="E335" s="38"/>
      <c r="F335" s="38"/>
      <c r="G335" s="38"/>
      <c r="H335" s="38"/>
      <c r="I335" s="39"/>
    </row>
    <row r="336" spans="1:9" x14ac:dyDescent="0.2">
      <c r="A336" s="22" t="s">
        <v>26</v>
      </c>
      <c r="B336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/>
      </c>
      <c r="C336" s="38"/>
      <c r="D336" s="38"/>
      <c r="E336" s="38"/>
      <c r="F336" s="38"/>
      <c r="G336" s="38"/>
      <c r="H336" s="38"/>
      <c r="I336" s="39"/>
    </row>
    <row r="337" spans="1:9" x14ac:dyDescent="0.2">
      <c r="A337" s="22" t="s">
        <v>27</v>
      </c>
      <c r="B337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/>
      </c>
      <c r="C337" s="38"/>
      <c r="D337" s="38"/>
      <c r="E337" s="38"/>
      <c r="F337" s="38"/>
      <c r="G337" s="38"/>
      <c r="H337" s="38"/>
      <c r="I337" s="39"/>
    </row>
    <row r="341" spans="1:9" x14ac:dyDescent="0.2">
      <c r="A341" s="23"/>
    </row>
    <row r="342" spans="1:9" x14ac:dyDescent="0.2">
      <c r="A342" s="21"/>
      <c r="B342" s="22" t="s">
        <v>15</v>
      </c>
      <c r="C342" s="21"/>
      <c r="D342" s="24"/>
      <c r="E342" s="24"/>
      <c r="F342" s="24"/>
      <c r="G342" s="24"/>
      <c r="H342" s="24"/>
      <c r="I342" s="21"/>
    </row>
    <row r="343" spans="1:9" x14ac:dyDescent="0.2">
      <c r="A343" s="22" t="s">
        <v>15</v>
      </c>
      <c r="B343" s="25">
        <f>Arkusz1!D163</f>
        <v>0</v>
      </c>
      <c r="C343" s="26"/>
      <c r="D343" s="24"/>
      <c r="E343" s="24"/>
      <c r="F343" s="24"/>
      <c r="G343" s="24"/>
      <c r="H343" s="24"/>
      <c r="I343" s="21"/>
    </row>
    <row r="344" spans="1:9" x14ac:dyDescent="0.2">
      <c r="A344" s="22"/>
      <c r="B344" s="26"/>
      <c r="C344" s="27" t="s">
        <v>17</v>
      </c>
      <c r="D344" s="28" t="s">
        <v>18</v>
      </c>
      <c r="E344" s="28" t="s">
        <v>19</v>
      </c>
      <c r="F344" s="28" t="s">
        <v>20</v>
      </c>
      <c r="G344" s="28" t="s">
        <v>21</v>
      </c>
      <c r="H344" s="28" t="s">
        <v>22</v>
      </c>
      <c r="I344" s="21"/>
    </row>
    <row r="345" spans="1:9" x14ac:dyDescent="0.2">
      <c r="A345" s="29" t="s">
        <v>23</v>
      </c>
      <c r="B345" s="21"/>
      <c r="C345" s="30"/>
      <c r="D345" s="31">
        <f>ROUND((B343-INT(B343))*100,0)</f>
        <v>0</v>
      </c>
      <c r="E345" s="31">
        <f>IF(B343&gt;=1,VALUE(RIGHT(LEFT(INT(B343),LEN(INT(B343))),3)),0)</f>
        <v>0</v>
      </c>
      <c r="F345" s="31">
        <f>IF(B343&gt;=1000,VALUE(TEXT(RIGHT(LEFT(INT(B343),LEN(INT(B343))-3),3),"000")),0)</f>
        <v>0</v>
      </c>
      <c r="G345" s="31">
        <f>IF(B343&gt;=1000000,VALUE(TEXT(RIGHT(LEFT(INT(B343),LEN(INT(B343))-6),3),"000")),0)</f>
        <v>0</v>
      </c>
      <c r="H345" s="31">
        <f>IF(B343&gt;=1000000000,VALUE(TEXT(RIGHT(LEFT(INT(B343),LEN(INT(B343))-9),3),"000")),0)</f>
        <v>0</v>
      </c>
      <c r="I345" s="21"/>
    </row>
    <row r="346" spans="1:9" x14ac:dyDescent="0.2">
      <c r="A346" s="29" t="s">
        <v>24</v>
      </c>
      <c r="B346" s="32"/>
      <c r="C346" s="33" t="str">
        <f>ROUND((B343-INT(B343))*100,0)&amp;"/"&amp;100 &amp; " groszy"</f>
        <v>0/100 groszy</v>
      </c>
      <c r="D346" s="33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34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34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34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33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32"/>
    </row>
    <row r="347" spans="1:9" x14ac:dyDescent="0.2">
      <c r="A347" s="21"/>
      <c r="B347" s="21"/>
      <c r="C347" s="35"/>
      <c r="D347" s="36"/>
      <c r="E347" s="36"/>
      <c r="F347" s="36"/>
      <c r="G347" s="36"/>
      <c r="H347" s="36"/>
      <c r="I347" s="21"/>
    </row>
    <row r="348" spans="1:9" x14ac:dyDescent="0.2">
      <c r="A348" s="22" t="s">
        <v>25</v>
      </c>
      <c r="B348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/>
      </c>
      <c r="C348" s="38"/>
      <c r="D348" s="38"/>
      <c r="E348" s="38"/>
      <c r="F348" s="38"/>
      <c r="G348" s="38"/>
      <c r="H348" s="38"/>
      <c r="I348" s="39"/>
    </row>
    <row r="349" spans="1:9" x14ac:dyDescent="0.2">
      <c r="A349" s="22" t="s">
        <v>26</v>
      </c>
      <c r="B349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/>
      </c>
      <c r="C349" s="38"/>
      <c r="D349" s="38"/>
      <c r="E349" s="38"/>
      <c r="F349" s="38"/>
      <c r="G349" s="38"/>
      <c r="H349" s="38"/>
      <c r="I349" s="39"/>
    </row>
    <row r="350" spans="1:9" x14ac:dyDescent="0.2">
      <c r="A350" s="22" t="s">
        <v>27</v>
      </c>
      <c r="B350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/>
      </c>
      <c r="C350" s="38"/>
      <c r="D350" s="38"/>
      <c r="E350" s="38"/>
      <c r="F350" s="38"/>
      <c r="G350" s="38"/>
      <c r="H350" s="38"/>
      <c r="I350" s="39"/>
    </row>
    <row r="354" spans="1:9" x14ac:dyDescent="0.2">
      <c r="A354" s="23"/>
    </row>
    <row r="355" spans="1:9" x14ac:dyDescent="0.2">
      <c r="A355" s="21"/>
      <c r="B355" s="22" t="s">
        <v>15</v>
      </c>
      <c r="C355" s="21"/>
      <c r="D355" s="24"/>
      <c r="E355" s="24"/>
      <c r="F355" s="24"/>
      <c r="G355" s="24"/>
      <c r="H355" s="24"/>
      <c r="I355" s="21"/>
    </row>
    <row r="356" spans="1:9" x14ac:dyDescent="0.2">
      <c r="A356" s="22" t="s">
        <v>15</v>
      </c>
      <c r="B356" s="25">
        <f>Arkusz1!D256</f>
        <v>0</v>
      </c>
      <c r="C356" s="26" t="s">
        <v>30</v>
      </c>
      <c r="D356" s="24"/>
      <c r="E356" s="24"/>
      <c r="F356" s="24"/>
      <c r="G356" s="24"/>
      <c r="H356" s="24"/>
      <c r="I356" s="21"/>
    </row>
    <row r="357" spans="1:9" x14ac:dyDescent="0.2">
      <c r="A357" s="22"/>
      <c r="B357" s="26"/>
      <c r="C357" s="27" t="s">
        <v>17</v>
      </c>
      <c r="D357" s="28" t="s">
        <v>18</v>
      </c>
      <c r="E357" s="28" t="s">
        <v>19</v>
      </c>
      <c r="F357" s="28" t="s">
        <v>20</v>
      </c>
      <c r="G357" s="28" t="s">
        <v>21</v>
      </c>
      <c r="H357" s="28" t="s">
        <v>22</v>
      </c>
      <c r="I357" s="21"/>
    </row>
    <row r="358" spans="1:9" x14ac:dyDescent="0.2">
      <c r="A358" s="29" t="s">
        <v>23</v>
      </c>
      <c r="B358" s="21"/>
      <c r="C358" s="30"/>
      <c r="D358" s="31">
        <f>ROUND((B356-INT(B356))*100,0)</f>
        <v>0</v>
      </c>
      <c r="E358" s="31">
        <f>IF(B356&gt;=1,VALUE(RIGHT(LEFT(INT(B356),LEN(INT(B356))),3)),0)</f>
        <v>0</v>
      </c>
      <c r="F358" s="31">
        <f>IF(B356&gt;=1000,VALUE(TEXT(RIGHT(LEFT(INT(B356),LEN(INT(B356))-3),3),"000")),0)</f>
        <v>0</v>
      </c>
      <c r="G358" s="31">
        <f>IF(B356&gt;=1000000,VALUE(TEXT(RIGHT(LEFT(INT(B356),LEN(INT(B356))-6),3),"000")),0)</f>
        <v>0</v>
      </c>
      <c r="H358" s="31">
        <f>IF(B356&gt;=1000000000,VALUE(TEXT(RIGHT(LEFT(INT(B356),LEN(INT(B356))-9),3),"000")),0)</f>
        <v>0</v>
      </c>
      <c r="I358" s="21"/>
    </row>
    <row r="359" spans="1:9" x14ac:dyDescent="0.2">
      <c r="A359" s="29" t="s">
        <v>24</v>
      </c>
      <c r="B359" s="32"/>
      <c r="C359" s="33" t="str">
        <f>ROUND((B356-INT(B356))*100,0)&amp;"/"&amp;100 &amp; " groszy"</f>
        <v>0/100 groszy</v>
      </c>
      <c r="D359" s="33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34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34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34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33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32"/>
    </row>
    <row r="360" spans="1:9" x14ac:dyDescent="0.2">
      <c r="A360" s="21"/>
      <c r="B360" s="21"/>
      <c r="C360" s="35"/>
      <c r="D360" s="36"/>
      <c r="E360" s="36"/>
      <c r="F360" s="36"/>
      <c r="G360" s="36"/>
      <c r="H360" s="36"/>
      <c r="I360" s="21"/>
    </row>
    <row r="361" spans="1:9" x14ac:dyDescent="0.2">
      <c r="A361" s="22" t="s">
        <v>25</v>
      </c>
      <c r="B361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/>
      </c>
      <c r="C361" s="38"/>
      <c r="D361" s="38"/>
      <c r="E361" s="38"/>
      <c r="F361" s="38"/>
      <c r="G361" s="38"/>
      <c r="H361" s="38"/>
      <c r="I361" s="39"/>
    </row>
    <row r="362" spans="1:9" x14ac:dyDescent="0.2">
      <c r="A362" s="22" t="s">
        <v>26</v>
      </c>
      <c r="B362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/>
      </c>
      <c r="C362" s="38"/>
      <c r="D362" s="38"/>
      <c r="E362" s="38"/>
      <c r="F362" s="38"/>
      <c r="G362" s="38"/>
      <c r="H362" s="38"/>
      <c r="I362" s="39"/>
    </row>
    <row r="363" spans="1:9" x14ac:dyDescent="0.2">
      <c r="A363" s="22" t="s">
        <v>27</v>
      </c>
      <c r="B363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/>
      </c>
      <c r="C363" s="38"/>
      <c r="D363" s="38"/>
      <c r="E363" s="38"/>
      <c r="F363" s="38"/>
      <c r="G363" s="38"/>
      <c r="H363" s="38"/>
      <c r="I363" s="39"/>
    </row>
    <row r="369" spans="1:9" x14ac:dyDescent="0.2">
      <c r="A369" s="21"/>
      <c r="B369" s="22" t="s">
        <v>15</v>
      </c>
      <c r="C369" s="21"/>
      <c r="D369" s="24"/>
      <c r="E369" s="24"/>
      <c r="F369" s="24"/>
      <c r="G369" s="24"/>
      <c r="H369" s="24"/>
      <c r="I369" s="21"/>
    </row>
    <row r="370" spans="1:9" x14ac:dyDescent="0.2">
      <c r="A370" s="22" t="s">
        <v>15</v>
      </c>
      <c r="B370" s="25">
        <f>Arkusz1!D285</f>
        <v>0</v>
      </c>
      <c r="C370" s="26" t="s">
        <v>30</v>
      </c>
      <c r="D370" s="24"/>
      <c r="E370" s="24"/>
      <c r="F370" s="24"/>
      <c r="G370" s="24"/>
      <c r="H370" s="24"/>
      <c r="I370" s="21"/>
    </row>
    <row r="371" spans="1:9" x14ac:dyDescent="0.2">
      <c r="A371" s="22"/>
      <c r="B371" s="26"/>
      <c r="C371" s="27" t="s">
        <v>17</v>
      </c>
      <c r="D371" s="28" t="s">
        <v>18</v>
      </c>
      <c r="E371" s="28" t="s">
        <v>19</v>
      </c>
      <c r="F371" s="28" t="s">
        <v>20</v>
      </c>
      <c r="G371" s="28" t="s">
        <v>21</v>
      </c>
      <c r="H371" s="28" t="s">
        <v>22</v>
      </c>
      <c r="I371" s="21"/>
    </row>
    <row r="372" spans="1:9" x14ac:dyDescent="0.2">
      <c r="A372" s="29" t="s">
        <v>23</v>
      </c>
      <c r="B372" s="21"/>
      <c r="C372" s="30"/>
      <c r="D372" s="31">
        <f>ROUND((B370-INT(B370))*100,0)</f>
        <v>0</v>
      </c>
      <c r="E372" s="31">
        <f>IF(B370&gt;=1,VALUE(RIGHT(LEFT(INT(B370),LEN(INT(B370))),3)),0)</f>
        <v>0</v>
      </c>
      <c r="F372" s="31">
        <f>IF(B370&gt;=1000,VALUE(TEXT(RIGHT(LEFT(INT(B370),LEN(INT(B370))-3),3),"000")),0)</f>
        <v>0</v>
      </c>
      <c r="G372" s="31">
        <f>IF(B370&gt;=1000000,VALUE(TEXT(RIGHT(LEFT(INT(B370),LEN(INT(B370))-6),3),"000")),0)</f>
        <v>0</v>
      </c>
      <c r="H372" s="31">
        <f>IF(B370&gt;=1000000000,VALUE(TEXT(RIGHT(LEFT(INT(B370),LEN(INT(B370))-9),3),"000")),0)</f>
        <v>0</v>
      </c>
      <c r="I372" s="21"/>
    </row>
    <row r="373" spans="1:9" x14ac:dyDescent="0.2">
      <c r="A373" s="29" t="s">
        <v>24</v>
      </c>
      <c r="B373" s="32"/>
      <c r="C373" s="33" t="str">
        <f>ROUND((B370-INT(B370))*100,0)&amp;"/"&amp;100 &amp; " groszy"</f>
        <v>0/100 groszy</v>
      </c>
      <c r="D373" s="33" t="str">
        <f>IF(B370=0,"",IF(D372&lt;=20,IF(D372=0,"zero",INDEX(excelblog_Jednosci,D372)),INDEX(excelblog_Dziesiatki,INT(D372/10))&amp;IF(MOD(D372,10)," " &amp;INDEX(excelblog_Jednosci,MOD(D372,10)),"")))&amp; " " &amp;IF(B370=0,"",INDEX(IF(D372&lt;20,{"groszy";"grosz";"grosze";"groszy"},{"groszy";"grosze";"groszy"}),MATCH(IF(D372&lt;20,D372,MOD(D372,10)),IF(D372&lt;20,{0;1;2;5},{0;2;5}),1)))</f>
        <v xml:space="preserve"> </v>
      </c>
      <c r="E373" s="34" t="str">
        <f>IF(OR(B370&lt;1,INT(E372/100)=0),"",INDEX(excelblog_Setki,INT(E372/100)))&amp; IF(E372-(INT(E372/100)*100)&lt;=20,IF(E372-(INT(E372/100)*100)=0,IF(OR(E372&gt;0,B370&lt;1),"","złotych")," " &amp;INDEX(excelblog_Jednosci,E372-(INT(E372/100)*100)))," " &amp;INDEX(excelblog_Dziesiatki,INT((E372-(INT(E372/100)*100))/10))&amp;IF(MOD((E372-(INT(E372/100)*100)),10)," "&amp;INDEX(excelblog_Jednosci,MOD((E372-(INT(E372/100)*100)),10)),""))&amp;IF(E372=0,""," " &amp;INDEX(IF(E372&lt;20,{"złotych";"złoty";"złote";"złotych"},{"złotych";"złote";"złotych"}),MATCH(IF(E372-(INT(E372/100)*100)&lt;20,E372-(INT(E372/100)*100),MOD((E372-(INT(E372/100)*100)),10)),IF(E372&lt;20,{0;1;2;5},{0;2;5}),1)))</f>
        <v/>
      </c>
      <c r="F373" s="34" t="str">
        <f>IF(OR(B370&lt;1,INT(F372/100)=0),"",INDEX(excelblog_Setki,INT(F372/100)))&amp; IF(F372-(INT(F372/100)*100)&lt;=20,IF(F372-(INT(F372/100)*100)=0,""," " &amp;INDEX(excelblog_Jednosci,F372-(INT(F372/100)*100)))," " &amp;INDEX(excelblog_Dziesiatki,INT((F372-(INT(F372/100)*100))/10))&amp;IF(MOD((F372-(INT(F372/100)*100)),10)," "&amp;INDEX(excelblog_Jednosci,MOD((F372-(INT(F372/100)*100)),10)),""))&amp;IF(F372=0,""," " &amp;INDEX(IF(F372&lt;20,{"";"tysiąc";"tysiące";"tysięcy"},{"tysięcy";"tysiące";"tysięcy"}),MATCH(IF(F372-(INT(F372/100)*100)&lt;20,F372-(INT(F372/100)*100),MOD((F372-(INT(F372/100)*100)),10)),IF(F372&lt;20,{0;1;2;5},{0;2;5}),1)))</f>
        <v/>
      </c>
      <c r="G373" s="34" t="str">
        <f>IF(OR(B370&lt;1,INT(G372/100)=0),"",INDEX(excelblog_Setki,INT(G372/100)))&amp; IF(G372-(INT(G372/100)*100)&lt;=20,IF(G372-(INT(G372/100)*100)=0,""," " &amp;INDEX(excelblog_Jednosci,G372-(INT(G372/100)*100)))," " &amp;INDEX(excelblog_Dziesiatki,INT((G372-(INT(G372/100)*100))/10))&amp;IF(MOD((G372-(INT(G372/100)*100)),10)," "&amp;INDEX(excelblog_Jednosci,MOD((G372-(INT(G372/100)*100)),10)),""))&amp;IF(G372=0,""," " &amp;INDEX(IF(G372&lt;20,{"";"milion";"miliony";"milionów"},{"milionów";"miliony";"milionów"}),MATCH(IF(G372-(INT(G372/100)*100)&lt;20,G372-(INT(G372/100)*100),MOD((G372-(INT(G372/100)*100)),10)),IF(G372&lt;20,{0;1;2;5},{0;2;5}),1)))</f>
        <v/>
      </c>
      <c r="H373" s="33" t="str">
        <f>IF(OR(B370&lt;1,INT(H372/100)=0),"",INDEX(excelblog_Setki,INT(H372/100)))&amp; IF(H372-(INT(H372/100)*100)&lt;=20,IF(H372-(INT(H372/100)*100)=0,""," " &amp;INDEX(excelblog_Jednosci,H372-(INT(H372/100)*100)))," " &amp;INDEX(excelblog_Dziesiatki,INT((H372-(INT(H372/100)*100))/10))&amp;IF(MOD((H372-(INT(H372/100)*100)),10)," "&amp;INDEX(excelblog_Jednosci,MOD((H372-(INT(H372/100)*100)),10)),""))&amp;IF(H372=0,""," " &amp;INDEX(IF(H372&lt;20,{"";"miliard";"miliardy";"miliardów"},{"miliardów";"miliardy";"miliardów"}),MATCH(IF(H372-(INT(H372/100)*100)&lt;20,H372-(INT(H372/100)*100),MOD((H372-(INT(H372/100)*100)),10)),IF(H372&lt;20,{0;1;2;5},{0;2;5}),1)))</f>
        <v/>
      </c>
      <c r="I373" s="32"/>
    </row>
    <row r="374" spans="1:9" x14ac:dyDescent="0.2">
      <c r="A374" s="21"/>
      <c r="B374" s="21"/>
      <c r="C374" s="35"/>
      <c r="D374" s="36"/>
      <c r="E374" s="36"/>
      <c r="F374" s="36"/>
      <c r="G374" s="36"/>
      <c r="H374" s="36"/>
      <c r="I374" s="21"/>
    </row>
    <row r="375" spans="1:9" x14ac:dyDescent="0.2">
      <c r="A375" s="22" t="s">
        <v>25</v>
      </c>
      <c r="B375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","")&amp;IF(TRIM(D373)&lt;&gt;"",D373&amp;" ","")))</f>
        <v/>
      </c>
      <c r="C375" s="38"/>
      <c r="D375" s="38"/>
      <c r="E375" s="38"/>
      <c r="F375" s="38"/>
      <c r="G375" s="38"/>
      <c r="H375" s="38"/>
      <c r="I375" s="39"/>
    </row>
    <row r="376" spans="1:9" x14ac:dyDescent="0.2">
      <c r="A376" s="22" t="s">
        <v>26</v>
      </c>
      <c r="B376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","")&amp;IF(TRIM(E373)&lt;&gt;"",TRIM(E373)&amp;", ","")&amp;IF(TRIM(D373)&lt;&gt;"",D373&amp;" ","")))</f>
        <v/>
      </c>
      <c r="C376" s="38"/>
      <c r="D376" s="38"/>
      <c r="E376" s="38"/>
      <c r="F376" s="38"/>
      <c r="G376" s="38"/>
      <c r="H376" s="38"/>
      <c r="I376" s="39"/>
    </row>
    <row r="377" spans="1:9" x14ac:dyDescent="0.2">
      <c r="A377" s="22" t="s">
        <v>27</v>
      </c>
      <c r="B377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","")&amp;IF(TRIM(D373)&lt;&gt;"",C373&amp;" ","")))</f>
        <v/>
      </c>
      <c r="C377" s="38"/>
      <c r="D377" s="38"/>
      <c r="E377" s="38"/>
      <c r="F377" s="38"/>
      <c r="G377" s="38"/>
      <c r="H377" s="38"/>
      <c r="I377" s="39"/>
    </row>
  </sheetData>
  <sheetProtection password="C42C" sheet="1" objects="1" scenarios="1" selectLockedCell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Marek Kowalski</cp:lastModifiedBy>
  <cp:lastPrinted>2019-12-04T11:21:53Z</cp:lastPrinted>
  <dcterms:created xsi:type="dcterms:W3CDTF">2009-12-18T08:56:25Z</dcterms:created>
  <dcterms:modified xsi:type="dcterms:W3CDTF">2019-12-04T11:22:05Z</dcterms:modified>
</cp:coreProperties>
</file>