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ttps://pkprzetargi-my.sharepoint.com/personal/pk_pkprzetargi_onmicrosoft_com/Documents/Dokumenty/Zamawiający/Ostrzeszowskie Centrum Zdrowia/2024/11 opatrunki/postępowanie/"/>
    </mc:Choice>
  </mc:AlternateContent>
  <xr:revisionPtr revIDLastSave="15" documentId="11_BD847B170B70AC2B242133498448B962D5FE45A3" xr6:coauthVersionLast="47" xr6:coauthVersionMax="47" xr10:uidLastSave="{7EB27A5A-DB0C-4B99-AFEC-EF5F0FE5DBDE}"/>
  <bookViews>
    <workbookView xWindow="28680" yWindow="-120" windowWidth="29040" windowHeight="15720" activeTab="1" xr2:uid="{00000000-000D-0000-FFFF-FFFF00000000}"/>
  </bookViews>
  <sheets>
    <sheet name="Pakiet 1" sheetId="1" r:id="rId1"/>
    <sheet name="Pakiet 2" sheetId="2" r:id="rId2"/>
    <sheet name="Pakiet 3" sheetId="3" r:id="rId3"/>
  </sheets>
  <definedNames>
    <definedName name="_xlnm.Print_Area" localSheetId="0">'Pakiet 1'!$A$1:$L$51</definedName>
    <definedName name="_xlnm.Print_Titles" localSheetId="0">'Pakiet 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2" l="1"/>
  <c r="G43" i="2"/>
  <c r="J13" i="1"/>
  <c r="J17" i="1"/>
  <c r="J21" i="1"/>
  <c r="J25" i="1"/>
  <c r="J29" i="1"/>
  <c r="J33" i="1"/>
  <c r="J37" i="1"/>
  <c r="J41" i="1"/>
  <c r="G6" i="1"/>
  <c r="J6" i="1" s="1"/>
  <c r="G7" i="1"/>
  <c r="J7" i="1" s="1"/>
  <c r="G8" i="1"/>
  <c r="J8" i="1" s="1"/>
  <c r="G9" i="1"/>
  <c r="J9" i="1" s="1"/>
  <c r="G10" i="1"/>
  <c r="J10" i="1" s="1"/>
  <c r="G11" i="1"/>
  <c r="J11" i="1" s="1"/>
  <c r="G12" i="1"/>
  <c r="J12" i="1" s="1"/>
  <c r="G13" i="1"/>
  <c r="G14" i="1"/>
  <c r="J14" i="1" s="1"/>
  <c r="G15" i="1"/>
  <c r="J15" i="1" s="1"/>
  <c r="G16" i="1"/>
  <c r="J16" i="1" s="1"/>
  <c r="G17" i="1"/>
  <c r="G18" i="1"/>
  <c r="J18" i="1" s="1"/>
  <c r="G19" i="1"/>
  <c r="J19" i="1" s="1"/>
  <c r="G20" i="1"/>
  <c r="J20" i="1" s="1"/>
  <c r="G21" i="1"/>
  <c r="G22" i="1"/>
  <c r="J22" i="1" s="1"/>
  <c r="G23" i="1"/>
  <c r="J23" i="1" s="1"/>
  <c r="G24" i="1"/>
  <c r="J24" i="1" s="1"/>
  <c r="G25" i="1"/>
  <c r="G26" i="1"/>
  <c r="J26" i="1" s="1"/>
  <c r="G27" i="1"/>
  <c r="J27" i="1" s="1"/>
  <c r="G28" i="1"/>
  <c r="J28" i="1" s="1"/>
  <c r="G29" i="1"/>
  <c r="G30" i="1"/>
  <c r="J30" i="1" s="1"/>
  <c r="G31" i="1"/>
  <c r="J31" i="1" s="1"/>
  <c r="G32" i="1"/>
  <c r="J32" i="1" s="1"/>
  <c r="G33" i="1"/>
  <c r="G34" i="1"/>
  <c r="J34" i="1" s="1"/>
  <c r="G35" i="1"/>
  <c r="J35" i="1" s="1"/>
  <c r="G36" i="1"/>
  <c r="J36" i="1" s="1"/>
  <c r="G37" i="1"/>
  <c r="G38" i="1"/>
  <c r="J38" i="1" s="1"/>
  <c r="G39" i="1"/>
  <c r="J39" i="1" s="1"/>
  <c r="G40" i="1"/>
  <c r="J40" i="1" s="1"/>
  <c r="G41" i="1"/>
  <c r="G42" i="1"/>
  <c r="J42" i="1" s="1"/>
  <c r="G43" i="1"/>
  <c r="J43" i="1" s="1"/>
  <c r="G44" i="1"/>
  <c r="J44" i="1" s="1"/>
  <c r="G45" i="1"/>
  <c r="J45" i="1" s="1"/>
  <c r="G46" i="1"/>
  <c r="J46" i="1" s="1"/>
  <c r="G47" i="1"/>
  <c r="J47" i="1" s="1"/>
  <c r="G48" i="1"/>
  <c r="J48" i="1" s="1"/>
  <c r="G49" i="1"/>
  <c r="J49" i="1" s="1"/>
  <c r="G50" i="1"/>
  <c r="J50" i="1" s="1"/>
  <c r="I18" i="1"/>
  <c r="I17" i="1"/>
  <c r="I16" i="1"/>
  <c r="I13" i="1"/>
  <c r="G31" i="2"/>
  <c r="J31" i="2" s="1"/>
  <c r="G32" i="2"/>
  <c r="J32" i="2" s="1"/>
  <c r="G33" i="2"/>
  <c r="J33" i="2" s="1"/>
  <c r="G34" i="2"/>
  <c r="J34" i="2" s="1"/>
  <c r="G35" i="2"/>
  <c r="J35" i="2" s="1"/>
  <c r="G36" i="2"/>
  <c r="J36" i="2" s="1"/>
  <c r="G37" i="2"/>
  <c r="J37" i="2" s="1"/>
  <c r="G38" i="2"/>
  <c r="J38" i="2" s="1"/>
  <c r="G39" i="2"/>
  <c r="J39" i="2" s="1"/>
  <c r="G30" i="2"/>
  <c r="G24" i="2"/>
  <c r="J24" i="2" s="1"/>
  <c r="G25" i="2"/>
  <c r="J25" i="2" s="1"/>
  <c r="G26" i="2"/>
  <c r="J26" i="2" s="1"/>
  <c r="G27" i="2"/>
  <c r="J27" i="2" s="1"/>
  <c r="G23" i="2"/>
  <c r="G4" i="2"/>
  <c r="J4" i="2" s="1"/>
  <c r="G5" i="2"/>
  <c r="J5" i="2" s="1"/>
  <c r="G6" i="2"/>
  <c r="J6" i="2" s="1"/>
  <c r="G7" i="2"/>
  <c r="J7" i="2" s="1"/>
  <c r="G8" i="2"/>
  <c r="J8" i="2" s="1"/>
  <c r="G9" i="2"/>
  <c r="J9" i="2" s="1"/>
  <c r="G10" i="2"/>
  <c r="J10" i="2" s="1"/>
  <c r="G11" i="2"/>
  <c r="J11" i="2" s="1"/>
  <c r="G12" i="2"/>
  <c r="J12" i="2" s="1"/>
  <c r="G13" i="2"/>
  <c r="J13" i="2" s="1"/>
  <c r="G14" i="2"/>
  <c r="J14" i="2" s="1"/>
  <c r="G15" i="2"/>
  <c r="J15" i="2" s="1"/>
  <c r="G16" i="2"/>
  <c r="J16" i="2" s="1"/>
  <c r="G17" i="2"/>
  <c r="J17" i="2" s="1"/>
  <c r="G18" i="2"/>
  <c r="J18" i="2" s="1"/>
  <c r="G19" i="2"/>
  <c r="J19" i="2" s="1"/>
  <c r="G20" i="2"/>
  <c r="J20" i="2" s="1"/>
  <c r="G3" i="2"/>
  <c r="I20" i="2"/>
  <c r="I6" i="3" l="1"/>
  <c r="G6" i="3"/>
  <c r="J6" i="3" s="1"/>
  <c r="I5" i="3"/>
  <c r="G5" i="3"/>
  <c r="G7" i="3" s="1"/>
  <c r="I39" i="2"/>
  <c r="I38" i="2"/>
  <c r="I37" i="2"/>
  <c r="I36" i="2"/>
  <c r="I35" i="2"/>
  <c r="I34" i="2"/>
  <c r="I33" i="2"/>
  <c r="I32" i="2"/>
  <c r="I31" i="2"/>
  <c r="I30" i="2"/>
  <c r="I27" i="2"/>
  <c r="I26" i="2"/>
  <c r="I25" i="2"/>
  <c r="I24" i="2"/>
  <c r="G28" i="2"/>
  <c r="J23" i="2"/>
  <c r="I23" i="2"/>
  <c r="I19" i="2"/>
  <c r="I18" i="2"/>
  <c r="I17" i="2"/>
  <c r="I16" i="2"/>
  <c r="I15" i="2"/>
  <c r="I14" i="2"/>
  <c r="I13" i="2"/>
  <c r="I12" i="2"/>
  <c r="I11" i="2"/>
  <c r="I10" i="2"/>
  <c r="I9" i="2"/>
  <c r="I8" i="2"/>
  <c r="I7" i="2"/>
  <c r="I6" i="2"/>
  <c r="I5" i="2"/>
  <c r="I4" i="2"/>
  <c r="J3" i="2"/>
  <c r="I3" i="2"/>
  <c r="J21" i="2" l="1"/>
  <c r="G21" i="2"/>
  <c r="G40" i="2"/>
  <c r="J30" i="2"/>
  <c r="J40" i="2" s="1"/>
  <c r="J5" i="3"/>
  <c r="J7" i="3" s="1"/>
  <c r="J28" i="2"/>
  <c r="I6" i="1" l="1"/>
  <c r="I7" i="1"/>
  <c r="I8" i="1"/>
  <c r="I9" i="1"/>
  <c r="I10" i="1"/>
  <c r="I11" i="1"/>
  <c r="I12" i="1"/>
  <c r="I14" i="1"/>
  <c r="I15"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 i="1"/>
  <c r="G5" i="1"/>
  <c r="J5" i="1" s="1"/>
  <c r="G51" i="1" l="1"/>
  <c r="J51" i="1" l="1"/>
</calcChain>
</file>

<file path=xl/sharedStrings.xml><?xml version="1.0" encoding="utf-8"?>
<sst xmlns="http://schemas.openxmlformats.org/spreadsheetml/2006/main" count="204" uniqueCount="112">
  <si>
    <t>NR pakietu</t>
  </si>
  <si>
    <t>L.P.</t>
  </si>
  <si>
    <t>Nazwa  towaru</t>
  </si>
  <si>
    <t>Jednostka miary</t>
  </si>
  <si>
    <t>Ilość</t>
  </si>
  <si>
    <t>Cena netto</t>
  </si>
  <si>
    <t>Wartość netto</t>
  </si>
  <si>
    <t>Podatek VAT (%)</t>
  </si>
  <si>
    <t>Cena brutto</t>
  </si>
  <si>
    <t>Wartość brutto (zł)</t>
  </si>
  <si>
    <t>Nazwa handlowa</t>
  </si>
  <si>
    <t>Producent/kraj</t>
  </si>
  <si>
    <t>miary</t>
  </si>
  <si>
    <t>PAKIET NR 1  -  Opatrunki</t>
  </si>
  <si>
    <t>Chusta trójkątna bawełniana lub włókninowa</t>
  </si>
  <si>
    <t>op</t>
  </si>
  <si>
    <t>Gaza opatrunkowa, kopertowa, wyjałowiona 17 nitkowa o pow.1m x 1m ( kl.IIa,reguła 7)</t>
  </si>
  <si>
    <t>szt</t>
  </si>
  <si>
    <t>Kompresy gazowe z gazy 17nitkowej,  8 warstwowe, niewyjałowione,  o minimalnej wadze  4g,  10cm x 20cm x 100szt.(kl.IIa,reguła 7)</t>
  </si>
  <si>
    <t>Kompresy gazowe z gazy17 nitkowej, 16 warstwowe,niewyjałowione ,o minimalnej wadze 3,6g+ znacznik  Rtg,  10 cm x10 cm  x 100szt.(kl.IIa,reguła 7)</t>
  </si>
  <si>
    <t>Kompresy włókninowe, niewyjałowione o masie 40g/m2  10cm x 10cm x100szt. (kl.IIa,reguła 7)</t>
  </si>
  <si>
    <t>Kompresy włókninowe, niewyjałowione o masie 40g /m2  7,5cmx7,5cm  x 100szt.(kl.IIa,reguła 7)</t>
  </si>
  <si>
    <t>Kompresy włókninowe, niewyjałowione o masie 40g /m2    5 cmx 5 cm  x 100szt.(kl.IIa,reguła 7)</t>
  </si>
  <si>
    <t>Opaska dziana wiskozowa, podtrzymująca  5cm x 4m (pakowana pojedynczo)</t>
  </si>
  <si>
    <t>Opaska dziana wiskozowa, podtrzymująca 10cm x 4m (pakowana pojedynczo)</t>
  </si>
  <si>
    <t>Opaska dziana wiskozowa, podtrzymująca 15cm x 4m (pakowana pojedynczo)</t>
  </si>
  <si>
    <t>Opaska elastyczna uniwersalna o średniej rozciągliwości , wielorazowego użytku z zapinką,pakowana pojedynczo 12cm x 5m</t>
  </si>
  <si>
    <t>Opaska elastyczna uniwersalna o średniej rozciągliwości, wielorazowego użytku z zapinką,pakowana pojedynczo 15cm x 5m</t>
  </si>
  <si>
    <t>Plaster na tkaninie z opatrunkiem 1m x 6cm</t>
  </si>
  <si>
    <t>Podkłady ginekologiczne niesterylne (  9cm x 34cm) x 10sztuk  typu  "Absorgyn"</t>
  </si>
  <si>
    <t>Tupfery - kule z gazy 17-nitkowej, jałowe (15cm x 15cm)z nitką kontrastującą w promieniach RTG(kl.Iia,reguła 7)  x  5 sztuk</t>
  </si>
  <si>
    <t>Kompres włókninowy jałowy z rozcięciem Y (10 cmx 10cm) x 5szt.</t>
  </si>
  <si>
    <t>Kompresy włókninowe, niewyjałowione o masie 40g/m2  10cm x 20cm x100szt. (kl.IIa,reguła 7)</t>
  </si>
  <si>
    <t>PAKIET NR 2  -  Rękawice</t>
  </si>
  <si>
    <t>Diagnostyczne -lateksowe i nitrylowe</t>
  </si>
  <si>
    <r>
      <t>Rękawice diagnostyczne</t>
    </r>
    <r>
      <rPr>
        <b/>
        <sz val="8"/>
        <rFont val="Arial CE"/>
        <family val="2"/>
        <charset val="238"/>
      </rPr>
      <t xml:space="preserve"> LATEKSOWE ,</t>
    </r>
    <r>
      <rPr>
        <sz val="8"/>
        <rFont val="Arial CE"/>
        <family val="2"/>
        <charset val="238"/>
      </rPr>
      <t>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t>
    </r>
    <r>
      <rPr>
        <b/>
        <sz val="8"/>
        <rFont val="Arial CE"/>
        <family val="2"/>
        <charset val="238"/>
      </rPr>
      <t xml:space="preserve"> Rozmiar S</t>
    </r>
  </si>
  <si>
    <r>
      <t>Rękawice diagnostyczne</t>
    </r>
    <r>
      <rPr>
        <b/>
        <sz val="8"/>
        <rFont val="Arial CE"/>
        <family val="2"/>
        <charset val="238"/>
      </rPr>
      <t xml:space="preserve"> LATEKSOWE ,</t>
    </r>
    <r>
      <rPr>
        <sz val="8"/>
        <rFont val="Arial CE"/>
        <family val="2"/>
        <charset val="238"/>
      </rPr>
      <t xml:space="preserve">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 </t>
    </r>
    <r>
      <rPr>
        <b/>
        <sz val="8"/>
        <rFont val="Arial CE"/>
        <family val="2"/>
        <charset val="238"/>
      </rPr>
      <t>Rozmiar M</t>
    </r>
  </si>
  <si>
    <r>
      <t>Rękawice diagnostyczne</t>
    </r>
    <r>
      <rPr>
        <b/>
        <sz val="8"/>
        <rFont val="Arial CE"/>
        <family val="2"/>
        <charset val="238"/>
      </rPr>
      <t xml:space="preserve"> LATEKSOWE ,</t>
    </r>
    <r>
      <rPr>
        <sz val="8"/>
        <rFont val="Arial CE"/>
        <family val="2"/>
        <charset val="238"/>
      </rPr>
      <t xml:space="preserve">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 </t>
    </r>
    <r>
      <rPr>
        <b/>
        <sz val="8"/>
        <rFont val="Arial CE"/>
        <family val="2"/>
        <charset val="238"/>
      </rPr>
      <t>Rozmiar L</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</si>
  <si>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S</t>
    </r>
  </si>
  <si>
    <r>
      <t xml:space="preserve">Rękawice  diagnostyczne </t>
    </r>
    <r>
      <rPr>
        <b/>
        <sz val="8"/>
        <rFont val="Arial CE"/>
        <family val="2"/>
        <charset val="238"/>
      </rPr>
      <t>NITRYLOWE</t>
    </r>
    <r>
      <rPr>
        <sz val="8"/>
        <rFont val="Arial CE"/>
        <family val="2"/>
        <charset val="238"/>
      </rPr>
      <t xml:space="preserve"> bezpudrowe. Pokryte wewnątrz i na  zewnątrz polimerem. </t>
    </r>
    <r>
      <rPr>
        <b/>
        <sz val="8"/>
        <rFont val="Arial CE"/>
        <family val="2"/>
        <charset val="238"/>
      </rPr>
      <t>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.Opakowanie x 50 szt. </t>
    </r>
    <r>
      <rPr>
        <b/>
        <sz val="8"/>
        <rFont val="Arial CE"/>
        <family val="2"/>
        <charset val="238"/>
      </rPr>
      <t>Rozmiar  S.</t>
    </r>
  </si>
  <si>
    <r>
      <t xml:space="preserve">Rękawice  diagnostyczne </t>
    </r>
    <r>
      <rPr>
        <b/>
        <sz val="8"/>
        <rFont val="Arial CE"/>
        <family val="2"/>
        <charset val="238"/>
      </rPr>
      <t>NITRYLOWE</t>
    </r>
    <r>
      <rPr>
        <sz val="8"/>
        <rFont val="Arial CE"/>
        <family val="2"/>
        <charset val="238"/>
      </rPr>
      <t xml:space="preserve"> bezpudrowe. Pokryte wewnątrz i na  zewnątrz polimerem. </t>
    </r>
    <r>
      <rPr>
        <b/>
        <sz val="8"/>
        <rFont val="Arial CE"/>
        <family val="2"/>
        <charset val="238"/>
      </rPr>
      <t>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.Opakowanie x 50 szt. </t>
    </r>
    <r>
      <rPr>
        <b/>
        <sz val="8"/>
        <rFont val="Arial CE"/>
        <family val="2"/>
        <charset val="238"/>
      </rPr>
      <t>Rozmiar M.</t>
    </r>
  </si>
  <si>
    <r>
      <t xml:space="preserve">Rękawice diagnostyczne </t>
    </r>
    <r>
      <rPr>
        <b/>
        <sz val="8"/>
        <rFont val="Arial CE"/>
        <family val="2"/>
        <charset val="238"/>
      </rPr>
      <t>NITRYLOWE</t>
    </r>
    <r>
      <rPr>
        <sz val="8"/>
        <rFont val="Arial CE"/>
        <family val="2"/>
        <charset val="238"/>
      </rPr>
      <t xml:space="preserve"> bezpudrowe. Pokryte wewnątrz i na  zewnątrz polimerem.</t>
    </r>
    <r>
      <rPr>
        <b/>
        <sz val="8"/>
        <rFont val="Arial CE"/>
        <family val="2"/>
        <charset val="238"/>
      </rPr>
      <t xml:space="preserve"> 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 Opakowanie x 50 szt. </t>
    </r>
    <r>
      <rPr>
        <b/>
        <sz val="8"/>
        <rFont val="Arial CE"/>
        <family val="2"/>
        <charset val="238"/>
      </rPr>
      <t>Rozmiar  L.</t>
    </r>
  </si>
  <si>
    <t>Chirurgiczne pudrowane</t>
  </si>
  <si>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6,5.</t>
    </r>
  </si>
  <si>
    <t>par</t>
  </si>
  <si>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7,0.</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</si>
  <si>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7,5.</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</si>
  <si>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8,0.</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</si>
  <si>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8,5.</t>
    </r>
  </si>
  <si>
    <t>Chirurgiczne bezpudrowe</t>
  </si>
  <si>
    <r>
      <t>Rękawice chirurgiczne jałowe ,</t>
    </r>
    <r>
      <rPr>
        <b/>
        <sz val="8"/>
        <rFont val="Arial CE"/>
        <family val="2"/>
        <charset val="238"/>
      </rPr>
      <t xml:space="preserve"> ORTOPEDYCZNE</t>
    </r>
    <r>
      <rPr>
        <sz val="8"/>
        <rFont val="Arial CE"/>
        <family val="2"/>
        <charset val="238"/>
      </rPr>
      <t xml:space="preserve"> ,bezpudrowe, mankiet rolowany z opaską samoprzylepną  , powierzchnia zewnętrzna  chlorowana i silikonowana , powierzchnia wewnętrzna pokryta  poliuretanem i silikonowana . Kolor  brązowy , długość minimum 295 mm.Grubość na palcu pojedyncza ścianka 0,33 mm.Poziom  AQL 1,0 . Klasyfikowane i oznakowane fabrycznie jako wyrób medyczny klasy Iia  i środek ochrony osobistej kategorii  III.Siła zrywu przed starzeniem minimum  27N.Rozmiar  7,5.</t>
    </r>
  </si>
  <si>
    <r>
      <t>Rękawice chirurgiczne jałowe ,</t>
    </r>
    <r>
      <rPr>
        <b/>
        <sz val="8"/>
        <rFont val="Arial CE"/>
        <family val="2"/>
        <charset val="238"/>
      </rPr>
      <t xml:space="preserve"> ORTOPEDYCZNE</t>
    </r>
    <r>
      <rPr>
        <sz val="8"/>
        <rFont val="Arial CE"/>
        <family val="2"/>
        <charset val="238"/>
      </rPr>
      <t xml:space="preserve"> ,bezpudrowe, mankiet rolowany z opaską samoprzylepną  , powierzchnia zewnętrzna  chlorowana i silikonowana , powierzchnia wewnętrzna pokryta  poliuretanem i silikonowana . Kolor  brązowy , długość minimum 295 mm.Grubość na palcu pojedyncza ścianka 0,33 mm.Poziom  AQL 1,0 . Klasyfikowane i oznakowane fabrycznie jako wyrób medyczny klasy Iia  i środek ochrony osobistej kategorii  III.Siła zrywu przed starzeniem minimum  27N.Rozmiar  8,0.</t>
    </r>
  </si>
  <si>
    <t/>
  </si>
  <si>
    <t/>
  </si>
  <si>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M</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</si>
  <si>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L</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</si>
  <si>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XL</t>
    </r>
  </si>
  <si>
    <t>Kompresy NEUROCHIRURGICZNE jałowe wykonane z włókniny wiskozowo-poliestrowej z przymocowaną nitką kontrastową Rtg ,4 warst.,40gram. (25mm x 25mm)   A10 x 25 sztuk = 1 op</t>
  </si>
  <si>
    <t>Jałowy opatrunek z wkładem chłonnym na włókninie 8 x 15 cm a 50 szt.</t>
  </si>
  <si>
    <t>Jałowy opatrunek z wkładem chłonnym na włókninie 10 x 20 cm a 50 szt.</t>
  </si>
  <si>
    <t>Tupfery - kule z gazy 17-nitkowej, jałowe (20cm x 20cm)z nitką kontrastującą w promieniach RTG(kl.Iia,reguła 7)  x  5 sztuk</t>
  </si>
  <si>
    <t>Tupfery- kule z gazy 17-nitkowej, jałowe (30cm x 30 cm) z nitką kontrastującą w promieniach RTG (kl.Iia, reguła 7) x 5 sztuk</t>
  </si>
  <si>
    <t>Siatka o dużej elastyczności do mocowania opatrunków na biodro, brzuch -dlugość w stanie swobodnym 100cm,szerokość 5 - 6,5cm (typu Codofix  Nr 6)</t>
  </si>
  <si>
    <t>Siatka o dużej elastyczności do mocowania opatrunków na głowę, udo długości w stanie swobodnym 100cm szerokości 10 - 13,5cm (typu Codofix Nr 10)</t>
  </si>
  <si>
    <t>Siatka o dużej elastyczności do mocowania opatrunków na głowę, kolano,ramię,stopa,łokieć, długości w stanie swobodnym 100cm szerokości 7 - 9,5cm (typu Codofix Nr 8)</t>
  </si>
  <si>
    <t>Siatka o dużej elastyczności ,do mocowania opatrunków ,biodro, brzuch, długości w stanie swobodnym 100cm szerokości 3,5 – 4,5cm (typu Codofix Nr 4)</t>
  </si>
  <si>
    <t>Wata opatrunkowa 100% bawełniana dla celów medycznych, opakowanie 500g</t>
  </si>
  <si>
    <t>RAZEM</t>
  </si>
  <si>
    <t>op.</t>
  </si>
  <si>
    <t xml:space="preserve">RAZEM </t>
  </si>
  <si>
    <t>PAKIET NR 3</t>
  </si>
  <si>
    <t>Preparat do delikatnego oczyszczania ciała bez użycia wody 500ml</t>
  </si>
  <si>
    <t>Chusteczki nasączane umożliwiające szybkie i łatwe oczyszczanie ciała dorosłego, także w okolicach intymnych. Dzięki składnikom aktywnym minimalizują ryzyko wystąpienia podrażnień. Opakowanie x 80 szt.</t>
  </si>
  <si>
    <t>Opaska gipsowa szybkowiążąca (4-6 min.) 10cm x 3m (pakowane  pojedynczo lub po dwie szt.) na perforowanym trzpieniu z tworzywa sztucznego</t>
  </si>
  <si>
    <t>Opaska gipsowa szybkowiążąca (4-6 min.) 14-15cm x 3m (pakowane pojedynczo lub po dwie szt.) na perforowanym trzpieniu z tworzywa sztucznego</t>
  </si>
  <si>
    <t>Opaska gipsowa szybkowiążąca (4-6 min.) 12cm x 3m (pakowane pojedynczo lub po dwie szt.) na perforowanym trzpieniun z tworzywa sztucznego</t>
  </si>
  <si>
    <t>Wata celulozowa arkusze 40cm x 60cm ( pakowana po 5 kg), wyrób medyczny</t>
  </si>
  <si>
    <r>
      <t xml:space="preserve">Rękawice chirurgiczne jałowe </t>
    </r>
    <r>
      <rPr>
        <b/>
        <sz val="8"/>
        <rFont val="Arial CE"/>
        <charset val="238"/>
      </rPr>
      <t>NEOPRENOWE</t>
    </r>
    <r>
      <rPr>
        <sz val="8"/>
        <rFont val="Arial CE"/>
        <charset val="238"/>
      </rPr>
      <t>, bezpudrowe, mankiet rolowany z opaską samoprzylepną. Powierzchnia zewnętrzna chlorowana i silikonowana, powierzchnia wewnętrzna pokryta poliuretanem i silikonowana, kolor kremowy, długość minimum 10N, wydłużenie minimalne przed starzeniem 950%. Rozmiar 7,5</t>
    </r>
  </si>
  <si>
    <r>
      <t>Rękawice chirurgiczne jałowe</t>
    </r>
    <r>
      <rPr>
        <b/>
        <sz val="8"/>
        <rFont val="Arial CE"/>
        <charset val="238"/>
      </rPr>
      <t xml:space="preserve"> NEOPRENOWE</t>
    </r>
    <r>
      <rPr>
        <sz val="8"/>
        <rFont val="Arial CE"/>
        <charset val="238"/>
      </rPr>
      <t>,</t>
    </r>
    <r>
      <rPr>
        <sz val="8"/>
        <rFont val="Arial CE"/>
        <family val="2"/>
        <charset val="238"/>
      </rPr>
      <t xml:space="preserve"> bezpudrowe, mankiet rolowany z opaską samoprzylepną. Powierzchnia zewnętrzna chlorowana i silikonowana, powierzchnia wewnętrzna pokryta poliuretanem i silikonowana, kolor kremowy, długość minimum 10N, wydłużenie minimalne przed starzeniem 950%. Rozmiar 6,5</t>
    </r>
  </si>
  <si>
    <r>
      <t>Rękawice chirurgiczne jałowe,</t>
    </r>
    <r>
      <rPr>
        <b/>
        <sz val="8"/>
        <rFont val="Arial CE"/>
        <charset val="238"/>
      </rPr>
      <t xml:space="preserve"> LATEKSOWE</t>
    </r>
    <r>
      <rPr>
        <sz val="8"/>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6,5</t>
    </r>
  </si>
  <si>
    <r>
      <t>Rękawice chirurgiczne jałowe,</t>
    </r>
    <r>
      <rPr>
        <b/>
        <sz val="8"/>
        <rFont val="Arial CE"/>
        <charset val="238"/>
      </rPr>
      <t xml:space="preserve"> LATEKSOWE</t>
    </r>
    <r>
      <rPr>
        <sz val="8"/>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8,0</t>
    </r>
  </si>
  <si>
    <t>Jałowy opatrunek z wkładem chłonnym na włókninie 7,2  x 5 cm a 100 szt.</t>
  </si>
  <si>
    <t>Seton z gazy 17 nitkowej, 4 warstwowy, sterylny  - (2m x 7,5 cm) z nitką RTG x 1 sztuka</t>
  </si>
  <si>
    <t>Taśma samoprzylepna włókninowa   10cm x 10m   typu  "Plastofix"</t>
  </si>
  <si>
    <t>Taśma samoprzylepna włókninowa   20cm x 10m   typu  "Plastofix"</t>
  </si>
  <si>
    <t>Serweta operacyjna z gazy 17-nitkowej, 8 warstwowa z nitką z kontrastem rtg i taśmą, niewyjałowiona,45cm x 45cm (kl.IIa,reguła 7) x 25 szt</t>
  </si>
  <si>
    <r>
      <t>Rękawice chirurgiczne jałowe,</t>
    </r>
    <r>
      <rPr>
        <b/>
        <sz val="8"/>
        <rFont val="Arial CE"/>
        <charset val="238"/>
      </rPr>
      <t xml:space="preserve"> LATEKSOWE</t>
    </r>
    <r>
      <rPr>
        <sz val="8"/>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7,0</t>
    </r>
  </si>
  <si>
    <r>
      <t xml:space="preserve">Rękawice chirurgiczne jałowe, </t>
    </r>
    <r>
      <rPr>
        <b/>
        <sz val="8"/>
        <rFont val="Arial CE"/>
        <charset val="238"/>
      </rPr>
      <t>LATEKSOWE</t>
    </r>
    <r>
      <rPr>
        <sz val="8"/>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7,5</t>
    </r>
  </si>
  <si>
    <r>
      <t xml:space="preserve">Rękawice chirurgiczne jałowe </t>
    </r>
    <r>
      <rPr>
        <b/>
        <sz val="8"/>
        <rFont val="Arial CE"/>
        <charset val="238"/>
      </rPr>
      <t>NEOPRENOWE</t>
    </r>
    <r>
      <rPr>
        <sz val="8"/>
        <rFont val="Arial CE"/>
        <family val="2"/>
        <charset val="238"/>
      </rPr>
      <t>, bezpudrowe, mankiet rolowany z opaską samoprzylepną. Powierzchnia zewnętrzna chlorowana i silikonowana, powierzchnia wewnętrzna pokryta poliuretanem i silikonowana, kolor kremowy, długość minimum 10N, wydłużenie minimalne przed starzeniem 950%. Rozmiar 8,0</t>
    </r>
  </si>
  <si>
    <r>
      <t>Rękawice  diagnostyczne</t>
    </r>
    <r>
      <rPr>
        <b/>
        <sz val="8"/>
        <rFont val="Arial CE"/>
        <family val="2"/>
        <charset val="238"/>
      </rPr>
      <t xml:space="preserve"> NITRYLOWE </t>
    </r>
    <r>
      <rPr>
        <sz val="8"/>
        <rFont val="Arial CE"/>
        <family val="2"/>
        <charset val="238"/>
      </rPr>
      <t xml:space="preserve">bezpudrowe. Pokryte wewnątrz i na  zewnątrz polimerem. </t>
    </r>
    <r>
      <rPr>
        <b/>
        <sz val="9"/>
        <rFont val="Arial CE"/>
        <family val="2"/>
        <charset val="238"/>
      </rPr>
      <t>Kolor fioletowy</t>
    </r>
    <r>
      <rPr>
        <sz val="9"/>
        <rFont val="Arial CE"/>
        <family val="2"/>
        <charset val="238"/>
      </rPr>
      <t>.</t>
    </r>
    <r>
      <rPr>
        <sz val="8"/>
        <rFont val="Arial CE"/>
        <family val="2"/>
        <charset val="238"/>
      </rPr>
      <t xml:space="preserve"> Grubość na palcu pojedyncza ścianka minimum 0,10 mm, na dłoni minimum 0,08 mm. Na mankiecieminimum 0,06.Długośc minimum 265 mm.Poziom AQL 1,0 (informacja fabryczna na opakowaniu ).Siła zrywu przed starzeniem minimum 10 N.Klasyfikowane i oznakowane fabrycznie jako wyrób medyczny klasy I i środek ochrony osobistej kategorii III. Opakowanie x 100 szt</t>
    </r>
    <r>
      <rPr>
        <u/>
        <sz val="8"/>
        <rFont val="Arial CE"/>
        <charset val="238"/>
      </rPr>
      <t>.</t>
    </r>
    <r>
      <rPr>
        <b/>
        <sz val="8"/>
        <rFont val="Arial CE"/>
        <charset val="238"/>
      </rPr>
      <t>Rozmiar  XL</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</si>
  <si>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9"/>
        <rFont val="Arial CE"/>
        <family val="2"/>
        <charset val="238"/>
      </rPr>
      <t>Kolor fioletowy</t>
    </r>
    <r>
      <rPr>
        <b/>
        <sz val="8"/>
        <rFont val="Arial CE"/>
        <family val="2"/>
        <charset val="238"/>
      </rPr>
      <t xml:space="preserve">. </t>
    </r>
    <r>
      <rPr>
        <sz val="8"/>
        <rFont val="Arial CE"/>
        <family val="2"/>
        <charset val="238"/>
      </rPr>
      <t>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 Opakowanie x 100 szt.</t>
    </r>
    <r>
      <rPr>
        <b/>
        <sz val="8"/>
        <rFont val="Arial CE"/>
        <family val="2"/>
        <charset val="238"/>
      </rPr>
      <t>Rozmiar  L</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</si>
  <si>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9"/>
        <rFont val="Arial CE"/>
        <family val="2"/>
        <charset val="238"/>
      </rPr>
      <t>Kolor fioletowy</t>
    </r>
    <r>
      <rPr>
        <b/>
        <sz val="8"/>
        <rFont val="Arial CE"/>
        <family val="2"/>
        <charset val="238"/>
      </rPr>
      <t xml:space="preserve">. </t>
    </r>
    <r>
      <rPr>
        <sz val="8"/>
        <rFont val="Arial CE"/>
        <family val="2"/>
        <charset val="238"/>
      </rPr>
      <t>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 Opakowanie x 100 szt.</t>
    </r>
    <r>
      <rPr>
        <b/>
        <sz val="8"/>
        <rFont val="Arial CE"/>
        <family val="2"/>
        <charset val="238"/>
      </rPr>
      <t>Rozmiar M</t>
    </r>
  </si>
  <si>
    <r>
      <t xml:space="preserve">Rękawice  diagnostyczne </t>
    </r>
    <r>
      <rPr>
        <b/>
        <sz val="8"/>
        <rFont val="Arial CE"/>
        <family val="2"/>
        <charset val="238"/>
      </rPr>
      <t>NITRYLOWE</t>
    </r>
    <r>
      <rPr>
        <sz val="8"/>
        <rFont val="Arial CE"/>
        <family val="2"/>
        <charset val="238"/>
      </rPr>
      <t xml:space="preserve"> bezpudrowe. Pokryte wewnątrz i na  zewnątrz polimerem.</t>
    </r>
    <r>
      <rPr>
        <b/>
        <sz val="9"/>
        <rFont val="Arial CE"/>
        <family val="2"/>
        <charset val="238"/>
      </rPr>
      <t xml:space="preserve"> Kolor fioletowy</t>
    </r>
    <r>
      <rPr>
        <sz val="9"/>
        <rFont val="Arial CE"/>
        <family val="2"/>
        <charset val="238"/>
      </rPr>
      <t>.</t>
    </r>
    <r>
      <rPr>
        <sz val="8"/>
        <rFont val="Arial CE"/>
        <family val="2"/>
        <charset val="238"/>
      </rPr>
      <t xml:space="preserve"> 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 Opakowanie x 100 szt.</t>
    </r>
    <r>
      <rPr>
        <b/>
        <sz val="8"/>
        <rFont val="Arial CE"/>
        <family val="2"/>
        <charset val="238"/>
      </rPr>
      <t>Rozmiar  S</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</si>
  <si>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100 szt.</t>
    </r>
    <r>
      <rPr>
        <b/>
        <sz val="8"/>
        <rFont val="Arial CE"/>
        <family val="2"/>
        <charset val="238"/>
      </rPr>
      <t xml:space="preserve"> Rozmiar  S</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</si>
  <si>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100 szt.</t>
    </r>
    <r>
      <rPr>
        <b/>
        <sz val="8"/>
        <rFont val="Arial CE"/>
        <family val="2"/>
        <charset val="238"/>
      </rPr>
      <t xml:space="preserve"> Rozmiar  M</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</si>
  <si>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xml:space="preserve">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100 szt. </t>
    </r>
    <r>
      <rPr>
        <b/>
        <sz val="8"/>
        <rFont val="Arial CE"/>
        <family val="2"/>
        <charset val="238"/>
      </rPr>
      <t>Rozmiar  L</t>
    </r>
  </si>
  <si>
    <t>NR</t>
  </si>
  <si>
    <t>Uchwyt stalowy, malowany na biało,pojedynczy. Możliwość mocowania do ściany lub innych powierzchni płaskich.</t>
  </si>
  <si>
    <t>szt.</t>
  </si>
  <si>
    <r>
      <t xml:space="preserve">Rękawice chirurgiczne jałowe, </t>
    </r>
    <r>
      <rPr>
        <b/>
        <sz val="8"/>
        <rFont val="Arial CE"/>
        <charset val="238"/>
      </rPr>
      <t>LATEKSOWE</t>
    </r>
    <r>
      <rPr>
        <sz val="8"/>
        <rFont val="Arial CE"/>
        <family val="2"/>
        <charset val="238"/>
      </rPr>
      <t>, bezpudrowe, powierzchnia wewnętrzna i zewnętrzna pokryta polmerem, zawartość lateksu poniżej 20 mcg/g. Siła zrywu przed starzeniem min. 15N, długość rękawa min. 285mm, grubość na palcu pojedyncza scianka min. 0,23 mm. Poziom AQL 0,65. Klasyfikowane i oznakowane fabrycznie jako wyrób medyczny klasy IIa, środek ochrony osobistej kategorii III. Rozmiar 8,5</t>
    </r>
  </si>
  <si>
    <t>Kompresy NEUROCHIRURGICZNE jałowe wykonane z włókniny wiskozowo-poliestrowej z przymocowaną nitką kontrastową Rtg ,4 warst.,40gram. (15mm x 15mm)  A10 x 25 sztuk =  1 op (karta danych technicznych dołączona do oferty).</t>
  </si>
  <si>
    <t>Podkład pod gips syntetyczny 15 cm x 3m x 12 szt.</t>
  </si>
  <si>
    <t>Przylepiec FOLIOWY hypoalergiczny 2,5cm x 5m x 16 szt.</t>
  </si>
  <si>
    <t>Przylepiec TKANINOWY 5cm x 5m x 6 szt.</t>
  </si>
  <si>
    <t>Przylepiec WŁÓKNINOWY hypoalergiczny   2,5 cm x 5m x 22 szt.</t>
  </si>
  <si>
    <t>Przylepiec WŁÓKNINOWY hypoalergiczny  5 cm x 5m x 11 szt.</t>
  </si>
  <si>
    <t>Uwagi do pakietu: Wszystkie produkty gazowe, jałowe sterylizowane parą wodną.</t>
  </si>
  <si>
    <t>Kompresy gazowe z gazy17 nitkowej, 16 warstwowe,jałowe ,o minimalnej wadze 3,6g+ znacznik  Rtg,  10 cm x10 cm  x 5 szt.(kl.IIa,reguła 7)</t>
  </si>
  <si>
    <t>Kompresy włókninowe, jałowe o masie 40 g/m2, 5 cm x 5 cm pakowane po 5 szt.</t>
  </si>
  <si>
    <t>Kompresy włókninowe, jałowe o masie 40 g/m2, 7,5 cm x 7,5 cm pakowane po 5 szt.</t>
  </si>
  <si>
    <t>Kompresy włókninowe, jałowe o masie 40 g/m2, 10 cm x 10 cm pakowane po 5 szt.</t>
  </si>
  <si>
    <t>Łączna 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</si>
</sst>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
    <numFmt numFmtId="165" formatCode="#,##0.00&quot; zł&quot;"/>
    <numFmt numFmtId="166" formatCode="#,##0.00\ [$zł-415];[Red]\-#,##0.00\ [$zł-415]"/>
    <numFmt numFmtId="167" formatCode="#,##0.00\ _z_ł"/>
  </numFmts>
  <fonts count="23" x14ac:knownFonts="1">
    <font>
      <sz val="10"/>
      <name val="Arial CE"/>
      <family val="2"/>
      <charset val="238"/>
    </font>
    <font>
      <b/>
      <sz val="10"/>
      <name val="Arial"/>
      <family val="2"/>
      <charset val="238"/>
    </font>
    <font>
      <b/>
      <u/>
      <sz val="10"/>
      <name val="Arial CE"/>
      <family val="2"/>
      <charset val="238"/>
    </font>
    <font>
      <b/>
      <u/>
      <sz val="10"/>
      <color rgb="FF333300"/>
      <name val="Arial CE"/>
      <family val="2"/>
      <charset val="238"/>
    </font>
    <font>
      <b/>
      <u/>
      <sz val="10"/>
      <color rgb="FF800000"/>
      <name val="Arial CE"/>
      <family val="2"/>
      <charset val="238"/>
    </font>
    <font>
      <sz val="10"/>
      <color rgb="FF333300"/>
      <name val="Arial CE"/>
      <family val="2"/>
      <charset val="238"/>
    </font>
    <font>
      <sz val="10"/>
      <color rgb="FF800000"/>
      <name val="Arial CE"/>
      <family val="2"/>
      <charset val="238"/>
    </font>
    <font>
      <u/>
      <sz val="10"/>
      <name val="Arial CE"/>
      <family val="2"/>
      <charset val="238"/>
    </font>
    <font>
      <sz val="8"/>
      <name val="Arial CE"/>
      <family val="2"/>
      <charset val="238"/>
    </font>
    <font>
      <b/>
      <sz val="10"/>
      <name val="Arial CE"/>
      <family val="2"/>
      <charset val="238"/>
    </font>
    <font>
      <b/>
      <sz val="8"/>
      <name val="Arial CE"/>
      <family val="2"/>
      <charset val="238"/>
    </font>
    <font>
      <b/>
      <sz val="9"/>
      <name val="Arial CE"/>
      <family val="2"/>
      <charset val="238"/>
    </font>
    <font>
      <sz val="9"/>
      <name val="Arial CE"/>
      <family val="2"/>
      <charset val="238"/>
    </font>
    <font>
      <sz val="6"/>
      <name val="Arial CE"/>
      <family val="2"/>
      <charset val="238"/>
    </font>
    <font>
      <i/>
      <sz val="10"/>
      <name val="Arial CE"/>
      <family val="2"/>
      <charset val="238"/>
    </font>
    <font>
      <b/>
      <sz val="14"/>
      <name val="Arial CE"/>
      <charset val="238"/>
    </font>
    <font>
      <b/>
      <sz val="12"/>
      <name val="Arial CE"/>
      <charset val="238"/>
    </font>
    <font>
      <b/>
      <sz val="14"/>
      <name val="Arial"/>
      <family val="2"/>
      <charset val="238"/>
    </font>
    <font>
      <b/>
      <sz val="8"/>
      <name val="Arial CE"/>
      <charset val="238"/>
    </font>
    <font>
      <sz val="8"/>
      <name val="Arial CE"/>
      <charset val="238"/>
    </font>
    <font>
      <u/>
      <sz val="8"/>
      <name val="Arial CE"/>
      <charset val="238"/>
    </font>
    <font>
      <b/>
      <sz val="11"/>
      <name val="Arial CE"/>
      <charset val="238"/>
    </font>
    <font>
      <b/>
      <sz val="10"/>
      <color rgb="FFFF0000"/>
      <name val="Arial CE"/>
      <charset val="238"/>
    </font>
  </fonts>
  <fills count="11">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FF99"/>
      </patternFill>
    </fill>
    <fill>
      <patternFill patternType="solid">
        <fgColor theme="0"/>
        <bgColor rgb="FFFFFF66"/>
      </patternFill>
    </fill>
    <fill>
      <patternFill patternType="solid">
        <fgColor rgb="FFFFFF00"/>
        <bgColor indexed="64"/>
      </patternFill>
    </fill>
    <fill>
      <patternFill patternType="solid">
        <fgColor rgb="FFFFFF00"/>
        <bgColor rgb="FF33CCCC"/>
      </patternFill>
    </fill>
    <fill>
      <patternFill patternType="solid">
        <fgColor rgb="FFFFFF00"/>
        <bgColor rgb="FFFFFF00"/>
      </patternFill>
    </fill>
    <fill>
      <patternFill patternType="solid">
        <fgColor rgb="FFFFFF00"/>
        <bgColor rgb="FFFFFF99"/>
      </patternFill>
    </fill>
    <fill>
      <patternFill patternType="solid">
        <fgColor rgb="FFFF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2">
    <xf numFmtId="0" fontId="0" fillId="0" borderId="0" xfId="0"/>
    <xf numFmtId="0" fontId="0" fillId="2" borderId="1" xfId="0" applyFill="1" applyBorder="1" applyAlignment="1">
      <alignment horizontal="center" wrapText="1"/>
    </xf>
    <xf numFmtId="0" fontId="0" fillId="2" borderId="1" xfId="0" applyFill="1" applyBorder="1" applyAlignment="1">
      <alignment horizontal="center"/>
    </xf>
    <xf numFmtId="0" fontId="17"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65" fontId="0" fillId="2" borderId="1" xfId="0" applyNumberForma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xf numFmtId="0" fontId="8" fillId="2" borderId="1" xfId="0" applyFont="1" applyFill="1" applyBorder="1" applyAlignment="1">
      <alignment vertical="top" wrapText="1"/>
    </xf>
    <xf numFmtId="0" fontId="0" fillId="2" borderId="0" xfId="0" applyFill="1"/>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2" fontId="0" fillId="2" borderId="0" xfId="0" applyNumberFormat="1" applyFill="1"/>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horizontal="center"/>
    </xf>
    <xf numFmtId="0" fontId="0" fillId="2" borderId="0" xfId="0" applyFill="1" applyAlignment="1">
      <alignment vertical="center" wrapText="1"/>
    </xf>
    <xf numFmtId="0" fontId="16" fillId="2" borderId="1" xfId="0" applyFont="1" applyFill="1" applyBorder="1" applyAlignment="1">
      <alignment horizontal="center" wrapText="1"/>
    </xf>
    <xf numFmtId="0" fontId="0" fillId="2" borderId="1" xfId="0" applyFill="1" applyBorder="1" applyAlignment="1">
      <alignment horizontal="center" vertical="center"/>
    </xf>
    <xf numFmtId="0" fontId="0" fillId="4" borderId="1" xfId="0" applyFill="1" applyBorder="1" applyAlignment="1">
      <alignment horizontal="center" vertical="center"/>
    </xf>
    <xf numFmtId="165" fontId="0" fillId="2" borderId="1" xfId="0" applyNumberFormat="1" applyFill="1" applyBorder="1" applyAlignment="1">
      <alignment horizontal="center" vertical="center"/>
    </xf>
    <xf numFmtId="166" fontId="0" fillId="4" borderId="1" xfId="0" applyNumberFormat="1"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166" fontId="0" fillId="5" borderId="1" xfId="0" applyNumberFormat="1" applyFill="1" applyBorder="1" applyAlignment="1">
      <alignment horizontal="center" vertical="center"/>
    </xf>
    <xf numFmtId="165" fontId="0" fillId="5" borderId="1" xfId="0" applyNumberFormat="1" applyFill="1" applyBorder="1" applyAlignment="1">
      <alignment horizontal="center" vertical="center"/>
    </xf>
    <xf numFmtId="0" fontId="2" fillId="2" borderId="0" xfId="0" applyFont="1" applyFill="1"/>
    <xf numFmtId="0" fontId="14" fillId="2" borderId="0" xfId="0" applyFont="1" applyFill="1"/>
    <xf numFmtId="0" fontId="0" fillId="2" borderId="0" xfId="0" applyFill="1" applyAlignment="1">
      <alignment horizontal="left" wrapText="1"/>
    </xf>
    <xf numFmtId="0" fontId="2" fillId="2" borderId="1" xfId="0" applyFont="1" applyFill="1" applyBorder="1" applyAlignment="1">
      <alignment horizontal="center" vertical="center" wrapText="1"/>
    </xf>
    <xf numFmtId="0" fontId="0" fillId="6" borderId="1" xfId="0" applyFill="1" applyBorder="1"/>
    <xf numFmtId="0" fontId="0" fillId="6" borderId="0" xfId="0" applyFill="1"/>
    <xf numFmtId="0" fontId="0" fillId="7" borderId="1" xfId="0" applyFill="1" applyBorder="1"/>
    <xf numFmtId="0" fontId="0" fillId="6" borderId="1" xfId="0" applyFill="1" applyBorder="1" applyAlignment="1">
      <alignment horizontal="center" vertical="center"/>
    </xf>
    <xf numFmtId="0" fontId="19" fillId="2" borderId="1" xfId="0" applyFont="1" applyFill="1" applyBorder="1" applyAlignment="1">
      <alignment vertical="top" wrapText="1"/>
    </xf>
    <xf numFmtId="164" fontId="0" fillId="2" borderId="0" xfId="0" applyNumberFormat="1" applyFill="1" applyAlignment="1">
      <alignment horizontal="center" vertical="center"/>
    </xf>
    <xf numFmtId="0" fontId="9" fillId="6" borderId="1" xfId="0" applyFont="1" applyFill="1" applyBorder="1"/>
    <xf numFmtId="0" fontId="9" fillId="6" borderId="1" xfId="0" applyFont="1" applyFill="1" applyBorder="1" applyAlignment="1">
      <alignment horizontal="center" vertical="center"/>
    </xf>
    <xf numFmtId="0" fontId="0" fillId="6" borderId="0" xfId="0" applyFill="1" applyAlignment="1">
      <alignment horizontal="center" vertical="center"/>
    </xf>
    <xf numFmtId="0" fontId="0" fillId="2" borderId="0" xfId="0" applyFill="1" applyAlignment="1">
      <alignment horizontal="center" vertical="center"/>
    </xf>
    <xf numFmtId="0" fontId="9" fillId="2" borderId="1" xfId="0" applyFont="1" applyFill="1" applyBorder="1" applyAlignment="1">
      <alignment horizontal="center" vertical="center"/>
    </xf>
    <xf numFmtId="0" fontId="13" fillId="2" borderId="1" xfId="0" applyFont="1" applyFill="1" applyBorder="1" applyAlignment="1">
      <alignment horizontal="center" vertical="center"/>
    </xf>
    <xf numFmtId="165" fontId="0" fillId="2" borderId="0" xfId="0" applyNumberFormat="1" applyFill="1" applyAlignment="1">
      <alignment horizontal="center" vertical="center"/>
    </xf>
    <xf numFmtId="0" fontId="21" fillId="6" borderId="1" xfId="0" applyFont="1" applyFill="1" applyBorder="1"/>
    <xf numFmtId="0" fontId="21" fillId="6" borderId="1" xfId="0" applyFont="1" applyFill="1" applyBorder="1" applyAlignment="1">
      <alignment vertical="top" wrapText="1"/>
    </xf>
    <xf numFmtId="0" fontId="21" fillId="6" borderId="1" xfId="0" applyFont="1" applyFill="1" applyBorder="1" applyAlignment="1">
      <alignment horizontal="center" vertical="center"/>
    </xf>
    <xf numFmtId="165" fontId="21" fillId="6" borderId="1" xfId="0" applyNumberFormat="1" applyFont="1" applyFill="1" applyBorder="1" applyAlignment="1">
      <alignment horizontal="center" vertical="center"/>
    </xf>
    <xf numFmtId="166" fontId="21" fillId="6" borderId="1" xfId="0" applyNumberFormat="1" applyFont="1" applyFill="1" applyBorder="1" applyAlignment="1">
      <alignment horizontal="center" vertical="center"/>
    </xf>
    <xf numFmtId="0" fontId="21" fillId="6" borderId="1" xfId="0" applyFont="1" applyFill="1" applyBorder="1" applyAlignment="1">
      <alignment horizontal="left" vertical="center"/>
    </xf>
    <xf numFmtId="164" fontId="21" fillId="6" borderId="1" xfId="0" applyNumberFormat="1" applyFont="1" applyFill="1" applyBorder="1" applyAlignment="1">
      <alignment horizontal="left" vertical="center"/>
    </xf>
    <xf numFmtId="0" fontId="21" fillId="6" borderId="1" xfId="0" applyFont="1" applyFill="1" applyBorder="1" applyAlignment="1">
      <alignment horizontal="left" vertical="top"/>
    </xf>
    <xf numFmtId="0" fontId="21" fillId="6" borderId="0" xfId="0" applyFont="1" applyFill="1"/>
    <xf numFmtId="0" fontId="21" fillId="6" borderId="0" xfId="0" applyFont="1" applyFill="1" applyAlignment="1">
      <alignment horizontal="center" vertical="center"/>
    </xf>
    <xf numFmtId="164" fontId="21" fillId="6" borderId="0" xfId="0" applyNumberFormat="1" applyFont="1" applyFill="1" applyAlignment="1">
      <alignment horizontal="center" vertical="center"/>
    </xf>
    <xf numFmtId="165" fontId="21" fillId="6" borderId="0" xfId="0" applyNumberFormat="1" applyFont="1" applyFill="1" applyAlignment="1">
      <alignment horizontal="center" vertical="center"/>
    </xf>
    <xf numFmtId="0" fontId="21" fillId="8" borderId="1" xfId="0" applyFont="1" applyFill="1" applyBorder="1" applyAlignment="1">
      <alignment horizontal="center" vertical="center"/>
    </xf>
    <xf numFmtId="0" fontId="15" fillId="6" borderId="1" xfId="0" applyFont="1" applyFill="1" applyBorder="1" applyAlignment="1">
      <alignment horizontal="center" wrapText="1"/>
    </xf>
    <xf numFmtId="165" fontId="0" fillId="6" borderId="1" xfId="0" applyNumberFormat="1" applyFill="1" applyBorder="1" applyAlignment="1">
      <alignment horizontal="center" vertical="center"/>
    </xf>
    <xf numFmtId="0" fontId="0" fillId="6" borderId="1" xfId="0" applyFill="1" applyBorder="1" applyAlignment="1">
      <alignment horizontal="center" wrapText="1"/>
    </xf>
    <xf numFmtId="0" fontId="0" fillId="6" borderId="1" xfId="0" applyFill="1" applyBorder="1" applyAlignment="1">
      <alignment horizontal="center"/>
    </xf>
    <xf numFmtId="0" fontId="17"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xf>
    <xf numFmtId="165" fontId="0" fillId="6" borderId="1" xfId="0" applyNumberFormat="1" applyFill="1" applyBorder="1" applyAlignment="1">
      <alignment horizontal="center" vertical="center" wrapText="1"/>
    </xf>
    <xf numFmtId="165" fontId="2" fillId="9"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22" fillId="0" borderId="0" xfId="0" applyFont="1" applyAlignment="1">
      <alignment horizontal="center" vertical="center"/>
    </xf>
    <xf numFmtId="167" fontId="0" fillId="10" borderId="0" xfId="0" applyNumberFormat="1" applyFill="1" applyAlignment="1">
      <alignment horizontal="center" vertical="center"/>
    </xf>
    <xf numFmtId="167" fontId="0" fillId="0" borderId="0" xfId="0" applyNumberFormat="1" applyAlignment="1">
      <alignment horizontal="center" vertical="center"/>
    </xf>
  </cellXfs>
  <cellStyles count="1">
    <cellStyle name="Normalny"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6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76200</xdr:colOff>
      <xdr:row>44</xdr:row>
      <xdr:rowOff>85725</xdr:rowOff>
    </xdr:from>
    <xdr:ext cx="184731"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76200" y="87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l-PL" sz="1100"/>
        </a:p>
      </xdr:txBody>
    </xdr:sp>
    <xdr:clientData/>
  </xdr:one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48525"/>
  <sheetViews>
    <sheetView zoomScale="90" zoomScaleNormal="90" workbookViewId="0">
      <selection activeCell="C4" sqref="C4"/>
    </sheetView>
  </sheetViews>
  <sheetFormatPr defaultColWidth="9.08984375" defaultRowHeight="12.5" x14ac:dyDescent="0.25"/>
  <cols>
    <col min="1" max="2" width="4.6328125" style="11"/>
    <col min="3" max="3" width="80.08984375" style="11" customWidth="1"/>
    <col min="4" max="4" width="7.453125" style="43"/>
    <col min="5" max="5" width="6.54296875" style="43" bestFit="1" customWidth="1"/>
    <col min="6" max="6" width="11.453125" style="39" bestFit="1" customWidth="1"/>
    <col min="7" max="7" width="13.453125" style="46" bestFit="1" customWidth="1"/>
    <col min="8" max="8" width="5.36328125" style="43"/>
    <col min="9" max="9" width="12.90625" style="46" bestFit="1" customWidth="1"/>
    <col min="10" max="10" width="13.36328125" style="43" bestFit="1" customWidth="1"/>
    <col min="11" max="11" width="16.90625" style="43"/>
    <col min="12" max="12" width="17.6328125" style="43" customWidth="1"/>
    <col min="13" max="16384" width="9.08984375" style="11"/>
  </cols>
  <sheetData>
    <row r="1" spans="1:30" ht="41.9" customHeight="1" x14ac:dyDescent="0.25">
      <c r="A1" s="71" t="s">
        <v>0</v>
      </c>
      <c r="B1" s="72" t="s">
        <v>1</v>
      </c>
      <c r="C1" s="73" t="s">
        <v>2</v>
      </c>
      <c r="D1" s="74" t="s">
        <v>3</v>
      </c>
      <c r="E1" s="74" t="s">
        <v>4</v>
      </c>
      <c r="F1" s="75" t="s">
        <v>5</v>
      </c>
      <c r="G1" s="76" t="s">
        <v>6</v>
      </c>
      <c r="H1" s="74" t="s">
        <v>7</v>
      </c>
      <c r="I1" s="76" t="s">
        <v>8</v>
      </c>
      <c r="J1" s="74" t="s">
        <v>9</v>
      </c>
      <c r="K1" s="74" t="s">
        <v>10</v>
      </c>
      <c r="L1" s="74" t="s">
        <v>11</v>
      </c>
      <c r="M1" s="77"/>
      <c r="N1" s="12"/>
      <c r="O1" s="12"/>
      <c r="P1" s="12"/>
      <c r="Q1" s="12"/>
      <c r="R1" s="78"/>
      <c r="S1" s="13"/>
      <c r="T1" s="78"/>
      <c r="U1" s="13"/>
      <c r="V1" s="14"/>
      <c r="X1" s="15"/>
      <c r="Y1" s="15"/>
      <c r="Z1" s="15"/>
      <c r="AA1" s="15"/>
      <c r="AB1" s="15"/>
      <c r="AC1" s="15"/>
    </row>
    <row r="2" spans="1:30" ht="12.75" customHeight="1" x14ac:dyDescent="0.25">
      <c r="A2" s="71"/>
      <c r="B2" s="72"/>
      <c r="C2" s="73"/>
      <c r="D2" s="74" t="s">
        <v>12</v>
      </c>
      <c r="E2" s="74"/>
      <c r="F2" s="75"/>
      <c r="G2" s="76"/>
      <c r="H2" s="74"/>
      <c r="I2" s="76"/>
      <c r="J2" s="74"/>
      <c r="K2" s="74"/>
      <c r="L2" s="74"/>
      <c r="M2" s="77"/>
      <c r="N2" s="16"/>
      <c r="O2" s="16"/>
      <c r="P2" s="16"/>
      <c r="Q2" s="16"/>
      <c r="R2" s="78"/>
      <c r="S2" s="17"/>
      <c r="T2" s="78"/>
      <c r="U2" s="13"/>
      <c r="V2" s="14"/>
      <c r="X2" s="18"/>
      <c r="Y2" s="18"/>
      <c r="Z2" s="18"/>
      <c r="AA2" s="18"/>
      <c r="AB2" s="18"/>
      <c r="AC2" s="18"/>
    </row>
    <row r="3" spans="1:30" ht="12.75" customHeight="1" x14ac:dyDescent="0.3">
      <c r="A3" s="71"/>
      <c r="B3" s="72"/>
      <c r="C3" s="73"/>
      <c r="D3" s="74"/>
      <c r="E3" s="74"/>
      <c r="F3" s="75"/>
      <c r="G3" s="76"/>
      <c r="H3" s="74"/>
      <c r="I3" s="76"/>
      <c r="J3" s="74"/>
      <c r="K3" s="74"/>
      <c r="L3" s="74"/>
      <c r="M3" s="77"/>
      <c r="N3" s="16"/>
      <c r="O3" s="16"/>
      <c r="P3" s="16"/>
      <c r="Q3" s="16"/>
      <c r="R3" s="78"/>
      <c r="S3" s="17"/>
      <c r="T3" s="19"/>
      <c r="U3" s="19"/>
      <c r="V3" s="14"/>
      <c r="X3" s="18"/>
      <c r="Y3" s="18"/>
      <c r="Z3" s="18"/>
      <c r="AA3" s="18"/>
      <c r="AB3" s="18"/>
      <c r="AC3" s="18"/>
      <c r="AD3" s="20"/>
    </row>
    <row r="4" spans="1:30" ht="24" customHeight="1" x14ac:dyDescent="0.3">
      <c r="A4" s="1"/>
      <c r="B4" s="2"/>
      <c r="C4" s="3" t="s">
        <v>13</v>
      </c>
      <c r="D4" s="33"/>
      <c r="E4" s="4"/>
      <c r="F4" s="5"/>
      <c r="G4" s="6"/>
      <c r="H4" s="33"/>
      <c r="I4" s="7"/>
      <c r="J4" s="33"/>
      <c r="K4" s="8"/>
      <c r="L4" s="33"/>
      <c r="M4" s="16"/>
      <c r="N4" s="16"/>
      <c r="O4" s="16"/>
      <c r="P4" s="16"/>
      <c r="Q4" s="16"/>
      <c r="R4" s="17"/>
      <c r="S4" s="17"/>
      <c r="T4" s="19"/>
      <c r="U4" s="19"/>
      <c r="V4" s="14"/>
      <c r="X4" s="18"/>
      <c r="Y4" s="18"/>
      <c r="Z4" s="18"/>
      <c r="AA4" s="18"/>
      <c r="AB4" s="18"/>
      <c r="AC4" s="18"/>
      <c r="AD4" s="20"/>
    </row>
    <row r="5" spans="1:30" x14ac:dyDescent="0.25">
      <c r="A5" s="9">
        <v>1</v>
      </c>
      <c r="B5" s="9">
        <v>1</v>
      </c>
      <c r="C5" s="10" t="s">
        <v>14</v>
      </c>
      <c r="D5" s="22" t="s">
        <v>15</v>
      </c>
      <c r="E5" s="26">
        <v>600</v>
      </c>
      <c r="F5" s="24">
        <v>0</v>
      </c>
      <c r="G5" s="24">
        <f>ROUND(E5*F5,2)</f>
        <v>0</v>
      </c>
      <c r="H5" s="22">
        <v>8</v>
      </c>
      <c r="I5" s="25">
        <f>ROUND(F5*1.08,2)</f>
        <v>0</v>
      </c>
      <c r="J5" s="24">
        <f>ROUND(G5+(G5*0.08),0)</f>
        <v>0</v>
      </c>
      <c r="K5" s="22"/>
      <c r="L5" s="22"/>
    </row>
    <row r="6" spans="1:30" x14ac:dyDescent="0.25">
      <c r="A6" s="9">
        <v>1</v>
      </c>
      <c r="B6" s="9">
        <v>2</v>
      </c>
      <c r="C6" s="10" t="s">
        <v>16</v>
      </c>
      <c r="D6" s="22" t="s">
        <v>15</v>
      </c>
      <c r="E6" s="26">
        <v>2500</v>
      </c>
      <c r="F6" s="24">
        <v>0</v>
      </c>
      <c r="G6" s="24">
        <f t="shared" ref="G6:G50" si="0">ROUND(E6*F6,2)</f>
        <v>0</v>
      </c>
      <c r="H6" s="22">
        <v>8</v>
      </c>
      <c r="I6" s="25">
        <f t="shared" ref="I6:I50" si="1">ROUND(F6*1.08,2)</f>
        <v>0</v>
      </c>
      <c r="J6" s="24">
        <f t="shared" ref="J6:J50" si="2">ROUND(G6+(G6*0.08),0)</f>
        <v>0</v>
      </c>
      <c r="K6" s="22"/>
      <c r="L6" s="22"/>
    </row>
    <row r="7" spans="1:30" x14ac:dyDescent="0.25">
      <c r="A7" s="9">
        <v>1</v>
      </c>
      <c r="B7" s="9">
        <v>3</v>
      </c>
      <c r="C7" s="10" t="s">
        <v>59</v>
      </c>
      <c r="D7" s="22" t="s">
        <v>15</v>
      </c>
      <c r="E7" s="26">
        <v>25</v>
      </c>
      <c r="F7" s="24">
        <v>0</v>
      </c>
      <c r="G7" s="24">
        <f t="shared" si="0"/>
        <v>0</v>
      </c>
      <c r="H7" s="22">
        <v>8</v>
      </c>
      <c r="I7" s="25">
        <f t="shared" si="1"/>
        <v>0</v>
      </c>
      <c r="J7" s="24">
        <f t="shared" si="2"/>
        <v>0</v>
      </c>
      <c r="K7" s="22"/>
      <c r="L7" s="22"/>
    </row>
    <row r="8" spans="1:30" x14ac:dyDescent="0.25">
      <c r="A8" s="9">
        <v>1</v>
      </c>
      <c r="B8" s="9">
        <v>4</v>
      </c>
      <c r="C8" s="10" t="s">
        <v>58</v>
      </c>
      <c r="D8" s="22" t="s">
        <v>15</v>
      </c>
      <c r="E8" s="26">
        <v>25</v>
      </c>
      <c r="F8" s="24">
        <v>0</v>
      </c>
      <c r="G8" s="24">
        <f t="shared" si="0"/>
        <v>0</v>
      </c>
      <c r="H8" s="22">
        <v>8</v>
      </c>
      <c r="I8" s="25">
        <f t="shared" si="1"/>
        <v>0</v>
      </c>
      <c r="J8" s="24">
        <f t="shared" si="2"/>
        <v>0</v>
      </c>
      <c r="K8" s="22"/>
      <c r="L8" s="22"/>
    </row>
    <row r="9" spans="1:30" ht="13" x14ac:dyDescent="0.25">
      <c r="A9" s="9">
        <v>1</v>
      </c>
      <c r="B9" s="9">
        <v>5</v>
      </c>
      <c r="C9" s="10" t="s">
        <v>81</v>
      </c>
      <c r="D9" s="22" t="s">
        <v>15</v>
      </c>
      <c r="E9" s="26">
        <v>50</v>
      </c>
      <c r="F9" s="24">
        <v>0</v>
      </c>
      <c r="G9" s="24">
        <f t="shared" si="0"/>
        <v>0</v>
      </c>
      <c r="H9" s="22">
        <v>8</v>
      </c>
      <c r="I9" s="25">
        <f t="shared" si="1"/>
        <v>0</v>
      </c>
      <c r="J9" s="24">
        <f t="shared" si="2"/>
        <v>0</v>
      </c>
      <c r="K9" s="22"/>
      <c r="L9" s="44"/>
    </row>
    <row r="10" spans="1:30" x14ac:dyDescent="0.25">
      <c r="A10" s="9">
        <v>1</v>
      </c>
      <c r="B10" s="9">
        <v>6</v>
      </c>
      <c r="C10" s="10" t="s">
        <v>31</v>
      </c>
      <c r="D10" s="22" t="s">
        <v>15</v>
      </c>
      <c r="E10" s="26">
        <v>100</v>
      </c>
      <c r="F10" s="24">
        <v>0</v>
      </c>
      <c r="G10" s="24">
        <f t="shared" si="0"/>
        <v>0</v>
      </c>
      <c r="H10" s="22">
        <v>8</v>
      </c>
      <c r="I10" s="25">
        <f t="shared" si="1"/>
        <v>0</v>
      </c>
      <c r="J10" s="24">
        <f t="shared" si="2"/>
        <v>0</v>
      </c>
      <c r="K10" s="22"/>
      <c r="L10" s="22"/>
    </row>
    <row r="11" spans="1:30" ht="20" x14ac:dyDescent="0.25">
      <c r="A11" s="9">
        <v>1</v>
      </c>
      <c r="B11" s="9">
        <v>7</v>
      </c>
      <c r="C11" s="10" t="s">
        <v>18</v>
      </c>
      <c r="D11" s="22" t="s">
        <v>15</v>
      </c>
      <c r="E11" s="26">
        <v>10</v>
      </c>
      <c r="F11" s="24">
        <v>0</v>
      </c>
      <c r="G11" s="24">
        <f t="shared" si="0"/>
        <v>0</v>
      </c>
      <c r="H11" s="22">
        <v>8</v>
      </c>
      <c r="I11" s="25">
        <f t="shared" si="1"/>
        <v>0</v>
      </c>
      <c r="J11" s="24">
        <f t="shared" si="2"/>
        <v>0</v>
      </c>
      <c r="K11" s="22"/>
      <c r="L11" s="22"/>
    </row>
    <row r="12" spans="1:30" ht="20" x14ac:dyDescent="0.25">
      <c r="A12" s="9">
        <v>1</v>
      </c>
      <c r="B12" s="9">
        <v>8</v>
      </c>
      <c r="C12" s="10" t="s">
        <v>19</v>
      </c>
      <c r="D12" s="22" t="s">
        <v>15</v>
      </c>
      <c r="E12" s="26">
        <v>350</v>
      </c>
      <c r="F12" s="24">
        <v>0</v>
      </c>
      <c r="G12" s="24">
        <f t="shared" si="0"/>
        <v>0</v>
      </c>
      <c r="H12" s="22">
        <v>8</v>
      </c>
      <c r="I12" s="25">
        <f t="shared" si="1"/>
        <v>0</v>
      </c>
      <c r="J12" s="24">
        <f t="shared" si="2"/>
        <v>0</v>
      </c>
      <c r="K12" s="22"/>
      <c r="L12" s="22"/>
    </row>
    <row r="13" spans="1:30" ht="20" x14ac:dyDescent="0.25">
      <c r="A13" s="9">
        <v>1</v>
      </c>
      <c r="B13" s="9">
        <v>9</v>
      </c>
      <c r="C13" s="10" t="s">
        <v>107</v>
      </c>
      <c r="D13" s="22" t="s">
        <v>68</v>
      </c>
      <c r="E13" s="26">
        <v>500</v>
      </c>
      <c r="F13" s="24">
        <v>0</v>
      </c>
      <c r="G13" s="24">
        <f t="shared" si="0"/>
        <v>0</v>
      </c>
      <c r="H13" s="22">
        <v>8</v>
      </c>
      <c r="I13" s="25">
        <f t="shared" si="1"/>
        <v>0</v>
      </c>
      <c r="J13" s="24">
        <f t="shared" si="2"/>
        <v>0</v>
      </c>
      <c r="K13" s="22"/>
      <c r="L13" s="22"/>
    </row>
    <row r="14" spans="1:30" ht="20" x14ac:dyDescent="0.25">
      <c r="A14" s="9">
        <v>1</v>
      </c>
      <c r="B14" s="9">
        <v>10</v>
      </c>
      <c r="C14" s="10" t="s">
        <v>100</v>
      </c>
      <c r="D14" s="22" t="s">
        <v>15</v>
      </c>
      <c r="E14" s="26">
        <v>1</v>
      </c>
      <c r="F14" s="24">
        <v>0</v>
      </c>
      <c r="G14" s="24">
        <f t="shared" si="0"/>
        <v>0</v>
      </c>
      <c r="H14" s="22">
        <v>8</v>
      </c>
      <c r="I14" s="25">
        <f t="shared" si="1"/>
        <v>0</v>
      </c>
      <c r="J14" s="24">
        <f t="shared" si="2"/>
        <v>0</v>
      </c>
      <c r="K14" s="22"/>
      <c r="L14" s="22"/>
    </row>
    <row r="15" spans="1:30" ht="20" x14ac:dyDescent="0.25">
      <c r="A15" s="9">
        <v>1</v>
      </c>
      <c r="B15" s="9">
        <v>11</v>
      </c>
      <c r="C15" s="10" t="s">
        <v>57</v>
      </c>
      <c r="D15" s="22" t="s">
        <v>15</v>
      </c>
      <c r="E15" s="26">
        <v>1</v>
      </c>
      <c r="F15" s="24">
        <v>0</v>
      </c>
      <c r="G15" s="24">
        <f t="shared" si="0"/>
        <v>0</v>
      </c>
      <c r="H15" s="22">
        <v>8</v>
      </c>
      <c r="I15" s="25">
        <f t="shared" si="1"/>
        <v>0</v>
      </c>
      <c r="J15" s="24">
        <f t="shared" si="2"/>
        <v>0</v>
      </c>
      <c r="K15" s="22"/>
      <c r="L15" s="22"/>
    </row>
    <row r="16" spans="1:30" x14ac:dyDescent="0.25">
      <c r="A16" s="9">
        <v>1</v>
      </c>
      <c r="B16" s="9">
        <v>12</v>
      </c>
      <c r="C16" s="10" t="s">
        <v>108</v>
      </c>
      <c r="D16" s="22" t="s">
        <v>15</v>
      </c>
      <c r="E16" s="26">
        <v>200</v>
      </c>
      <c r="F16" s="24">
        <v>0</v>
      </c>
      <c r="G16" s="24">
        <f t="shared" si="0"/>
        <v>0</v>
      </c>
      <c r="H16" s="22">
        <v>8</v>
      </c>
      <c r="I16" s="25">
        <f t="shared" si="1"/>
        <v>0</v>
      </c>
      <c r="J16" s="24">
        <f t="shared" si="2"/>
        <v>0</v>
      </c>
      <c r="K16" s="22"/>
      <c r="L16" s="22"/>
    </row>
    <row r="17" spans="1:12" x14ac:dyDescent="0.25">
      <c r="A17" s="9">
        <v>1</v>
      </c>
      <c r="B17" s="9">
        <v>13</v>
      </c>
      <c r="C17" s="10" t="s">
        <v>109</v>
      </c>
      <c r="D17" s="22" t="s">
        <v>15</v>
      </c>
      <c r="E17" s="26">
        <v>200</v>
      </c>
      <c r="F17" s="24">
        <v>0</v>
      </c>
      <c r="G17" s="24">
        <f t="shared" si="0"/>
        <v>0</v>
      </c>
      <c r="H17" s="22">
        <v>8</v>
      </c>
      <c r="I17" s="25">
        <f t="shared" si="1"/>
        <v>0</v>
      </c>
      <c r="J17" s="24">
        <f t="shared" si="2"/>
        <v>0</v>
      </c>
      <c r="K17" s="22"/>
      <c r="L17" s="22"/>
    </row>
    <row r="18" spans="1:12" x14ac:dyDescent="0.25">
      <c r="A18" s="9">
        <v>1</v>
      </c>
      <c r="B18" s="9">
        <v>14</v>
      </c>
      <c r="C18" s="10" t="s">
        <v>110</v>
      </c>
      <c r="D18" s="22" t="s">
        <v>15</v>
      </c>
      <c r="E18" s="26">
        <v>400</v>
      </c>
      <c r="F18" s="24">
        <v>0</v>
      </c>
      <c r="G18" s="24">
        <f t="shared" si="0"/>
        <v>0</v>
      </c>
      <c r="H18" s="22">
        <v>8</v>
      </c>
      <c r="I18" s="25">
        <f t="shared" si="1"/>
        <v>0</v>
      </c>
      <c r="J18" s="24">
        <f t="shared" si="2"/>
        <v>0</v>
      </c>
      <c r="K18" s="22"/>
      <c r="L18" s="22"/>
    </row>
    <row r="19" spans="1:12" x14ac:dyDescent="0.25">
      <c r="A19" s="9">
        <v>1</v>
      </c>
      <c r="B19" s="9">
        <v>15</v>
      </c>
      <c r="C19" s="10" t="s">
        <v>22</v>
      </c>
      <c r="D19" s="22" t="s">
        <v>15</v>
      </c>
      <c r="E19" s="26">
        <v>2000</v>
      </c>
      <c r="F19" s="24">
        <v>0</v>
      </c>
      <c r="G19" s="24">
        <f t="shared" si="0"/>
        <v>0</v>
      </c>
      <c r="H19" s="22">
        <v>8</v>
      </c>
      <c r="I19" s="25">
        <f t="shared" si="1"/>
        <v>0</v>
      </c>
      <c r="J19" s="24">
        <f t="shared" si="2"/>
        <v>0</v>
      </c>
      <c r="K19" s="22"/>
      <c r="L19" s="22"/>
    </row>
    <row r="20" spans="1:12" x14ac:dyDescent="0.25">
      <c r="A20" s="9">
        <v>1</v>
      </c>
      <c r="B20" s="9">
        <v>16</v>
      </c>
      <c r="C20" s="10" t="s">
        <v>21</v>
      </c>
      <c r="D20" s="22" t="s">
        <v>15</v>
      </c>
      <c r="E20" s="26">
        <v>3200</v>
      </c>
      <c r="F20" s="24">
        <v>0</v>
      </c>
      <c r="G20" s="24">
        <f t="shared" si="0"/>
        <v>0</v>
      </c>
      <c r="H20" s="22">
        <v>8</v>
      </c>
      <c r="I20" s="25">
        <f t="shared" si="1"/>
        <v>0</v>
      </c>
      <c r="J20" s="24">
        <f t="shared" si="2"/>
        <v>0</v>
      </c>
      <c r="K20" s="22"/>
      <c r="L20" s="22"/>
    </row>
    <row r="21" spans="1:12" x14ac:dyDescent="0.25">
      <c r="A21" s="9">
        <v>1</v>
      </c>
      <c r="B21" s="9">
        <v>17</v>
      </c>
      <c r="C21" s="10" t="s">
        <v>20</v>
      </c>
      <c r="D21" s="22" t="s">
        <v>15</v>
      </c>
      <c r="E21" s="26">
        <v>1100</v>
      </c>
      <c r="F21" s="24">
        <v>0</v>
      </c>
      <c r="G21" s="24">
        <f t="shared" si="0"/>
        <v>0</v>
      </c>
      <c r="H21" s="22">
        <v>8</v>
      </c>
      <c r="I21" s="25">
        <f t="shared" si="1"/>
        <v>0</v>
      </c>
      <c r="J21" s="24">
        <f t="shared" si="2"/>
        <v>0</v>
      </c>
      <c r="K21" s="22"/>
      <c r="L21" s="22"/>
    </row>
    <row r="22" spans="1:12" x14ac:dyDescent="0.25">
      <c r="A22" s="9">
        <v>1</v>
      </c>
      <c r="B22" s="9">
        <v>18</v>
      </c>
      <c r="C22" s="10" t="s">
        <v>32</v>
      </c>
      <c r="D22" s="22" t="s">
        <v>17</v>
      </c>
      <c r="E22" s="26">
        <v>60</v>
      </c>
      <c r="F22" s="24">
        <v>0</v>
      </c>
      <c r="G22" s="24">
        <f t="shared" si="0"/>
        <v>0</v>
      </c>
      <c r="H22" s="22">
        <v>8</v>
      </c>
      <c r="I22" s="25">
        <f t="shared" si="1"/>
        <v>0</v>
      </c>
      <c r="J22" s="24">
        <f t="shared" si="2"/>
        <v>0</v>
      </c>
      <c r="K22" s="22"/>
      <c r="L22" s="22"/>
    </row>
    <row r="23" spans="1:12" x14ac:dyDescent="0.25">
      <c r="A23" s="9">
        <v>1</v>
      </c>
      <c r="B23" s="9">
        <v>19</v>
      </c>
      <c r="C23" s="10" t="s">
        <v>23</v>
      </c>
      <c r="D23" s="22" t="s">
        <v>17</v>
      </c>
      <c r="E23" s="26">
        <v>1500</v>
      </c>
      <c r="F23" s="24">
        <v>0</v>
      </c>
      <c r="G23" s="24">
        <f t="shared" si="0"/>
        <v>0</v>
      </c>
      <c r="H23" s="22">
        <v>8</v>
      </c>
      <c r="I23" s="25">
        <f t="shared" si="1"/>
        <v>0</v>
      </c>
      <c r="J23" s="24">
        <f t="shared" si="2"/>
        <v>0</v>
      </c>
      <c r="K23" s="22"/>
      <c r="L23" s="22"/>
    </row>
    <row r="24" spans="1:12" x14ac:dyDescent="0.25">
      <c r="A24" s="9">
        <v>1</v>
      </c>
      <c r="B24" s="9">
        <v>20</v>
      </c>
      <c r="C24" s="10" t="s">
        <v>24</v>
      </c>
      <c r="D24" s="22" t="s">
        <v>17</v>
      </c>
      <c r="E24" s="26">
        <v>4500</v>
      </c>
      <c r="F24" s="24">
        <v>0</v>
      </c>
      <c r="G24" s="24">
        <f t="shared" si="0"/>
        <v>0</v>
      </c>
      <c r="H24" s="22">
        <v>8</v>
      </c>
      <c r="I24" s="25">
        <f t="shared" si="1"/>
        <v>0</v>
      </c>
      <c r="J24" s="24">
        <f t="shared" si="2"/>
        <v>0</v>
      </c>
      <c r="K24" s="22"/>
      <c r="L24" s="22"/>
    </row>
    <row r="25" spans="1:12" x14ac:dyDescent="0.25">
      <c r="A25" s="9">
        <v>1</v>
      </c>
      <c r="B25" s="9">
        <v>21</v>
      </c>
      <c r="C25" s="10" t="s">
        <v>25</v>
      </c>
      <c r="D25" s="22" t="s">
        <v>17</v>
      </c>
      <c r="E25" s="26">
        <v>2000</v>
      </c>
      <c r="F25" s="24">
        <v>0</v>
      </c>
      <c r="G25" s="24">
        <f t="shared" si="0"/>
        <v>0</v>
      </c>
      <c r="H25" s="22">
        <v>8</v>
      </c>
      <c r="I25" s="25">
        <f t="shared" si="1"/>
        <v>0</v>
      </c>
      <c r="J25" s="24">
        <f t="shared" si="2"/>
        <v>0</v>
      </c>
      <c r="K25" s="22"/>
      <c r="L25" s="22"/>
    </row>
    <row r="26" spans="1:12" ht="20" x14ac:dyDescent="0.25">
      <c r="A26" s="9">
        <v>1</v>
      </c>
      <c r="B26" s="9">
        <v>22</v>
      </c>
      <c r="C26" s="10" t="s">
        <v>26</v>
      </c>
      <c r="D26" s="22" t="s">
        <v>17</v>
      </c>
      <c r="E26" s="26">
        <v>1200</v>
      </c>
      <c r="F26" s="24">
        <v>0</v>
      </c>
      <c r="G26" s="24">
        <f t="shared" si="0"/>
        <v>0</v>
      </c>
      <c r="H26" s="22">
        <v>8</v>
      </c>
      <c r="I26" s="25">
        <f t="shared" si="1"/>
        <v>0</v>
      </c>
      <c r="J26" s="24">
        <f t="shared" si="2"/>
        <v>0</v>
      </c>
      <c r="K26" s="22"/>
      <c r="L26" s="22"/>
    </row>
    <row r="27" spans="1:12" ht="20" x14ac:dyDescent="0.25">
      <c r="A27" s="9">
        <v>1</v>
      </c>
      <c r="B27" s="9">
        <v>23</v>
      </c>
      <c r="C27" s="10" t="s">
        <v>27</v>
      </c>
      <c r="D27" s="22" t="s">
        <v>17</v>
      </c>
      <c r="E27" s="26">
        <v>1300</v>
      </c>
      <c r="F27" s="24">
        <v>0</v>
      </c>
      <c r="G27" s="24">
        <f t="shared" si="0"/>
        <v>0</v>
      </c>
      <c r="H27" s="22">
        <v>8</v>
      </c>
      <c r="I27" s="25">
        <f t="shared" si="1"/>
        <v>0</v>
      </c>
      <c r="J27" s="24">
        <f t="shared" si="2"/>
        <v>0</v>
      </c>
      <c r="K27" s="22"/>
      <c r="L27" s="22"/>
    </row>
    <row r="28" spans="1:12" ht="20" x14ac:dyDescent="0.25">
      <c r="A28" s="9">
        <v>1</v>
      </c>
      <c r="B28" s="9">
        <v>24</v>
      </c>
      <c r="C28" s="10" t="s">
        <v>73</v>
      </c>
      <c r="D28" s="22" t="s">
        <v>17</v>
      </c>
      <c r="E28" s="26">
        <v>150</v>
      </c>
      <c r="F28" s="24">
        <v>0</v>
      </c>
      <c r="G28" s="24">
        <f t="shared" si="0"/>
        <v>0</v>
      </c>
      <c r="H28" s="22">
        <v>8</v>
      </c>
      <c r="I28" s="25">
        <f t="shared" si="1"/>
        <v>0</v>
      </c>
      <c r="J28" s="24">
        <f t="shared" si="2"/>
        <v>0</v>
      </c>
      <c r="K28" s="22"/>
      <c r="L28" s="22"/>
    </row>
    <row r="29" spans="1:12" ht="20" x14ac:dyDescent="0.25">
      <c r="A29" s="9">
        <v>1</v>
      </c>
      <c r="B29" s="9">
        <v>25</v>
      </c>
      <c r="C29" s="10" t="s">
        <v>75</v>
      </c>
      <c r="D29" s="22" t="s">
        <v>17</v>
      </c>
      <c r="E29" s="26">
        <v>300</v>
      </c>
      <c r="F29" s="24">
        <v>0</v>
      </c>
      <c r="G29" s="24">
        <f t="shared" si="0"/>
        <v>0</v>
      </c>
      <c r="H29" s="22">
        <v>8</v>
      </c>
      <c r="I29" s="25">
        <f t="shared" si="1"/>
        <v>0</v>
      </c>
      <c r="J29" s="24">
        <f t="shared" si="2"/>
        <v>0</v>
      </c>
      <c r="K29" s="22"/>
      <c r="L29" s="22"/>
    </row>
    <row r="30" spans="1:12" ht="20" x14ac:dyDescent="0.25">
      <c r="A30" s="9">
        <v>1</v>
      </c>
      <c r="B30" s="9">
        <v>26</v>
      </c>
      <c r="C30" s="10" t="s">
        <v>74</v>
      </c>
      <c r="D30" s="22" t="s">
        <v>17</v>
      </c>
      <c r="E30" s="26">
        <v>500</v>
      </c>
      <c r="F30" s="24">
        <v>0</v>
      </c>
      <c r="G30" s="24">
        <f t="shared" si="0"/>
        <v>0</v>
      </c>
      <c r="H30" s="22">
        <v>8</v>
      </c>
      <c r="I30" s="25">
        <f t="shared" si="1"/>
        <v>0</v>
      </c>
      <c r="J30" s="24">
        <f t="shared" si="2"/>
        <v>0</v>
      </c>
      <c r="K30" s="22"/>
      <c r="L30" s="22"/>
    </row>
    <row r="31" spans="1:12" ht="13" x14ac:dyDescent="0.25">
      <c r="A31" s="9">
        <v>1</v>
      </c>
      <c r="B31" s="9">
        <v>27</v>
      </c>
      <c r="C31" s="10" t="s">
        <v>28</v>
      </c>
      <c r="D31" s="22" t="s">
        <v>15</v>
      </c>
      <c r="E31" s="26">
        <v>10</v>
      </c>
      <c r="F31" s="24">
        <v>0</v>
      </c>
      <c r="G31" s="24">
        <f t="shared" si="0"/>
        <v>0</v>
      </c>
      <c r="H31" s="22">
        <v>8</v>
      </c>
      <c r="I31" s="25">
        <f t="shared" si="1"/>
        <v>0</v>
      </c>
      <c r="J31" s="24">
        <f t="shared" si="2"/>
        <v>0</v>
      </c>
      <c r="K31" s="22"/>
      <c r="L31" s="44"/>
    </row>
    <row r="32" spans="1:12" x14ac:dyDescent="0.25">
      <c r="A32" s="9">
        <v>1</v>
      </c>
      <c r="B32" s="9">
        <v>28</v>
      </c>
      <c r="C32" s="10" t="s">
        <v>101</v>
      </c>
      <c r="D32" s="22" t="s">
        <v>68</v>
      </c>
      <c r="E32" s="26">
        <v>50</v>
      </c>
      <c r="F32" s="24">
        <v>0</v>
      </c>
      <c r="G32" s="24">
        <f t="shared" si="0"/>
        <v>0</v>
      </c>
      <c r="H32" s="22">
        <v>8</v>
      </c>
      <c r="I32" s="25">
        <f t="shared" si="1"/>
        <v>0</v>
      </c>
      <c r="J32" s="24">
        <f t="shared" si="2"/>
        <v>0</v>
      </c>
      <c r="K32" s="22"/>
      <c r="L32" s="22"/>
    </row>
    <row r="33" spans="1:12" x14ac:dyDescent="0.25">
      <c r="A33" s="9">
        <v>1</v>
      </c>
      <c r="B33" s="9">
        <v>29</v>
      </c>
      <c r="C33" s="10" t="s">
        <v>29</v>
      </c>
      <c r="D33" s="22" t="s">
        <v>15</v>
      </c>
      <c r="E33" s="26">
        <v>250</v>
      </c>
      <c r="F33" s="24">
        <v>0</v>
      </c>
      <c r="G33" s="24">
        <f t="shared" si="0"/>
        <v>0</v>
      </c>
      <c r="H33" s="22">
        <v>8</v>
      </c>
      <c r="I33" s="25">
        <f t="shared" si="1"/>
        <v>0</v>
      </c>
      <c r="J33" s="24">
        <f t="shared" si="2"/>
        <v>0</v>
      </c>
      <c r="K33" s="22"/>
      <c r="L33" s="22"/>
    </row>
    <row r="34" spans="1:12" x14ac:dyDescent="0.25">
      <c r="A34" s="9">
        <v>1</v>
      </c>
      <c r="B34" s="9">
        <v>30</v>
      </c>
      <c r="C34" s="10" t="s">
        <v>102</v>
      </c>
      <c r="D34" s="22" t="s">
        <v>15</v>
      </c>
      <c r="E34" s="26">
        <v>57</v>
      </c>
      <c r="F34" s="24">
        <v>0</v>
      </c>
      <c r="G34" s="24">
        <f t="shared" si="0"/>
        <v>0</v>
      </c>
      <c r="H34" s="22">
        <v>8</v>
      </c>
      <c r="I34" s="25">
        <f t="shared" si="1"/>
        <v>0</v>
      </c>
      <c r="J34" s="24">
        <f t="shared" si="2"/>
        <v>0</v>
      </c>
      <c r="K34" s="22"/>
      <c r="L34" s="22"/>
    </row>
    <row r="35" spans="1:12" x14ac:dyDescent="0.25">
      <c r="A35" s="9">
        <v>1</v>
      </c>
      <c r="B35" s="9">
        <v>31</v>
      </c>
      <c r="C35" s="10" t="s">
        <v>103</v>
      </c>
      <c r="D35" s="22" t="s">
        <v>15</v>
      </c>
      <c r="E35" s="26">
        <v>59</v>
      </c>
      <c r="F35" s="24">
        <v>0</v>
      </c>
      <c r="G35" s="24">
        <f t="shared" si="0"/>
        <v>0</v>
      </c>
      <c r="H35" s="22">
        <v>8</v>
      </c>
      <c r="I35" s="25">
        <f t="shared" si="1"/>
        <v>0</v>
      </c>
      <c r="J35" s="24">
        <f t="shared" si="2"/>
        <v>0</v>
      </c>
      <c r="K35" s="22"/>
      <c r="L35" s="22"/>
    </row>
    <row r="36" spans="1:12" x14ac:dyDescent="0.25">
      <c r="A36" s="9">
        <v>1</v>
      </c>
      <c r="B36" s="9">
        <v>32</v>
      </c>
      <c r="C36" s="10" t="s">
        <v>104</v>
      </c>
      <c r="D36" s="22" t="s">
        <v>15</v>
      </c>
      <c r="E36" s="26">
        <v>34</v>
      </c>
      <c r="F36" s="24">
        <v>0</v>
      </c>
      <c r="G36" s="24">
        <f t="shared" si="0"/>
        <v>0</v>
      </c>
      <c r="H36" s="22">
        <v>8</v>
      </c>
      <c r="I36" s="25">
        <f t="shared" si="1"/>
        <v>0</v>
      </c>
      <c r="J36" s="24">
        <f t="shared" si="2"/>
        <v>0</v>
      </c>
      <c r="K36" s="22"/>
      <c r="L36" s="22"/>
    </row>
    <row r="37" spans="1:12" x14ac:dyDescent="0.25">
      <c r="A37" s="9">
        <v>1</v>
      </c>
      <c r="B37" s="9">
        <v>33</v>
      </c>
      <c r="C37" s="10" t="s">
        <v>105</v>
      </c>
      <c r="D37" s="22" t="s">
        <v>15</v>
      </c>
      <c r="E37" s="26">
        <v>5</v>
      </c>
      <c r="F37" s="24">
        <v>0</v>
      </c>
      <c r="G37" s="24">
        <f t="shared" si="0"/>
        <v>0</v>
      </c>
      <c r="H37" s="22">
        <v>8</v>
      </c>
      <c r="I37" s="25">
        <f t="shared" si="1"/>
        <v>0</v>
      </c>
      <c r="J37" s="24">
        <f t="shared" si="2"/>
        <v>0</v>
      </c>
      <c r="K37" s="22"/>
      <c r="L37" s="22"/>
    </row>
    <row r="38" spans="1:12" ht="20" x14ac:dyDescent="0.25">
      <c r="A38" s="9">
        <v>1</v>
      </c>
      <c r="B38" s="9">
        <v>34</v>
      </c>
      <c r="C38" s="10" t="s">
        <v>85</v>
      </c>
      <c r="D38" s="22" t="s">
        <v>15</v>
      </c>
      <c r="E38" s="26">
        <v>120</v>
      </c>
      <c r="F38" s="24">
        <v>0</v>
      </c>
      <c r="G38" s="24">
        <f t="shared" si="0"/>
        <v>0</v>
      </c>
      <c r="H38" s="22">
        <v>8</v>
      </c>
      <c r="I38" s="25">
        <f t="shared" si="1"/>
        <v>0</v>
      </c>
      <c r="J38" s="24">
        <f t="shared" si="2"/>
        <v>0</v>
      </c>
      <c r="K38" s="22"/>
      <c r="L38" s="22"/>
    </row>
    <row r="39" spans="1:12" x14ac:dyDescent="0.25">
      <c r="A39" s="9">
        <v>1</v>
      </c>
      <c r="B39" s="9">
        <v>35</v>
      </c>
      <c r="C39" s="10" t="s">
        <v>82</v>
      </c>
      <c r="D39" s="22" t="s">
        <v>17</v>
      </c>
      <c r="E39" s="26">
        <v>70</v>
      </c>
      <c r="F39" s="24">
        <v>0</v>
      </c>
      <c r="G39" s="24">
        <f t="shared" si="0"/>
        <v>0</v>
      </c>
      <c r="H39" s="43">
        <v>8</v>
      </c>
      <c r="I39" s="25">
        <f t="shared" si="1"/>
        <v>0</v>
      </c>
      <c r="J39" s="24">
        <f t="shared" si="2"/>
        <v>0</v>
      </c>
      <c r="K39" s="22"/>
      <c r="L39" s="22"/>
    </row>
    <row r="40" spans="1:12" ht="20" x14ac:dyDescent="0.25">
      <c r="A40" s="9">
        <v>1</v>
      </c>
      <c r="B40" s="9">
        <v>36</v>
      </c>
      <c r="C40" s="10" t="s">
        <v>65</v>
      </c>
      <c r="D40" s="22" t="s">
        <v>15</v>
      </c>
      <c r="E40" s="26">
        <v>40</v>
      </c>
      <c r="F40" s="24">
        <v>0</v>
      </c>
      <c r="G40" s="24">
        <f t="shared" si="0"/>
        <v>0</v>
      </c>
      <c r="H40" s="22">
        <v>8</v>
      </c>
      <c r="I40" s="25">
        <f t="shared" si="1"/>
        <v>0</v>
      </c>
      <c r="J40" s="24">
        <f t="shared" si="2"/>
        <v>0</v>
      </c>
      <c r="K40" s="22"/>
      <c r="L40" s="22"/>
    </row>
    <row r="41" spans="1:12" ht="20" x14ac:dyDescent="0.25">
      <c r="A41" s="9">
        <v>1</v>
      </c>
      <c r="B41" s="9">
        <v>37</v>
      </c>
      <c r="C41" s="10" t="s">
        <v>62</v>
      </c>
      <c r="D41" s="22" t="s">
        <v>15</v>
      </c>
      <c r="E41" s="26">
        <v>40</v>
      </c>
      <c r="F41" s="24">
        <v>0</v>
      </c>
      <c r="G41" s="24">
        <f t="shared" si="0"/>
        <v>0</v>
      </c>
      <c r="H41" s="22">
        <v>8</v>
      </c>
      <c r="I41" s="25">
        <f t="shared" si="1"/>
        <v>0</v>
      </c>
      <c r="J41" s="24">
        <f t="shared" si="2"/>
        <v>0</v>
      </c>
      <c r="K41" s="22"/>
      <c r="L41" s="22"/>
    </row>
    <row r="42" spans="1:12" ht="20" x14ac:dyDescent="0.25">
      <c r="A42" s="9">
        <v>1</v>
      </c>
      <c r="B42" s="9">
        <v>38</v>
      </c>
      <c r="C42" s="10" t="s">
        <v>64</v>
      </c>
      <c r="D42" s="22" t="s">
        <v>15</v>
      </c>
      <c r="E42" s="26">
        <v>50</v>
      </c>
      <c r="F42" s="24">
        <v>0</v>
      </c>
      <c r="G42" s="24">
        <f t="shared" si="0"/>
        <v>0</v>
      </c>
      <c r="H42" s="22">
        <v>8</v>
      </c>
      <c r="I42" s="25">
        <f t="shared" si="1"/>
        <v>0</v>
      </c>
      <c r="J42" s="24">
        <f t="shared" si="2"/>
        <v>0</v>
      </c>
      <c r="K42" s="44"/>
      <c r="L42" s="22"/>
    </row>
    <row r="43" spans="1:12" ht="20" x14ac:dyDescent="0.25">
      <c r="A43" s="9">
        <v>1</v>
      </c>
      <c r="B43" s="9">
        <v>39</v>
      </c>
      <c r="C43" s="10" t="s">
        <v>63</v>
      </c>
      <c r="D43" s="22" t="s">
        <v>15</v>
      </c>
      <c r="E43" s="26">
        <v>20</v>
      </c>
      <c r="F43" s="24">
        <v>0</v>
      </c>
      <c r="G43" s="24">
        <f t="shared" si="0"/>
        <v>0</v>
      </c>
      <c r="H43" s="22">
        <v>8</v>
      </c>
      <c r="I43" s="25">
        <f t="shared" si="1"/>
        <v>0</v>
      </c>
      <c r="J43" s="24">
        <f t="shared" si="2"/>
        <v>0</v>
      </c>
      <c r="K43" s="22"/>
      <c r="L43" s="22"/>
    </row>
    <row r="44" spans="1:12" x14ac:dyDescent="0.25">
      <c r="A44" s="9">
        <v>1</v>
      </c>
      <c r="B44" s="9">
        <v>40</v>
      </c>
      <c r="C44" s="10" t="s">
        <v>83</v>
      </c>
      <c r="D44" s="22" t="s">
        <v>15</v>
      </c>
      <c r="E44" s="26">
        <v>45</v>
      </c>
      <c r="F44" s="24">
        <v>0</v>
      </c>
      <c r="G44" s="24">
        <f t="shared" si="0"/>
        <v>0</v>
      </c>
      <c r="H44" s="22">
        <v>8</v>
      </c>
      <c r="I44" s="25">
        <f t="shared" si="1"/>
        <v>0</v>
      </c>
      <c r="J44" s="24">
        <f t="shared" si="2"/>
        <v>0</v>
      </c>
      <c r="K44" s="22"/>
      <c r="L44" s="22"/>
    </row>
    <row r="45" spans="1:12" x14ac:dyDescent="0.25">
      <c r="A45" s="9">
        <v>1</v>
      </c>
      <c r="B45" s="9">
        <v>41</v>
      </c>
      <c r="C45" s="10" t="s">
        <v>84</v>
      </c>
      <c r="D45" s="22" t="s">
        <v>15</v>
      </c>
      <c r="E45" s="26">
        <v>100</v>
      </c>
      <c r="F45" s="24">
        <v>0</v>
      </c>
      <c r="G45" s="24">
        <f t="shared" si="0"/>
        <v>0</v>
      </c>
      <c r="H45" s="22">
        <v>8</v>
      </c>
      <c r="I45" s="25">
        <f t="shared" si="1"/>
        <v>0</v>
      </c>
      <c r="J45" s="24">
        <f t="shared" si="2"/>
        <v>0</v>
      </c>
      <c r="K45" s="22"/>
      <c r="L45" s="22"/>
    </row>
    <row r="46" spans="1:12" x14ac:dyDescent="0.25">
      <c r="A46" s="9">
        <v>1</v>
      </c>
      <c r="B46" s="9">
        <v>42</v>
      </c>
      <c r="C46" s="10" t="s">
        <v>30</v>
      </c>
      <c r="D46" s="22" t="s">
        <v>15</v>
      </c>
      <c r="E46" s="26">
        <v>550</v>
      </c>
      <c r="F46" s="24">
        <v>0</v>
      </c>
      <c r="G46" s="24">
        <f t="shared" si="0"/>
        <v>0</v>
      </c>
      <c r="H46" s="22">
        <v>8</v>
      </c>
      <c r="I46" s="25">
        <f t="shared" si="1"/>
        <v>0</v>
      </c>
      <c r="J46" s="24">
        <f t="shared" si="2"/>
        <v>0</v>
      </c>
      <c r="K46" s="22"/>
      <c r="L46" s="22"/>
    </row>
    <row r="47" spans="1:12" x14ac:dyDescent="0.25">
      <c r="A47" s="9">
        <v>1</v>
      </c>
      <c r="B47" s="9">
        <v>43</v>
      </c>
      <c r="C47" s="10" t="s">
        <v>60</v>
      </c>
      <c r="D47" s="22" t="s">
        <v>15</v>
      </c>
      <c r="E47" s="26">
        <v>200</v>
      </c>
      <c r="F47" s="24">
        <v>0</v>
      </c>
      <c r="G47" s="24">
        <f t="shared" si="0"/>
        <v>0</v>
      </c>
      <c r="H47" s="22">
        <v>8</v>
      </c>
      <c r="I47" s="25">
        <f t="shared" si="1"/>
        <v>0</v>
      </c>
      <c r="J47" s="24">
        <f t="shared" si="2"/>
        <v>0</v>
      </c>
      <c r="K47" s="22"/>
      <c r="L47" s="22"/>
    </row>
    <row r="48" spans="1:12" ht="13" x14ac:dyDescent="0.25">
      <c r="A48" s="9">
        <v>1</v>
      </c>
      <c r="B48" s="9">
        <v>44</v>
      </c>
      <c r="C48" s="10" t="s">
        <v>61</v>
      </c>
      <c r="D48" s="22" t="s">
        <v>15</v>
      </c>
      <c r="E48" s="26">
        <v>30</v>
      </c>
      <c r="F48" s="24">
        <v>0</v>
      </c>
      <c r="G48" s="24">
        <f t="shared" si="0"/>
        <v>0</v>
      </c>
      <c r="H48" s="22">
        <v>8</v>
      </c>
      <c r="I48" s="25">
        <f t="shared" si="1"/>
        <v>0</v>
      </c>
      <c r="J48" s="24">
        <f t="shared" si="2"/>
        <v>0</v>
      </c>
      <c r="K48" s="22"/>
      <c r="L48" s="44"/>
    </row>
    <row r="49" spans="1:12" x14ac:dyDescent="0.25">
      <c r="A49" s="9">
        <v>1</v>
      </c>
      <c r="B49" s="9">
        <v>45</v>
      </c>
      <c r="C49" s="10" t="s">
        <v>76</v>
      </c>
      <c r="D49" s="22" t="s">
        <v>15</v>
      </c>
      <c r="E49" s="26">
        <v>50</v>
      </c>
      <c r="F49" s="24">
        <v>0</v>
      </c>
      <c r="G49" s="24">
        <f t="shared" si="0"/>
        <v>0</v>
      </c>
      <c r="H49" s="22">
        <v>8</v>
      </c>
      <c r="I49" s="25">
        <f t="shared" si="1"/>
        <v>0</v>
      </c>
      <c r="J49" s="24">
        <f t="shared" si="2"/>
        <v>0</v>
      </c>
      <c r="K49" s="22"/>
      <c r="L49" s="22"/>
    </row>
    <row r="50" spans="1:12" x14ac:dyDescent="0.25">
      <c r="A50" s="9">
        <v>1</v>
      </c>
      <c r="B50" s="9">
        <v>46</v>
      </c>
      <c r="C50" s="10" t="s">
        <v>66</v>
      </c>
      <c r="D50" s="22" t="s">
        <v>15</v>
      </c>
      <c r="E50" s="26">
        <v>1</v>
      </c>
      <c r="F50" s="24">
        <v>0</v>
      </c>
      <c r="G50" s="24">
        <f t="shared" si="0"/>
        <v>0</v>
      </c>
      <c r="H50" s="22">
        <v>8</v>
      </c>
      <c r="I50" s="25">
        <f t="shared" si="1"/>
        <v>0</v>
      </c>
      <c r="J50" s="24">
        <f t="shared" si="2"/>
        <v>0</v>
      </c>
      <c r="K50" s="22"/>
      <c r="L50" s="22"/>
    </row>
    <row r="51" spans="1:12" ht="28.25" customHeight="1" x14ac:dyDescent="0.25">
      <c r="A51" s="36"/>
      <c r="B51" s="34"/>
      <c r="C51" s="48" t="s">
        <v>67</v>
      </c>
      <c r="D51" s="49"/>
      <c r="E51" s="59"/>
      <c r="F51" s="50"/>
      <c r="G51" s="50">
        <f>SUM(G5:G50)</f>
        <v>0</v>
      </c>
      <c r="H51" s="50"/>
      <c r="I51" s="50"/>
      <c r="J51" s="50">
        <f t="shared" ref="J51" si="3">SUM(J5:J50)</f>
        <v>0</v>
      </c>
      <c r="K51" s="37"/>
      <c r="L51" s="37"/>
    </row>
    <row r="52" spans="1:12" ht="15.75" customHeight="1" x14ac:dyDescent="0.25">
      <c r="F52" s="17"/>
    </row>
    <row r="53" spans="1:12" x14ac:dyDescent="0.25">
      <c r="C53" s="11" t="s">
        <v>106</v>
      </c>
    </row>
    <row r="56" spans="1:12" ht="12.75" customHeight="1" x14ac:dyDescent="0.25"/>
    <row r="57" spans="1:12" x14ac:dyDescent="0.25">
      <c r="G57" s="17"/>
    </row>
    <row r="58" spans="1:12" ht="13" x14ac:dyDescent="0.3">
      <c r="C58" s="31"/>
      <c r="F58" s="17"/>
    </row>
    <row r="59" spans="1:12" x14ac:dyDescent="0.25">
      <c r="D59" s="17"/>
      <c r="E59" s="17"/>
      <c r="H59" s="17"/>
    </row>
    <row r="60" spans="1:12" ht="12.75" customHeight="1" x14ac:dyDescent="0.25">
      <c r="C60" s="32"/>
    </row>
    <row r="61" spans="1:12" ht="7.5" customHeight="1" x14ac:dyDescent="0.25"/>
    <row r="62" spans="1:12" ht="32.9" customHeight="1" x14ac:dyDescent="0.25"/>
    <row r="70" spans="3:11" ht="27.75" customHeight="1" x14ac:dyDescent="0.25"/>
    <row r="71" spans="3:11" ht="41.9" customHeight="1" x14ac:dyDescent="0.3">
      <c r="C71" s="30" t="s">
        <v>52</v>
      </c>
      <c r="G71" s="17"/>
      <c r="J71" s="17"/>
    </row>
    <row r="72" spans="3:11" ht="14.9" customHeight="1" x14ac:dyDescent="0.25">
      <c r="F72" s="17"/>
    </row>
    <row r="73" spans="3:11" ht="12.75" customHeight="1" x14ac:dyDescent="0.25">
      <c r="D73" s="17"/>
      <c r="E73" s="17"/>
      <c r="H73" s="17"/>
      <c r="I73" s="17"/>
      <c r="K73" s="17"/>
    </row>
    <row r="74" spans="3:11" x14ac:dyDescent="0.25">
      <c r="C74" s="32"/>
    </row>
    <row r="75" spans="3:11" x14ac:dyDescent="0.25">
      <c r="C75" s="11" t="s">
        <v>53</v>
      </c>
    </row>
    <row r="76" spans="3:11" ht="29.9" customHeight="1" x14ac:dyDescent="0.25">
      <c r="C76" s="11" t="s">
        <v>53</v>
      </c>
    </row>
    <row r="77" spans="3:11" ht="12.75" customHeight="1" x14ac:dyDescent="0.25"/>
    <row r="78" spans="3:11" ht="12.75" customHeight="1" x14ac:dyDescent="0.25"/>
    <row r="79" spans="3:11" ht="16.399999999999999" customHeight="1" x14ac:dyDescent="0.25"/>
    <row r="1048519" ht="12.75" customHeight="1" x14ac:dyDescent="0.25"/>
    <row r="1048520" ht="12.75" customHeight="1" x14ac:dyDescent="0.25"/>
    <row r="1048521" ht="12.75" customHeight="1" x14ac:dyDescent="0.25"/>
    <row r="1048522" ht="12.75" customHeight="1" x14ac:dyDescent="0.25"/>
    <row r="1048523" ht="12.75" customHeight="1" x14ac:dyDescent="0.25"/>
    <row r="1048524" ht="12.75" customHeight="1" x14ac:dyDescent="0.25"/>
    <row r="1048525" ht="12.75" customHeight="1" x14ac:dyDescent="0.25"/>
  </sheetData>
  <sortState xmlns:xlrd2="http://schemas.microsoft.com/office/spreadsheetml/2017/richdata2" ref="A48:L64">
    <sortCondition ref="C5:C43"/>
  </sortState>
  <mergeCells count="15">
    <mergeCell ref="K1:K3"/>
    <mergeCell ref="L1:L3"/>
    <mergeCell ref="M1:M3"/>
    <mergeCell ref="R1:R3"/>
    <mergeCell ref="T1:T2"/>
    <mergeCell ref="F1:F3"/>
    <mergeCell ref="G1:G3"/>
    <mergeCell ref="H1:H3"/>
    <mergeCell ref="I1:I3"/>
    <mergeCell ref="J1:J3"/>
    <mergeCell ref="A1:A3"/>
    <mergeCell ref="B1:B3"/>
    <mergeCell ref="C1:C3"/>
    <mergeCell ref="D1:D3"/>
    <mergeCell ref="E1:E3"/>
  </mergeCells>
  <pageMargins left="0.15748031496062992" right="0.15748031496062992" top="0.43307086614173229" bottom="0.35433070866141736" header="0.51181102362204722" footer="0.51181102362204722"/>
  <pageSetup paperSize="9" scale="76" firstPageNumber="0" fitToHeight="2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abSelected="1" topLeftCell="A30" zoomScaleNormal="100" workbookViewId="0">
      <selection activeCell="G43" sqref="G43:J43"/>
    </sheetView>
  </sheetViews>
  <sheetFormatPr defaultRowHeight="12.5" x14ac:dyDescent="0.25"/>
  <cols>
    <col min="1" max="2" width="4.6328125"/>
    <col min="3" max="3" width="80.08984375" customWidth="1"/>
    <col min="4" max="4" width="7.453125"/>
    <col min="5" max="5" width="6.54296875" bestFit="1" customWidth="1"/>
    <col min="6" max="6" width="14.90625" customWidth="1"/>
    <col min="7" max="7" width="13.453125" bestFit="1" customWidth="1"/>
    <col min="8" max="8" width="5.36328125"/>
    <col min="9" max="9" width="12.90625" bestFit="1" customWidth="1"/>
    <col min="10" max="10" width="13.36328125" bestFit="1" customWidth="1"/>
    <col min="11" max="11" width="16.90625"/>
    <col min="12" max="12" width="17.6328125" customWidth="1"/>
  </cols>
  <sheetData>
    <row r="1" spans="1:12" ht="18" x14ac:dyDescent="0.4">
      <c r="A1" s="34"/>
      <c r="B1" s="40"/>
      <c r="C1" s="60" t="s">
        <v>33</v>
      </c>
      <c r="D1" s="37"/>
      <c r="E1" s="37"/>
      <c r="F1" s="61"/>
      <c r="G1" s="61"/>
      <c r="H1" s="37"/>
      <c r="I1" s="61"/>
      <c r="J1" s="61"/>
      <c r="K1" s="44"/>
      <c r="L1" s="44"/>
    </row>
    <row r="2" spans="1:12" ht="15.5" x14ac:dyDescent="0.35">
      <c r="A2" s="9"/>
      <c r="B2" s="9"/>
      <c r="C2" s="21" t="s">
        <v>34</v>
      </c>
      <c r="D2" s="22"/>
      <c r="E2" s="23"/>
      <c r="F2" s="24"/>
      <c r="G2" s="24"/>
      <c r="H2" s="22"/>
      <c r="I2" s="25"/>
      <c r="J2" s="24"/>
      <c r="K2" s="22"/>
      <c r="L2" s="22"/>
    </row>
    <row r="3" spans="1:12" ht="51" x14ac:dyDescent="0.25">
      <c r="A3" s="9">
        <v>2</v>
      </c>
      <c r="B3" s="9">
        <v>1</v>
      </c>
      <c r="C3" s="10" t="s">
        <v>35</v>
      </c>
      <c r="D3" s="22" t="s">
        <v>15</v>
      </c>
      <c r="E3" s="23">
        <v>290</v>
      </c>
      <c r="F3" s="24">
        <v>0</v>
      </c>
      <c r="G3" s="24">
        <f>ROUND(E3*F3,2)</f>
        <v>0</v>
      </c>
      <c r="H3" s="22">
        <v>8</v>
      </c>
      <c r="I3" s="25">
        <f>ROUND(F3*1.08,2)</f>
        <v>0</v>
      </c>
      <c r="J3" s="24">
        <f>ROUND(G3+(G3*0.08),0)</f>
        <v>0</v>
      </c>
      <c r="K3" s="22"/>
      <c r="L3" s="22"/>
    </row>
    <row r="4" spans="1:12" ht="51" x14ac:dyDescent="0.25">
      <c r="A4" s="9">
        <v>2</v>
      </c>
      <c r="B4" s="9">
        <v>2</v>
      </c>
      <c r="C4" s="10" t="s">
        <v>36</v>
      </c>
      <c r="D4" s="22" t="s">
        <v>15</v>
      </c>
      <c r="E4" s="23">
        <v>500</v>
      </c>
      <c r="F4" s="24">
        <v>0</v>
      </c>
      <c r="G4" s="24">
        <f t="shared" ref="G4:G20" si="0">ROUND(E4*F4,2)</f>
        <v>0</v>
      </c>
      <c r="H4" s="22">
        <v>8</v>
      </c>
      <c r="I4" s="25">
        <f t="shared" ref="I4:I20" si="1">ROUND(F4*1.08,2)</f>
        <v>0</v>
      </c>
      <c r="J4" s="24">
        <f t="shared" ref="J4:J20" si="2">ROUND(G4+(G4*0.08),0)</f>
        <v>0</v>
      </c>
      <c r="K4" s="22"/>
      <c r="L4" s="22"/>
    </row>
    <row r="5" spans="1:12" ht="51" x14ac:dyDescent="0.25">
      <c r="A5" s="9">
        <v>2</v>
      </c>
      <c r="B5" s="9">
        <v>3</v>
      </c>
      <c r="C5" s="10" t="s">
        <v>37</v>
      </c>
      <c r="D5" s="22" t="s">
        <v>15</v>
      </c>
      <c r="E5" s="23">
        <v>300</v>
      </c>
      <c r="F5" s="24">
        <v>0</v>
      </c>
      <c r="G5" s="24">
        <f t="shared" si="0"/>
        <v>0</v>
      </c>
      <c r="H5" s="22">
        <v>8</v>
      </c>
      <c r="I5" s="25">
        <f t="shared" si="1"/>
        <v>0</v>
      </c>
      <c r="J5" s="24">
        <f t="shared" si="2"/>
        <v>0</v>
      </c>
      <c r="K5" s="22"/>
      <c r="L5" s="22"/>
    </row>
    <row r="6" spans="1:12" ht="52" x14ac:dyDescent="0.25">
      <c r="A6" s="9">
        <v>2</v>
      </c>
      <c r="B6" s="9">
        <v>4</v>
      </c>
      <c r="C6" s="10" t="s">
        <v>92</v>
      </c>
      <c r="D6" s="22" t="s">
        <v>15</v>
      </c>
      <c r="E6" s="23">
        <v>1200</v>
      </c>
      <c r="F6" s="24">
        <v>0</v>
      </c>
      <c r="G6" s="24">
        <f t="shared" si="0"/>
        <v>0</v>
      </c>
      <c r="H6" s="22">
        <v>8</v>
      </c>
      <c r="I6" s="25">
        <f t="shared" si="1"/>
        <v>0</v>
      </c>
      <c r="J6" s="24">
        <f t="shared" si="2"/>
        <v>0</v>
      </c>
      <c r="K6" s="22"/>
      <c r="L6" s="22"/>
    </row>
    <row r="7" spans="1:12" ht="52" x14ac:dyDescent="0.25">
      <c r="A7" s="9">
        <v>2</v>
      </c>
      <c r="B7" s="9">
        <v>5</v>
      </c>
      <c r="C7" s="10" t="s">
        <v>91</v>
      </c>
      <c r="D7" s="22" t="s">
        <v>15</v>
      </c>
      <c r="E7" s="23">
        <v>2000</v>
      </c>
      <c r="F7" s="24">
        <v>0</v>
      </c>
      <c r="G7" s="24">
        <f t="shared" si="0"/>
        <v>0</v>
      </c>
      <c r="H7" s="22">
        <v>8</v>
      </c>
      <c r="I7" s="25">
        <f t="shared" si="1"/>
        <v>0</v>
      </c>
      <c r="J7" s="24">
        <f t="shared" si="2"/>
        <v>0</v>
      </c>
      <c r="K7" s="22"/>
      <c r="L7" s="22"/>
    </row>
    <row r="8" spans="1:12" ht="52" x14ac:dyDescent="0.25">
      <c r="A8" s="9">
        <v>2</v>
      </c>
      <c r="B8" s="9">
        <v>6</v>
      </c>
      <c r="C8" s="10" t="s">
        <v>90</v>
      </c>
      <c r="D8" s="22" t="s">
        <v>15</v>
      </c>
      <c r="E8" s="26">
        <v>900</v>
      </c>
      <c r="F8" s="24">
        <v>0</v>
      </c>
      <c r="G8" s="24">
        <f t="shared" si="0"/>
        <v>0</v>
      </c>
      <c r="H8" s="22">
        <v>8</v>
      </c>
      <c r="I8" s="25">
        <f t="shared" si="1"/>
        <v>0</v>
      </c>
      <c r="J8" s="24">
        <f t="shared" si="2"/>
        <v>0</v>
      </c>
      <c r="K8" s="45"/>
      <c r="L8" s="22"/>
    </row>
    <row r="9" spans="1:12" ht="52" x14ac:dyDescent="0.25">
      <c r="A9" s="9">
        <v>2</v>
      </c>
      <c r="B9" s="9">
        <v>7</v>
      </c>
      <c r="C9" s="10" t="s">
        <v>89</v>
      </c>
      <c r="D9" s="22" t="s">
        <v>15</v>
      </c>
      <c r="E9" s="23">
        <v>190</v>
      </c>
      <c r="F9" s="24">
        <v>0</v>
      </c>
      <c r="G9" s="24">
        <f t="shared" si="0"/>
        <v>0</v>
      </c>
      <c r="H9" s="22">
        <v>8</v>
      </c>
      <c r="I9" s="25">
        <f t="shared" si="1"/>
        <v>0</v>
      </c>
      <c r="J9" s="24">
        <f t="shared" si="2"/>
        <v>0</v>
      </c>
      <c r="K9" s="22"/>
      <c r="L9" s="22"/>
    </row>
    <row r="10" spans="1:12" ht="51.5" x14ac:dyDescent="0.25">
      <c r="A10" s="9">
        <v>2</v>
      </c>
      <c r="B10" s="9">
        <v>8</v>
      </c>
      <c r="C10" s="10" t="s">
        <v>38</v>
      </c>
      <c r="D10" s="22" t="s">
        <v>15</v>
      </c>
      <c r="E10" s="23">
        <v>20</v>
      </c>
      <c r="F10" s="24">
        <v>0</v>
      </c>
      <c r="G10" s="24">
        <f t="shared" si="0"/>
        <v>0</v>
      </c>
      <c r="H10" s="22">
        <v>8</v>
      </c>
      <c r="I10" s="25">
        <f t="shared" si="1"/>
        <v>0</v>
      </c>
      <c r="J10" s="24">
        <f t="shared" si="2"/>
        <v>0</v>
      </c>
      <c r="K10" s="22"/>
      <c r="L10" s="22"/>
    </row>
    <row r="11" spans="1:12" ht="51.5" x14ac:dyDescent="0.25">
      <c r="A11" s="9">
        <v>2</v>
      </c>
      <c r="B11" s="9">
        <v>9</v>
      </c>
      <c r="C11" s="10" t="s">
        <v>54</v>
      </c>
      <c r="D11" s="22" t="s">
        <v>15</v>
      </c>
      <c r="E11" s="23">
        <v>40</v>
      </c>
      <c r="F11" s="24">
        <v>0</v>
      </c>
      <c r="G11" s="24">
        <f t="shared" si="0"/>
        <v>0</v>
      </c>
      <c r="H11" s="22">
        <v>8</v>
      </c>
      <c r="I11" s="25">
        <f t="shared" si="1"/>
        <v>0</v>
      </c>
      <c r="J11" s="24">
        <f t="shared" si="2"/>
        <v>0</v>
      </c>
      <c r="K11" s="22"/>
      <c r="L11" s="22"/>
    </row>
    <row r="12" spans="1:12" ht="51.5" x14ac:dyDescent="0.25">
      <c r="A12" s="9">
        <v>2</v>
      </c>
      <c r="B12" s="9">
        <v>10</v>
      </c>
      <c r="C12" s="10" t="s">
        <v>55</v>
      </c>
      <c r="D12" s="22" t="s">
        <v>15</v>
      </c>
      <c r="E12" s="23">
        <v>50</v>
      </c>
      <c r="F12" s="24">
        <v>0</v>
      </c>
      <c r="G12" s="24">
        <f t="shared" si="0"/>
        <v>0</v>
      </c>
      <c r="H12" s="22">
        <v>8</v>
      </c>
      <c r="I12" s="25">
        <f t="shared" si="1"/>
        <v>0</v>
      </c>
      <c r="J12" s="24">
        <f t="shared" si="2"/>
        <v>0</v>
      </c>
      <c r="K12" s="22"/>
      <c r="L12" s="22"/>
    </row>
    <row r="13" spans="1:12" ht="51.5" x14ac:dyDescent="0.25">
      <c r="A13" s="9">
        <v>2</v>
      </c>
      <c r="B13" s="9">
        <v>11</v>
      </c>
      <c r="C13" s="10" t="s">
        <v>56</v>
      </c>
      <c r="D13" s="22" t="s">
        <v>15</v>
      </c>
      <c r="E13" s="23">
        <v>50</v>
      </c>
      <c r="F13" s="24">
        <v>0</v>
      </c>
      <c r="G13" s="24">
        <f t="shared" si="0"/>
        <v>0</v>
      </c>
      <c r="H13" s="22">
        <v>8</v>
      </c>
      <c r="I13" s="25">
        <f t="shared" si="1"/>
        <v>0</v>
      </c>
      <c r="J13" s="24">
        <f t="shared" si="2"/>
        <v>0</v>
      </c>
      <c r="K13" s="22"/>
      <c r="L13" s="22"/>
    </row>
    <row r="14" spans="1:12" ht="51" x14ac:dyDescent="0.25">
      <c r="A14" s="9">
        <v>2</v>
      </c>
      <c r="B14" s="9">
        <v>12</v>
      </c>
      <c r="C14" s="10" t="s">
        <v>39</v>
      </c>
      <c r="D14" s="22" t="s">
        <v>15</v>
      </c>
      <c r="E14" s="23">
        <v>5</v>
      </c>
      <c r="F14" s="24">
        <v>0</v>
      </c>
      <c r="G14" s="24">
        <f t="shared" si="0"/>
        <v>0</v>
      </c>
      <c r="H14" s="22">
        <v>8</v>
      </c>
      <c r="I14" s="25">
        <f t="shared" si="1"/>
        <v>0</v>
      </c>
      <c r="J14" s="24">
        <f t="shared" si="2"/>
        <v>0</v>
      </c>
      <c r="K14" s="22"/>
      <c r="L14" s="22"/>
    </row>
    <row r="15" spans="1:12" ht="51" x14ac:dyDescent="0.25">
      <c r="A15" s="9">
        <v>2</v>
      </c>
      <c r="B15" s="9">
        <v>13</v>
      </c>
      <c r="C15" s="10" t="s">
        <v>40</v>
      </c>
      <c r="D15" s="22" t="s">
        <v>15</v>
      </c>
      <c r="E15" s="23">
        <v>5</v>
      </c>
      <c r="F15" s="24">
        <v>0</v>
      </c>
      <c r="G15" s="24">
        <f t="shared" si="0"/>
        <v>0</v>
      </c>
      <c r="H15" s="22">
        <v>8</v>
      </c>
      <c r="I15" s="25">
        <f t="shared" si="1"/>
        <v>0</v>
      </c>
      <c r="J15" s="24">
        <f t="shared" si="2"/>
        <v>0</v>
      </c>
      <c r="K15" s="22"/>
      <c r="L15" s="22"/>
    </row>
    <row r="16" spans="1:12" ht="51" x14ac:dyDescent="0.25">
      <c r="A16" s="9">
        <v>2</v>
      </c>
      <c r="B16" s="9">
        <v>14</v>
      </c>
      <c r="C16" s="10" t="s">
        <v>41</v>
      </c>
      <c r="D16" s="22" t="s">
        <v>15</v>
      </c>
      <c r="E16" s="23">
        <v>5</v>
      </c>
      <c r="F16" s="24">
        <v>0</v>
      </c>
      <c r="G16" s="24">
        <f t="shared" si="0"/>
        <v>0</v>
      </c>
      <c r="H16" s="22">
        <v>8</v>
      </c>
      <c r="I16" s="25">
        <f t="shared" si="1"/>
        <v>0</v>
      </c>
      <c r="J16" s="24">
        <f t="shared" si="2"/>
        <v>0</v>
      </c>
      <c r="K16" s="22"/>
      <c r="L16" s="22"/>
    </row>
    <row r="17" spans="1:12" ht="51" x14ac:dyDescent="0.25">
      <c r="A17" s="9">
        <v>2</v>
      </c>
      <c r="B17" s="9">
        <v>15</v>
      </c>
      <c r="C17" s="10" t="s">
        <v>93</v>
      </c>
      <c r="D17" s="22" t="s">
        <v>15</v>
      </c>
      <c r="E17" s="23">
        <v>10</v>
      </c>
      <c r="F17" s="24">
        <v>0</v>
      </c>
      <c r="G17" s="24">
        <f t="shared" si="0"/>
        <v>0</v>
      </c>
      <c r="H17" s="22">
        <v>8</v>
      </c>
      <c r="I17" s="25">
        <f t="shared" si="1"/>
        <v>0</v>
      </c>
      <c r="J17" s="24">
        <f t="shared" si="2"/>
        <v>0</v>
      </c>
      <c r="K17" s="22"/>
      <c r="L17" s="22"/>
    </row>
    <row r="18" spans="1:12" ht="51" x14ac:dyDescent="0.25">
      <c r="A18" s="9">
        <v>2</v>
      </c>
      <c r="B18" s="9">
        <v>16</v>
      </c>
      <c r="C18" s="10" t="s">
        <v>94</v>
      </c>
      <c r="D18" s="22" t="s">
        <v>15</v>
      </c>
      <c r="E18" s="23">
        <v>20</v>
      </c>
      <c r="F18" s="24">
        <v>0</v>
      </c>
      <c r="G18" s="24">
        <f t="shared" si="0"/>
        <v>0</v>
      </c>
      <c r="H18" s="22">
        <v>8</v>
      </c>
      <c r="I18" s="25">
        <f t="shared" si="1"/>
        <v>0</v>
      </c>
      <c r="J18" s="24">
        <f t="shared" si="2"/>
        <v>0</v>
      </c>
      <c r="K18" s="22"/>
      <c r="L18" s="22"/>
    </row>
    <row r="19" spans="1:12" ht="51" x14ac:dyDescent="0.25">
      <c r="A19" s="9">
        <v>2</v>
      </c>
      <c r="B19" s="9">
        <v>17</v>
      </c>
      <c r="C19" s="10" t="s">
        <v>95</v>
      </c>
      <c r="D19" s="22" t="s">
        <v>68</v>
      </c>
      <c r="E19" s="22">
        <v>20</v>
      </c>
      <c r="F19" s="24">
        <v>0</v>
      </c>
      <c r="G19" s="24">
        <f t="shared" si="0"/>
        <v>0</v>
      </c>
      <c r="H19" s="22">
        <v>8</v>
      </c>
      <c r="I19" s="25">
        <f t="shared" si="1"/>
        <v>0</v>
      </c>
      <c r="J19" s="24">
        <f t="shared" si="2"/>
        <v>0</v>
      </c>
      <c r="K19" s="22"/>
      <c r="L19" s="22"/>
    </row>
    <row r="20" spans="1:12" ht="28.25" customHeight="1" x14ac:dyDescent="0.25">
      <c r="A20" s="9">
        <v>2</v>
      </c>
      <c r="B20" s="9">
        <v>18</v>
      </c>
      <c r="C20" s="10" t="s">
        <v>97</v>
      </c>
      <c r="D20" s="22" t="s">
        <v>98</v>
      </c>
      <c r="E20" s="22">
        <v>120</v>
      </c>
      <c r="F20" s="24">
        <v>0</v>
      </c>
      <c r="G20" s="24">
        <f t="shared" si="0"/>
        <v>0</v>
      </c>
      <c r="H20" s="22">
        <v>8</v>
      </c>
      <c r="I20" s="25">
        <f t="shared" si="1"/>
        <v>0</v>
      </c>
      <c r="J20" s="24">
        <f t="shared" si="2"/>
        <v>0</v>
      </c>
      <c r="K20" s="22"/>
      <c r="L20" s="22"/>
    </row>
    <row r="21" spans="1:12" ht="14" x14ac:dyDescent="0.3">
      <c r="A21" s="34"/>
      <c r="B21" s="47"/>
      <c r="C21" s="48" t="s">
        <v>69</v>
      </c>
      <c r="D21" s="49"/>
      <c r="E21" s="49"/>
      <c r="F21" s="50"/>
      <c r="G21" s="50">
        <f>SUM(G3:G20)</f>
        <v>0</v>
      </c>
      <c r="H21" s="49"/>
      <c r="I21" s="51"/>
      <c r="J21" s="50">
        <f>SUM(J3:J20)</f>
        <v>0</v>
      </c>
      <c r="K21" s="37"/>
      <c r="L21" s="37"/>
    </row>
    <row r="22" spans="1:12" ht="15.5" x14ac:dyDescent="0.35">
      <c r="A22" s="9"/>
      <c r="B22" s="9"/>
      <c r="C22" s="21" t="s">
        <v>42</v>
      </c>
      <c r="D22" s="22"/>
      <c r="E22" s="27"/>
      <c r="F22" s="24"/>
      <c r="G22" s="24"/>
      <c r="H22" s="22"/>
      <c r="I22" s="28"/>
      <c r="J22" s="24"/>
      <c r="K22" s="22"/>
      <c r="L22" s="22"/>
    </row>
    <row r="23" spans="1:12" ht="40.5" x14ac:dyDescent="0.25">
      <c r="A23" s="9">
        <v>2</v>
      </c>
      <c r="B23" s="9">
        <v>1</v>
      </c>
      <c r="C23" s="10" t="s">
        <v>43</v>
      </c>
      <c r="D23" s="22" t="s">
        <v>44</v>
      </c>
      <c r="E23" s="27">
        <v>3000</v>
      </c>
      <c r="F23" s="24">
        <v>0</v>
      </c>
      <c r="G23" s="24">
        <f>ROUND(E23*F23,2)</f>
        <v>0</v>
      </c>
      <c r="H23" s="22">
        <v>8</v>
      </c>
      <c r="I23" s="29">
        <f>ROUND(F23*1.08,2)</f>
        <v>0</v>
      </c>
      <c r="J23" s="24">
        <f>ROUND(G23+(G23*0.08),0)</f>
        <v>0</v>
      </c>
      <c r="K23" s="22"/>
      <c r="L23" s="22"/>
    </row>
    <row r="24" spans="1:12" ht="40.5" x14ac:dyDescent="0.25">
      <c r="A24" s="9">
        <v>2</v>
      </c>
      <c r="B24" s="9">
        <v>2</v>
      </c>
      <c r="C24" s="10" t="s">
        <v>45</v>
      </c>
      <c r="D24" s="22" t="s">
        <v>44</v>
      </c>
      <c r="E24" s="27">
        <v>2000</v>
      </c>
      <c r="F24" s="24">
        <v>0</v>
      </c>
      <c r="G24" s="24">
        <f t="shared" ref="G24:G27" si="3">ROUND(E24*F24,2)</f>
        <v>0</v>
      </c>
      <c r="H24" s="22">
        <v>8</v>
      </c>
      <c r="I24" s="29">
        <f t="shared" ref="I24:I27" si="4">ROUND(F24*1.08,2)</f>
        <v>0</v>
      </c>
      <c r="J24" s="24">
        <f t="shared" ref="J24:J27" si="5">ROUND(G24+(G24*0.08),0)</f>
        <v>0</v>
      </c>
      <c r="K24" s="22"/>
      <c r="L24" s="22"/>
    </row>
    <row r="25" spans="1:12" ht="40.5" x14ac:dyDescent="0.25">
      <c r="A25" s="9">
        <v>2</v>
      </c>
      <c r="B25" s="9">
        <v>3</v>
      </c>
      <c r="C25" s="10" t="s">
        <v>46</v>
      </c>
      <c r="D25" s="22" t="s">
        <v>44</v>
      </c>
      <c r="E25" s="27">
        <v>4500</v>
      </c>
      <c r="F25" s="24">
        <v>0</v>
      </c>
      <c r="G25" s="24">
        <f t="shared" si="3"/>
        <v>0</v>
      </c>
      <c r="H25" s="22">
        <v>8</v>
      </c>
      <c r="I25" s="29">
        <f t="shared" si="4"/>
        <v>0</v>
      </c>
      <c r="J25" s="24">
        <f t="shared" si="5"/>
        <v>0</v>
      </c>
      <c r="K25" s="22"/>
      <c r="L25" s="22"/>
    </row>
    <row r="26" spans="1:12" ht="40.5" x14ac:dyDescent="0.25">
      <c r="A26" s="9">
        <v>2</v>
      </c>
      <c r="B26" s="9">
        <v>4</v>
      </c>
      <c r="C26" s="10" t="s">
        <v>47</v>
      </c>
      <c r="D26" s="22" t="s">
        <v>44</v>
      </c>
      <c r="E26" s="27">
        <v>1200</v>
      </c>
      <c r="F26" s="24">
        <v>0</v>
      </c>
      <c r="G26" s="24">
        <f t="shared" si="3"/>
        <v>0</v>
      </c>
      <c r="H26" s="22">
        <v>8</v>
      </c>
      <c r="I26" s="29">
        <f t="shared" si="4"/>
        <v>0</v>
      </c>
      <c r="J26" s="24">
        <f t="shared" si="5"/>
        <v>0</v>
      </c>
      <c r="K26" s="22"/>
      <c r="L26" s="22"/>
    </row>
    <row r="27" spans="1:12" ht="40.5" x14ac:dyDescent="0.25">
      <c r="A27" s="9">
        <v>2</v>
      </c>
      <c r="B27" s="9">
        <v>5</v>
      </c>
      <c r="C27" s="10" t="s">
        <v>48</v>
      </c>
      <c r="D27" s="22" t="s">
        <v>44</v>
      </c>
      <c r="E27" s="22">
        <v>700</v>
      </c>
      <c r="F27" s="24">
        <v>0</v>
      </c>
      <c r="G27" s="24">
        <f t="shared" si="3"/>
        <v>0</v>
      </c>
      <c r="H27" s="22">
        <v>8</v>
      </c>
      <c r="I27" s="29">
        <f t="shared" si="4"/>
        <v>0</v>
      </c>
      <c r="J27" s="24">
        <f t="shared" si="5"/>
        <v>0</v>
      </c>
      <c r="K27" s="22"/>
      <c r="L27" s="22"/>
    </row>
    <row r="28" spans="1:12" ht="14" x14ac:dyDescent="0.25">
      <c r="A28" s="34"/>
      <c r="B28" s="34"/>
      <c r="C28" s="48" t="s">
        <v>67</v>
      </c>
      <c r="D28" s="49"/>
      <c r="E28" s="49"/>
      <c r="F28" s="50"/>
      <c r="G28" s="50">
        <f>SUM(G23:G27)</f>
        <v>0</v>
      </c>
      <c r="H28" s="49"/>
      <c r="I28" s="50"/>
      <c r="J28" s="50">
        <f>SUM(J23:J27)</f>
        <v>0</v>
      </c>
      <c r="K28" s="37"/>
      <c r="L28" s="37"/>
    </row>
    <row r="29" spans="1:12" ht="15.5" x14ac:dyDescent="0.35">
      <c r="A29" s="9"/>
      <c r="B29" s="9"/>
      <c r="C29" s="21" t="s">
        <v>49</v>
      </c>
      <c r="D29" s="22"/>
      <c r="E29" s="27"/>
      <c r="F29" s="24"/>
      <c r="G29" s="24"/>
      <c r="H29" s="22"/>
      <c r="I29" s="29"/>
      <c r="J29" s="24"/>
      <c r="K29" s="22"/>
      <c r="L29" s="22"/>
    </row>
    <row r="30" spans="1:12" ht="50.5" x14ac:dyDescent="0.25">
      <c r="A30" s="9">
        <v>2</v>
      </c>
      <c r="B30" s="9">
        <v>1</v>
      </c>
      <c r="C30" s="10" t="s">
        <v>50</v>
      </c>
      <c r="D30" s="22" t="s">
        <v>44</v>
      </c>
      <c r="E30" s="27">
        <v>400</v>
      </c>
      <c r="F30" s="24">
        <v>0</v>
      </c>
      <c r="G30" s="24">
        <f>ROUND(E30*F30,2)</f>
        <v>0</v>
      </c>
      <c r="H30" s="22">
        <v>8</v>
      </c>
      <c r="I30" s="29">
        <f>ROUND(F30*1.08,2)</f>
        <v>0</v>
      </c>
      <c r="J30" s="24">
        <f>ROUND(G30+(G30*0.08),0)</f>
        <v>0</v>
      </c>
      <c r="K30" s="22"/>
      <c r="L30" s="22"/>
    </row>
    <row r="31" spans="1:12" ht="50.5" x14ac:dyDescent="0.25">
      <c r="A31" s="9">
        <v>2</v>
      </c>
      <c r="B31" s="9">
        <v>2</v>
      </c>
      <c r="C31" s="10" t="s">
        <v>51</v>
      </c>
      <c r="D31" s="22" t="s">
        <v>44</v>
      </c>
      <c r="E31" s="27">
        <v>400</v>
      </c>
      <c r="F31" s="24">
        <v>0</v>
      </c>
      <c r="G31" s="24">
        <f t="shared" ref="G31:G39" si="6">ROUND(E31*F31,2)</f>
        <v>0</v>
      </c>
      <c r="H31" s="22">
        <v>8</v>
      </c>
      <c r="I31" s="29">
        <f t="shared" ref="I31:I39" si="7">ROUND(F31*1.08,2)</f>
        <v>0</v>
      </c>
      <c r="J31" s="24">
        <f t="shared" ref="J31:J39" si="8">ROUND(G31+(G31*0.08),0)</f>
        <v>0</v>
      </c>
      <c r="K31" s="22"/>
      <c r="L31" s="22"/>
    </row>
    <row r="32" spans="1:12" ht="30.5" x14ac:dyDescent="0.25">
      <c r="A32" s="9"/>
      <c r="B32" s="9">
        <v>3</v>
      </c>
      <c r="C32" s="10" t="s">
        <v>88</v>
      </c>
      <c r="D32" s="22" t="s">
        <v>44</v>
      </c>
      <c r="E32" s="27">
        <v>100</v>
      </c>
      <c r="F32" s="24">
        <v>0</v>
      </c>
      <c r="G32" s="24">
        <f t="shared" si="6"/>
        <v>0</v>
      </c>
      <c r="H32" s="22">
        <v>8</v>
      </c>
      <c r="I32" s="29">
        <f t="shared" si="7"/>
        <v>0</v>
      </c>
      <c r="J32" s="24">
        <f t="shared" si="8"/>
        <v>0</v>
      </c>
      <c r="K32" s="22"/>
      <c r="L32" s="22"/>
    </row>
    <row r="33" spans="1:12" ht="30.5" x14ac:dyDescent="0.25">
      <c r="A33" s="9">
        <v>2</v>
      </c>
      <c r="B33" s="9">
        <v>4</v>
      </c>
      <c r="C33" s="38" t="s">
        <v>77</v>
      </c>
      <c r="D33" s="22" t="s">
        <v>44</v>
      </c>
      <c r="E33" s="27">
        <v>450</v>
      </c>
      <c r="F33" s="24">
        <v>0</v>
      </c>
      <c r="G33" s="24">
        <f t="shared" si="6"/>
        <v>0</v>
      </c>
      <c r="H33" s="22">
        <v>8</v>
      </c>
      <c r="I33" s="29">
        <f t="shared" si="7"/>
        <v>0</v>
      </c>
      <c r="J33" s="24">
        <f t="shared" si="8"/>
        <v>0</v>
      </c>
      <c r="K33" s="22"/>
      <c r="L33" s="22"/>
    </row>
    <row r="34" spans="1:12" ht="30.5" x14ac:dyDescent="0.25">
      <c r="A34" s="9">
        <v>2</v>
      </c>
      <c r="B34" s="9">
        <v>5</v>
      </c>
      <c r="C34" s="10" t="s">
        <v>78</v>
      </c>
      <c r="D34" s="22" t="s">
        <v>44</v>
      </c>
      <c r="E34" s="27">
        <v>150</v>
      </c>
      <c r="F34" s="24">
        <v>0</v>
      </c>
      <c r="G34" s="24">
        <f t="shared" si="6"/>
        <v>0</v>
      </c>
      <c r="H34" s="22">
        <v>8</v>
      </c>
      <c r="I34" s="29">
        <f t="shared" si="7"/>
        <v>0</v>
      </c>
      <c r="J34" s="24">
        <f t="shared" si="8"/>
        <v>0</v>
      </c>
      <c r="K34" s="22"/>
      <c r="L34" s="22"/>
    </row>
    <row r="35" spans="1:12" ht="40.5" x14ac:dyDescent="0.25">
      <c r="A35" s="9">
        <v>2</v>
      </c>
      <c r="B35" s="9">
        <v>6</v>
      </c>
      <c r="C35" s="10" t="s">
        <v>79</v>
      </c>
      <c r="D35" s="22" t="s">
        <v>44</v>
      </c>
      <c r="E35" s="27">
        <v>700</v>
      </c>
      <c r="F35" s="24">
        <v>0</v>
      </c>
      <c r="G35" s="24">
        <f t="shared" si="6"/>
        <v>0</v>
      </c>
      <c r="H35" s="22">
        <v>8</v>
      </c>
      <c r="I35" s="29">
        <f t="shared" si="7"/>
        <v>0</v>
      </c>
      <c r="J35" s="24">
        <f t="shared" si="8"/>
        <v>0</v>
      </c>
      <c r="K35" s="22"/>
      <c r="L35" s="22"/>
    </row>
    <row r="36" spans="1:12" ht="40.5" x14ac:dyDescent="0.25">
      <c r="A36" s="9">
        <v>2</v>
      </c>
      <c r="B36" s="9">
        <v>7</v>
      </c>
      <c r="C36" s="10" t="s">
        <v>86</v>
      </c>
      <c r="D36" s="22" t="s">
        <v>44</v>
      </c>
      <c r="E36" s="27">
        <v>100</v>
      </c>
      <c r="F36" s="24">
        <v>0</v>
      </c>
      <c r="G36" s="24">
        <f t="shared" si="6"/>
        <v>0</v>
      </c>
      <c r="H36" s="22">
        <v>8</v>
      </c>
      <c r="I36" s="29">
        <f t="shared" si="7"/>
        <v>0</v>
      </c>
      <c r="J36" s="24">
        <f t="shared" si="8"/>
        <v>0</v>
      </c>
      <c r="K36" s="22"/>
      <c r="L36" s="22"/>
    </row>
    <row r="37" spans="1:12" ht="40.5" x14ac:dyDescent="0.25">
      <c r="A37" s="9">
        <v>2</v>
      </c>
      <c r="B37" s="9">
        <v>8</v>
      </c>
      <c r="C37" s="10" t="s">
        <v>87</v>
      </c>
      <c r="D37" s="22" t="s">
        <v>44</v>
      </c>
      <c r="E37" s="27">
        <v>200</v>
      </c>
      <c r="F37" s="24">
        <v>0</v>
      </c>
      <c r="G37" s="24">
        <f t="shared" si="6"/>
        <v>0</v>
      </c>
      <c r="H37" s="22">
        <v>8</v>
      </c>
      <c r="I37" s="29">
        <f t="shared" si="7"/>
        <v>0</v>
      </c>
      <c r="J37" s="24">
        <f t="shared" si="8"/>
        <v>0</v>
      </c>
      <c r="K37" s="22"/>
      <c r="L37" s="22"/>
    </row>
    <row r="38" spans="1:12" ht="40.5" x14ac:dyDescent="0.25">
      <c r="A38" s="9">
        <v>2</v>
      </c>
      <c r="B38" s="9">
        <v>9</v>
      </c>
      <c r="C38" s="10" t="s">
        <v>80</v>
      </c>
      <c r="D38" s="22" t="s">
        <v>44</v>
      </c>
      <c r="E38" s="27">
        <v>200</v>
      </c>
      <c r="F38" s="24">
        <v>0</v>
      </c>
      <c r="G38" s="24">
        <f t="shared" si="6"/>
        <v>0</v>
      </c>
      <c r="H38" s="22">
        <v>8</v>
      </c>
      <c r="I38" s="29">
        <f t="shared" si="7"/>
        <v>0</v>
      </c>
      <c r="J38" s="24">
        <f t="shared" si="8"/>
        <v>0</v>
      </c>
      <c r="K38" s="22"/>
      <c r="L38" s="22"/>
    </row>
    <row r="39" spans="1:12" ht="40.5" x14ac:dyDescent="0.25">
      <c r="A39" s="9">
        <v>2</v>
      </c>
      <c r="B39" s="9">
        <v>10</v>
      </c>
      <c r="C39" s="10" t="s">
        <v>99</v>
      </c>
      <c r="D39" s="22" t="s">
        <v>44</v>
      </c>
      <c r="E39" s="27">
        <v>100</v>
      </c>
      <c r="F39" s="24">
        <v>0</v>
      </c>
      <c r="G39" s="24">
        <f t="shared" si="6"/>
        <v>0</v>
      </c>
      <c r="H39" s="22">
        <v>8</v>
      </c>
      <c r="I39" s="29">
        <f t="shared" si="7"/>
        <v>0</v>
      </c>
      <c r="J39" s="24">
        <f t="shared" si="8"/>
        <v>0</v>
      </c>
      <c r="K39" s="22"/>
      <c r="L39" s="22"/>
    </row>
    <row r="40" spans="1:12" ht="14" x14ac:dyDescent="0.3">
      <c r="A40" s="34"/>
      <c r="B40" s="40"/>
      <c r="C40" s="54" t="s">
        <v>67</v>
      </c>
      <c r="D40" s="52"/>
      <c r="E40" s="52"/>
      <c r="F40" s="53"/>
      <c r="G40" s="50">
        <f>SUM(G30:G39)</f>
        <v>0</v>
      </c>
      <c r="H40" s="49"/>
      <c r="I40" s="50"/>
      <c r="J40" s="50">
        <f>SUM(J30:J39)</f>
        <v>0</v>
      </c>
      <c r="K40" s="41"/>
      <c r="L40" s="41"/>
    </row>
    <row r="43" spans="1:12" ht="27.5" customHeight="1" x14ac:dyDescent="0.25">
      <c r="F43" s="79" t="s">
        <v>111</v>
      </c>
      <c r="G43" s="80">
        <f>G40+G28+G21</f>
        <v>0</v>
      </c>
      <c r="H43" s="81"/>
      <c r="I43" s="81"/>
      <c r="J43" s="80">
        <f>J40+J28+J21</f>
        <v>0</v>
      </c>
    </row>
  </sheetData>
  <pageMargins left="0.74791666666666701" right="0.74791666666666701" top="0.98402777777777795" bottom="0.98402777777777795" header="0.51180555555555496" footer="0.51180555555555496"/>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
  <sheetViews>
    <sheetView zoomScaleNormal="100" workbookViewId="0">
      <selection activeCell="C21" sqref="C21"/>
    </sheetView>
  </sheetViews>
  <sheetFormatPr defaultRowHeight="12.5" x14ac:dyDescent="0.25"/>
  <cols>
    <col min="1" max="2" width="4.6328125"/>
    <col min="3" max="3" width="80.08984375" customWidth="1"/>
    <col min="4" max="4" width="7.453125"/>
    <col min="5" max="5" width="6.54296875" bestFit="1" customWidth="1"/>
    <col min="6" max="6" width="11.453125" bestFit="1" customWidth="1"/>
    <col min="7" max="7" width="13.453125" bestFit="1" customWidth="1"/>
    <col min="8" max="8" width="5.36328125"/>
    <col min="9" max="9" width="12.90625" bestFit="1" customWidth="1"/>
    <col min="10" max="10" width="13.36328125" bestFit="1" customWidth="1"/>
    <col min="11" max="11" width="16.90625"/>
    <col min="12" max="12" width="17.6328125" customWidth="1"/>
  </cols>
  <sheetData>
    <row r="1" spans="1:12" x14ac:dyDescent="0.25">
      <c r="A1" s="71" t="s">
        <v>96</v>
      </c>
      <c r="B1" s="72" t="s">
        <v>1</v>
      </c>
      <c r="C1" s="73" t="s">
        <v>2</v>
      </c>
      <c r="D1" s="74" t="s">
        <v>3</v>
      </c>
      <c r="E1" s="74" t="s">
        <v>4</v>
      </c>
      <c r="F1" s="75" t="s">
        <v>5</v>
      </c>
      <c r="G1" s="76" t="s">
        <v>6</v>
      </c>
      <c r="H1" s="74" t="s">
        <v>7</v>
      </c>
      <c r="I1" s="76" t="s">
        <v>8</v>
      </c>
      <c r="J1" s="74" t="s">
        <v>9</v>
      </c>
      <c r="K1" s="74" t="s">
        <v>10</v>
      </c>
      <c r="L1" s="74" t="s">
        <v>11</v>
      </c>
    </row>
    <row r="2" spans="1:12" x14ac:dyDescent="0.25">
      <c r="A2" s="71"/>
      <c r="B2" s="72"/>
      <c r="C2" s="73"/>
      <c r="D2" s="74" t="s">
        <v>12</v>
      </c>
      <c r="E2" s="74"/>
      <c r="F2" s="75"/>
      <c r="G2" s="76"/>
      <c r="H2" s="74"/>
      <c r="I2" s="76"/>
      <c r="J2" s="74"/>
      <c r="K2" s="74"/>
      <c r="L2" s="74"/>
    </row>
    <row r="3" spans="1:12" x14ac:dyDescent="0.25">
      <c r="A3" s="71"/>
      <c r="B3" s="72"/>
      <c r="C3" s="73"/>
      <c r="D3" s="74"/>
      <c r="E3" s="74"/>
      <c r="F3" s="75"/>
      <c r="G3" s="76"/>
      <c r="H3" s="74"/>
      <c r="I3" s="76"/>
      <c r="J3" s="74"/>
      <c r="K3" s="74"/>
      <c r="L3" s="74"/>
    </row>
    <row r="4" spans="1:12" ht="18" x14ac:dyDescent="0.25">
      <c r="A4" s="62"/>
      <c r="B4" s="63"/>
      <c r="C4" s="64" t="s">
        <v>70</v>
      </c>
      <c r="D4" s="65"/>
      <c r="E4" s="66"/>
      <c r="F4" s="67"/>
      <c r="G4" s="68"/>
      <c r="H4" s="65"/>
      <c r="I4" s="69"/>
      <c r="J4" s="65"/>
      <c r="K4" s="70"/>
      <c r="L4" s="65"/>
    </row>
    <row r="5" spans="1:12" x14ac:dyDescent="0.25">
      <c r="A5" s="9">
        <v>3</v>
      </c>
      <c r="B5" s="9">
        <v>1</v>
      </c>
      <c r="C5" s="10" t="s">
        <v>71</v>
      </c>
      <c r="D5" s="22" t="s">
        <v>15</v>
      </c>
      <c r="E5" s="26">
        <v>45</v>
      </c>
      <c r="F5" s="24">
        <v>0</v>
      </c>
      <c r="G5" s="24">
        <f>ROUND(E5*F5,2)</f>
        <v>0</v>
      </c>
      <c r="H5" s="22">
        <v>23</v>
      </c>
      <c r="I5" s="25">
        <f>ROUND(F5*1.23,2)</f>
        <v>0</v>
      </c>
      <c r="J5" s="24">
        <f>ROUND(G5+(G5*0.23),2)</f>
        <v>0</v>
      </c>
      <c r="K5" s="22"/>
      <c r="L5" s="22"/>
    </row>
    <row r="6" spans="1:12" ht="20" x14ac:dyDescent="0.25">
      <c r="A6" s="9">
        <v>3</v>
      </c>
      <c r="B6" s="9">
        <v>2</v>
      </c>
      <c r="C6" s="10" t="s">
        <v>72</v>
      </c>
      <c r="D6" s="22" t="s">
        <v>15</v>
      </c>
      <c r="E6" s="26">
        <v>45</v>
      </c>
      <c r="F6" s="24">
        <v>0</v>
      </c>
      <c r="G6" s="24">
        <f t="shared" ref="G6" si="0">ROUND(E6*F6,2)</f>
        <v>0</v>
      </c>
      <c r="H6" s="22">
        <v>23</v>
      </c>
      <c r="I6" s="25">
        <f>ROUND(F6*1.23,2)</f>
        <v>0</v>
      </c>
      <c r="J6" s="24">
        <f>ROUND(G6+(G6*0.23),2)</f>
        <v>0</v>
      </c>
      <c r="K6" s="22"/>
      <c r="L6" s="22"/>
    </row>
    <row r="7" spans="1:12" ht="14" x14ac:dyDescent="0.3">
      <c r="A7" s="35"/>
      <c r="B7" s="35"/>
      <c r="C7" s="55" t="s">
        <v>67</v>
      </c>
      <c r="D7" s="56"/>
      <c r="E7" s="56"/>
      <c r="F7" s="57"/>
      <c r="G7" s="58">
        <f>SUM(G5,G6)</f>
        <v>0</v>
      </c>
      <c r="H7" s="56"/>
      <c r="I7" s="58"/>
      <c r="J7" s="58">
        <f>SUM(J5,J6)</f>
        <v>0</v>
      </c>
      <c r="K7" s="42"/>
      <c r="L7" s="42"/>
    </row>
  </sheetData>
  <mergeCells count="12">
    <mergeCell ref="L1:L3"/>
    <mergeCell ref="A1:A3"/>
    <mergeCell ref="B1:B3"/>
    <mergeCell ref="C1:C3"/>
    <mergeCell ref="D1:D3"/>
    <mergeCell ref="E1:E3"/>
    <mergeCell ref="F1:F3"/>
    <mergeCell ref="G1:G3"/>
    <mergeCell ref="H1:H3"/>
    <mergeCell ref="I1:I3"/>
    <mergeCell ref="J1:J3"/>
    <mergeCell ref="K1:K3"/>
  </mergeCells>
  <pageMargins left="0.74791666666666701" right="0.74791666666666701" top="0.98402777777777795" bottom="0.9840277777777779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otalTime>82650</TotalTime>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Pakiet 1</vt:lpstr>
      <vt:lpstr>Pakiet 2</vt:lpstr>
      <vt:lpstr>Pakiet 3</vt:lpstr>
      <vt:lpstr>'Pakiet 1'!Obszar_wydruku</vt:lpstr>
      <vt:lpstr>'Pakiet 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dc:creator>
  <cp:lastModifiedBy>Przemysław Krawętkowski</cp:lastModifiedBy>
  <cp:revision>444</cp:revision>
  <cp:lastPrinted>2022-05-17T11:53:26Z</cp:lastPrinted>
  <dcterms:created xsi:type="dcterms:W3CDTF">2008-04-21T12:57:08Z</dcterms:created>
  <dcterms:modified xsi:type="dcterms:W3CDTF">2024-06-28T18:14:24Z</dcterms:modified>
  <dc:language>pl-PL</dc:language>
</cp:coreProperties>
</file>