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\2024\10.04. DA_IV_2024_SPRZĄTANIE_AA\"/>
    </mc:Choice>
  </mc:AlternateContent>
  <bookViews>
    <workbookView xWindow="0" yWindow="0" windowWidth="28800" windowHeight="12210" tabRatio="500"/>
  </bookViews>
  <sheets>
    <sheet name="DA_IV_2024 - FC 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" l="1"/>
  <c r="H25" i="1" s="1"/>
  <c r="K25" i="1" s="1"/>
  <c r="J25" i="1" s="1"/>
  <c r="F23" i="1"/>
  <c r="H23" i="1" s="1"/>
  <c r="K23" i="1" s="1"/>
  <c r="J23" i="1" s="1"/>
  <c r="F21" i="1"/>
  <c r="H21" i="1" s="1"/>
  <c r="K21" i="1" s="1"/>
  <c r="J21" i="1" s="1"/>
  <c r="F20" i="1"/>
  <c r="H20" i="1" s="1"/>
  <c r="K20" i="1" s="1"/>
  <c r="J20" i="1" s="1"/>
  <c r="F19" i="1"/>
  <c r="H19" i="1" l="1"/>
  <c r="H26" i="1" s="1"/>
  <c r="F13" i="1"/>
  <c r="H13" i="1" s="1"/>
  <c r="K13" i="1" s="1"/>
  <c r="J13" i="1" s="1"/>
  <c r="F14" i="1"/>
  <c r="H14" i="1" s="1"/>
  <c r="K14" i="1" s="1"/>
  <c r="J14" i="1" s="1"/>
  <c r="F15" i="1"/>
  <c r="H15" i="1" s="1"/>
  <c r="K15" i="1" s="1"/>
  <c r="J15" i="1" s="1"/>
  <c r="F12" i="1"/>
  <c r="G30" i="1" l="1"/>
  <c r="H12" i="1"/>
  <c r="H16" i="1" s="1"/>
  <c r="A30" i="1" s="1"/>
  <c r="K19" i="1"/>
  <c r="K26" i="1" s="1"/>
  <c r="J19" i="1" l="1"/>
  <c r="J26" i="1" s="1"/>
  <c r="K12" i="1"/>
  <c r="K16" i="1" s="1"/>
  <c r="J12" i="1" l="1"/>
  <c r="H30" i="1"/>
  <c r="J16" i="1" l="1"/>
  <c r="F30" i="1"/>
</calcChain>
</file>

<file path=xl/sharedStrings.xml><?xml version="1.0" encoding="utf-8"?>
<sst xmlns="http://schemas.openxmlformats.org/spreadsheetml/2006/main" count="71" uniqueCount="47">
  <si>
    <t>L.p.</t>
  </si>
  <si>
    <t>Ilość 
miesięcy</t>
  </si>
  <si>
    <t>ZAMÓWIENIE PODSTAWOWE + ZAMÓWIENIE OPCJONALNE</t>
  </si>
  <si>
    <r>
      <t xml:space="preserve">
Podpis/podpisy Wykonawcy/Wykonawców zgodny/zgodne z zapisami SWZ
</t>
    </r>
    <r>
      <rPr>
        <b/>
        <i/>
        <sz val="12"/>
        <color rgb="FFFF0000"/>
        <rFont val="Century Gothic"/>
        <family val="2"/>
        <charset val="238"/>
      </rPr>
      <t>kwalifikowany</t>
    </r>
    <r>
      <rPr>
        <b/>
        <i/>
        <sz val="12"/>
        <color rgb="FF000000"/>
        <rFont val="Century Gothic"/>
        <family val="2"/>
        <charset val="238"/>
      </rPr>
      <t xml:space="preserve"> lub </t>
    </r>
    <r>
      <rPr>
        <b/>
        <i/>
        <sz val="12"/>
        <color rgb="FFFF0000"/>
        <rFont val="Century Gothic"/>
        <family val="2"/>
        <charset val="238"/>
      </rPr>
      <t>zaufany</t>
    </r>
    <r>
      <rPr>
        <b/>
        <i/>
        <sz val="12"/>
        <color rgb="FF000000"/>
        <rFont val="Century Gothic"/>
        <family val="2"/>
        <charset val="238"/>
      </rPr>
      <t xml:space="preserve"> lub </t>
    </r>
    <r>
      <rPr>
        <b/>
        <i/>
        <sz val="12"/>
        <color rgb="FFFF0000"/>
        <rFont val="Century Gothic"/>
        <family val="2"/>
        <charset val="238"/>
      </rPr>
      <t>osobisty</t>
    </r>
    <r>
      <rPr>
        <b/>
        <i/>
        <sz val="12"/>
        <color rgb="FF000000"/>
        <rFont val="Century Gothic"/>
        <family val="2"/>
        <charset val="238"/>
      </rPr>
      <t xml:space="preserve">
</t>
    </r>
    <r>
      <rPr>
        <i/>
        <sz val="12"/>
        <color rgb="FF000000"/>
        <rFont val="Century Gothic"/>
        <family val="2"/>
        <charset val="238"/>
      </rPr>
      <t>(podpis/podpisy osoby/osób uprawnionej/uprawnionych do reprezentowania Wykonawcy/Wykonawców)</t>
    </r>
    <r>
      <rPr>
        <b/>
        <i/>
        <sz val="12"/>
        <color rgb="FF000000"/>
        <rFont val="Century Gothic"/>
        <family val="2"/>
        <charset val="238"/>
      </rPr>
      <t xml:space="preserve">
</t>
    </r>
  </si>
  <si>
    <t>Stawka podatku VAT 
(%)</t>
  </si>
  <si>
    <t>Wartość podatku VAT 
(zł)</t>
  </si>
  <si>
    <t>Przedmiot zamówienia podstawowego</t>
  </si>
  <si>
    <t>Przedmiot zamówienia opcjonalnego</t>
  </si>
  <si>
    <t>Załącznik nr 2A do SWZ - DA/IV/2024</t>
  </si>
  <si>
    <r>
      <rPr>
        <b/>
        <sz val="12"/>
        <rFont val="Century Gothic"/>
        <family val="2"/>
        <charset val="238"/>
      </rPr>
      <t>FORMULARZ CENOWY</t>
    </r>
    <r>
      <rPr>
        <b/>
        <sz val="12"/>
        <color rgb="FF000000"/>
        <rFont val="Century Gothic"/>
        <family val="2"/>
        <charset val="238"/>
      </rPr>
      <t xml:space="preserve">
</t>
    </r>
    <r>
      <rPr>
        <b/>
        <sz val="10"/>
        <color rgb="FF000000"/>
        <rFont val="Century Gothic"/>
        <family val="2"/>
        <charset val="238"/>
      </rPr>
      <t xml:space="preserve">„USŁUGI SPRZĄTANIA I UTRZYMANIA W CZYSTOŚCI POMIESZCZEŃ WEWNĘTRZNYCH ORAZ TERENU ZEWNĘTRZNEGO CENTRUM KULTURY ZAMEK W POZNANIU”
</t>
    </r>
  </si>
  <si>
    <t xml:space="preserve">
Sprzątanie codzienne wewnątrz nowej części budynku 
</t>
  </si>
  <si>
    <t xml:space="preserve">
Sprzątanie terenów zewnętrznych 
</t>
  </si>
  <si>
    <t xml:space="preserve">
Sprzątanie codzienne wewnątrz starej części budynku 
</t>
  </si>
  <si>
    <t xml:space="preserve">
Sprzątanie codzienne wewnątrz budynku Masztalarni
</t>
  </si>
  <si>
    <t xml:space="preserve">
Odśnieżanie terenów zewnętrznych
</t>
  </si>
  <si>
    <t xml:space="preserve">
Sprzątanie w trakcie wydarzeń zamkowych
</t>
  </si>
  <si>
    <t xml:space="preserve">
Sprzątanie na zlecenie 
wewnątrz nowej części budynku 
</t>
  </si>
  <si>
    <t xml:space="preserve">
Sprzątanie na zlecenie wewnątrz starej części budynku 
 </t>
  </si>
  <si>
    <t xml:space="preserve">
Sprzątanie na zlecenie 
pracowni
</t>
  </si>
  <si>
    <t>Powierzchnia w m²</t>
  </si>
  <si>
    <t>Średnia ilość dni
 w 1 miesiącu</t>
  </si>
  <si>
    <t>Cena jednostkowa netto za 1 m²
(zł)</t>
  </si>
  <si>
    <t>Cena jednostkowa netto
 za 1 miesiąc
(zł)</t>
  </si>
  <si>
    <t xml:space="preserve">
Cena netto 
za 12 miesięcy 
(zł)
</t>
  </si>
  <si>
    <t xml:space="preserve">
Cena brutto za 
12 miesięcy 
(zł)
</t>
  </si>
  <si>
    <t>-</t>
  </si>
  <si>
    <t>Cena netto
 za 1 miesiąc
(zł)</t>
  </si>
  <si>
    <t>Cena jednostkowa netto za 1 m² 
(zł)</t>
  </si>
  <si>
    <t>Cena jednostkowa netto za 1 rbg
(zł)</t>
  </si>
  <si>
    <t>Średnia ilość godzin
 w 1 dniu</t>
  </si>
  <si>
    <t>Ilość 
dni</t>
  </si>
  <si>
    <t>Cena jednostkowa netto
 za 1 dzień
(zł)</t>
  </si>
  <si>
    <t xml:space="preserve">
Cena netto 
za 120 dni
(zł)
</t>
  </si>
  <si>
    <t xml:space="preserve">
Cena brutto za 
120 dni
(zł)
</t>
  </si>
  <si>
    <t>Cena jednostkowa netto za  1 rbg
(zł)</t>
  </si>
  <si>
    <t xml:space="preserve">
Cena netto 
za 12 dni
(zł)
</t>
  </si>
  <si>
    <t xml:space="preserve">
Cena brutto za 
12 dni
(zł)
</t>
  </si>
  <si>
    <t xml:space="preserve">ZAMÓWIENIE PODSTAWOWE </t>
  </si>
  <si>
    <t xml:space="preserve">ZAMÓWIENIE OPCJONALNE </t>
  </si>
  <si>
    <r>
      <rPr>
        <b/>
        <sz val="12"/>
        <color rgb="FFFF0000"/>
        <rFont val="Century Gothic"/>
        <family val="2"/>
        <charset val="238"/>
      </rPr>
      <t xml:space="preserve">    
WYKONAWCA UZUPEŁNIA KOLUMNĘ NR 4  </t>
    </r>
    <r>
      <rPr>
        <b/>
        <sz val="10"/>
        <color rgb="FFFF0000"/>
        <rFont val="Century Gothic"/>
        <family val="2"/>
        <charset val="238"/>
      </rPr>
      <t xml:space="preserve"> 
</t>
    </r>
    <r>
      <rPr>
        <b/>
        <sz val="10"/>
        <color rgb="FF000000"/>
        <rFont val="Century Gothic"/>
        <family val="2"/>
        <charset val="238"/>
      </rPr>
      <t>1.</t>
    </r>
    <r>
      <rPr>
        <sz val="10"/>
        <color rgb="FF000000"/>
        <rFont val="Century Gothic"/>
        <family val="2"/>
        <charset val="238"/>
      </rPr>
      <t xml:space="preserve"> Do przedmiotu zamówienia zastosowanie mają stawki podatku VAT w wysokości 23% i 8%.
</t>
    </r>
    <r>
      <rPr>
        <b/>
        <sz val="10"/>
        <color rgb="FF000000"/>
        <rFont val="Century Gothic"/>
        <family val="2"/>
        <charset val="238"/>
      </rPr>
      <t>2.</t>
    </r>
    <r>
      <rPr>
        <sz val="10"/>
        <color rgb="FF000000"/>
        <rFont val="Century Gothic"/>
        <family val="2"/>
        <charset val="238"/>
      </rPr>
      <t xml:space="preserve"> W przypadku zastosowania innych stawek podatku VAT niż 23% i 8%, Zamawiający wymaga załączenia przez Wykonawcę stosownych wyjaśnień w tym zakresie. 
    Wówczas należy w </t>
    </r>
    <r>
      <rPr>
        <b/>
        <sz val="10"/>
        <color rgb="FFFF0000"/>
        <rFont val="Century Gothic"/>
        <family val="2"/>
        <charset val="238"/>
      </rPr>
      <t>kolumnie nr 9</t>
    </r>
    <r>
      <rPr>
        <sz val="10"/>
        <color rgb="FF000000"/>
        <rFont val="Century Gothic"/>
        <family val="2"/>
        <charset val="238"/>
      </rPr>
      <t xml:space="preserve"> zmienić -&gt; wpisać stawkę podatku VAT mającą zostosowanie.
</t>
    </r>
    <r>
      <rPr>
        <b/>
        <sz val="10"/>
        <color rgb="FF000000"/>
        <rFont val="Century Gothic"/>
        <family val="2"/>
        <charset val="238"/>
      </rPr>
      <t>3.</t>
    </r>
    <r>
      <rPr>
        <sz val="10"/>
        <color rgb="FF000000"/>
        <rFont val="Century Gothic"/>
        <family val="2"/>
        <charset val="238"/>
      </rPr>
      <t xml:space="preserve"> Cena ofertowa musi uwzględniać wszystkie koszty związane z realizacją przedmiotu zamówienia zgodnie z Opisem Przedmiotu Zamówienia, istotnymi postanowieniami Umowy oraz przepisami prawa.
</t>
    </r>
    <r>
      <rPr>
        <b/>
        <sz val="10"/>
        <color rgb="FFFF0000"/>
        <rFont val="Century Gothic"/>
        <family val="2"/>
        <charset val="238"/>
      </rPr>
      <t xml:space="preserve">                                                                                                                                                
                                                                                                                                                 </t>
    </r>
    <r>
      <rPr>
        <sz val="10"/>
        <color rgb="FF000000"/>
        <rFont val="Century Gothic"/>
        <family val="2"/>
        <charset val="238"/>
      </rPr>
      <t xml:space="preserve">
</t>
    </r>
  </si>
  <si>
    <t>WARTOŚĆ PODATKU VAT 
(ZŁ)</t>
  </si>
  <si>
    <t>STAWKA 23%</t>
  </si>
  <si>
    <t>STAWKA 8%</t>
  </si>
  <si>
    <t>CENA NETTO
 (ZŁ)</t>
  </si>
  <si>
    <t>CENA BRUTTO
 (ZŁ)</t>
  </si>
  <si>
    <t xml:space="preserve">RAZEM ZAMÓWIENIE PODSTAWOWE </t>
  </si>
  <si>
    <t>RAZEM ZAMÓWIENIE OPCJONALNE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</si>
</sst>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2"/>
      <color rgb="FFFF0000"/>
      <name val="Century Gothic"/>
      <family val="2"/>
      <charset val="238"/>
    </font>
    <font>
      <b/>
      <sz val="12"/>
      <name val="Century Gothic"/>
      <family val="2"/>
      <charset val="238"/>
    </font>
    <font>
      <b/>
      <i/>
      <sz val="12"/>
      <color rgb="FF000000"/>
      <name val="Century Gothic"/>
      <family val="2"/>
      <charset val="238"/>
    </font>
    <font>
      <b/>
      <i/>
      <sz val="12"/>
      <color rgb="FFFF0000"/>
      <name val="Century Gothic"/>
      <family val="2"/>
      <charset val="238"/>
    </font>
    <font>
      <i/>
      <sz val="12"/>
      <color rgb="FF000000"/>
      <name val="Century Gothic"/>
      <family val="2"/>
      <charset val="238"/>
    </font>
    <font>
      <sz val="8"/>
      <name val="Century Gothic"/>
      <family val="2"/>
      <charset val="238"/>
    </font>
    <font>
      <b/>
      <i/>
      <sz val="11"/>
      <color rgb="FF00000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6" fillId="0" borderId="25" xfId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" fontId="7" fillId="0" borderId="12" xfId="0" quotePrefix="1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21" xfId="0" applyNumberFormat="1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17" xfId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7" fillId="0" borderId="29" xfId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4" fontId="17" fillId="0" borderId="34" xfId="0" applyNumberFormat="1" applyFont="1" applyBorder="1" applyAlignment="1">
      <alignment horizontal="center" vertical="center" wrapText="1"/>
    </xf>
    <xf numFmtId="4" fontId="7" fillId="0" borderId="16" xfId="0" quotePrefix="1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32" xfId="0" applyNumberFormat="1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2" fillId="0" borderId="19" xfId="0" applyNumberFormat="1" applyFont="1" applyFill="1" applyBorder="1" applyAlignment="1">
      <alignment horizontal="center" vertical="center"/>
    </xf>
    <xf numFmtId="4" fontId="2" fillId="3" borderId="22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2" fillId="3" borderId="35" xfId="0" applyNumberFormat="1" applyFont="1" applyFill="1" applyBorder="1" applyAlignment="1">
      <alignment horizontal="center" vertical="center" wrapText="1"/>
    </xf>
    <xf numFmtId="4" fontId="7" fillId="3" borderId="35" xfId="0" applyNumberFormat="1" applyFont="1" applyFill="1" applyBorder="1" applyAlignment="1">
      <alignment horizontal="center" vertical="center" wrapText="1"/>
    </xf>
    <xf numFmtId="0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</xdr:row>
      <xdr:rowOff>12700</xdr:rowOff>
    </xdr:from>
    <xdr:to>
      <xdr:col>2</xdr:col>
      <xdr:colOff>0</xdr:colOff>
      <xdr:row>5</xdr:row>
      <xdr:rowOff>168948</xdr:rowOff>
    </xdr:to>
    <xdr:pic>
      <xdr:nvPicPr>
        <xdr:cNvPr id="6" name="Obraz 5" descr="PNG_LOGO_POZIOM_OBRYS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03200"/>
          <a:ext cx="1896534" cy="918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J31"/>
  <sheetViews>
    <sheetView tabSelected="1" zoomScale="75" zoomScaleNormal="75" workbookViewId="0">
      <selection activeCell="C14" sqref="C14"/>
    </sheetView>
  </sheetViews>
  <sheetFormatPr defaultRowHeight="15" x14ac:dyDescent="0.25"/>
  <cols>
    <col min="1" max="1" width="4.5703125" style="1" bestFit="1" customWidth="1"/>
    <col min="2" max="2" width="24.7109375" style="1" bestFit="1" customWidth="1"/>
    <col min="3" max="3" width="16.28515625" style="1" customWidth="1"/>
    <col min="4" max="4" width="25.85546875" style="1" customWidth="1"/>
    <col min="5" max="5" width="22.5703125" style="1" customWidth="1"/>
    <col min="6" max="6" width="26.7109375" style="1" customWidth="1"/>
    <col min="7" max="7" width="24.5703125" style="1" customWidth="1"/>
    <col min="8" max="8" width="25.28515625" style="1" bestFit="1" customWidth="1"/>
    <col min="9" max="9" width="21.85546875" style="1" bestFit="1" customWidth="1"/>
    <col min="10" max="10" width="22.42578125" style="1" bestFit="1" customWidth="1"/>
    <col min="11" max="11" width="33.85546875" style="1" bestFit="1" customWidth="1"/>
    <col min="12" max="12" width="9.140625" style="1" customWidth="1"/>
    <col min="13" max="13" width="9" style="1" customWidth="1"/>
    <col min="14" max="15" width="9.140625" style="1" customWidth="1"/>
    <col min="16" max="16" width="8.7109375" style="1" customWidth="1"/>
    <col min="17" max="1024" width="9.140625" style="1" customWidth="1"/>
  </cols>
  <sheetData>
    <row r="3" spans="1:1024" x14ac:dyDescent="0.25">
      <c r="H3" s="2"/>
      <c r="I3" s="2"/>
    </row>
    <row r="5" spans="1:1024" x14ac:dyDescent="0.25">
      <c r="J5" s="66" t="s">
        <v>8</v>
      </c>
      <c r="K5" s="66"/>
    </row>
    <row r="6" spans="1:1024" ht="15.75" thickBot="1" x14ac:dyDescent="0.3">
      <c r="H6" s="2"/>
      <c r="I6" s="2"/>
    </row>
    <row r="7" spans="1:1024" ht="61.5" customHeight="1" thickBot="1" x14ac:dyDescent="0.3">
      <c r="A7" s="67" t="s">
        <v>9</v>
      </c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024" ht="111" customHeight="1" thickBot="1" x14ac:dyDescent="0.3">
      <c r="A8" s="70" t="s">
        <v>39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024" ht="39" customHeight="1" thickBot="1" x14ac:dyDescent="0.3">
      <c r="A9" s="73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024" s="34" customFormat="1" ht="15.75" thickBot="1" x14ac:dyDescent="0.3">
      <c r="A10" s="30">
        <v>1</v>
      </c>
      <c r="B10" s="31">
        <v>2</v>
      </c>
      <c r="C10" s="32">
        <v>3</v>
      </c>
      <c r="D10" s="20">
        <v>4</v>
      </c>
      <c r="E10" s="31">
        <v>5</v>
      </c>
      <c r="F10" s="31">
        <v>6</v>
      </c>
      <c r="G10" s="31">
        <v>7</v>
      </c>
      <c r="H10" s="31">
        <v>8</v>
      </c>
      <c r="I10" s="32">
        <v>9</v>
      </c>
      <c r="J10" s="31">
        <v>10</v>
      </c>
      <c r="K10" s="33">
        <v>11</v>
      </c>
    </row>
    <row r="11" spans="1:1024" ht="68.25" customHeight="1" thickBot="1" x14ac:dyDescent="0.3">
      <c r="A11" s="21" t="s">
        <v>0</v>
      </c>
      <c r="B11" s="7" t="s">
        <v>6</v>
      </c>
      <c r="C11" s="3" t="s">
        <v>19</v>
      </c>
      <c r="D11" s="7" t="s">
        <v>21</v>
      </c>
      <c r="E11" s="7" t="s">
        <v>20</v>
      </c>
      <c r="F11" s="7" t="s">
        <v>26</v>
      </c>
      <c r="G11" s="7" t="s">
        <v>1</v>
      </c>
      <c r="H11" s="7" t="s">
        <v>23</v>
      </c>
      <c r="I11" s="3" t="s">
        <v>4</v>
      </c>
      <c r="J11" s="7" t="s">
        <v>5</v>
      </c>
      <c r="K11" s="42" t="s">
        <v>24</v>
      </c>
    </row>
    <row r="12" spans="1:1024" ht="63.75" x14ac:dyDescent="0.25">
      <c r="A12" s="6">
        <v>1</v>
      </c>
      <c r="B12" s="13" t="s">
        <v>10</v>
      </c>
      <c r="C12" s="53">
        <v>2683.84</v>
      </c>
      <c r="D12" s="55">
        <v>0</v>
      </c>
      <c r="E12" s="19">
        <v>30</v>
      </c>
      <c r="F12" s="24">
        <f>C12*D12*E12</f>
        <v>0</v>
      </c>
      <c r="G12" s="22">
        <v>12</v>
      </c>
      <c r="H12" s="8">
        <f>F12*G12</f>
        <v>0</v>
      </c>
      <c r="I12" s="29">
        <v>23</v>
      </c>
      <c r="J12" s="8">
        <f>K12-H12</f>
        <v>0</v>
      </c>
      <c r="K12" s="28">
        <f>H12*(I12/100+1)</f>
        <v>0</v>
      </c>
    </row>
    <row r="13" spans="1:1024" ht="51" x14ac:dyDescent="0.25">
      <c r="A13" s="6">
        <v>2</v>
      </c>
      <c r="B13" s="13" t="s">
        <v>11</v>
      </c>
      <c r="C13" s="53">
        <v>4716.25</v>
      </c>
      <c r="D13" s="55">
        <v>0</v>
      </c>
      <c r="E13" s="19">
        <v>8</v>
      </c>
      <c r="F13" s="24">
        <f t="shared" ref="F13:F15" si="0">C13*D13*E13</f>
        <v>0</v>
      </c>
      <c r="G13" s="22">
        <v>12</v>
      </c>
      <c r="H13" s="8">
        <f t="shared" ref="H13:H15" si="1">F13*G13</f>
        <v>0</v>
      </c>
      <c r="I13" s="29">
        <v>8</v>
      </c>
      <c r="J13" s="8">
        <f t="shared" ref="J13:J15" si="2">K13-H13</f>
        <v>0</v>
      </c>
      <c r="K13" s="28">
        <f t="shared" ref="K13:K15" si="3">H13*(I13/100+1)</f>
        <v>0</v>
      </c>
    </row>
    <row r="14" spans="1:1024" ht="63.75" x14ac:dyDescent="0.25">
      <c r="A14" s="6">
        <v>3</v>
      </c>
      <c r="B14" s="13" t="s">
        <v>12</v>
      </c>
      <c r="C14" s="53">
        <v>2346.27</v>
      </c>
      <c r="D14" s="55">
        <v>0</v>
      </c>
      <c r="E14" s="19">
        <v>30</v>
      </c>
      <c r="F14" s="24">
        <f t="shared" si="0"/>
        <v>0</v>
      </c>
      <c r="G14" s="22">
        <v>12</v>
      </c>
      <c r="H14" s="8">
        <f t="shared" si="1"/>
        <v>0</v>
      </c>
      <c r="I14" s="29">
        <v>23</v>
      </c>
      <c r="J14" s="8">
        <f t="shared" si="2"/>
        <v>0</v>
      </c>
      <c r="K14" s="28">
        <f t="shared" si="3"/>
        <v>0</v>
      </c>
    </row>
    <row r="15" spans="1:1024" ht="64.5" thickBot="1" x14ac:dyDescent="0.3">
      <c r="A15" s="43">
        <v>4</v>
      </c>
      <c r="B15" s="44" t="s">
        <v>13</v>
      </c>
      <c r="C15" s="54">
        <v>398.4</v>
      </c>
      <c r="D15" s="56">
        <v>0</v>
      </c>
      <c r="E15" s="45">
        <v>30</v>
      </c>
      <c r="F15" s="46">
        <f t="shared" si="0"/>
        <v>0</v>
      </c>
      <c r="G15" s="47">
        <v>12</v>
      </c>
      <c r="H15" s="41">
        <f t="shared" si="1"/>
        <v>0</v>
      </c>
      <c r="I15" s="48">
        <v>23</v>
      </c>
      <c r="J15" s="38">
        <f t="shared" si="2"/>
        <v>0</v>
      </c>
      <c r="K15" s="49">
        <f t="shared" si="3"/>
        <v>0</v>
      </c>
    </row>
    <row r="16" spans="1:1024" s="26" customFormat="1" ht="38.25" customHeight="1" thickBot="1" x14ac:dyDescent="0.3">
      <c r="A16" s="86" t="s">
        <v>45</v>
      </c>
      <c r="B16" s="86"/>
      <c r="C16" s="86"/>
      <c r="D16" s="86"/>
      <c r="E16" s="86"/>
      <c r="F16" s="86"/>
      <c r="G16" s="87"/>
      <c r="H16" s="62">
        <f>SUM(H12:H15)</f>
        <v>0</v>
      </c>
      <c r="I16" s="64" t="s">
        <v>25</v>
      </c>
      <c r="J16" s="60">
        <f>SUM(J12:J15)</f>
        <v>0</v>
      </c>
      <c r="K16" s="63">
        <f>SUM(K12:K15)</f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</row>
    <row r="17" spans="1:16" ht="39" customHeight="1" thickBot="1" x14ac:dyDescent="0.3">
      <c r="A17" s="73" t="s">
        <v>38</v>
      </c>
      <c r="B17" s="74"/>
      <c r="C17" s="74"/>
      <c r="D17" s="74"/>
      <c r="E17" s="74"/>
      <c r="F17" s="74"/>
      <c r="G17" s="74"/>
      <c r="H17" s="74"/>
      <c r="I17" s="74"/>
      <c r="J17" s="79"/>
      <c r="K17" s="75"/>
    </row>
    <row r="18" spans="1:16" ht="55.5" customHeight="1" thickBot="1" x14ac:dyDescent="0.3">
      <c r="A18" s="10" t="s">
        <v>0</v>
      </c>
      <c r="B18" s="7" t="s">
        <v>7</v>
      </c>
      <c r="C18" s="3" t="s">
        <v>19</v>
      </c>
      <c r="D18" s="7" t="s">
        <v>27</v>
      </c>
      <c r="E18" s="7" t="s">
        <v>20</v>
      </c>
      <c r="F18" s="7" t="s">
        <v>22</v>
      </c>
      <c r="G18" s="7" t="s">
        <v>1</v>
      </c>
      <c r="H18" s="7" t="s">
        <v>23</v>
      </c>
      <c r="I18" s="3" t="s">
        <v>4</v>
      </c>
      <c r="J18" s="7" t="s">
        <v>5</v>
      </c>
      <c r="K18" s="7" t="s">
        <v>24</v>
      </c>
    </row>
    <row r="19" spans="1:16" ht="63.75" x14ac:dyDescent="0.25">
      <c r="A19" s="15">
        <v>1</v>
      </c>
      <c r="B19" s="14" t="s">
        <v>16</v>
      </c>
      <c r="C19" s="53">
        <v>1947.1</v>
      </c>
      <c r="D19" s="55">
        <v>0</v>
      </c>
      <c r="E19" s="19">
        <v>30</v>
      </c>
      <c r="F19" s="24">
        <f>C19*D19*E19</f>
        <v>0</v>
      </c>
      <c r="G19" s="22">
        <v>12</v>
      </c>
      <c r="H19" s="8">
        <f>F19*G19</f>
        <v>0</v>
      </c>
      <c r="I19" s="29">
        <v>23</v>
      </c>
      <c r="J19" s="9">
        <f>K19-H19</f>
        <v>0</v>
      </c>
      <c r="K19" s="27">
        <f>H19*(I19/100+1)</f>
        <v>0</v>
      </c>
    </row>
    <row r="20" spans="1:16" ht="63.75" x14ac:dyDescent="0.25">
      <c r="A20" s="17">
        <v>2</v>
      </c>
      <c r="B20" s="18" t="s">
        <v>17</v>
      </c>
      <c r="C20" s="53">
        <v>1338.45</v>
      </c>
      <c r="D20" s="55">
        <v>0</v>
      </c>
      <c r="E20" s="19">
        <v>30</v>
      </c>
      <c r="F20" s="24">
        <f>C20*D20*E20</f>
        <v>0</v>
      </c>
      <c r="G20" s="22">
        <v>12</v>
      </c>
      <c r="H20" s="8">
        <f>F20*G20</f>
        <v>0</v>
      </c>
      <c r="I20" s="29">
        <v>23</v>
      </c>
      <c r="J20" s="9">
        <f>K20-H20</f>
        <v>0</v>
      </c>
      <c r="K20" s="27">
        <f>H20*(I20/100+1)</f>
        <v>0</v>
      </c>
    </row>
    <row r="21" spans="1:16" ht="51.75" thickBot="1" x14ac:dyDescent="0.3">
      <c r="A21" s="17">
        <v>3</v>
      </c>
      <c r="B21" s="13" t="s">
        <v>18</v>
      </c>
      <c r="C21" s="53">
        <v>665.1</v>
      </c>
      <c r="D21" s="55">
        <v>0</v>
      </c>
      <c r="E21" s="19">
        <v>30</v>
      </c>
      <c r="F21" s="24">
        <f>C21*D21*E21</f>
        <v>0</v>
      </c>
      <c r="G21" s="22">
        <v>12</v>
      </c>
      <c r="H21" s="8">
        <f>F21*G21</f>
        <v>0</v>
      </c>
      <c r="I21" s="29">
        <v>23</v>
      </c>
      <c r="J21" s="9">
        <f>K21-H21</f>
        <v>0</v>
      </c>
      <c r="K21" s="27">
        <f>H21*(I21/100+1)</f>
        <v>0</v>
      </c>
    </row>
    <row r="22" spans="1:16" ht="64.5" thickBot="1" x14ac:dyDescent="0.3">
      <c r="A22" s="21" t="s">
        <v>0</v>
      </c>
      <c r="B22" s="7" t="s">
        <v>7</v>
      </c>
      <c r="C22" s="3" t="s">
        <v>19</v>
      </c>
      <c r="D22" s="7" t="s">
        <v>28</v>
      </c>
      <c r="E22" s="7" t="s">
        <v>29</v>
      </c>
      <c r="F22" s="7" t="s">
        <v>31</v>
      </c>
      <c r="G22" s="7" t="s">
        <v>30</v>
      </c>
      <c r="H22" s="7" t="s">
        <v>32</v>
      </c>
      <c r="I22" s="3" t="s">
        <v>4</v>
      </c>
      <c r="J22" s="7" t="s">
        <v>5</v>
      </c>
      <c r="K22" s="3" t="s">
        <v>33</v>
      </c>
    </row>
    <row r="23" spans="1:16" ht="51.75" thickBot="1" x14ac:dyDescent="0.3">
      <c r="A23" s="17">
        <v>4</v>
      </c>
      <c r="B23" s="18" t="s">
        <v>14</v>
      </c>
      <c r="C23" s="23" t="s">
        <v>25</v>
      </c>
      <c r="D23" s="55">
        <v>0</v>
      </c>
      <c r="E23" s="19">
        <v>8</v>
      </c>
      <c r="F23" s="24">
        <f>D23*E23</f>
        <v>0</v>
      </c>
      <c r="G23" s="22">
        <v>120</v>
      </c>
      <c r="H23" s="8">
        <f>F23*G23</f>
        <v>0</v>
      </c>
      <c r="I23" s="29">
        <v>8</v>
      </c>
      <c r="J23" s="9">
        <f>K23-H23</f>
        <v>0</v>
      </c>
      <c r="K23" s="27">
        <f>H23*(I23/100+1)</f>
        <v>0</v>
      </c>
    </row>
    <row r="24" spans="1:16" ht="64.5" thickBot="1" x14ac:dyDescent="0.3">
      <c r="A24" s="21" t="s">
        <v>0</v>
      </c>
      <c r="B24" s="7" t="s">
        <v>7</v>
      </c>
      <c r="C24" s="3" t="s">
        <v>19</v>
      </c>
      <c r="D24" s="7" t="s">
        <v>34</v>
      </c>
      <c r="E24" s="7" t="s">
        <v>29</v>
      </c>
      <c r="F24" s="7" t="s">
        <v>22</v>
      </c>
      <c r="G24" s="7" t="s">
        <v>30</v>
      </c>
      <c r="H24" s="7" t="s">
        <v>35</v>
      </c>
      <c r="I24" s="3" t="s">
        <v>4</v>
      </c>
      <c r="J24" s="7" t="s">
        <v>5</v>
      </c>
      <c r="K24" s="3" t="s">
        <v>36</v>
      </c>
      <c r="P24" s="58"/>
    </row>
    <row r="25" spans="1:16" ht="51.75" thickBot="1" x14ac:dyDescent="0.3">
      <c r="A25" s="16">
        <v>5</v>
      </c>
      <c r="B25" s="35" t="s">
        <v>15</v>
      </c>
      <c r="C25" s="50" t="s">
        <v>25</v>
      </c>
      <c r="D25" s="57">
        <v>0</v>
      </c>
      <c r="E25" s="36">
        <v>8</v>
      </c>
      <c r="F25" s="37">
        <f>D25*E25</f>
        <v>0</v>
      </c>
      <c r="G25" s="51">
        <v>12</v>
      </c>
      <c r="H25" s="38">
        <f>F25*G25</f>
        <v>0</v>
      </c>
      <c r="I25" s="52">
        <v>23</v>
      </c>
      <c r="J25" s="39">
        <f>K25-H25</f>
        <v>0</v>
      </c>
      <c r="K25" s="40">
        <f>H25*(I25/100+1)</f>
        <v>0</v>
      </c>
      <c r="P25" s="58"/>
    </row>
    <row r="26" spans="1:16" ht="39" customHeight="1" thickBot="1" x14ac:dyDescent="0.3">
      <c r="A26" s="80" t="s">
        <v>46</v>
      </c>
      <c r="B26" s="81"/>
      <c r="C26" s="81"/>
      <c r="D26" s="81"/>
      <c r="E26" s="81"/>
      <c r="F26" s="81"/>
      <c r="G26" s="82"/>
      <c r="H26" s="12">
        <f>SUM(H19:H21,H23,H25)</f>
        <v>0</v>
      </c>
      <c r="I26" s="65" t="s">
        <v>25</v>
      </c>
      <c r="J26" s="12">
        <f>SUM(J19:J21,J23,J25)</f>
        <v>0</v>
      </c>
      <c r="K26" s="61">
        <f>SUM(K19:K21,K23,K25)</f>
        <v>0</v>
      </c>
    </row>
    <row r="27" spans="1:16" ht="47.25" customHeight="1" thickBot="1" x14ac:dyDescent="0.3">
      <c r="A27" s="83" t="s">
        <v>2</v>
      </c>
      <c r="B27" s="84"/>
      <c r="C27" s="84"/>
      <c r="D27" s="84"/>
      <c r="E27" s="84"/>
      <c r="F27" s="84"/>
      <c r="G27" s="84"/>
      <c r="H27" s="84"/>
      <c r="I27" s="84"/>
      <c r="J27" s="84"/>
      <c r="K27" s="85"/>
    </row>
    <row r="28" spans="1:16" ht="38.25" customHeight="1" thickBot="1" x14ac:dyDescent="0.3">
      <c r="A28" s="88" t="s">
        <v>43</v>
      </c>
      <c r="B28" s="86"/>
      <c r="C28" s="86"/>
      <c r="D28" s="86"/>
      <c r="E28" s="86"/>
      <c r="F28" s="80" t="s">
        <v>40</v>
      </c>
      <c r="G28" s="82"/>
      <c r="H28" s="86" t="s">
        <v>44</v>
      </c>
      <c r="I28" s="86"/>
      <c r="J28" s="86"/>
      <c r="K28" s="87"/>
    </row>
    <row r="29" spans="1:16" ht="15.75" thickBot="1" x14ac:dyDescent="0.3">
      <c r="A29" s="89"/>
      <c r="B29" s="90"/>
      <c r="C29" s="90"/>
      <c r="D29" s="90"/>
      <c r="E29" s="90"/>
      <c r="F29" s="11" t="s">
        <v>41</v>
      </c>
      <c r="G29" s="11" t="s">
        <v>42</v>
      </c>
      <c r="H29" s="90"/>
      <c r="I29" s="90"/>
      <c r="J29" s="90"/>
      <c r="K29" s="91"/>
    </row>
    <row r="30" spans="1:16" ht="56.25" customHeight="1" thickBot="1" x14ac:dyDescent="0.3">
      <c r="A30" s="92">
        <f>SUM(H16,H26)</f>
        <v>0</v>
      </c>
      <c r="B30" s="93"/>
      <c r="C30" s="93"/>
      <c r="D30" s="93"/>
      <c r="E30" s="94"/>
      <c r="F30" s="59">
        <f>SUM(J12,J14:J15,J19:J21,J25)</f>
        <v>0</v>
      </c>
      <c r="G30" s="59">
        <f>SUM(J13,J23)</f>
        <v>0</v>
      </c>
      <c r="H30" s="92">
        <f>SUM(K16,K26)</f>
        <v>0</v>
      </c>
      <c r="I30" s="93"/>
      <c r="J30" s="93"/>
      <c r="K30" s="94"/>
      <c r="L30" s="5"/>
      <c r="M30" s="58"/>
    </row>
    <row r="31" spans="1:16" ht="83.25" customHeight="1" thickBot="1" x14ac:dyDescent="0.3">
      <c r="A31" s="76" t="s">
        <v>3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  <c r="L31" s="4"/>
    </row>
  </sheetData>
  <mergeCells count="14">
    <mergeCell ref="J5:K5"/>
    <mergeCell ref="A7:K7"/>
    <mergeCell ref="A8:K8"/>
    <mergeCell ref="A9:K9"/>
    <mergeCell ref="A31:K31"/>
    <mergeCell ref="A17:K17"/>
    <mergeCell ref="A26:G26"/>
    <mergeCell ref="A27:K27"/>
    <mergeCell ref="A16:G16"/>
    <mergeCell ref="A28:E29"/>
    <mergeCell ref="F28:G28"/>
    <mergeCell ref="H28:K29"/>
    <mergeCell ref="A30:E30"/>
    <mergeCell ref="H30:K30"/>
  </mergeCells>
  <pageMargins left="0.7" right="0.7" top="0.75" bottom="0.75" header="0.51180555555555496" footer="0.51180555555555496"/>
  <pageSetup paperSize="9" scale="35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DA_IV_2024 - FC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2024-04-12T03:36:46Z</cp:lastPrinted>
  <dcterms:created xsi:type="dcterms:W3CDTF">2018-06-29T06:11:17Z</dcterms:created>
  <dcterms:modified xsi:type="dcterms:W3CDTF">2024-04-12T04:07:20Z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