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3\postępowania poniżej 130tyś\DZ.260..32. 2023 dostawa części zamiennych do urządzeń koszących\Do ogłoszenia\"/>
    </mc:Choice>
  </mc:AlternateContent>
  <xr:revisionPtr revIDLastSave="0" documentId="13_ncr:1_{16AEAD42-20A8-45E8-A825-950D5467CC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Y " sheetId="9" r:id="rId1"/>
    <sheet name="Arkusz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9" l="1"/>
  <c r="V53" i="9"/>
  <c r="R53" i="9"/>
  <c r="N53" i="9"/>
  <c r="J53" i="9"/>
  <c r="F53" i="9"/>
  <c r="V52" i="9"/>
  <c r="R52" i="9"/>
  <c r="N52" i="9"/>
  <c r="J52" i="9"/>
  <c r="F52" i="9"/>
  <c r="V51" i="9"/>
  <c r="R51" i="9"/>
  <c r="N51" i="9"/>
  <c r="J51" i="9"/>
  <c r="F51" i="9"/>
  <c r="V50" i="9"/>
  <c r="R50" i="9"/>
  <c r="N50" i="9"/>
  <c r="J50" i="9"/>
  <c r="F50" i="9"/>
  <c r="V49" i="9"/>
  <c r="R49" i="9"/>
  <c r="N49" i="9"/>
  <c r="J49" i="9"/>
  <c r="F49" i="9"/>
  <c r="V48" i="9"/>
  <c r="R48" i="9"/>
  <c r="N48" i="9"/>
  <c r="J48" i="9"/>
  <c r="F48" i="9"/>
  <c r="V47" i="9"/>
  <c r="R47" i="9"/>
  <c r="N47" i="9"/>
  <c r="J47" i="9"/>
  <c r="F47" i="9"/>
  <c r="V46" i="9"/>
  <c r="R46" i="9"/>
  <c r="N46" i="9"/>
  <c r="J46" i="9"/>
  <c r="F46" i="9"/>
  <c r="V45" i="9"/>
  <c r="R45" i="9"/>
  <c r="N45" i="9"/>
  <c r="J45" i="9"/>
  <c r="F45" i="9"/>
  <c r="V44" i="9"/>
  <c r="R44" i="9"/>
  <c r="N44" i="9"/>
  <c r="J44" i="9"/>
  <c r="F44" i="9"/>
  <c r="V43" i="9"/>
  <c r="R43" i="9"/>
  <c r="N43" i="9"/>
  <c r="J43" i="9"/>
  <c r="F43" i="9"/>
  <c r="N35" i="9"/>
  <c r="J35" i="9"/>
  <c r="F35" i="9"/>
  <c r="N34" i="9"/>
  <c r="J34" i="9"/>
  <c r="F34" i="9"/>
  <c r="N33" i="9"/>
  <c r="J33" i="9"/>
  <c r="F33" i="9"/>
  <c r="N32" i="9"/>
  <c r="J32" i="9"/>
  <c r="F32" i="9"/>
  <c r="N31" i="9"/>
  <c r="J31" i="9"/>
  <c r="F31" i="9"/>
  <c r="N30" i="9"/>
  <c r="J30" i="9"/>
  <c r="F30" i="9"/>
  <c r="N29" i="9"/>
  <c r="J29" i="9"/>
  <c r="F29" i="9"/>
  <c r="N28" i="9"/>
  <c r="J28" i="9"/>
  <c r="F28" i="9"/>
  <c r="R54" i="9" l="1"/>
  <c r="F54" i="9"/>
  <c r="J36" i="9"/>
  <c r="N36" i="9"/>
  <c r="N54" i="9"/>
  <c r="V54" i="9"/>
  <c r="F36" i="9"/>
  <c r="J54" i="9"/>
  <c r="D56" i="9" l="1"/>
  <c r="D63" i="9" s="1"/>
  <c r="D38" i="9"/>
  <c r="D62" i="9" s="1"/>
  <c r="AD19" i="9" l="1"/>
  <c r="Z19" i="9"/>
  <c r="V19" i="9"/>
  <c r="R19" i="9"/>
  <c r="N19" i="9"/>
  <c r="J19" i="9"/>
  <c r="F19" i="9"/>
  <c r="AD18" i="9"/>
  <c r="Z18" i="9"/>
  <c r="V18" i="9"/>
  <c r="R18" i="9"/>
  <c r="N18" i="9"/>
  <c r="J18" i="9"/>
  <c r="F18" i="9"/>
  <c r="AD17" i="9"/>
  <c r="Z17" i="9"/>
  <c r="V17" i="9"/>
  <c r="R17" i="9"/>
  <c r="N17" i="9"/>
  <c r="J17" i="9"/>
  <c r="F17" i="9"/>
  <c r="AD16" i="9"/>
  <c r="Z16" i="9"/>
  <c r="V16" i="9"/>
  <c r="R16" i="9"/>
  <c r="N16" i="9"/>
  <c r="J16" i="9"/>
  <c r="F16" i="9"/>
  <c r="AD15" i="9"/>
  <c r="Z15" i="9"/>
  <c r="V15" i="9"/>
  <c r="R15" i="9"/>
  <c r="N15" i="9"/>
  <c r="J15" i="9"/>
  <c r="F15" i="9"/>
  <c r="AD14" i="9"/>
  <c r="Z14" i="9"/>
  <c r="V14" i="9"/>
  <c r="R14" i="9"/>
  <c r="N14" i="9"/>
  <c r="J14" i="9"/>
  <c r="F14" i="9"/>
  <c r="AD13" i="9"/>
  <c r="Z13" i="9"/>
  <c r="V13" i="9"/>
  <c r="R13" i="9"/>
  <c r="N13" i="9"/>
  <c r="J13" i="9"/>
  <c r="F13" i="9"/>
  <c r="AD12" i="9"/>
  <c r="Z12" i="9"/>
  <c r="V12" i="9"/>
  <c r="R12" i="9"/>
  <c r="N12" i="9"/>
  <c r="J12" i="9"/>
  <c r="F12" i="9"/>
  <c r="AD11" i="9"/>
  <c r="Z11" i="9"/>
  <c r="V11" i="9"/>
  <c r="R11" i="9"/>
  <c r="N11" i="9"/>
  <c r="J11" i="9"/>
  <c r="F11" i="9"/>
  <c r="AD10" i="9"/>
  <c r="Z10" i="9"/>
  <c r="V10" i="9"/>
  <c r="R10" i="9"/>
  <c r="N10" i="9"/>
  <c r="J10" i="9"/>
  <c r="F10" i="9"/>
  <c r="AD9" i="9"/>
  <c r="Z9" i="9"/>
  <c r="V9" i="9"/>
  <c r="R9" i="9"/>
  <c r="N9" i="9"/>
  <c r="J9" i="9"/>
  <c r="F9" i="9"/>
  <c r="AD8" i="9"/>
  <c r="Z8" i="9"/>
  <c r="V8" i="9"/>
  <c r="R8" i="9"/>
  <c r="N8" i="9"/>
  <c r="J8" i="9"/>
  <c r="F8" i="9"/>
  <c r="AD7" i="9"/>
  <c r="Z7" i="9"/>
  <c r="V7" i="9"/>
  <c r="R7" i="9"/>
  <c r="N7" i="9"/>
  <c r="J7" i="9"/>
  <c r="F7" i="9"/>
  <c r="AD6" i="9"/>
  <c r="Z6" i="9"/>
  <c r="V6" i="9"/>
  <c r="R6" i="9"/>
  <c r="N6" i="9"/>
  <c r="J6" i="9"/>
  <c r="F6" i="9"/>
  <c r="Z20" i="9" l="1"/>
  <c r="AD20" i="9"/>
  <c r="J20" i="9"/>
  <c r="N20" i="9"/>
  <c r="R20" i="9"/>
  <c r="F20" i="9"/>
  <c r="V20" i="9"/>
  <c r="D22" i="9" l="1"/>
  <c r="D61" i="9" s="1"/>
</calcChain>
</file>

<file path=xl/sharedStrings.xml><?xml version="1.0" encoding="utf-8"?>
<sst xmlns="http://schemas.openxmlformats.org/spreadsheetml/2006/main" count="193" uniqueCount="104">
  <si>
    <t>Nazwa Asortymentu</t>
  </si>
  <si>
    <t>Stawka podatku VAT (%)</t>
  </si>
  <si>
    <t>Filtr powietrza</t>
  </si>
  <si>
    <t>Suma</t>
  </si>
  <si>
    <t>OGÓŁEM</t>
  </si>
  <si>
    <t>L.p.</t>
  </si>
  <si>
    <t>Cena brutto/szt. (zł)</t>
  </si>
  <si>
    <t>Cena jednostkowa netto/szt. (zł)</t>
  </si>
  <si>
    <t>KOSA FS 240</t>
  </si>
  <si>
    <t>KOSA FS 55 R</t>
  </si>
  <si>
    <t>KOSA FS 131</t>
  </si>
  <si>
    <t>KOSA FS 410 C/L</t>
  </si>
  <si>
    <t xml:space="preserve">Świeca zapłonowa </t>
  </si>
  <si>
    <t xml:space="preserve">Linka rozrusznika </t>
  </si>
  <si>
    <t>Zbiornik Paliwa</t>
  </si>
  <si>
    <t>Osłona zbiornika paliwa</t>
  </si>
  <si>
    <t>Pokrywa filtra powietrza</t>
  </si>
  <si>
    <t>Sprężyna sprzęgła</t>
  </si>
  <si>
    <t>Głowica żyłkowa kpl.</t>
  </si>
  <si>
    <t>Szpula głowicy</t>
  </si>
  <si>
    <t>Sprężyna głowicy</t>
  </si>
  <si>
    <t>Przelotka głowicy</t>
  </si>
  <si>
    <t>Linka gazu</t>
  </si>
  <si>
    <t>Dekiel głowicy</t>
  </si>
  <si>
    <t>KOSA FS 460C</t>
  </si>
  <si>
    <t>KOSA FS 260</t>
  </si>
  <si>
    <t xml:space="preserve">Nóż tnący </t>
  </si>
  <si>
    <t xml:space="preserve">Pasek napędu </t>
  </si>
  <si>
    <t>Napęd kół kpl.</t>
  </si>
  <si>
    <t xml:space="preserve">Linka napędu </t>
  </si>
  <si>
    <t>PILARKA MS 261</t>
  </si>
  <si>
    <t>PILARKA MS 462</t>
  </si>
  <si>
    <t>PILARKA MS 241</t>
  </si>
  <si>
    <t>PILARKA MS 194 T</t>
  </si>
  <si>
    <t>Osłona łańcucha</t>
  </si>
  <si>
    <t xml:space="preserve">Filtr powietrza </t>
  </si>
  <si>
    <t>KOSA HUSQVARNA 333 R</t>
  </si>
  <si>
    <t>Nr. katalogowy     cześci</t>
  </si>
  <si>
    <t xml:space="preserve">Prowadnica </t>
  </si>
  <si>
    <t xml:space="preserve">Koło napędu łańcucha </t>
  </si>
  <si>
    <t>PILARKA HT 133  -  WYSIĘGNIK</t>
  </si>
  <si>
    <t>Moduł zapłonowy</t>
  </si>
  <si>
    <t>Wiązka sterująca z linką gazu</t>
  </si>
  <si>
    <t xml:space="preserve">Koło tył </t>
  </si>
  <si>
    <t>Koło przód</t>
  </si>
  <si>
    <t>Piła łańcuchowa</t>
  </si>
  <si>
    <t>Tuleja noża</t>
  </si>
  <si>
    <t>0000 400 7011</t>
  </si>
  <si>
    <t>0000 997 5519</t>
  </si>
  <si>
    <t>0000 997 3102</t>
  </si>
  <si>
    <t>0000 997 1501</t>
  </si>
  <si>
    <t>0000 195 8203</t>
  </si>
  <si>
    <t>0000 997 6101</t>
  </si>
  <si>
    <t>Kosiarka VIKING MB 650 V SILNIK KOHLER</t>
  </si>
  <si>
    <t>Kosiarka STHIL RM 650 T - SILNIK KOHLER</t>
  </si>
  <si>
    <t>381000697/0</t>
  </si>
  <si>
    <t>181000692/0</t>
  </si>
  <si>
    <t>381007364/0</t>
  </si>
  <si>
    <t>381007367/0</t>
  </si>
  <si>
    <t>181003085/0</t>
  </si>
  <si>
    <t>135063175/0</t>
  </si>
  <si>
    <t>181004135/0</t>
  </si>
  <si>
    <t>122465631/0</t>
  </si>
  <si>
    <t>Kosiarka STIGA TU 504 TR  rok prod. 2008, model 12-5204-45 nr. fab. 9215540 - SILNIK B&amp;S</t>
  </si>
  <si>
    <t>0000 400 7000</t>
  </si>
  <si>
    <t>0000 997 5600</t>
  </si>
  <si>
    <t>0000 642 1234</t>
  </si>
  <si>
    <t>0000 997 5609</t>
  </si>
  <si>
    <t>0000 642 1223</t>
  </si>
  <si>
    <t>0000 195 8205</t>
  </si>
  <si>
    <t>0000 997 5515</t>
  </si>
  <si>
    <t>0000 642 1240</t>
  </si>
  <si>
    <t>0000 997 5605</t>
  </si>
  <si>
    <t>0000 640 2001</t>
  </si>
  <si>
    <t>503 23 51-09</t>
  </si>
  <si>
    <t>537 33 72-01</t>
  </si>
  <si>
    <t>505 30 51-25</t>
  </si>
  <si>
    <t>544 32 88-01</t>
  </si>
  <si>
    <t>537 35 72-01</t>
  </si>
  <si>
    <t>537 31 44-01</t>
  </si>
  <si>
    <t>537 42 72-01</t>
  </si>
  <si>
    <t>544 12 70-01</t>
  </si>
  <si>
    <t>578 44 64-01</t>
  </si>
  <si>
    <t>537 18 55-01</t>
  </si>
  <si>
    <t>537 18 57-01</t>
  </si>
  <si>
    <t>544 43 15-01</t>
  </si>
  <si>
    <t>537 18 59-02</t>
  </si>
  <si>
    <t>537 35 96-02</t>
  </si>
  <si>
    <t>Formularz cenowy - załącznik nr 4.1 - dla zadania nr 3 (dostawa części zamiennych  do urządzeń koszących)</t>
  </si>
  <si>
    <t>L.p</t>
  </si>
  <si>
    <t>wyszczególnienie</t>
  </si>
  <si>
    <t>cena brutto ogółem</t>
  </si>
  <si>
    <t>1.</t>
  </si>
  <si>
    <t>2.</t>
  </si>
  <si>
    <t>3.</t>
  </si>
  <si>
    <t>kosy</t>
  </si>
  <si>
    <t>kosiarki</t>
  </si>
  <si>
    <t>pilarki</t>
  </si>
  <si>
    <t>razem:</t>
  </si>
  <si>
    <t>DZ.260.32.2023</t>
  </si>
  <si>
    <t>Formularz cenowy</t>
  </si>
  <si>
    <t>Załącznik nr 3</t>
  </si>
  <si>
    <t>Sukcesywny zakup i  dostawa części zamiennych do urządzeń koszących dla ZGK sp. z o.o. w Zielonej Górze</t>
  </si>
  <si>
    <t>POWYŻSZE CENY ZAWIERAJĄ STAŁY UPUST W WYSOKOŚCI …… % -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</si>
</sst>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0" xfId="0" applyFont="1"/>
    <xf numFmtId="0" fontId="1" fillId="0" borderId="7" xfId="0" applyFont="1" applyBorder="1" applyAlignment="1">
      <alignment vertical="center" wrapText="1"/>
    </xf>
    <xf numFmtId="0" fontId="2" fillId="0" borderId="0" xfId="0" applyFont="1"/>
    <xf numFmtId="44" fontId="1" fillId="0" borderId="6" xfId="0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4" fontId="0" fillId="3" borderId="1" xfId="0" applyNumberFormat="1" applyFill="1" applyBorder="1"/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9" fontId="1" fillId="0" borderId="3" xfId="0" applyNumberFormat="1" applyFont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44" fontId="1" fillId="2" borderId="10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44" fontId="1" fillId="2" borderId="14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 vertical="center"/>
    </xf>
    <xf numFmtId="44" fontId="0" fillId="3" borderId="5" xfId="0" applyNumberFormat="1" applyFill="1" applyBorder="1"/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44" fontId="6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4" fontId="5" fillId="2" borderId="0" xfId="0" applyNumberFormat="1" applyFont="1" applyFill="1" applyAlignment="1">
      <alignment horizontal="center"/>
    </xf>
    <xf numFmtId="0" fontId="8" fillId="0" borderId="3" xfId="0" applyFont="1" applyBorder="1" applyAlignment="1">
      <alignment horizontal="center" vertical="center"/>
    </xf>
    <xf numFmtId="44" fontId="6" fillId="0" borderId="7" xfId="0" applyNumberFormat="1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3" xfId="0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3" xfId="0" applyNumberFormat="1" applyBorder="1"/>
    <xf numFmtId="44" fontId="1" fillId="2" borderId="21" xfId="0" applyNumberFormat="1" applyFont="1" applyFill="1" applyBorder="1" applyAlignment="1">
      <alignment horizontal="center"/>
    </xf>
    <xf numFmtId="44" fontId="1" fillId="2" borderId="22" xfId="0" applyNumberFormat="1" applyFont="1" applyFill="1" applyBorder="1" applyAlignment="1">
      <alignment horizontal="center"/>
    </xf>
    <xf numFmtId="44" fontId="0" fillId="0" borderId="24" xfId="0" applyNumberFormat="1" applyBorder="1"/>
    <xf numFmtId="16" fontId="1" fillId="0" borderId="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1" fillId="2" borderId="13" xfId="0" applyNumberFormat="1" applyFont="1" applyFill="1" applyBorder="1" applyAlignment="1">
      <alignment horizontal="center"/>
    </xf>
    <xf numFmtId="44" fontId="1" fillId="2" borderId="10" xfId="0" applyNumberFormat="1" applyFont="1" applyFill="1" applyBorder="1" applyAlignment="1">
      <alignment horizontal="center"/>
    </xf>
    <xf numFmtId="44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44" fontId="1" fillId="2" borderId="19" xfId="0" applyNumberFormat="1" applyFont="1" applyFill="1" applyBorder="1" applyAlignment="1">
      <alignment horizontal="center"/>
    </xf>
    <xf numFmtId="44" fontId="1" fillId="2" borderId="2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4" fontId="1" fillId="2" borderId="18" xfId="0" applyNumberFormat="1" applyFont="1" applyFill="1" applyBorder="1" applyAlignment="1">
      <alignment horizontal="center"/>
    </xf>
    <xf numFmtId="44" fontId="1" fillId="2" borderId="22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44" fontId="1" fillId="2" borderId="16" xfId="0" applyNumberFormat="1" applyFont="1" applyFill="1" applyBorder="1" applyAlignment="1">
      <alignment horizontal="center"/>
    </xf>
    <xf numFmtId="44" fontId="1" fillId="2" borderId="17" xfId="0" applyNumberFormat="1" applyFont="1" applyFill="1" applyBorder="1" applyAlignment="1">
      <alignment horizontal="center"/>
    </xf>
    <xf numFmtId="44" fontId="1" fillId="2" borderId="6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4" borderId="0" xfId="0" applyFont="1" applyFill="1"/>
    <xf numFmtId="0" fontId="0" fillId="4" borderId="0" xfId="0" applyFill="1"/>
    <xf numFmtId="0" fontId="10" fillId="0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6"/>
  <sheetViews>
    <sheetView tabSelected="1" topLeftCell="A8" zoomScale="71" zoomScaleNormal="71" workbookViewId="0">
      <selection activeCell="C67" sqref="C67"/>
    </sheetView>
  </sheetViews>
  <sheetFormatPr defaultRowHeight="15" x14ac:dyDescent="0.25"/>
  <cols>
    <col min="1" max="1" width="6.28515625" customWidth="1"/>
    <col min="2" max="2" width="20.7109375" customWidth="1"/>
    <col min="3" max="3" width="17.5703125" customWidth="1"/>
    <col min="4" max="4" width="14.28515625" customWidth="1"/>
    <col min="6" max="6" width="12" customWidth="1"/>
    <col min="7" max="7" width="19.5703125" customWidth="1"/>
    <col min="8" max="8" width="10" bestFit="1" customWidth="1"/>
    <col min="10" max="10" width="10.5703125" customWidth="1"/>
    <col min="11" max="11" width="16.5703125" customWidth="1"/>
    <col min="12" max="12" width="10" bestFit="1" customWidth="1"/>
    <col min="14" max="14" width="10.7109375" customWidth="1"/>
    <col min="15" max="15" width="18" customWidth="1"/>
    <col min="18" max="18" width="10.28515625" customWidth="1"/>
    <col min="19" max="19" width="17.5703125" customWidth="1"/>
    <col min="20" max="20" width="10" bestFit="1" customWidth="1"/>
    <col min="22" max="22" width="10" customWidth="1"/>
    <col min="23" max="23" width="16.42578125" customWidth="1"/>
    <col min="24" max="24" width="10" bestFit="1" customWidth="1"/>
    <col min="26" max="26" width="12.28515625" customWidth="1"/>
    <col min="27" max="27" width="17.85546875" customWidth="1"/>
    <col min="28" max="28" width="10" bestFit="1" customWidth="1"/>
    <col min="30" max="30" width="10.7109375" customWidth="1"/>
  </cols>
  <sheetData>
    <row r="1" spans="1:30" x14ac:dyDescent="0.25">
      <c r="AB1" s="59" t="s">
        <v>99</v>
      </c>
      <c r="AC1" s="58"/>
      <c r="AD1" s="58"/>
    </row>
    <row r="2" spans="1:30" x14ac:dyDescent="0.25">
      <c r="A2" s="2"/>
      <c r="B2" s="2"/>
      <c r="C2" s="2"/>
      <c r="D2" s="2"/>
      <c r="E2" s="2"/>
      <c r="M2" s="59" t="s">
        <v>100</v>
      </c>
      <c r="N2" s="58"/>
      <c r="O2" s="58"/>
      <c r="AB2" s="58" t="s">
        <v>101</v>
      </c>
      <c r="AC2" s="58"/>
      <c r="AD2" s="58"/>
    </row>
    <row r="3" spans="1:30" ht="15.75" thickBot="1" x14ac:dyDescent="0.3">
      <c r="A3" s="4" t="s">
        <v>88</v>
      </c>
      <c r="B3" s="2"/>
      <c r="C3" s="2"/>
      <c r="D3" s="54"/>
      <c r="E3" s="55"/>
      <c r="F3" s="55"/>
      <c r="G3" s="55"/>
      <c r="H3" s="55"/>
      <c r="I3" s="56" t="s">
        <v>102</v>
      </c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30" ht="60.75" customHeight="1" thickBot="1" x14ac:dyDescent="0.3">
      <c r="A4" s="12"/>
      <c r="B4" s="13"/>
      <c r="C4" s="24"/>
      <c r="D4" s="25" t="s">
        <v>24</v>
      </c>
      <c r="E4" s="13"/>
      <c r="F4" s="13"/>
      <c r="G4" s="60" t="s">
        <v>25</v>
      </c>
      <c r="H4" s="61"/>
      <c r="I4" s="61"/>
      <c r="J4" s="62"/>
      <c r="K4" s="19"/>
      <c r="L4" s="61" t="s">
        <v>8</v>
      </c>
      <c r="M4" s="61"/>
      <c r="N4" s="61"/>
      <c r="O4" s="60" t="s">
        <v>9</v>
      </c>
      <c r="P4" s="61"/>
      <c r="Q4" s="61"/>
      <c r="R4" s="62"/>
      <c r="S4" s="60" t="s">
        <v>10</v>
      </c>
      <c r="T4" s="61"/>
      <c r="U4" s="61"/>
      <c r="V4" s="62"/>
      <c r="W4" s="60" t="s">
        <v>11</v>
      </c>
      <c r="X4" s="61"/>
      <c r="Y4" s="61"/>
      <c r="Z4" s="62"/>
      <c r="AA4" s="60" t="s">
        <v>36</v>
      </c>
      <c r="AB4" s="61"/>
      <c r="AC4" s="61"/>
      <c r="AD4" s="62"/>
    </row>
    <row r="5" spans="1:30" ht="64.5" thickBot="1" x14ac:dyDescent="0.3">
      <c r="A5" s="9" t="s">
        <v>5</v>
      </c>
      <c r="B5" s="9" t="s">
        <v>0</v>
      </c>
      <c r="C5" s="23" t="s">
        <v>37</v>
      </c>
      <c r="D5" s="23" t="s">
        <v>7</v>
      </c>
      <c r="E5" s="23" t="s">
        <v>1</v>
      </c>
      <c r="F5" s="23" t="s">
        <v>6</v>
      </c>
      <c r="G5" s="34" t="s">
        <v>37</v>
      </c>
      <c r="H5" s="23" t="s">
        <v>7</v>
      </c>
      <c r="I5" s="23" t="s">
        <v>1</v>
      </c>
      <c r="J5" s="23" t="s">
        <v>6</v>
      </c>
      <c r="K5" s="34" t="s">
        <v>37</v>
      </c>
      <c r="L5" s="10" t="s">
        <v>7</v>
      </c>
      <c r="M5" s="10" t="s">
        <v>1</v>
      </c>
      <c r="N5" s="10" t="s">
        <v>6</v>
      </c>
      <c r="O5" s="34" t="s">
        <v>37</v>
      </c>
      <c r="P5" s="23" t="s">
        <v>7</v>
      </c>
      <c r="Q5" s="23" t="s">
        <v>1</v>
      </c>
      <c r="R5" s="23" t="s">
        <v>6</v>
      </c>
      <c r="S5" s="34" t="s">
        <v>37</v>
      </c>
      <c r="T5" s="10" t="s">
        <v>7</v>
      </c>
      <c r="U5" s="10" t="s">
        <v>1</v>
      </c>
      <c r="V5" s="10" t="s">
        <v>6</v>
      </c>
      <c r="W5" s="34" t="s">
        <v>37</v>
      </c>
      <c r="X5" s="10" t="s">
        <v>7</v>
      </c>
      <c r="Y5" s="10" t="s">
        <v>1</v>
      </c>
      <c r="Z5" s="10" t="s">
        <v>6</v>
      </c>
      <c r="AA5" s="23" t="s">
        <v>37</v>
      </c>
      <c r="AB5" s="10" t="s">
        <v>7</v>
      </c>
      <c r="AC5" s="10" t="s">
        <v>1</v>
      </c>
      <c r="AD5" s="10" t="s">
        <v>6</v>
      </c>
    </row>
    <row r="6" spans="1:30" ht="24" customHeight="1" x14ac:dyDescent="0.25">
      <c r="A6" s="26">
        <v>1</v>
      </c>
      <c r="B6" s="1" t="s">
        <v>12</v>
      </c>
      <c r="C6" s="37" t="s">
        <v>47</v>
      </c>
      <c r="D6" s="6"/>
      <c r="E6" s="14">
        <v>0.23</v>
      </c>
      <c r="F6" s="6">
        <f t="shared" ref="F6:F15" si="0">(D6*E6+D6)</f>
        <v>0</v>
      </c>
      <c r="G6" s="35" t="s">
        <v>47</v>
      </c>
      <c r="H6" s="6"/>
      <c r="I6" s="14">
        <v>0.23</v>
      </c>
      <c r="J6" s="6">
        <f t="shared" ref="J6:J15" si="1">(H6*I6+H6)</f>
        <v>0</v>
      </c>
      <c r="K6" s="35" t="s">
        <v>47</v>
      </c>
      <c r="L6" s="6"/>
      <c r="M6" s="14">
        <v>0.23</v>
      </c>
      <c r="N6" s="6">
        <f t="shared" ref="N6:N15" si="2">(L6*M6+L6)</f>
        <v>0</v>
      </c>
      <c r="O6" s="35" t="s">
        <v>47</v>
      </c>
      <c r="P6" s="6"/>
      <c r="Q6" s="14">
        <v>0.23</v>
      </c>
      <c r="R6" s="6">
        <f t="shared" ref="R6:R15" si="3">(P6*Q6+P6)</f>
        <v>0</v>
      </c>
      <c r="S6" s="35" t="s">
        <v>47</v>
      </c>
      <c r="T6" s="6"/>
      <c r="U6" s="14">
        <v>0.23</v>
      </c>
      <c r="V6" s="6">
        <f t="shared" ref="V6:V15" si="4">(T6*U6+T6)</f>
        <v>0</v>
      </c>
      <c r="W6" s="35" t="s">
        <v>47</v>
      </c>
      <c r="X6" s="6"/>
      <c r="Y6" s="14">
        <v>0.23</v>
      </c>
      <c r="Z6" s="6">
        <f t="shared" ref="Z6:Z15" si="5">(X6*Y6+X6)</f>
        <v>0</v>
      </c>
      <c r="AA6" s="38" t="s">
        <v>74</v>
      </c>
      <c r="AB6" s="6"/>
      <c r="AC6" s="14">
        <v>0.23</v>
      </c>
      <c r="AD6" s="6">
        <f t="shared" ref="AD6:AD15" si="6">(AB6*AC6+AB6)</f>
        <v>0</v>
      </c>
    </row>
    <row r="7" spans="1:30" ht="27" customHeight="1" x14ac:dyDescent="0.25">
      <c r="A7" s="26">
        <v>2</v>
      </c>
      <c r="B7" s="1" t="s">
        <v>2</v>
      </c>
      <c r="C7" s="35">
        <v>41471410300</v>
      </c>
      <c r="D7" s="6"/>
      <c r="E7" s="14">
        <v>0.23</v>
      </c>
      <c r="F7" s="6">
        <f t="shared" si="0"/>
        <v>0</v>
      </c>
      <c r="G7" s="35">
        <v>41471410300</v>
      </c>
      <c r="H7" s="6"/>
      <c r="I7" s="14">
        <v>0.23</v>
      </c>
      <c r="J7" s="6">
        <f t="shared" si="1"/>
        <v>0</v>
      </c>
      <c r="K7" s="35">
        <v>41471410300</v>
      </c>
      <c r="L7" s="6"/>
      <c r="M7" s="14">
        <v>0.23</v>
      </c>
      <c r="N7" s="6">
        <f t="shared" si="2"/>
        <v>0</v>
      </c>
      <c r="O7" s="35">
        <v>41401242800</v>
      </c>
      <c r="P7" s="6"/>
      <c r="Q7" s="14">
        <v>0.23</v>
      </c>
      <c r="R7" s="6">
        <f t="shared" si="3"/>
        <v>0</v>
      </c>
      <c r="S7" s="35">
        <v>41801410300</v>
      </c>
      <c r="T7" s="6"/>
      <c r="U7" s="14">
        <v>0.23</v>
      </c>
      <c r="V7" s="6">
        <f t="shared" si="4"/>
        <v>0</v>
      </c>
      <c r="W7" s="35">
        <v>41471410300</v>
      </c>
      <c r="X7" s="6"/>
      <c r="Y7" s="14">
        <v>0.23</v>
      </c>
      <c r="Z7" s="6">
        <f t="shared" si="5"/>
        <v>0</v>
      </c>
      <c r="AA7" s="38" t="s">
        <v>75</v>
      </c>
      <c r="AB7" s="6"/>
      <c r="AC7" s="14">
        <v>0.23</v>
      </c>
      <c r="AD7" s="6">
        <f t="shared" si="6"/>
        <v>0</v>
      </c>
    </row>
    <row r="8" spans="1:30" ht="26.45" customHeight="1" x14ac:dyDescent="0.25">
      <c r="A8" s="26">
        <v>3</v>
      </c>
      <c r="B8" s="1" t="s">
        <v>13</v>
      </c>
      <c r="C8" s="35">
        <v>41471958200</v>
      </c>
      <c r="D8" s="6"/>
      <c r="E8" s="14">
        <v>0.23</v>
      </c>
      <c r="F8" s="6">
        <f t="shared" si="0"/>
        <v>0</v>
      </c>
      <c r="G8" s="35">
        <v>41471958200</v>
      </c>
      <c r="H8" s="6"/>
      <c r="I8" s="14">
        <v>0.23</v>
      </c>
      <c r="J8" s="6">
        <f t="shared" si="1"/>
        <v>0</v>
      </c>
      <c r="K8" s="31">
        <v>41471958200</v>
      </c>
      <c r="L8" s="6"/>
      <c r="M8" s="14">
        <v>0.23</v>
      </c>
      <c r="N8" s="6">
        <f t="shared" si="2"/>
        <v>0</v>
      </c>
      <c r="O8" s="35">
        <v>11201958200</v>
      </c>
      <c r="P8" s="6"/>
      <c r="Q8" s="14">
        <v>0.23</v>
      </c>
      <c r="R8" s="6">
        <f t="shared" si="3"/>
        <v>0</v>
      </c>
      <c r="S8" s="35" t="s">
        <v>51</v>
      </c>
      <c r="T8" s="6"/>
      <c r="U8" s="14">
        <v>0.23</v>
      </c>
      <c r="V8" s="6">
        <f t="shared" si="4"/>
        <v>0</v>
      </c>
      <c r="W8" s="35">
        <v>41471958200</v>
      </c>
      <c r="X8" s="53"/>
      <c r="Y8" s="14">
        <v>0.23</v>
      </c>
      <c r="Z8" s="6">
        <f t="shared" si="5"/>
        <v>0</v>
      </c>
      <c r="AA8" s="38" t="s">
        <v>76</v>
      </c>
      <c r="AB8" s="6"/>
      <c r="AC8" s="14">
        <v>0.23</v>
      </c>
      <c r="AD8" s="6">
        <f t="shared" si="6"/>
        <v>0</v>
      </c>
    </row>
    <row r="9" spans="1:30" ht="24.6" customHeight="1" x14ac:dyDescent="0.25">
      <c r="A9" s="26">
        <v>4</v>
      </c>
      <c r="B9" s="1" t="s">
        <v>14</v>
      </c>
      <c r="C9" s="35">
        <v>41473500404</v>
      </c>
      <c r="D9" s="6"/>
      <c r="E9" s="14">
        <v>0.23</v>
      </c>
      <c r="F9" s="6">
        <f t="shared" si="0"/>
        <v>0</v>
      </c>
      <c r="G9" s="35">
        <v>41473500404</v>
      </c>
      <c r="H9" s="6"/>
      <c r="I9" s="14">
        <v>0.23</v>
      </c>
      <c r="J9" s="6">
        <f t="shared" si="1"/>
        <v>0</v>
      </c>
      <c r="K9" s="31">
        <v>41473500404</v>
      </c>
      <c r="L9" s="6"/>
      <c r="M9" s="14">
        <v>0.23</v>
      </c>
      <c r="N9" s="6">
        <f t="shared" si="2"/>
        <v>0</v>
      </c>
      <c r="O9" s="35">
        <v>42323500411</v>
      </c>
      <c r="P9" s="6"/>
      <c r="Q9" s="14">
        <v>0.23</v>
      </c>
      <c r="R9" s="6">
        <f t="shared" si="3"/>
        <v>0</v>
      </c>
      <c r="S9" s="35">
        <v>41803500434</v>
      </c>
      <c r="T9" s="6"/>
      <c r="U9" s="14">
        <v>0.23</v>
      </c>
      <c r="V9" s="6">
        <f t="shared" si="4"/>
        <v>0</v>
      </c>
      <c r="W9" s="35">
        <v>41473500404</v>
      </c>
      <c r="X9" s="6"/>
      <c r="Y9" s="14">
        <v>0.23</v>
      </c>
      <c r="Z9" s="6">
        <f t="shared" si="5"/>
        <v>0</v>
      </c>
      <c r="AA9" s="38" t="s">
        <v>77</v>
      </c>
      <c r="AB9" s="6"/>
      <c r="AC9" s="14">
        <v>0.23</v>
      </c>
      <c r="AD9" s="6">
        <f t="shared" si="6"/>
        <v>0</v>
      </c>
    </row>
    <row r="10" spans="1:30" ht="28.15" customHeight="1" x14ac:dyDescent="0.25">
      <c r="A10" s="27">
        <v>5</v>
      </c>
      <c r="B10" s="3" t="s">
        <v>15</v>
      </c>
      <c r="C10" s="35">
        <v>41473506600</v>
      </c>
      <c r="D10" s="7"/>
      <c r="E10" s="15">
        <v>0.23</v>
      </c>
      <c r="F10" s="7">
        <f t="shared" si="0"/>
        <v>0</v>
      </c>
      <c r="G10" s="35">
        <v>41473506600</v>
      </c>
      <c r="H10" s="7"/>
      <c r="I10" s="15">
        <v>0.23</v>
      </c>
      <c r="J10" s="7">
        <f t="shared" si="1"/>
        <v>0</v>
      </c>
      <c r="K10" s="31">
        <v>41473506600</v>
      </c>
      <c r="L10" s="7"/>
      <c r="M10" s="15">
        <v>0.23</v>
      </c>
      <c r="N10" s="7">
        <f t="shared" si="2"/>
        <v>0</v>
      </c>
      <c r="O10" s="35">
        <v>41401904009</v>
      </c>
      <c r="P10" s="7"/>
      <c r="Q10" s="15">
        <v>0.23</v>
      </c>
      <c r="R10" s="7">
        <f t="shared" si="3"/>
        <v>0</v>
      </c>
      <c r="S10" s="35">
        <v>41803506502</v>
      </c>
      <c r="T10" s="7"/>
      <c r="U10" s="15">
        <v>0.23</v>
      </c>
      <c r="V10" s="7">
        <f t="shared" si="4"/>
        <v>0</v>
      </c>
      <c r="W10" s="35">
        <v>41473506600</v>
      </c>
      <c r="X10" s="7"/>
      <c r="Y10" s="15">
        <v>0.23</v>
      </c>
      <c r="Z10" s="7">
        <f t="shared" si="5"/>
        <v>0</v>
      </c>
      <c r="AA10" s="42" t="s">
        <v>78</v>
      </c>
      <c r="AB10" s="7"/>
      <c r="AC10" s="15">
        <v>0.23</v>
      </c>
      <c r="AD10" s="7">
        <f t="shared" si="6"/>
        <v>0</v>
      </c>
    </row>
    <row r="11" spans="1:30" ht="27" customHeight="1" x14ac:dyDescent="0.25">
      <c r="A11" s="26">
        <v>6</v>
      </c>
      <c r="B11" s="1" t="s">
        <v>16</v>
      </c>
      <c r="C11" s="35">
        <v>41471401000</v>
      </c>
      <c r="D11" s="6"/>
      <c r="E11" s="14">
        <v>0.23</v>
      </c>
      <c r="F11" s="6">
        <f t="shared" si="0"/>
        <v>0</v>
      </c>
      <c r="G11" s="35">
        <v>41471401000</v>
      </c>
      <c r="H11" s="6"/>
      <c r="I11" s="14">
        <v>0.23</v>
      </c>
      <c r="J11" s="6">
        <f t="shared" si="1"/>
        <v>0</v>
      </c>
      <c r="K11" s="35">
        <v>41471401000</v>
      </c>
      <c r="L11" s="6"/>
      <c r="M11" s="14">
        <v>0.23</v>
      </c>
      <c r="N11" s="6">
        <f t="shared" si="2"/>
        <v>0</v>
      </c>
      <c r="O11" s="35">
        <v>41401410502</v>
      </c>
      <c r="P11" s="6"/>
      <c r="Q11" s="14">
        <v>0.23</v>
      </c>
      <c r="R11" s="6">
        <f t="shared" si="3"/>
        <v>0</v>
      </c>
      <c r="S11" s="36">
        <v>41801401009</v>
      </c>
      <c r="T11" s="6"/>
      <c r="U11" s="14">
        <v>0.23</v>
      </c>
      <c r="V11" s="6">
        <f t="shared" si="4"/>
        <v>0</v>
      </c>
      <c r="W11" s="31">
        <v>41471401000</v>
      </c>
      <c r="X11" s="6"/>
      <c r="Y11" s="14">
        <v>0.23</v>
      </c>
      <c r="Z11" s="6">
        <f t="shared" si="5"/>
        <v>0</v>
      </c>
      <c r="AA11" s="38" t="s">
        <v>79</v>
      </c>
      <c r="AB11" s="6"/>
      <c r="AC11" s="14">
        <v>0.23</v>
      </c>
      <c r="AD11" s="6">
        <f t="shared" si="6"/>
        <v>0</v>
      </c>
    </row>
    <row r="12" spans="1:30" ht="26.45" customHeight="1" x14ac:dyDescent="0.25">
      <c r="A12" s="26">
        <v>7</v>
      </c>
      <c r="B12" s="1" t="s">
        <v>17</v>
      </c>
      <c r="C12" s="35" t="s">
        <v>48</v>
      </c>
      <c r="D12" s="6"/>
      <c r="E12" s="14">
        <v>0.23</v>
      </c>
      <c r="F12" s="6">
        <f t="shared" si="0"/>
        <v>0</v>
      </c>
      <c r="G12" s="35" t="s">
        <v>48</v>
      </c>
      <c r="H12" s="6"/>
      <c r="I12" s="14">
        <v>0.23</v>
      </c>
      <c r="J12" s="6">
        <f t="shared" si="1"/>
        <v>0</v>
      </c>
      <c r="K12" s="35" t="s">
        <v>48</v>
      </c>
      <c r="L12" s="6"/>
      <c r="M12" s="14">
        <v>0.23</v>
      </c>
      <c r="N12" s="6">
        <f t="shared" si="2"/>
        <v>0</v>
      </c>
      <c r="O12" s="35">
        <v>41401627901</v>
      </c>
      <c r="P12" s="6"/>
      <c r="Q12" s="14">
        <v>0.23</v>
      </c>
      <c r="R12" s="6">
        <f t="shared" si="3"/>
        <v>0</v>
      </c>
      <c r="S12" s="35" t="s">
        <v>52</v>
      </c>
      <c r="T12" s="53"/>
      <c r="U12" s="14">
        <v>0.23</v>
      </c>
      <c r="V12" s="6">
        <f t="shared" si="4"/>
        <v>0</v>
      </c>
      <c r="W12" s="31" t="s">
        <v>48</v>
      </c>
      <c r="X12" s="6"/>
      <c r="Y12" s="14">
        <v>0.23</v>
      </c>
      <c r="Z12" s="6">
        <f t="shared" si="5"/>
        <v>0</v>
      </c>
      <c r="AA12" s="38" t="s">
        <v>80</v>
      </c>
      <c r="AB12" s="6"/>
      <c r="AC12" s="14">
        <v>0.23</v>
      </c>
      <c r="AD12" s="6">
        <f t="shared" si="6"/>
        <v>0</v>
      </c>
    </row>
    <row r="13" spans="1:30" ht="25.9" customHeight="1" x14ac:dyDescent="0.25">
      <c r="A13" s="26">
        <v>8</v>
      </c>
      <c r="B13" s="1" t="s">
        <v>41</v>
      </c>
      <c r="C13" s="35">
        <v>41474004718</v>
      </c>
      <c r="D13" s="6"/>
      <c r="E13" s="14">
        <v>0.23</v>
      </c>
      <c r="F13" s="6">
        <f t="shared" si="0"/>
        <v>0</v>
      </c>
      <c r="G13" s="35">
        <v>41474001313</v>
      </c>
      <c r="H13" s="6"/>
      <c r="I13" s="14">
        <v>0.23</v>
      </c>
      <c r="J13" s="6">
        <f t="shared" si="1"/>
        <v>0</v>
      </c>
      <c r="K13" s="35">
        <v>41474001313</v>
      </c>
      <c r="L13" s="6"/>
      <c r="M13" s="14">
        <v>0.23</v>
      </c>
      <c r="N13" s="6">
        <f t="shared" si="2"/>
        <v>0</v>
      </c>
      <c r="O13" s="35">
        <v>41404001308</v>
      </c>
      <c r="P13" s="6"/>
      <c r="Q13" s="14">
        <v>0.23</v>
      </c>
      <c r="R13" s="6">
        <f t="shared" si="3"/>
        <v>0</v>
      </c>
      <c r="S13" s="35">
        <v>41804001320</v>
      </c>
      <c r="T13" s="6"/>
      <c r="U13" s="14">
        <v>0.23</v>
      </c>
      <c r="V13" s="6">
        <f t="shared" si="4"/>
        <v>0</v>
      </c>
      <c r="W13" s="35">
        <v>41474001313</v>
      </c>
      <c r="X13" s="6"/>
      <c r="Y13" s="14">
        <v>0.23</v>
      </c>
      <c r="Z13" s="6">
        <f t="shared" si="5"/>
        <v>0</v>
      </c>
      <c r="AA13" s="38" t="s">
        <v>81</v>
      </c>
      <c r="AB13" s="6"/>
      <c r="AC13" s="14">
        <v>0.23</v>
      </c>
      <c r="AD13" s="6">
        <f t="shared" si="6"/>
        <v>0</v>
      </c>
    </row>
    <row r="14" spans="1:30" ht="27" customHeight="1" x14ac:dyDescent="0.25">
      <c r="A14" s="26">
        <v>9</v>
      </c>
      <c r="B14" s="1" t="s">
        <v>18</v>
      </c>
      <c r="C14" s="35">
        <v>40037102115</v>
      </c>
      <c r="D14" s="6"/>
      <c r="E14" s="14">
        <v>0.23</v>
      </c>
      <c r="F14" s="6">
        <f t="shared" si="0"/>
        <v>0</v>
      </c>
      <c r="G14" s="35">
        <v>40037102115</v>
      </c>
      <c r="H14" s="6"/>
      <c r="I14" s="14">
        <v>0.23</v>
      </c>
      <c r="J14" s="6">
        <f t="shared" si="1"/>
        <v>0</v>
      </c>
      <c r="K14" s="35">
        <v>40027102108</v>
      </c>
      <c r="L14" s="6"/>
      <c r="M14" s="14">
        <v>0.23</v>
      </c>
      <c r="N14" s="6">
        <f t="shared" si="2"/>
        <v>0</v>
      </c>
      <c r="O14" s="35">
        <v>40027102108</v>
      </c>
      <c r="P14" s="6"/>
      <c r="Q14" s="14">
        <v>0.23</v>
      </c>
      <c r="R14" s="6">
        <f t="shared" si="3"/>
        <v>0</v>
      </c>
      <c r="S14" s="35">
        <v>40027102108</v>
      </c>
      <c r="T14" s="6"/>
      <c r="U14" s="14">
        <v>0.23</v>
      </c>
      <c r="V14" s="6">
        <f t="shared" si="4"/>
        <v>0</v>
      </c>
      <c r="W14" s="31">
        <v>40037102115</v>
      </c>
      <c r="X14" s="6"/>
      <c r="Y14" s="14">
        <v>0.23</v>
      </c>
      <c r="Z14" s="6">
        <f t="shared" si="5"/>
        <v>0</v>
      </c>
      <c r="AA14" s="38" t="s">
        <v>82</v>
      </c>
      <c r="AB14" s="6"/>
      <c r="AC14" s="14">
        <v>0.23</v>
      </c>
      <c r="AD14" s="6">
        <f t="shared" si="6"/>
        <v>0</v>
      </c>
    </row>
    <row r="15" spans="1:30" ht="30" customHeight="1" x14ac:dyDescent="0.25">
      <c r="A15" s="26">
        <v>10</v>
      </c>
      <c r="B15" s="1" t="s">
        <v>23</v>
      </c>
      <c r="C15" s="35">
        <v>40037139701</v>
      </c>
      <c r="D15" s="6"/>
      <c r="E15" s="14">
        <v>0.23</v>
      </c>
      <c r="F15" s="6">
        <f t="shared" si="0"/>
        <v>0</v>
      </c>
      <c r="G15" s="35">
        <v>40037139701</v>
      </c>
      <c r="H15" s="6"/>
      <c r="I15" s="14">
        <v>0.23</v>
      </c>
      <c r="J15" s="6">
        <f t="shared" si="1"/>
        <v>0</v>
      </c>
      <c r="K15" s="35">
        <v>40027139708</v>
      </c>
      <c r="L15" s="6"/>
      <c r="M15" s="14">
        <v>0.23</v>
      </c>
      <c r="N15" s="6">
        <f t="shared" si="2"/>
        <v>0</v>
      </c>
      <c r="O15" s="35">
        <v>40027139708</v>
      </c>
      <c r="P15" s="6"/>
      <c r="Q15" s="14">
        <v>0.23</v>
      </c>
      <c r="R15" s="6">
        <f t="shared" si="3"/>
        <v>0</v>
      </c>
      <c r="S15" s="35">
        <v>40027139708</v>
      </c>
      <c r="T15" s="6"/>
      <c r="U15" s="14">
        <v>0.23</v>
      </c>
      <c r="V15" s="6">
        <f t="shared" si="4"/>
        <v>0</v>
      </c>
      <c r="W15" s="35">
        <v>40037139701</v>
      </c>
      <c r="X15" s="6"/>
      <c r="Y15" s="14">
        <v>0.23</v>
      </c>
      <c r="Z15" s="6">
        <f t="shared" si="5"/>
        <v>0</v>
      </c>
      <c r="AA15" s="38" t="s">
        <v>83</v>
      </c>
      <c r="AB15" s="6"/>
      <c r="AC15" s="14">
        <v>0.23</v>
      </c>
      <c r="AD15" s="6">
        <f t="shared" si="6"/>
        <v>0</v>
      </c>
    </row>
    <row r="16" spans="1:30" ht="27" customHeight="1" x14ac:dyDescent="0.25">
      <c r="A16" s="28">
        <v>11</v>
      </c>
      <c r="B16" s="8" t="s">
        <v>19</v>
      </c>
      <c r="C16" s="35">
        <v>40037133001</v>
      </c>
      <c r="D16" s="5"/>
      <c r="E16" s="16">
        <v>0.23</v>
      </c>
      <c r="F16" s="5">
        <f>(D16*E16+D16)</f>
        <v>0</v>
      </c>
      <c r="G16" s="35">
        <v>40037133001</v>
      </c>
      <c r="H16" s="5"/>
      <c r="I16" s="16">
        <v>0.23</v>
      </c>
      <c r="J16" s="5">
        <f>(H16*I16+H16)</f>
        <v>0</v>
      </c>
      <c r="K16" s="35">
        <v>40027133017</v>
      </c>
      <c r="L16" s="5"/>
      <c r="M16" s="16">
        <v>0.23</v>
      </c>
      <c r="N16" s="5">
        <f>(L16*M16+L16)</f>
        <v>0</v>
      </c>
      <c r="O16" s="35">
        <v>40027133017</v>
      </c>
      <c r="P16" s="5"/>
      <c r="Q16" s="16">
        <v>0.23</v>
      </c>
      <c r="R16" s="5">
        <f>(P16*Q16+P16)</f>
        <v>0</v>
      </c>
      <c r="S16" s="35">
        <v>40027133017</v>
      </c>
      <c r="T16" s="5"/>
      <c r="U16" s="16">
        <v>0.23</v>
      </c>
      <c r="V16" s="5">
        <f>(T16*U16+T16)</f>
        <v>0</v>
      </c>
      <c r="W16" s="35">
        <v>40037133001</v>
      </c>
      <c r="X16" s="5"/>
      <c r="Y16" s="16">
        <v>0.23</v>
      </c>
      <c r="Z16" s="5">
        <f>(X16*Y16+X16)</f>
        <v>0</v>
      </c>
      <c r="AA16" s="43" t="s">
        <v>84</v>
      </c>
      <c r="AB16" s="5"/>
      <c r="AC16" s="16">
        <v>0.23</v>
      </c>
      <c r="AD16" s="5">
        <f>(AB16*AC16+AB16)</f>
        <v>0</v>
      </c>
    </row>
    <row r="17" spans="1:30" ht="25.9" customHeight="1" x14ac:dyDescent="0.25">
      <c r="A17" s="28">
        <v>12</v>
      </c>
      <c r="B17" s="8" t="s">
        <v>20</v>
      </c>
      <c r="C17" s="35" t="s">
        <v>49</v>
      </c>
      <c r="D17" s="5"/>
      <c r="E17" s="16">
        <v>0.23</v>
      </c>
      <c r="F17" s="5">
        <f t="shared" ref="F17:F19" si="7">(D17*E17+D17)</f>
        <v>0</v>
      </c>
      <c r="G17" s="35" t="s">
        <v>49</v>
      </c>
      <c r="H17" s="5"/>
      <c r="I17" s="16">
        <v>0.23</v>
      </c>
      <c r="J17" s="5">
        <f t="shared" ref="J17:J19" si="8">(H17*I17+H17)</f>
        <v>0</v>
      </c>
      <c r="K17" s="35" t="s">
        <v>50</v>
      </c>
      <c r="L17" s="5"/>
      <c r="M17" s="16">
        <v>0.23</v>
      </c>
      <c r="N17" s="5">
        <f t="shared" ref="N17:N19" si="9">(L17*M17+L17)</f>
        <v>0</v>
      </c>
      <c r="O17" s="35" t="s">
        <v>50</v>
      </c>
      <c r="P17" s="5"/>
      <c r="Q17" s="16">
        <v>0.23</v>
      </c>
      <c r="R17" s="5">
        <f t="shared" ref="R17:R19" si="10">(P17*Q17+P17)</f>
        <v>0</v>
      </c>
      <c r="S17" s="35" t="s">
        <v>50</v>
      </c>
      <c r="T17" s="5"/>
      <c r="U17" s="16">
        <v>0.23</v>
      </c>
      <c r="V17" s="5">
        <f t="shared" ref="V17:V19" si="11">(T17*U17+T17)</f>
        <v>0</v>
      </c>
      <c r="W17" s="35" t="s">
        <v>49</v>
      </c>
      <c r="X17" s="5"/>
      <c r="Y17" s="16">
        <v>0.23</v>
      </c>
      <c r="Z17" s="5">
        <f t="shared" ref="Z17:Z19" si="12">(X17*Y17+X17)</f>
        <v>0</v>
      </c>
      <c r="AA17" s="43" t="s">
        <v>85</v>
      </c>
      <c r="AB17" s="5"/>
      <c r="AC17" s="16">
        <v>0.23</v>
      </c>
      <c r="AD17" s="5">
        <f t="shared" ref="AD17:AD19" si="13">(AB17*AC17+AB17)</f>
        <v>0</v>
      </c>
    </row>
    <row r="18" spans="1:30" ht="25.9" customHeight="1" x14ac:dyDescent="0.25">
      <c r="A18" s="26">
        <v>13</v>
      </c>
      <c r="B18" s="1" t="s">
        <v>21</v>
      </c>
      <c r="C18" s="35">
        <v>40027138307</v>
      </c>
      <c r="D18" s="6"/>
      <c r="E18" s="16">
        <v>0.23</v>
      </c>
      <c r="F18" s="6">
        <f t="shared" si="7"/>
        <v>0</v>
      </c>
      <c r="G18" s="35">
        <v>40027138307</v>
      </c>
      <c r="H18" s="6"/>
      <c r="I18" s="16">
        <v>0.23</v>
      </c>
      <c r="J18" s="6">
        <f t="shared" si="8"/>
        <v>0</v>
      </c>
      <c r="K18" s="35">
        <v>40037138301</v>
      </c>
      <c r="L18" s="6"/>
      <c r="M18" s="16">
        <v>0.23</v>
      </c>
      <c r="N18" s="6">
        <f t="shared" si="9"/>
        <v>0</v>
      </c>
      <c r="O18" s="35">
        <v>40037138301</v>
      </c>
      <c r="P18" s="6"/>
      <c r="Q18" s="16">
        <v>0.23</v>
      </c>
      <c r="R18" s="6">
        <f t="shared" si="10"/>
        <v>0</v>
      </c>
      <c r="S18" s="35">
        <v>40037138301</v>
      </c>
      <c r="T18" s="6"/>
      <c r="U18" s="16">
        <v>0.23</v>
      </c>
      <c r="V18" s="6">
        <f t="shared" si="11"/>
        <v>0</v>
      </c>
      <c r="W18" s="35">
        <v>40027138307</v>
      </c>
      <c r="X18" s="6"/>
      <c r="Y18" s="16">
        <v>0.23</v>
      </c>
      <c r="Z18" s="6">
        <f t="shared" si="12"/>
        <v>0</v>
      </c>
      <c r="AA18" s="38" t="s">
        <v>86</v>
      </c>
      <c r="AB18" s="6"/>
      <c r="AC18" s="16">
        <v>0.23</v>
      </c>
      <c r="AD18" s="6">
        <f t="shared" si="13"/>
        <v>0</v>
      </c>
    </row>
    <row r="19" spans="1:30" ht="26.45" customHeight="1" thickBot="1" x14ac:dyDescent="0.3">
      <c r="A19" s="26">
        <v>14</v>
      </c>
      <c r="B19" s="1" t="s">
        <v>42</v>
      </c>
      <c r="C19" s="35">
        <v>41474004718</v>
      </c>
      <c r="D19" s="6"/>
      <c r="E19" s="16">
        <v>0.23</v>
      </c>
      <c r="F19" s="6">
        <f t="shared" si="7"/>
        <v>0</v>
      </c>
      <c r="G19" s="35">
        <v>41471801119</v>
      </c>
      <c r="H19" s="6"/>
      <c r="I19" s="16">
        <v>0.23</v>
      </c>
      <c r="J19" s="6">
        <f t="shared" si="8"/>
        <v>0</v>
      </c>
      <c r="K19" s="35">
        <v>41471801119</v>
      </c>
      <c r="L19" s="6"/>
      <c r="M19" s="16">
        <v>0.23</v>
      </c>
      <c r="N19" s="6">
        <f t="shared" si="9"/>
        <v>0</v>
      </c>
      <c r="O19" s="35">
        <v>41401801112</v>
      </c>
      <c r="P19" s="6"/>
      <c r="Q19" s="16">
        <v>0.23</v>
      </c>
      <c r="R19" s="6">
        <f t="shared" si="10"/>
        <v>0</v>
      </c>
      <c r="S19" s="35">
        <v>41801801113</v>
      </c>
      <c r="T19" s="6"/>
      <c r="U19" s="16">
        <v>0.23</v>
      </c>
      <c r="V19" s="6">
        <f t="shared" si="11"/>
        <v>0</v>
      </c>
      <c r="W19" s="35">
        <v>41471801112</v>
      </c>
      <c r="X19" s="6"/>
      <c r="Y19" s="16">
        <v>0.23</v>
      </c>
      <c r="Z19" s="6">
        <f t="shared" si="12"/>
        <v>0</v>
      </c>
      <c r="AA19" s="38" t="s">
        <v>87</v>
      </c>
      <c r="AB19" s="6"/>
      <c r="AC19" s="16">
        <v>0.23</v>
      </c>
      <c r="AD19" s="6">
        <f t="shared" si="13"/>
        <v>0</v>
      </c>
    </row>
    <row r="20" spans="1:30" x14ac:dyDescent="0.25">
      <c r="A20" s="70" t="s">
        <v>3</v>
      </c>
      <c r="B20" s="71"/>
      <c r="C20" s="20"/>
      <c r="D20" s="65"/>
      <c r="E20" s="66"/>
      <c r="F20" s="63">
        <f>F23+F6+F7+F8+F9+F10+F11+F12+F13+F14+F15+F16+F17+F18+F19</f>
        <v>0</v>
      </c>
      <c r="G20" s="22"/>
      <c r="H20" s="65"/>
      <c r="I20" s="66"/>
      <c r="J20" s="63">
        <f>J23+J6+J7+J8+J9+J10+J11+J12+J13+J14+J15+J16+J17+J18+J19</f>
        <v>0</v>
      </c>
      <c r="K20" s="22"/>
      <c r="L20" s="65"/>
      <c r="M20" s="66"/>
      <c r="N20" s="63">
        <f>N23+N6+N7+N8+N9+N10+N11+N12+N13+N14+N15+N16+N17+N18+N19</f>
        <v>0</v>
      </c>
      <c r="O20" s="22"/>
      <c r="P20" s="65"/>
      <c r="Q20" s="66"/>
      <c r="R20" s="63">
        <f>R23+R6+R7+R8+R9+R10+R11+R12+R13+R14+R15+R16+R17+R18+R19</f>
        <v>0</v>
      </c>
      <c r="S20" s="22"/>
      <c r="T20" s="65"/>
      <c r="U20" s="66"/>
      <c r="V20" s="63">
        <f>V23+V6+V7+V8+V9+V10+V11+V12+V13+V14+V15+V16+V17+V18+V19</f>
        <v>0</v>
      </c>
      <c r="W20" s="22"/>
      <c r="X20" s="65"/>
      <c r="Y20" s="66"/>
      <c r="Z20" s="63">
        <f>Z23+Z6+Z7+Z8+Z9+Z10+Z11+Z12+Z13+Z14+Z15+Z16+Z17+Z18+Z19</f>
        <v>0</v>
      </c>
      <c r="AA20" s="22"/>
      <c r="AB20" s="65"/>
      <c r="AC20" s="66"/>
      <c r="AD20" s="63">
        <f>AD23+AD6+AD7+AD8+AD9+AD10+AD11+AD12+AD13+AD14+AD15+AD16+AD17+AD18+AD19</f>
        <v>0</v>
      </c>
    </row>
    <row r="21" spans="1:30" ht="15.75" thickBot="1" x14ac:dyDescent="0.3">
      <c r="A21" s="72"/>
      <c r="B21" s="73"/>
      <c r="C21" s="21"/>
      <c r="D21" s="64"/>
      <c r="E21" s="67"/>
      <c r="F21" s="64"/>
      <c r="G21" s="17"/>
      <c r="H21" s="64"/>
      <c r="I21" s="67"/>
      <c r="J21" s="64"/>
      <c r="K21" s="17"/>
      <c r="L21" s="64"/>
      <c r="M21" s="67"/>
      <c r="N21" s="64"/>
      <c r="O21" s="17"/>
      <c r="P21" s="64"/>
      <c r="Q21" s="67"/>
      <c r="R21" s="64"/>
      <c r="S21" s="17"/>
      <c r="T21" s="64"/>
      <c r="U21" s="67"/>
      <c r="V21" s="64"/>
      <c r="W21" s="17"/>
      <c r="X21" s="64"/>
      <c r="Y21" s="67"/>
      <c r="Z21" s="64"/>
      <c r="AA21" s="17"/>
      <c r="AB21" s="64"/>
      <c r="AC21" s="67"/>
      <c r="AD21" s="64"/>
    </row>
    <row r="22" spans="1:30" ht="29.45" customHeight="1" thickBot="1" x14ac:dyDescent="0.3">
      <c r="A22" s="68" t="s">
        <v>4</v>
      </c>
      <c r="B22" s="69"/>
      <c r="C22" s="18"/>
      <c r="D22" s="11">
        <f>F20+J20+N20+R20+V20+Z20+AD20</f>
        <v>0</v>
      </c>
    </row>
    <row r="25" spans="1:30" ht="15.75" thickBot="1" x14ac:dyDescent="0.3">
      <c r="M25" s="58"/>
      <c r="N25" s="58"/>
    </row>
    <row r="26" spans="1:30" ht="47.25" customHeight="1" thickBot="1" x14ac:dyDescent="0.3">
      <c r="A26" s="12"/>
      <c r="B26" s="13"/>
      <c r="C26" s="60" t="s">
        <v>53</v>
      </c>
      <c r="D26" s="61"/>
      <c r="E26" s="61"/>
      <c r="F26" s="62"/>
      <c r="G26" s="60" t="s">
        <v>54</v>
      </c>
      <c r="H26" s="61"/>
      <c r="I26" s="61"/>
      <c r="J26" s="62"/>
      <c r="K26" s="60" t="s">
        <v>63</v>
      </c>
      <c r="L26" s="61"/>
      <c r="M26" s="61"/>
      <c r="N26" s="62"/>
    </row>
    <row r="27" spans="1:30" ht="64.5" thickBot="1" x14ac:dyDescent="0.3">
      <c r="A27" s="9" t="s">
        <v>5</v>
      </c>
      <c r="B27" s="9" t="s">
        <v>0</v>
      </c>
      <c r="C27" s="34" t="s">
        <v>37</v>
      </c>
      <c r="D27" s="23" t="s">
        <v>7</v>
      </c>
      <c r="E27" s="23" t="s">
        <v>1</v>
      </c>
      <c r="F27" s="23" t="s">
        <v>6</v>
      </c>
      <c r="G27" s="23" t="s">
        <v>37</v>
      </c>
      <c r="H27" s="10" t="s">
        <v>7</v>
      </c>
      <c r="I27" s="10" t="s">
        <v>1</v>
      </c>
      <c r="J27" s="10" t="s">
        <v>6</v>
      </c>
      <c r="K27" s="34" t="s">
        <v>37</v>
      </c>
      <c r="L27" s="10" t="s">
        <v>7</v>
      </c>
      <c r="M27" s="10" t="s">
        <v>1</v>
      </c>
      <c r="N27" s="10" t="s">
        <v>6</v>
      </c>
    </row>
    <row r="28" spans="1:30" ht="26.45" customHeight="1" x14ac:dyDescent="0.25">
      <c r="A28" s="26">
        <v>1</v>
      </c>
      <c r="B28" s="1" t="s">
        <v>46</v>
      </c>
      <c r="C28" s="35">
        <v>63647025000</v>
      </c>
      <c r="D28" s="6"/>
      <c r="E28" s="14">
        <v>0.23</v>
      </c>
      <c r="F28" s="6">
        <f t="shared" ref="F28:F30" si="14">(D28*E28+D28)</f>
        <v>0</v>
      </c>
      <c r="G28" s="41">
        <v>63647025000</v>
      </c>
      <c r="H28" s="6"/>
      <c r="I28" s="14">
        <v>0.23</v>
      </c>
      <c r="J28" s="6">
        <f t="shared" ref="J28:J30" si="15">(H28*I28+H28)</f>
        <v>0</v>
      </c>
      <c r="K28" s="39" t="s">
        <v>62</v>
      </c>
      <c r="L28" s="6"/>
      <c r="M28" s="14">
        <v>0.23</v>
      </c>
      <c r="N28" s="6">
        <f t="shared" ref="N28:N30" si="16">(L28*M28+L28)</f>
        <v>0</v>
      </c>
    </row>
    <row r="29" spans="1:30" ht="26.45" customHeight="1" x14ac:dyDescent="0.25">
      <c r="A29" s="26">
        <v>2</v>
      </c>
      <c r="B29" s="1" t="s">
        <v>26</v>
      </c>
      <c r="C29" s="35">
        <v>63647020100</v>
      </c>
      <c r="D29" s="6"/>
      <c r="E29" s="14">
        <v>0.23</v>
      </c>
      <c r="F29" s="6">
        <f t="shared" si="14"/>
        <v>0</v>
      </c>
      <c r="G29" s="41">
        <v>63647020100</v>
      </c>
      <c r="H29" s="6"/>
      <c r="I29" s="14">
        <v>0.23</v>
      </c>
      <c r="J29" s="6">
        <f t="shared" si="15"/>
        <v>0</v>
      </c>
      <c r="K29" s="39" t="s">
        <v>61</v>
      </c>
      <c r="L29" s="6"/>
      <c r="M29" s="14">
        <v>0.23</v>
      </c>
      <c r="N29" s="6">
        <f t="shared" si="16"/>
        <v>0</v>
      </c>
    </row>
    <row r="30" spans="1:30" ht="26.45" customHeight="1" x14ac:dyDescent="0.25">
      <c r="A30" s="26">
        <v>3</v>
      </c>
      <c r="B30" s="1" t="s">
        <v>27</v>
      </c>
      <c r="C30" s="35">
        <v>63647042100</v>
      </c>
      <c r="D30" s="6"/>
      <c r="E30" s="14">
        <v>0.23</v>
      </c>
      <c r="F30" s="6">
        <f t="shared" si="14"/>
        <v>0</v>
      </c>
      <c r="G30" s="41">
        <v>63607042111</v>
      </c>
      <c r="H30" s="6"/>
      <c r="I30" s="14">
        <v>0.23</v>
      </c>
      <c r="J30" s="6">
        <f t="shared" si="15"/>
        <v>0</v>
      </c>
      <c r="K30" s="39" t="s">
        <v>60</v>
      </c>
      <c r="L30" s="6"/>
      <c r="M30" s="14">
        <v>0.23</v>
      </c>
      <c r="N30" s="6">
        <f t="shared" si="16"/>
        <v>0</v>
      </c>
    </row>
    <row r="31" spans="1:30" ht="26.45" customHeight="1" x14ac:dyDescent="0.25">
      <c r="A31" s="28">
        <v>4</v>
      </c>
      <c r="B31" s="8" t="s">
        <v>28</v>
      </c>
      <c r="C31" s="35">
        <v>63646400100</v>
      </c>
      <c r="D31" s="5"/>
      <c r="E31" s="16">
        <v>0.23</v>
      </c>
      <c r="F31" s="5">
        <f>(D31*E31+D31)</f>
        <v>0</v>
      </c>
      <c r="G31" s="41">
        <v>63646400110</v>
      </c>
      <c r="H31" s="5"/>
      <c r="I31" s="16">
        <v>0.23</v>
      </c>
      <c r="J31" s="5">
        <f>(H31*I31+H31)</f>
        <v>0</v>
      </c>
      <c r="K31" s="39" t="s">
        <v>59</v>
      </c>
      <c r="L31" s="5"/>
      <c r="M31" s="16">
        <v>0.23</v>
      </c>
      <c r="N31" s="5">
        <f>(L31*M31+L31)</f>
        <v>0</v>
      </c>
    </row>
    <row r="32" spans="1:30" ht="26.45" customHeight="1" x14ac:dyDescent="0.25">
      <c r="A32" s="28">
        <v>5</v>
      </c>
      <c r="B32" s="8" t="s">
        <v>43</v>
      </c>
      <c r="C32" s="35">
        <v>63757000402</v>
      </c>
      <c r="D32" s="5"/>
      <c r="E32" s="16">
        <v>0.23</v>
      </c>
      <c r="F32" s="5">
        <f t="shared" ref="F32:F35" si="17">(D32*E32+D32)</f>
        <v>0</v>
      </c>
      <c r="G32" s="41">
        <v>63757000402</v>
      </c>
      <c r="H32" s="5"/>
      <c r="I32" s="16">
        <v>0.23</v>
      </c>
      <c r="J32" s="5">
        <f t="shared" ref="J32:J35" si="18">(H32*I32+H32)</f>
        <v>0</v>
      </c>
      <c r="K32" s="39" t="s">
        <v>58</v>
      </c>
      <c r="L32" s="5"/>
      <c r="M32" s="16">
        <v>0.23</v>
      </c>
      <c r="N32" s="5">
        <f t="shared" ref="N32:N35" si="19">(L32*M32+L32)</f>
        <v>0</v>
      </c>
    </row>
    <row r="33" spans="1:22" ht="26.45" customHeight="1" x14ac:dyDescent="0.25">
      <c r="A33" s="26">
        <v>6</v>
      </c>
      <c r="B33" s="1" t="s">
        <v>44</v>
      </c>
      <c r="C33" s="35">
        <v>63647000400</v>
      </c>
      <c r="D33" s="6"/>
      <c r="E33" s="16">
        <v>0.23</v>
      </c>
      <c r="F33" s="6">
        <f t="shared" si="17"/>
        <v>0</v>
      </c>
      <c r="G33" s="41">
        <v>63647000400</v>
      </c>
      <c r="H33" s="6"/>
      <c r="I33" s="16">
        <v>0.23</v>
      </c>
      <c r="J33" s="6">
        <f t="shared" si="18"/>
        <v>0</v>
      </c>
      <c r="K33" s="39" t="s">
        <v>57</v>
      </c>
      <c r="L33" s="6"/>
      <c r="M33" s="16">
        <v>0.23</v>
      </c>
      <c r="N33" s="6">
        <f t="shared" si="19"/>
        <v>0</v>
      </c>
    </row>
    <row r="34" spans="1:22" ht="26.45" customHeight="1" x14ac:dyDescent="0.25">
      <c r="A34" s="26">
        <v>7</v>
      </c>
      <c r="B34" s="1" t="s">
        <v>29</v>
      </c>
      <c r="C34" s="35">
        <v>63647007510</v>
      </c>
      <c r="D34" s="6"/>
      <c r="E34" s="16">
        <v>0.23</v>
      </c>
      <c r="F34" s="6">
        <f t="shared" si="17"/>
        <v>0</v>
      </c>
      <c r="G34" s="41">
        <v>63647007540</v>
      </c>
      <c r="H34" s="6"/>
      <c r="I34" s="16">
        <v>0.23</v>
      </c>
      <c r="J34" s="6">
        <f t="shared" si="18"/>
        <v>0</v>
      </c>
      <c r="K34" s="39" t="s">
        <v>55</v>
      </c>
      <c r="L34" s="6"/>
      <c r="M34" s="16">
        <v>0.23</v>
      </c>
      <c r="N34" s="6">
        <f t="shared" si="19"/>
        <v>0</v>
      </c>
    </row>
    <row r="35" spans="1:22" ht="26.45" customHeight="1" thickBot="1" x14ac:dyDescent="0.3">
      <c r="A35" s="26">
        <v>8</v>
      </c>
      <c r="B35" s="1" t="s">
        <v>22</v>
      </c>
      <c r="C35" s="35">
        <v>63647007520</v>
      </c>
      <c r="D35" s="6"/>
      <c r="E35" s="29">
        <v>0.23</v>
      </c>
      <c r="F35" s="7">
        <f t="shared" si="17"/>
        <v>0</v>
      </c>
      <c r="G35" s="41">
        <v>63647007520</v>
      </c>
      <c r="H35" s="7"/>
      <c r="I35" s="29">
        <v>0.23</v>
      </c>
      <c r="J35" s="7">
        <f t="shared" si="18"/>
        <v>0</v>
      </c>
      <c r="K35" s="39" t="s">
        <v>56</v>
      </c>
      <c r="L35" s="7"/>
      <c r="M35" s="29">
        <v>0.23</v>
      </c>
      <c r="N35" s="7">
        <f t="shared" si="19"/>
        <v>0</v>
      </c>
    </row>
    <row r="36" spans="1:22" x14ac:dyDescent="0.25">
      <c r="A36" s="70" t="s">
        <v>3</v>
      </c>
      <c r="B36" s="71"/>
      <c r="C36" s="20"/>
      <c r="D36" s="81"/>
      <c r="E36" s="66"/>
      <c r="F36" s="65">
        <f>F39+F28+F29+F30+F31+F32+F33+F34+F35</f>
        <v>0</v>
      </c>
      <c r="G36" s="50"/>
      <c r="H36" s="65"/>
      <c r="I36" s="66"/>
      <c r="J36" s="77">
        <f>J39+J28+J29+J30+J31+J32+J33+J34+J35</f>
        <v>0</v>
      </c>
      <c r="K36" s="40"/>
      <c r="L36" s="77"/>
      <c r="M36" s="79"/>
      <c r="N36" s="74">
        <f>N39+N28+N29+N30+N31+N32+N33+N34+N35</f>
        <v>0</v>
      </c>
    </row>
    <row r="37" spans="1:22" ht="15.75" thickBot="1" x14ac:dyDescent="0.3">
      <c r="A37" s="72"/>
      <c r="B37" s="73"/>
      <c r="C37" s="21"/>
      <c r="D37" s="82"/>
      <c r="E37" s="76"/>
      <c r="F37" s="83"/>
      <c r="G37" s="51"/>
      <c r="H37" s="83"/>
      <c r="I37" s="76"/>
      <c r="J37" s="78"/>
      <c r="K37" s="51"/>
      <c r="L37" s="78"/>
      <c r="M37" s="80"/>
      <c r="N37" s="75"/>
    </row>
    <row r="38" spans="1:22" ht="15.75" thickBot="1" x14ac:dyDescent="0.3">
      <c r="A38" s="68" t="s">
        <v>4</v>
      </c>
      <c r="B38" s="69"/>
      <c r="C38" s="18"/>
      <c r="D38" s="30">
        <f>F36+J36+N36</f>
        <v>0</v>
      </c>
    </row>
    <row r="39" spans="1:22" x14ac:dyDescent="0.25">
      <c r="B39" s="44"/>
    </row>
    <row r="40" spans="1:22" ht="15.75" thickBot="1" x14ac:dyDescent="0.3"/>
    <row r="41" spans="1:22" ht="15.75" thickBot="1" x14ac:dyDescent="0.3">
      <c r="A41" s="12"/>
      <c r="B41" s="13"/>
      <c r="C41" s="60" t="s">
        <v>30</v>
      </c>
      <c r="D41" s="61"/>
      <c r="E41" s="61"/>
      <c r="F41" s="62"/>
      <c r="G41" s="60" t="s">
        <v>31</v>
      </c>
      <c r="H41" s="61"/>
      <c r="I41" s="61"/>
      <c r="J41" s="62"/>
      <c r="K41" s="60" t="s">
        <v>32</v>
      </c>
      <c r="L41" s="61"/>
      <c r="M41" s="61"/>
      <c r="N41" s="62"/>
      <c r="O41" s="60" t="s">
        <v>33</v>
      </c>
      <c r="P41" s="61"/>
      <c r="Q41" s="61"/>
      <c r="R41" s="62"/>
      <c r="S41" s="60" t="s">
        <v>40</v>
      </c>
      <c r="T41" s="61"/>
      <c r="U41" s="61"/>
      <c r="V41" s="62"/>
    </row>
    <row r="42" spans="1:22" ht="64.5" thickBot="1" x14ac:dyDescent="0.3">
      <c r="A42" s="9" t="s">
        <v>5</v>
      </c>
      <c r="B42" s="9" t="s">
        <v>0</v>
      </c>
      <c r="C42" s="34" t="s">
        <v>37</v>
      </c>
      <c r="D42" s="10" t="s">
        <v>7</v>
      </c>
      <c r="E42" s="10" t="s">
        <v>1</v>
      </c>
      <c r="F42" s="10" t="s">
        <v>6</v>
      </c>
      <c r="G42" s="34" t="s">
        <v>37</v>
      </c>
      <c r="H42" s="10" t="s">
        <v>7</v>
      </c>
      <c r="I42" s="10" t="s">
        <v>1</v>
      </c>
      <c r="J42" s="10" t="s">
        <v>6</v>
      </c>
      <c r="K42" s="34" t="s">
        <v>37</v>
      </c>
      <c r="L42" s="10" t="s">
        <v>7</v>
      </c>
      <c r="M42" s="10" t="s">
        <v>1</v>
      </c>
      <c r="N42" s="10" t="s">
        <v>6</v>
      </c>
      <c r="O42" s="34" t="s">
        <v>37</v>
      </c>
      <c r="P42" s="10" t="s">
        <v>7</v>
      </c>
      <c r="Q42" s="10" t="s">
        <v>1</v>
      </c>
      <c r="R42" s="10" t="s">
        <v>6</v>
      </c>
      <c r="S42" s="34" t="s">
        <v>37</v>
      </c>
      <c r="T42" s="10" t="s">
        <v>7</v>
      </c>
      <c r="U42" s="10" t="s">
        <v>1</v>
      </c>
      <c r="V42" s="10" t="s">
        <v>6</v>
      </c>
    </row>
    <row r="43" spans="1:22" ht="26.45" customHeight="1" x14ac:dyDescent="0.25">
      <c r="A43" s="26">
        <v>0</v>
      </c>
      <c r="B43" s="1" t="s">
        <v>12</v>
      </c>
      <c r="C43" s="35" t="s">
        <v>64</v>
      </c>
      <c r="D43" s="6"/>
      <c r="E43" s="14">
        <v>0.23</v>
      </c>
      <c r="F43" s="6">
        <f t="shared" ref="F43:F52" si="20">(D43*E43+D43)</f>
        <v>0</v>
      </c>
      <c r="G43" s="35" t="s">
        <v>47</v>
      </c>
      <c r="H43" s="6"/>
      <c r="I43" s="14">
        <v>0.23</v>
      </c>
      <c r="J43" s="6">
        <f t="shared" ref="J43:J52" si="21">(H43*I43+H43)</f>
        <v>0</v>
      </c>
      <c r="K43" s="35" t="s">
        <v>47</v>
      </c>
      <c r="L43" s="6"/>
      <c r="M43" s="14">
        <v>0.23</v>
      </c>
      <c r="N43" s="6">
        <f t="shared" ref="N43:N52" si="22">(L43*M43+L43)</f>
        <v>0</v>
      </c>
      <c r="O43" s="35" t="s">
        <v>47</v>
      </c>
      <c r="P43" s="6"/>
      <c r="Q43" s="14">
        <v>0.23</v>
      </c>
      <c r="R43" s="6">
        <f t="shared" ref="R43:R52" si="23">(P43*Q43+P43)</f>
        <v>0</v>
      </c>
      <c r="S43" s="35" t="s">
        <v>47</v>
      </c>
      <c r="T43" s="6"/>
      <c r="U43" s="14">
        <v>0.23</v>
      </c>
      <c r="V43" s="6">
        <f t="shared" ref="V43:V52" si="24">(T43*U43+T43)</f>
        <v>0</v>
      </c>
    </row>
    <row r="44" spans="1:22" ht="26.45" customHeight="1" x14ac:dyDescent="0.25">
      <c r="A44" s="26">
        <v>2</v>
      </c>
      <c r="B44" s="1" t="s">
        <v>35</v>
      </c>
      <c r="C44" s="35">
        <v>11411404400</v>
      </c>
      <c r="D44" s="6"/>
      <c r="E44" s="14">
        <v>0.23</v>
      </c>
      <c r="F44" s="6">
        <f t="shared" si="20"/>
        <v>0</v>
      </c>
      <c r="G44" s="35">
        <v>11421404402</v>
      </c>
      <c r="H44" s="6"/>
      <c r="I44" s="14">
        <v>0.23</v>
      </c>
      <c r="J44" s="6">
        <f t="shared" si="21"/>
        <v>0</v>
      </c>
      <c r="K44" s="35">
        <v>11411404400</v>
      </c>
      <c r="L44" s="6"/>
      <c r="M44" s="14">
        <v>0.23</v>
      </c>
      <c r="N44" s="6">
        <f t="shared" si="22"/>
        <v>0</v>
      </c>
      <c r="O44" s="35">
        <v>11371201604</v>
      </c>
      <c r="P44" s="6"/>
      <c r="Q44" s="14">
        <v>0.23</v>
      </c>
      <c r="R44" s="6">
        <f t="shared" si="23"/>
        <v>0</v>
      </c>
      <c r="S44" s="35">
        <v>41801410300</v>
      </c>
      <c r="T44" s="6"/>
      <c r="U44" s="14">
        <v>0.23</v>
      </c>
      <c r="V44" s="6">
        <f t="shared" si="24"/>
        <v>0</v>
      </c>
    </row>
    <row r="45" spans="1:22" ht="26.45" customHeight="1" x14ac:dyDescent="0.25">
      <c r="A45" s="26">
        <v>3</v>
      </c>
      <c r="B45" s="1" t="s">
        <v>13</v>
      </c>
      <c r="C45" s="35">
        <v>11131958200</v>
      </c>
      <c r="D45" s="6"/>
      <c r="E45" s="14">
        <v>0.23</v>
      </c>
      <c r="F45" s="6">
        <f t="shared" si="20"/>
        <v>0</v>
      </c>
      <c r="G45" s="35">
        <v>11281902900</v>
      </c>
      <c r="H45" s="6"/>
      <c r="I45" s="14">
        <v>0.23</v>
      </c>
      <c r="J45" s="6">
        <f t="shared" si="21"/>
        <v>0</v>
      </c>
      <c r="K45" s="35" t="s">
        <v>69</v>
      </c>
      <c r="L45" s="6"/>
      <c r="M45" s="14">
        <v>0.23</v>
      </c>
      <c r="N45" s="6">
        <f t="shared" si="22"/>
        <v>0</v>
      </c>
      <c r="O45" s="35" t="s">
        <v>51</v>
      </c>
      <c r="P45" s="6"/>
      <c r="Q45" s="14">
        <v>0.23</v>
      </c>
      <c r="R45" s="6">
        <f t="shared" si="23"/>
        <v>0</v>
      </c>
      <c r="S45" s="35" t="s">
        <v>51</v>
      </c>
      <c r="T45" s="6"/>
      <c r="U45" s="14">
        <v>0.23</v>
      </c>
      <c r="V45" s="6">
        <f t="shared" si="24"/>
        <v>0</v>
      </c>
    </row>
    <row r="46" spans="1:22" ht="26.45" customHeight="1" x14ac:dyDescent="0.25">
      <c r="A46" s="26">
        <v>4</v>
      </c>
      <c r="B46" s="1" t="s">
        <v>14</v>
      </c>
      <c r="C46" s="35">
        <v>11413500824</v>
      </c>
      <c r="D46" s="6"/>
      <c r="E46" s="14">
        <v>0.23</v>
      </c>
      <c r="F46" s="6">
        <f t="shared" si="20"/>
        <v>0</v>
      </c>
      <c r="G46" s="35">
        <v>11423500804</v>
      </c>
      <c r="H46" s="6"/>
      <c r="I46" s="14">
        <v>0.23</v>
      </c>
      <c r="J46" s="6">
        <f t="shared" si="21"/>
        <v>0</v>
      </c>
      <c r="K46" s="35">
        <v>11433500807</v>
      </c>
      <c r="L46" s="6"/>
      <c r="M46" s="14">
        <v>0.23</v>
      </c>
      <c r="N46" s="6">
        <f t="shared" si="22"/>
        <v>0</v>
      </c>
      <c r="O46" s="35">
        <v>11370203004</v>
      </c>
      <c r="P46" s="6"/>
      <c r="Q46" s="14">
        <v>0.23</v>
      </c>
      <c r="R46" s="6">
        <f t="shared" si="23"/>
        <v>0</v>
      </c>
      <c r="S46" s="35">
        <v>41803500434</v>
      </c>
      <c r="T46" s="6"/>
      <c r="U46" s="14">
        <v>0.23</v>
      </c>
      <c r="V46" s="6">
        <f t="shared" si="24"/>
        <v>0</v>
      </c>
    </row>
    <row r="47" spans="1:22" ht="26.45" customHeight="1" x14ac:dyDescent="0.25">
      <c r="A47" s="27">
        <v>5</v>
      </c>
      <c r="B47" s="3" t="s">
        <v>38</v>
      </c>
      <c r="C47" s="33">
        <v>30030006811</v>
      </c>
      <c r="D47" s="7"/>
      <c r="E47" s="15">
        <v>0.23</v>
      </c>
      <c r="F47" s="7">
        <f t="shared" si="20"/>
        <v>0</v>
      </c>
      <c r="G47" s="31">
        <v>30030002021</v>
      </c>
      <c r="H47" s="7"/>
      <c r="I47" s="15">
        <v>0.23</v>
      </c>
      <c r="J47" s="7">
        <f t="shared" si="21"/>
        <v>0</v>
      </c>
      <c r="K47" s="31">
        <v>30050004809</v>
      </c>
      <c r="L47" s="7"/>
      <c r="M47" s="15">
        <v>0.23</v>
      </c>
      <c r="N47" s="7">
        <f t="shared" si="22"/>
        <v>0</v>
      </c>
      <c r="O47" s="31">
        <v>30050007409</v>
      </c>
      <c r="P47" s="7"/>
      <c r="Q47" s="15">
        <v>0.23</v>
      </c>
      <c r="R47" s="7">
        <f t="shared" si="23"/>
        <v>0</v>
      </c>
      <c r="S47" s="31">
        <v>30050083405</v>
      </c>
      <c r="T47" s="7"/>
      <c r="U47" s="15">
        <v>0.23</v>
      </c>
      <c r="V47" s="7">
        <f t="shared" si="24"/>
        <v>0</v>
      </c>
    </row>
    <row r="48" spans="1:22" ht="26.45" customHeight="1" x14ac:dyDescent="0.25">
      <c r="A48" s="26">
        <v>6</v>
      </c>
      <c r="B48" s="1" t="s">
        <v>16</v>
      </c>
      <c r="C48" s="35">
        <v>11410801644</v>
      </c>
      <c r="D48" s="6"/>
      <c r="E48" s="14">
        <v>0.23</v>
      </c>
      <c r="F48" s="6">
        <f t="shared" si="20"/>
        <v>0</v>
      </c>
      <c r="G48" s="35">
        <v>11420801600</v>
      </c>
      <c r="H48" s="6"/>
      <c r="I48" s="14">
        <v>0.23</v>
      </c>
      <c r="J48" s="6">
        <f t="shared" si="21"/>
        <v>0</v>
      </c>
      <c r="K48" s="35">
        <v>11430801618</v>
      </c>
      <c r="L48" s="6"/>
      <c r="M48" s="14">
        <v>0.23</v>
      </c>
      <c r="N48" s="6">
        <f t="shared" si="22"/>
        <v>0</v>
      </c>
      <c r="O48" s="35">
        <v>11371401902</v>
      </c>
      <c r="P48" s="6"/>
      <c r="Q48" s="14">
        <v>0.23</v>
      </c>
      <c r="R48" s="6">
        <f t="shared" si="23"/>
        <v>0</v>
      </c>
      <c r="S48" s="35">
        <v>41801401009</v>
      </c>
      <c r="T48" s="6"/>
      <c r="U48" s="14">
        <v>0.23</v>
      </c>
      <c r="V48" s="6">
        <f t="shared" si="24"/>
        <v>0</v>
      </c>
    </row>
    <row r="49" spans="1:22" ht="26.45" customHeight="1" x14ac:dyDescent="0.25">
      <c r="A49" s="26">
        <v>7</v>
      </c>
      <c r="B49" s="1" t="s">
        <v>17</v>
      </c>
      <c r="C49" s="35" t="s">
        <v>65</v>
      </c>
      <c r="D49" s="6"/>
      <c r="E49" s="14">
        <v>0.23</v>
      </c>
      <c r="F49" s="6">
        <f t="shared" si="20"/>
        <v>0</v>
      </c>
      <c r="G49" s="35" t="s">
        <v>67</v>
      </c>
      <c r="H49" s="6"/>
      <c r="I49" s="14">
        <v>0.23</v>
      </c>
      <c r="J49" s="6">
        <f t="shared" si="21"/>
        <v>0</v>
      </c>
      <c r="K49" s="35" t="s">
        <v>70</v>
      </c>
      <c r="L49" s="6"/>
      <c r="M49" s="14">
        <v>0.23</v>
      </c>
      <c r="N49" s="6">
        <f t="shared" si="22"/>
        <v>0</v>
      </c>
      <c r="O49" s="35" t="s">
        <v>72</v>
      </c>
      <c r="P49" s="6"/>
      <c r="Q49" s="14">
        <v>0.23</v>
      </c>
      <c r="R49" s="6">
        <f t="shared" si="23"/>
        <v>0</v>
      </c>
      <c r="S49" s="35" t="s">
        <v>52</v>
      </c>
      <c r="T49" s="6"/>
      <c r="U49" s="14">
        <v>0.23</v>
      </c>
      <c r="V49" s="6">
        <f t="shared" si="24"/>
        <v>0</v>
      </c>
    </row>
    <row r="50" spans="1:22" ht="26.45" customHeight="1" x14ac:dyDescent="0.25">
      <c r="A50" s="26">
        <v>8</v>
      </c>
      <c r="B50" s="1" t="s">
        <v>41</v>
      </c>
      <c r="C50" s="35">
        <v>11414001331</v>
      </c>
      <c r="D50" s="6"/>
      <c r="E50" s="14">
        <v>0.23</v>
      </c>
      <c r="F50" s="6">
        <f t="shared" si="20"/>
        <v>0</v>
      </c>
      <c r="G50" s="35">
        <v>11424001302</v>
      </c>
      <c r="H50" s="6"/>
      <c r="I50" s="14">
        <v>0.23</v>
      </c>
      <c r="J50" s="6">
        <f t="shared" si="21"/>
        <v>0</v>
      </c>
      <c r="K50" s="35">
        <v>11434004707</v>
      </c>
      <c r="L50" s="6"/>
      <c r="M50" s="14">
        <v>0.23</v>
      </c>
      <c r="N50" s="6">
        <f t="shared" si="22"/>
        <v>0</v>
      </c>
      <c r="O50" s="35">
        <v>11374001310</v>
      </c>
      <c r="P50" s="6"/>
      <c r="Q50" s="14">
        <v>0.23</v>
      </c>
      <c r="R50" s="6">
        <f t="shared" si="23"/>
        <v>0</v>
      </c>
      <c r="S50" s="35">
        <v>41804001320</v>
      </c>
      <c r="T50" s="6"/>
      <c r="U50" s="14">
        <v>0.23</v>
      </c>
      <c r="V50" s="6">
        <f t="shared" si="24"/>
        <v>0</v>
      </c>
    </row>
    <row r="51" spans="1:22" ht="26.45" customHeight="1" x14ac:dyDescent="0.25">
      <c r="A51" s="26">
        <v>9</v>
      </c>
      <c r="B51" s="1" t="s">
        <v>45</v>
      </c>
      <c r="C51" s="33">
        <v>36390000062</v>
      </c>
      <c r="D51" s="6"/>
      <c r="E51" s="14">
        <v>0.23</v>
      </c>
      <c r="F51" s="6">
        <f t="shared" si="20"/>
        <v>0</v>
      </c>
      <c r="G51" s="31">
        <v>36210000072</v>
      </c>
      <c r="H51" s="6"/>
      <c r="I51" s="14">
        <v>0.23</v>
      </c>
      <c r="J51" s="6">
        <f t="shared" si="21"/>
        <v>0</v>
      </c>
      <c r="K51" s="31">
        <v>36360000050</v>
      </c>
      <c r="L51" s="6"/>
      <c r="M51" s="14">
        <v>0.23</v>
      </c>
      <c r="N51" s="6">
        <f t="shared" si="22"/>
        <v>0</v>
      </c>
      <c r="O51" s="31">
        <v>36360000050</v>
      </c>
      <c r="P51" s="6"/>
      <c r="Q51" s="14">
        <v>0.23</v>
      </c>
      <c r="R51" s="6">
        <f t="shared" si="23"/>
        <v>0</v>
      </c>
      <c r="S51" s="31">
        <v>36700000064</v>
      </c>
      <c r="T51" s="6"/>
      <c r="U51" s="14">
        <v>0.23</v>
      </c>
      <c r="V51" s="6">
        <f t="shared" si="24"/>
        <v>0</v>
      </c>
    </row>
    <row r="52" spans="1:22" ht="26.45" customHeight="1" x14ac:dyDescent="0.25">
      <c r="A52" s="26">
        <v>10</v>
      </c>
      <c r="B52" s="1" t="s">
        <v>34</v>
      </c>
      <c r="C52" s="35">
        <v>11406401704</v>
      </c>
      <c r="D52" s="6"/>
      <c r="E52" s="14">
        <v>0.23</v>
      </c>
      <c r="F52" s="6">
        <f t="shared" si="20"/>
        <v>0</v>
      </c>
      <c r="G52" s="35">
        <v>11424001302</v>
      </c>
      <c r="H52" s="6"/>
      <c r="I52" s="14">
        <v>0.23</v>
      </c>
      <c r="J52" s="6">
        <f t="shared" si="21"/>
        <v>0</v>
      </c>
      <c r="K52" s="35">
        <v>11436401700</v>
      </c>
      <c r="L52" s="6"/>
      <c r="M52" s="14">
        <v>0.23</v>
      </c>
      <c r="N52" s="6">
        <f t="shared" si="22"/>
        <v>0</v>
      </c>
      <c r="O52" s="35">
        <v>11376401720</v>
      </c>
      <c r="P52" s="6"/>
      <c r="Q52" s="14">
        <v>0.23</v>
      </c>
      <c r="R52" s="6">
        <f t="shared" si="23"/>
        <v>0</v>
      </c>
      <c r="S52" s="35">
        <v>41826401701</v>
      </c>
      <c r="T52" s="6"/>
      <c r="U52" s="14">
        <v>0.23</v>
      </c>
      <c r="V52" s="6">
        <f t="shared" si="24"/>
        <v>0</v>
      </c>
    </row>
    <row r="53" spans="1:22" ht="26.45" customHeight="1" thickBot="1" x14ac:dyDescent="0.3">
      <c r="A53" s="28">
        <v>11</v>
      </c>
      <c r="B53" s="8" t="s">
        <v>39</v>
      </c>
      <c r="C53" s="35" t="s">
        <v>66</v>
      </c>
      <c r="D53" s="5"/>
      <c r="E53" s="16">
        <v>0.23</v>
      </c>
      <c r="F53" s="5">
        <f>(D53*E53+D53)</f>
        <v>0</v>
      </c>
      <c r="G53" s="35" t="s">
        <v>68</v>
      </c>
      <c r="H53" s="5"/>
      <c r="I53" s="16">
        <v>0.23</v>
      </c>
      <c r="J53" s="5">
        <f>(H53*I53+H53)</f>
        <v>0</v>
      </c>
      <c r="K53" s="35" t="s">
        <v>71</v>
      </c>
      <c r="L53" s="5"/>
      <c r="M53" s="16">
        <v>0.23</v>
      </c>
      <c r="N53" s="5">
        <f>(L53*M53+L53)</f>
        <v>0</v>
      </c>
      <c r="O53" s="35">
        <v>11376402007</v>
      </c>
      <c r="P53" s="5"/>
      <c r="Q53" s="16">
        <v>0.23</v>
      </c>
      <c r="R53" s="5">
        <f>(P53*Q53+P53)</f>
        <v>0</v>
      </c>
      <c r="S53" s="35" t="s">
        <v>73</v>
      </c>
      <c r="T53" s="5"/>
      <c r="U53" s="16">
        <v>0.23</v>
      </c>
      <c r="V53" s="5">
        <f>(T53*U53+T53)</f>
        <v>0</v>
      </c>
    </row>
    <row r="54" spans="1:22" x14ac:dyDescent="0.25">
      <c r="A54" s="70" t="s">
        <v>3</v>
      </c>
      <c r="B54" s="71"/>
      <c r="C54" s="20"/>
      <c r="D54" s="65"/>
      <c r="E54" s="66"/>
      <c r="F54" s="63">
        <f>F57+F43+F44+F45+F46+F47+F48+F49+F50+F51+F52+F53</f>
        <v>0</v>
      </c>
      <c r="G54" s="22"/>
      <c r="H54" s="65"/>
      <c r="I54" s="66"/>
      <c r="J54" s="63">
        <f>J57+J43+J44+J45+J46+J47+J48+J49+J50+J51+J52+J53</f>
        <v>0</v>
      </c>
      <c r="K54" s="22"/>
      <c r="L54" s="65"/>
      <c r="M54" s="66"/>
      <c r="N54" s="63">
        <f>N57+N43+N44+N45+N46+N47+N48+N49+N50+N51+N52+N53</f>
        <v>0</v>
      </c>
      <c r="O54" s="22"/>
      <c r="P54" s="65"/>
      <c r="Q54" s="66"/>
      <c r="R54" s="63">
        <f>R57+R43+R44+R45+R46+R47+R48+R49+R50+R51+R52+R53</f>
        <v>0</v>
      </c>
      <c r="S54" s="22"/>
      <c r="T54" s="65"/>
      <c r="U54" s="66"/>
      <c r="V54" s="63">
        <f>V57+V43+V44+V45+V46+V47+V48+V49+V50+V51+V52+V53</f>
        <v>0</v>
      </c>
    </row>
    <row r="55" spans="1:22" ht="15.75" thickBot="1" x14ac:dyDescent="0.3">
      <c r="A55" s="72"/>
      <c r="B55" s="73"/>
      <c r="C55" s="21"/>
      <c r="D55" s="64"/>
      <c r="E55" s="67"/>
      <c r="F55" s="64"/>
      <c r="G55" s="17"/>
      <c r="H55" s="64"/>
      <c r="I55" s="67"/>
      <c r="J55" s="64"/>
      <c r="K55" s="17"/>
      <c r="L55" s="64"/>
      <c r="M55" s="67"/>
      <c r="N55" s="64"/>
      <c r="O55" s="17"/>
      <c r="P55" s="64"/>
      <c r="Q55" s="67"/>
      <c r="R55" s="64"/>
      <c r="S55" s="17"/>
      <c r="T55" s="64"/>
      <c r="U55" s="67"/>
      <c r="V55" s="64"/>
    </row>
    <row r="56" spans="1:22" ht="15.75" thickBot="1" x14ac:dyDescent="0.3">
      <c r="A56" s="68" t="s">
        <v>4</v>
      </c>
      <c r="B56" s="69"/>
      <c r="C56" s="18"/>
      <c r="D56" s="11">
        <f>F54+J54+N54+R54+V54+Z54</f>
        <v>0</v>
      </c>
    </row>
    <row r="57" spans="1:22" x14ac:dyDescent="0.25">
      <c r="V57" s="32"/>
    </row>
    <row r="60" spans="1:22" ht="39.75" customHeight="1" x14ac:dyDescent="0.25">
      <c r="B60" s="47" t="s">
        <v>89</v>
      </c>
      <c r="C60" s="46" t="s">
        <v>90</v>
      </c>
      <c r="D60" s="86" t="s">
        <v>91</v>
      </c>
    </row>
    <row r="61" spans="1:22" ht="26.45" customHeight="1" x14ac:dyDescent="0.25">
      <c r="B61" s="48" t="s">
        <v>92</v>
      </c>
      <c r="C61" s="45" t="s">
        <v>95</v>
      </c>
      <c r="D61" s="49">
        <f>D22</f>
        <v>0</v>
      </c>
    </row>
    <row r="62" spans="1:22" ht="26.45" customHeight="1" x14ac:dyDescent="0.25">
      <c r="B62" s="48" t="s">
        <v>93</v>
      </c>
      <c r="C62" s="45" t="s">
        <v>96</v>
      </c>
      <c r="D62" s="49">
        <f>D38</f>
        <v>0</v>
      </c>
    </row>
    <row r="63" spans="1:22" ht="26.45" customHeight="1" x14ac:dyDescent="0.25">
      <c r="B63" s="48" t="s">
        <v>94</v>
      </c>
      <c r="C63" s="45" t="s">
        <v>97</v>
      </c>
      <c r="D63" s="49">
        <f>D56</f>
        <v>0</v>
      </c>
    </row>
    <row r="64" spans="1:22" ht="26.45" customHeight="1" x14ac:dyDescent="0.25">
      <c r="B64" s="84" t="s">
        <v>98</v>
      </c>
      <c r="C64" s="85"/>
      <c r="D64" s="52">
        <f>SUM(D61:D63)</f>
        <v>0</v>
      </c>
    </row>
    <row r="66" spans="1:8" ht="37.5" customHeight="1" x14ac:dyDescent="0.35">
      <c r="A66" s="90"/>
      <c r="B66" s="87"/>
      <c r="C66" s="88" t="s">
        <v>103</v>
      </c>
      <c r="D66" s="89"/>
      <c r="E66" s="89"/>
      <c r="F66" s="89"/>
      <c r="G66" s="89"/>
      <c r="H66" s="89"/>
    </row>
  </sheetData>
  <mergeCells count="72">
    <mergeCell ref="B64:C64"/>
    <mergeCell ref="T54:T55"/>
    <mergeCell ref="U54:U55"/>
    <mergeCell ref="V54:V55"/>
    <mergeCell ref="A56:B56"/>
    <mergeCell ref="K41:N41"/>
    <mergeCell ref="O41:R41"/>
    <mergeCell ref="S41:V41"/>
    <mergeCell ref="A54:B55"/>
    <mergeCell ref="D54:D55"/>
    <mergeCell ref="E54:E55"/>
    <mergeCell ref="F54:F55"/>
    <mergeCell ref="H54:H55"/>
    <mergeCell ref="I54:I55"/>
    <mergeCell ref="J54:J55"/>
    <mergeCell ref="L54:L55"/>
    <mergeCell ref="M54:M55"/>
    <mergeCell ref="N54:N55"/>
    <mergeCell ref="P54:P55"/>
    <mergeCell ref="Q54:Q55"/>
    <mergeCell ref="R54:R55"/>
    <mergeCell ref="A38:B38"/>
    <mergeCell ref="C41:F41"/>
    <mergeCell ref="G41:J41"/>
    <mergeCell ref="I36:I37"/>
    <mergeCell ref="J36:J37"/>
    <mergeCell ref="L36:L37"/>
    <mergeCell ref="M36:M37"/>
    <mergeCell ref="N36:N37"/>
    <mergeCell ref="A36:B37"/>
    <mergeCell ref="D36:D37"/>
    <mergeCell ref="E36:E37"/>
    <mergeCell ref="F36:F37"/>
    <mergeCell ref="H36:H37"/>
    <mergeCell ref="M25:N25"/>
    <mergeCell ref="C26:F26"/>
    <mergeCell ref="G26:J26"/>
    <mergeCell ref="K26:N26"/>
    <mergeCell ref="L20:L21"/>
    <mergeCell ref="M20:M21"/>
    <mergeCell ref="L4:N4"/>
    <mergeCell ref="E20:E21"/>
    <mergeCell ref="F20:F21"/>
    <mergeCell ref="H20:H21"/>
    <mergeCell ref="I20:I21"/>
    <mergeCell ref="J20:J21"/>
    <mergeCell ref="G4:J4"/>
    <mergeCell ref="AD20:AD21"/>
    <mergeCell ref="AB20:AB21"/>
    <mergeCell ref="AC20:AC21"/>
    <mergeCell ref="A22:B22"/>
    <mergeCell ref="V20:V21"/>
    <mergeCell ref="X20:X21"/>
    <mergeCell ref="Y20:Y21"/>
    <mergeCell ref="Z20:Z21"/>
    <mergeCell ref="N20:N21"/>
    <mergeCell ref="P20:P21"/>
    <mergeCell ref="Q20:Q21"/>
    <mergeCell ref="R20:R21"/>
    <mergeCell ref="T20:T21"/>
    <mergeCell ref="U20:U21"/>
    <mergeCell ref="A20:B21"/>
    <mergeCell ref="D20:D21"/>
    <mergeCell ref="D3:H3"/>
    <mergeCell ref="I3:S3"/>
    <mergeCell ref="AB2:AD2"/>
    <mergeCell ref="AB1:AD1"/>
    <mergeCell ref="O4:R4"/>
    <mergeCell ref="S4:V4"/>
    <mergeCell ref="W4:Z4"/>
    <mergeCell ref="AA4:AD4"/>
    <mergeCell ref="M2:O2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13"/>
  <sheetViews>
    <sheetView workbookViewId="0">
      <selection activeCell="D37" sqref="D37"/>
    </sheetView>
  </sheetViews>
  <sheetFormatPr defaultRowHeight="15" x14ac:dyDescent="0.25"/>
  <sheetData>
    <row r="3" spans="1:1" x14ac:dyDescent="0.25">
      <c r="A3" s="2"/>
    </row>
    <row r="4" spans="1:1" x14ac:dyDescent="0.25">
      <c r="A4" s="2"/>
    </row>
    <row r="5" spans="1:1" x14ac:dyDescent="0.25">
      <c r="A5" s="2"/>
    </row>
    <row r="6" spans="1:1" x14ac:dyDescent="0.25">
      <c r="A6" s="2"/>
    </row>
    <row r="7" spans="1:1" x14ac:dyDescent="0.25">
      <c r="A7" s="2"/>
    </row>
    <row r="8" spans="1:1" x14ac:dyDescent="0.25">
      <c r="A8" s="2"/>
    </row>
    <row r="9" spans="1:1" x14ac:dyDescent="0.25">
      <c r="A9" s="2"/>
    </row>
    <row r="10" spans="1:1" x14ac:dyDescent="0.25">
      <c r="A10" s="2"/>
    </row>
    <row r="11" spans="1:1" x14ac:dyDescent="0.25">
      <c r="A11" s="2"/>
    </row>
    <row r="12" spans="1:1" x14ac:dyDescent="0.25">
      <c r="A12" s="2"/>
    </row>
    <row r="13" spans="1:1" x14ac:dyDescent="0.25">
      <c r="A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KOSY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Wieczorek</dc:creator>
  <cp:lastModifiedBy>Natasza Przydrożna</cp:lastModifiedBy>
  <cp:lastPrinted>2023-04-17T10:36:07Z</cp:lastPrinted>
  <dcterms:created xsi:type="dcterms:W3CDTF">2019-07-29T05:53:56Z</dcterms:created>
  <dcterms:modified xsi:type="dcterms:W3CDTF">2023-04-17T12:50:03Z</dcterms:modified>
</cp:coreProperties>
</file>