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losz.mucha\Documents\270._2023\270.1.3.2023 Budowa podwójnej kancelarii\Projekt\"/>
    </mc:Choice>
  </mc:AlternateContent>
  <bookViews>
    <workbookView xWindow="38280" yWindow="-120" windowWidth="38640" windowHeight="16680" firstSheet="1" activeTab="1"/>
  </bookViews>
  <sheets>
    <sheet name="{965AD0B32C57411CC1788A05F9BCE}" sheetId="2" state="hidden" r:id="rId1"/>
    <sheet name="Kosztorys" sheetId="3" r:id="rId2"/>
    <sheet name="Przedmiar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3" i="3" l="1"/>
  <c r="H132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15" i="3"/>
  <c r="H113" i="3"/>
  <c r="H111" i="3"/>
  <c r="H112" i="3"/>
  <c r="H110" i="3"/>
  <c r="H108" i="3"/>
  <c r="H105" i="3"/>
  <c r="H106" i="3"/>
  <c r="H107" i="3"/>
  <c r="H104" i="3"/>
  <c r="H101" i="3"/>
  <c r="H102" i="3" s="1"/>
  <c r="H98" i="3"/>
  <c r="H99" i="3"/>
  <c r="H100" i="3"/>
  <c r="H97" i="3"/>
  <c r="H9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75" i="3"/>
  <c r="H68" i="3"/>
  <c r="H69" i="3"/>
  <c r="H70" i="3"/>
  <c r="H67" i="3"/>
  <c r="H54" i="3"/>
  <c r="H55" i="3"/>
  <c r="H56" i="3"/>
  <c r="H57" i="3"/>
  <c r="H58" i="3"/>
  <c r="H59" i="3"/>
  <c r="H60" i="3"/>
  <c r="H61" i="3"/>
  <c r="H62" i="3"/>
  <c r="H63" i="3"/>
  <c r="H65" i="3" s="1"/>
  <c r="H64" i="3"/>
  <c r="H53" i="3"/>
  <c r="H42" i="3"/>
  <c r="H51" i="3" s="1"/>
  <c r="H43" i="3"/>
  <c r="H44" i="3"/>
  <c r="H45" i="3"/>
  <c r="H46" i="3"/>
  <c r="H47" i="3"/>
  <c r="H48" i="3"/>
  <c r="H49" i="3"/>
  <c r="H50" i="3"/>
  <c r="H41" i="3"/>
  <c r="H38" i="3"/>
  <c r="H39" i="3" s="1"/>
  <c r="H31" i="3"/>
  <c r="H32" i="3"/>
  <c r="H33" i="3"/>
  <c r="H34" i="3"/>
  <c r="H35" i="3"/>
  <c r="H30" i="3"/>
  <c r="F72" i="3"/>
  <c r="H28" i="3"/>
  <c r="H23" i="3"/>
  <c r="F23" i="3"/>
  <c r="H26" i="3"/>
  <c r="H27" i="3"/>
  <c r="H22" i="3"/>
  <c r="H25" i="3"/>
  <c r="H16" i="3"/>
  <c r="H17" i="3"/>
  <c r="H18" i="3"/>
  <c r="H19" i="3"/>
  <c r="H20" i="3"/>
  <c r="H21" i="3"/>
  <c r="H15" i="3"/>
  <c r="H10" i="3"/>
  <c r="H11" i="3"/>
  <c r="H12" i="3"/>
  <c r="H9" i="3"/>
  <c r="G10" i="3"/>
  <c r="G11" i="3"/>
  <c r="G12" i="3"/>
  <c r="G15" i="3"/>
  <c r="G16" i="3"/>
  <c r="G17" i="3"/>
  <c r="G18" i="3"/>
  <c r="G19" i="3"/>
  <c r="G20" i="3"/>
  <c r="G21" i="3"/>
  <c r="G22" i="3"/>
  <c r="G25" i="3"/>
  <c r="G26" i="3"/>
  <c r="G27" i="3"/>
  <c r="G30" i="3"/>
  <c r="G31" i="3"/>
  <c r="G32" i="3"/>
  <c r="G33" i="3"/>
  <c r="G34" i="3"/>
  <c r="G35" i="3"/>
  <c r="G38" i="3"/>
  <c r="G41" i="3"/>
  <c r="G42" i="3"/>
  <c r="G43" i="3"/>
  <c r="G44" i="3"/>
  <c r="G45" i="3"/>
  <c r="G46" i="3"/>
  <c r="G47" i="3"/>
  <c r="G48" i="3"/>
  <c r="G49" i="3"/>
  <c r="G50" i="3"/>
  <c r="G53" i="3"/>
  <c r="G54" i="3"/>
  <c r="G55" i="3"/>
  <c r="G56" i="3"/>
  <c r="G57" i="3"/>
  <c r="G58" i="3"/>
  <c r="G59" i="3"/>
  <c r="G60" i="3"/>
  <c r="G61" i="3"/>
  <c r="G62" i="3"/>
  <c r="G63" i="3"/>
  <c r="G64" i="3"/>
  <c r="G67" i="3"/>
  <c r="G68" i="3"/>
  <c r="G69" i="3"/>
  <c r="G70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7" i="3"/>
  <c r="G98" i="3"/>
  <c r="G99" i="3"/>
  <c r="G100" i="3"/>
  <c r="G104" i="3"/>
  <c r="G105" i="3"/>
  <c r="G106" i="3"/>
  <c r="G107" i="3"/>
  <c r="G110" i="3"/>
  <c r="G111" i="3"/>
  <c r="G112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F132" i="3"/>
  <c r="F20" i="3"/>
  <c r="F10" i="3"/>
  <c r="H71" i="3" l="1"/>
  <c r="H72" i="3" s="1"/>
  <c r="H36" i="3"/>
  <c r="F11" i="3"/>
  <c r="F12" i="3"/>
  <c r="F15" i="3"/>
  <c r="F16" i="3"/>
  <c r="F17" i="3"/>
  <c r="F18" i="3"/>
  <c r="F19" i="3"/>
  <c r="F21" i="3"/>
  <c r="F22" i="3"/>
  <c r="F25" i="3"/>
  <c r="F26" i="3"/>
  <c r="F27" i="3"/>
  <c r="F30" i="3"/>
  <c r="F31" i="3"/>
  <c r="F32" i="3"/>
  <c r="F33" i="3"/>
  <c r="F34" i="3"/>
  <c r="F35" i="3"/>
  <c r="F38" i="3"/>
  <c r="F39" i="3" s="1"/>
  <c r="C143" i="3" s="1"/>
  <c r="F41" i="3"/>
  <c r="F42" i="3"/>
  <c r="F43" i="3"/>
  <c r="F44" i="3"/>
  <c r="F45" i="3"/>
  <c r="F46" i="3"/>
  <c r="F47" i="3"/>
  <c r="F48" i="3"/>
  <c r="F49" i="3"/>
  <c r="F50" i="3"/>
  <c r="F53" i="3"/>
  <c r="F54" i="3"/>
  <c r="F55" i="3"/>
  <c r="F56" i="3"/>
  <c r="F57" i="3"/>
  <c r="F58" i="3"/>
  <c r="F59" i="3"/>
  <c r="F60" i="3"/>
  <c r="F61" i="3"/>
  <c r="F62" i="3"/>
  <c r="F63" i="3"/>
  <c r="F64" i="3"/>
  <c r="F67" i="3"/>
  <c r="F68" i="3"/>
  <c r="F69" i="3"/>
  <c r="F70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7" i="3"/>
  <c r="F98" i="3"/>
  <c r="F99" i="3"/>
  <c r="F100" i="3"/>
  <c r="F104" i="3"/>
  <c r="F105" i="3"/>
  <c r="F106" i="3"/>
  <c r="F107" i="3"/>
  <c r="F110" i="3"/>
  <c r="F111" i="3"/>
  <c r="F112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9" i="3"/>
  <c r="G9" i="3" s="1"/>
  <c r="H13" i="3" s="1"/>
  <c r="F71" i="3" l="1"/>
  <c r="F108" i="3"/>
  <c r="C150" i="3" s="1"/>
  <c r="F95" i="3"/>
  <c r="C148" i="3" s="1"/>
  <c r="F113" i="3"/>
  <c r="C151" i="3" s="1"/>
  <c r="C152" i="3"/>
  <c r="F101" i="3"/>
  <c r="F65" i="3"/>
  <c r="C145" i="3" s="1"/>
  <c r="F51" i="3"/>
  <c r="C144" i="3" s="1"/>
  <c r="F28" i="3"/>
  <c r="C141" i="3" s="1"/>
  <c r="F36" i="3"/>
  <c r="C142" i="3" s="1"/>
  <c r="F13" i="3"/>
  <c r="C139" i="3" s="1"/>
  <c r="C140" i="3"/>
  <c r="C149" i="3" l="1"/>
  <c r="F102" i="3"/>
  <c r="C146" i="3"/>
  <c r="C138" i="3"/>
  <c r="C147" i="3" l="1"/>
  <c r="C153" i="3" s="1"/>
  <c r="F133" i="3"/>
</calcChain>
</file>

<file path=xl/sharedStrings.xml><?xml version="1.0" encoding="utf-8"?>
<sst xmlns="http://schemas.openxmlformats.org/spreadsheetml/2006/main" count="466" uniqueCount="172">
  <si>
    <t>POZYCJE KOSZTORYSU</t>
  </si>
  <si>
    <t>Lp.</t>
  </si>
  <si>
    <t>Opis</t>
  </si>
  <si>
    <t>jedn.obm.</t>
  </si>
  <si>
    <t>Obmiar</t>
  </si>
  <si>
    <t>Cena jedn.</t>
  </si>
  <si>
    <t>Pomiary geodezyjne - wytyczenie ław fundamentowych i poziomu +- 0,00 przez geodetę</t>
  </si>
  <si>
    <t>kpl.</t>
  </si>
  <si>
    <t>Roboty ziemne wykonywane koparkami na odkład</t>
  </si>
  <si>
    <t>m3</t>
  </si>
  <si>
    <t>Zasypywanie wykopów o ścianach pionowych ziemią z wykopu</t>
  </si>
  <si>
    <t>Zagęszczenie zasypów zagęszczarkami;</t>
  </si>
  <si>
    <t>Podkłady betonowe na podłożu gruntowym</t>
  </si>
  <si>
    <t>Ławy fundamentowe prostokątne żelbetowe - z zastosowaniem pompy do betonu - beton B-25</t>
  </si>
  <si>
    <t>Ściany betonowe proste grubości 25 cm wysokości do 3 m - z zastosowaniem pompy do betonu</t>
  </si>
  <si>
    <t>m2</t>
  </si>
  <si>
    <t>Stopy fundamentowe prostokątne żelbetowe - z zastosowaniem pompy do betonu</t>
  </si>
  <si>
    <t>Izolacje przeciwwilgociowe powłokowe bitumiczne poziome - wykonywane na zimno z emulsji asfaltowej - pierwsza warstwa</t>
  </si>
  <si>
    <t>Izolacje przeciwwilgociowe powłokowe bitumiczne poziome - wykonywane na zimno z emulsji asfaltowej - druga i następna warstwa</t>
  </si>
  <si>
    <t>Izolacje pionowe ścian fundamentowych z płyt z XPS gr. 10 cm na klej</t>
  </si>
  <si>
    <t>Izolacje pionowe ścian fundamentowych z folii kubełkowej bez gruntowania powierzchni</t>
  </si>
  <si>
    <t>Podkłady z ubitych materiałów sypkich na podłożu gruntowym - podsypka piaskowa gr 10 cm</t>
  </si>
  <si>
    <t>Izolacje przeciwwilgociowe i przeciwwodne z folii polietylenowej szerokiej poziome podposadzkowe</t>
  </si>
  <si>
    <t>Płyta betonowa gr 10 cm</t>
  </si>
  <si>
    <t>Izolacje przeciwwilgociowe dwiema warstwami papy na lepiku na gorąco ław fundamentowych betonowych</t>
  </si>
  <si>
    <t>Ściany budynków jednokondygnacyjnych o wys. do 4,5 m i gr. 25 cm z pustaków ceramicznych</t>
  </si>
  <si>
    <t>Ścianki działowe budynków jednokondygnacyjnych o gr. 11,5 cm i wys. do 4,5 m z pustaków ceramicznych</t>
  </si>
  <si>
    <t>(z.II) Ułożenie nadproży prefabrykowanych</t>
  </si>
  <si>
    <t>m</t>
  </si>
  <si>
    <t>Słupy żelbetowe prostokątne  - z zastosowaniem pompy do betonu B25</t>
  </si>
  <si>
    <t>Belki, podciągi, nadproża i wieńce żelbetowe</t>
  </si>
  <si>
    <t>Przygotowanie i montaż zbrojenia elementów budynków i budowli</t>
  </si>
  <si>
    <t>t</t>
  </si>
  <si>
    <t>Więźba dachowa o układzie jętkowym z tarcicy nasyconej</t>
  </si>
  <si>
    <t>Ołacenie połaci dachowych łatami  z tarcicy nasyconej</t>
  </si>
  <si>
    <t>Folie wstępnego krycia (FWK) układane na krokwiach - rozstaw kontrłat 0,80 m</t>
  </si>
  <si>
    <t>Montaż deski okapowej</t>
  </si>
  <si>
    <t>Blacha gontopodobna z posypką mineralną kolor grafitowy</t>
  </si>
  <si>
    <t>Blacha gontopodobna kolor grafitowy z blachy powlekanej - elementy wykończeniowe - gąsiory</t>
  </si>
  <si>
    <t>Blacha powlekana płaska grafitowa - elementy wykończeniowe - obróbki o szer. ponad 25 cm w rozwinięciu</t>
  </si>
  <si>
    <t>Przewody wentylacyjna + kominki systemowe na dachu od wentylacji</t>
  </si>
  <si>
    <t>szt</t>
  </si>
  <si>
    <t>Rynny gzymsowe stalowe o śr. 12,5 cm</t>
  </si>
  <si>
    <t>Rury spustowe okrągłe o śr. 10 cm z blachy ocynkowanej powlekanej</t>
  </si>
  <si>
    <t>Ocieplenie ścian budynków - przyklejenie płyt styropianowych do ścian - płyty styropianowe gr. 15cm</t>
  </si>
  <si>
    <t>Ocieplenie ścian budynków - przyklejenie płyt styropianowych do ścian - płyty styropianowe gr. 10cm</t>
  </si>
  <si>
    <t>Ocieplenie ścian budynków - przyklejenie płyt styropianowych do ościeży gr. 3cm</t>
  </si>
  <si>
    <t>Ocieplenie ścian budynków - przymocowanie płyt styropianowych za pomocą dybli plastikowych do ścian</t>
  </si>
  <si>
    <t>szt.</t>
  </si>
  <si>
    <t>Ocieplenie ścian budynków - przyklejenie jednej warstwy siatki na ścianach</t>
  </si>
  <si>
    <t>Ocieplenie ścian budynków - przyklejenie jednej warstwy siatki na ościeżach</t>
  </si>
  <si>
    <t>Ocieplenie ścian budynków - ochrona narożników wypukłych kątowni- kiem metalowym</t>
  </si>
  <si>
    <t>Wykonanie tynków silikatowych na gotowym podłożu z zaprawy o uziarnieniu 1,5 mm</t>
  </si>
  <si>
    <t>Wykonanie okładziny z kamienia lamanego  cokół na wysokośc 20 cm</t>
  </si>
  <si>
    <t>Montaż obróbek blacharskich z gotowych elementów prefabrykowanych z blachy o szer. w rozwinięciu do 25 cm - montaż parapetów</t>
  </si>
  <si>
    <t>Montaż ozdobnego deskowania na elewacji, deska gr. min 25mm, malowane lakierobejcą</t>
  </si>
  <si>
    <t>Deskowanie połaci dachowych podbitka gr. min 20mm malowana lakirobejcą wraz z wykonaniem rusztu</t>
  </si>
  <si>
    <t>Okna z kształtowników PCW</t>
  </si>
  <si>
    <t>Drzwi aluminiowe zewnętrzne</t>
  </si>
  <si>
    <t>Skrzydła drzwiowe z ościeżnicą regulowaną płytowe wewnętrzne pełne jednoskrzydłowe</t>
  </si>
  <si>
    <t>Zestaw aluminiowy z naswietlem</t>
  </si>
  <si>
    <t>Tynki wewnętrzne zwykłe na ścianach i słupach</t>
  </si>
  <si>
    <t>Izolacje przeciwwilgociowe z papy zgrzewalnej 2x</t>
  </si>
  <si>
    <t>Izolacje cieplne i przeciwdźwiękowe z płyt styropianowych - jedna warstwa gr 15 cm (posadzka)</t>
  </si>
  <si>
    <t>Izolacje z folii polietylenowej szerokiej - poziome podposadzkowe</t>
  </si>
  <si>
    <t>Warstwy wyrównawcze pod posadzki z zaprawy cementowej grubości 80 mm zatarte na gładko</t>
  </si>
  <si>
    <t>Posadzki cementowe wraz z cokolikami - dopłata za zbrojenie siatką stalową fi 4,5mm</t>
  </si>
  <si>
    <t>Posadzki z płytek ceramicznych na zaprawie klejowej</t>
  </si>
  <si>
    <t>Cokoliki z płytek na zaprawie klejowej</t>
  </si>
  <si>
    <t>Wewnętrzne gładzie gipsowe dwuwarstwowe na ścianach z elementów prefa- brykowanych i betonów wylewanych</t>
  </si>
  <si>
    <t>Dwukrotne malowanie farbami emulsyjnymi powierzchni wewnętrznych - podłoży gipsowych z gruntowaniem</t>
  </si>
  <si>
    <t>Licowanie ścian płytkami - lazienka, pomieszczenie socjalne i gospodarcze na wysokość 2,0m</t>
  </si>
  <si>
    <t>Parapety - elementy grubości 3 cm i szerokości do 30 cm - konglomerat aglomarmuru</t>
  </si>
  <si>
    <t>Sufit z płyt gipsowo-kartonowych na konstrukcji metalowej - dwuwarstwowy - łazienka - płyta wodoodporna</t>
  </si>
  <si>
    <t>Wykonanie deskowania z desek struganych lakierowanych gr 25mm na belkach stropowych  - strop nad parterem</t>
  </si>
  <si>
    <t>Izolacje z folii paroizolacyjnej</t>
  </si>
  <si>
    <t>Izolacje cieplne i przeciwdźwiękowe z wełny mineralnej poziome z płyt układanych na sucho - jedna warstwa gr 15 cm</t>
  </si>
  <si>
    <t>Izolacje cieplne i przeciwdźwiękowe z wełny mineralnej poziome z płyt układanych na sucho -  następna warstwa gr 10 cm</t>
  </si>
  <si>
    <t>Montaz legarów drewnianych 2x (5/10 cm, 5/15 cm)</t>
  </si>
  <si>
    <t>Izolacje z membrany paroprzepuszczalnej</t>
  </si>
  <si>
    <t>Wykonanie ślepych podłóg z desek niestruganych o grubości 25 mm</t>
  </si>
  <si>
    <t>Wyposażenie łazienki - poręcze, dozownik mydła, podajnik papieru suszarka do rąk, lustro</t>
  </si>
  <si>
    <t>Dostawa i montaż systemowych schodów strychowych 1,3*0,8 m</t>
  </si>
  <si>
    <t>Wykonanie pochylni z kostki betonowej</t>
  </si>
  <si>
    <t>Poręcze ze stali nierdzewnej</t>
  </si>
  <si>
    <t>Kompleksowe wykonanie instalacji elektrycznej</t>
  </si>
  <si>
    <t>Wykonanie instalacji fotowoltaicznej</t>
  </si>
  <si>
    <t>Wykonanie instalacji monitoringu i alarmu (okablowanie, 4 kamery, rejestrator, oprogramowanie)</t>
  </si>
  <si>
    <t>Montaż wyłącznika p.pozarowego</t>
  </si>
  <si>
    <t>Kompleksowe wykonanie instalacji sanitarnej</t>
  </si>
  <si>
    <t>Dostawa i montaz pompy ciepła</t>
  </si>
  <si>
    <t>Dostawa i montaz zbiornika na nieczystości ciekłe o pojemnosci 5000l wraz z robotami ziemnymi</t>
  </si>
  <si>
    <t>Wykonanie przyłącza wodociągowy PE40x3,7mm</t>
  </si>
  <si>
    <t>Instalacja zewnętrzna kanalizacyjna do zbiornika PVC160</t>
  </si>
  <si>
    <t>Instalacja kanalizacji deszczowej rury PVC 160</t>
  </si>
  <si>
    <t>Zewnętrzna instalacja energetyczna kablem ziemnym YKY4*16mm2</t>
  </si>
  <si>
    <t>Wykopy na odkład - korytowanie pod warstwy nawierzchniowe</t>
  </si>
  <si>
    <t>Ręczne profilowanie i zagęszczenie podłoża pod warstwy konstrukcyjne nawierzchni w gruncie kat. III-IV</t>
  </si>
  <si>
    <t>Podbudowa z kruszywa naturalnego - warstwa dolna z kruszywa łamanego stabilizowanego mechanicznie 0-63 mm o gr. 20cm - Podjazd, parking i dojazd</t>
  </si>
  <si>
    <t>Podbudowa z kruszywa łamanego - warstwa górna z kruszywa łamanego stabilizowanego mechanicznie 0-31,5 mm o gr.20cm - Podjazd, parking i dojazd</t>
  </si>
  <si>
    <t>Podbudowa z kruszywa naturalnego - warstwa dolna z kruszywa łamanego stabilizowanego mechanicznie 0-63 mm o gr. 10cm - Dojście i opaska wokół budynku</t>
  </si>
  <si>
    <t>Podbudowa z kruszywa łamanego - warstwa górna z kruszywa łamanego stabilizowanego mechanicznie 0-31,5 mm o gr.20cm - Dojście i opaska wokół budynku</t>
  </si>
  <si>
    <t>Ława pod krawężniki betonowa zwykła</t>
  </si>
  <si>
    <t>Krawężniki betonowe wystające o wymiarach 15x30 cm na ławie betonowej</t>
  </si>
  <si>
    <t>Krawężniki betonowe najazdowe na ławie betonowej</t>
  </si>
  <si>
    <t>Obrzeża betonowe o wymiarach 8x30 cm na podsypce piaskowej z wypełnieniem spoin zaprawą cementową</t>
  </si>
  <si>
    <t>Nawierzchnia z kostki brukowej betonowej gr. 8 cm układana na podsypce cementowo-piaskowej</t>
  </si>
  <si>
    <t>Odwodnienie liniowe z kratą 10x10 cm</t>
  </si>
  <si>
    <t>Układanie podjazdów z płyt betonowych ażurowych z wypełnieniem ziemią urodzajną i zasianie trawą</t>
  </si>
  <si>
    <t>STAN SUROWY</t>
  </si>
  <si>
    <t>Roboty przygotowawcze i ziemne</t>
  </si>
  <si>
    <t>Wykonanie fundamentów (ław i stóp)</t>
  </si>
  <si>
    <t>Podloga na gruncie</t>
  </si>
  <si>
    <t>Parter i poddasze</t>
  </si>
  <si>
    <t>Zbrojenie</t>
  </si>
  <si>
    <t>Wykonanie więźby dachowej z pokryciem dachu</t>
  </si>
  <si>
    <t>Wykonanie elewacji budynku</t>
  </si>
  <si>
    <t>Montaż stolarki okiennej i drzwiowej</t>
  </si>
  <si>
    <t>Roboty wykończeniowe wewnętrzne</t>
  </si>
  <si>
    <t>Roboty wykończeniowe</t>
  </si>
  <si>
    <t>Pozostałe elementy wyposażenia</t>
  </si>
  <si>
    <t>Instalacja elektryczna</t>
  </si>
  <si>
    <t>Instalacja sanitarna</t>
  </si>
  <si>
    <t>Zagospodarowanie terenu</t>
  </si>
  <si>
    <t>PRZEDMIAR</t>
  </si>
  <si>
    <t>Razem: roboty przygotowawcze i ziemne</t>
  </si>
  <si>
    <t>Razem: wykonanie fundamentów (ław i stóp)</t>
  </si>
  <si>
    <t>Podłoga na gruncie</t>
  </si>
  <si>
    <t>Razem: podłoga na gruncie</t>
  </si>
  <si>
    <t>Razem: parter i poddasze</t>
  </si>
  <si>
    <t>Razem: zbrojenie</t>
  </si>
  <si>
    <t>Razem: wykonanie więźby dachowej z pokryciem dachu</t>
  </si>
  <si>
    <t>Razem: wykonanie elewacji budynku</t>
  </si>
  <si>
    <t>Razem: montaż stolarki okiennej i drzwiowej</t>
  </si>
  <si>
    <t>Razem: stan surowy</t>
  </si>
  <si>
    <t>1. STAN SUROWY</t>
  </si>
  <si>
    <t>2. Roboty wykończeniowe wewnętrzne</t>
  </si>
  <si>
    <t>Razem: roboty wykończeniowe</t>
  </si>
  <si>
    <t>Razem: pozostałe elementy wyposażenia</t>
  </si>
  <si>
    <t>Razem: roboty wykończeniowe wewnętrzne</t>
  </si>
  <si>
    <t>Razem: instalacja elektryczna</t>
  </si>
  <si>
    <t>Razem: Instalacja sanitarna</t>
  </si>
  <si>
    <t>Razem wartość kosztorysowa robót bez podatku VAT</t>
  </si>
  <si>
    <t>Tabela elementów scalonych</t>
  </si>
  <si>
    <t xml:space="preserve">1. Stan surowy </t>
  </si>
  <si>
    <t>3. Instalacja elektryczna</t>
  </si>
  <si>
    <t>4. Instalacja sanitarna</t>
  </si>
  <si>
    <t>5. Zagospodarowanie terenu</t>
  </si>
  <si>
    <t>RAZEM</t>
  </si>
  <si>
    <t xml:space="preserve">1.1 Roboty przygotowawcze i ziemne </t>
  </si>
  <si>
    <t>1.2 Wykonanie fundamentów (ław i stóp)</t>
  </si>
  <si>
    <t>1.3 Podłoga na gruncie 4</t>
  </si>
  <si>
    <t xml:space="preserve">1.4 Parter i poddasze </t>
  </si>
  <si>
    <t xml:space="preserve">1.5 Zbrojenie </t>
  </si>
  <si>
    <t xml:space="preserve">1.6 Wykonanie więźby dachowej z pokryciem dachu </t>
  </si>
  <si>
    <t xml:space="preserve">1.7 Wykonanie elewacji budynku </t>
  </si>
  <si>
    <t xml:space="preserve">1.8 Montaż stolarki okiennej i drzwiowej </t>
  </si>
  <si>
    <t xml:space="preserve">2 Roboty wykończeniowe wewnętrzne </t>
  </si>
  <si>
    <t xml:space="preserve">2.1 Roboty wykończeniowe </t>
  </si>
  <si>
    <t xml:space="preserve">2.2 Pozostałe elementy wyposażenia </t>
  </si>
  <si>
    <t xml:space="preserve">3 Instalacja elektryczna </t>
  </si>
  <si>
    <t xml:space="preserve">4 Instalacja sanitarna </t>
  </si>
  <si>
    <t xml:space="preserve">5 Zagospodarowanie terenu </t>
  </si>
  <si>
    <t>Wartość netto</t>
  </si>
  <si>
    <t>VAT</t>
  </si>
  <si>
    <t>Wartość brutto</t>
  </si>
  <si>
    <t>KOSZTORYS OFERTOWY</t>
  </si>
  <si>
    <t>Razem: zagospodarowanie terenu</t>
  </si>
  <si>
    <t>Postępowanie pn.: Budowa budynku biurowego kancelarii podwójnej z instalacjami wewnętrznymi dla leśnictw Mogielica i Kiczora</t>
  </si>
  <si>
    <t>Zn. spr.: SA.270.1.3.2023</t>
  </si>
  <si>
    <t xml:space="preserve">Wykonawca: </t>
  </si>
  <si>
    <r>
      <t xml:space="preserve">……………………………………………….
……………………………………………….
……………………………………………….
</t>
    </r>
    <r>
      <rPr>
        <i/>
        <sz val="11"/>
        <color theme="1"/>
        <rFont val="Calibri"/>
        <family val="2"/>
        <charset val="238"/>
        <scheme val="minor"/>
      </rPr>
      <t>(nazwa i adres)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</si>
</sst>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4A58C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0" xfId="0" applyNumberFormat="1" applyAlignment="1">
      <alignment vertical="center"/>
    </xf>
    <xf numFmtId="164" fontId="0" fillId="0" borderId="1" xfId="0" applyNumberFormat="1" applyBorder="1" applyAlignment="1">
      <alignment vertical="center"/>
    </xf>
    <xf numFmtId="2" fontId="0" fillId="0" borderId="0" xfId="0" applyNumberFormat="1" applyAlignment="1">
      <alignment vertical="center"/>
    </xf>
    <xf numFmtId="2" fontId="1" fillId="0" borderId="1" xfId="0" applyNumberFormat="1" applyFont="1" applyBorder="1" applyAlignment="1">
      <alignment vertical="center"/>
    </xf>
    <xf numFmtId="2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2" borderId="1" xfId="0" applyNumberFormat="1" applyFill="1" applyBorder="1" applyAlignment="1">
      <alignment vertical="center"/>
    </xf>
    <xf numFmtId="164" fontId="1" fillId="3" borderId="1" xfId="0" applyNumberFormat="1" applyFont="1" applyFill="1" applyBorder="1" applyAlignment="1">
      <alignment vertical="center"/>
    </xf>
    <xf numFmtId="164" fontId="1" fillId="3" borderId="7" xfId="0" applyNumberFormat="1" applyFont="1" applyFill="1" applyBorder="1" applyAlignment="1">
      <alignment vertical="center"/>
    </xf>
    <xf numFmtId="0" fontId="0" fillId="0" borderId="13" xfId="0" applyBorder="1"/>
    <xf numFmtId="164" fontId="0" fillId="0" borderId="14" xfId="0" applyNumberFormat="1" applyBorder="1" applyAlignment="1">
      <alignment vertical="center"/>
    </xf>
    <xf numFmtId="164" fontId="1" fillId="3" borderId="18" xfId="0" applyNumberFormat="1" applyFont="1" applyFill="1" applyBorder="1" applyAlignment="1">
      <alignment vertical="center"/>
    </xf>
    <xf numFmtId="164" fontId="1" fillId="3" borderId="20" xfId="0" applyNumberFormat="1" applyFont="1" applyFill="1" applyBorder="1" applyAlignment="1">
      <alignment vertical="center"/>
    </xf>
    <xf numFmtId="164" fontId="0" fillId="0" borderId="21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164" fontId="1" fillId="3" borderId="26" xfId="0" applyNumberFormat="1" applyFont="1" applyFill="1" applyBorder="1" applyAlignment="1">
      <alignment vertical="center"/>
    </xf>
    <xf numFmtId="164" fontId="0" fillId="3" borderId="26" xfId="0" applyNumberFormat="1" applyFill="1" applyBorder="1" applyAlignment="1">
      <alignment vertical="center"/>
    </xf>
    <xf numFmtId="164" fontId="0" fillId="0" borderId="23" xfId="0" applyNumberFormat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1" xfId="0" applyBorder="1"/>
    <xf numFmtId="0" fontId="0" fillId="0" borderId="21" xfId="0" applyBorder="1" applyAlignment="1">
      <alignment vertical="center" wrapText="1"/>
    </xf>
    <xf numFmtId="0" fontId="0" fillId="0" borderId="21" xfId="0" applyBorder="1" applyAlignment="1">
      <alignment horizontal="center" vertical="center"/>
    </xf>
    <xf numFmtId="164" fontId="0" fillId="2" borderId="21" xfId="0" applyNumberFormat="1" applyFill="1" applyBorder="1" applyAlignment="1">
      <alignment vertical="center"/>
    </xf>
    <xf numFmtId="0" fontId="1" fillId="0" borderId="24" xfId="0" applyFont="1" applyBorder="1" applyAlignment="1">
      <alignment vertical="center"/>
    </xf>
    <xf numFmtId="164" fontId="1" fillId="3" borderId="14" xfId="0" applyNumberFormat="1" applyFont="1" applyFill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33" xfId="0" applyBorder="1"/>
    <xf numFmtId="164" fontId="0" fillId="0" borderId="34" xfId="0" applyNumberFormat="1" applyBorder="1" applyAlignment="1">
      <alignment vertical="center"/>
    </xf>
    <xf numFmtId="164" fontId="1" fillId="3" borderId="30" xfId="0" applyNumberFormat="1" applyFont="1" applyFill="1" applyBorder="1" applyAlignment="1">
      <alignment vertical="center"/>
    </xf>
    <xf numFmtId="164" fontId="1" fillId="3" borderId="31" xfId="0" applyNumberFormat="1" applyFont="1" applyFill="1" applyBorder="1" applyAlignment="1">
      <alignment vertical="center"/>
    </xf>
    <xf numFmtId="0" fontId="0" fillId="0" borderId="34" xfId="0" applyBorder="1"/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1" fillId="0" borderId="27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28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32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1" fillId="0" borderId="27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4" borderId="7" xfId="0" applyFont="1" applyFill="1" applyBorder="1"/>
    <xf numFmtId="0" fontId="1" fillId="4" borderId="7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vertical="center"/>
    </xf>
    <xf numFmtId="164" fontId="1" fillId="4" borderId="7" xfId="0" applyNumberFormat="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74A58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defaultRowHeight="14.4" x14ac:dyDescent="0.3"/>
  <sheetData>
    <row r="1" spans="1:2" x14ac:dyDescent="0.3">
      <c r="A1">
        <v>3</v>
      </c>
    </row>
    <row r="2" spans="1:2" x14ac:dyDescent="0.3">
      <c r="A2">
        <v>0</v>
      </c>
      <c r="B2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3"/>
  <sheetViews>
    <sheetView tabSelected="1" zoomScale="85" zoomScaleNormal="85" workbookViewId="0">
      <selection activeCell="F4" sqref="F4"/>
    </sheetView>
  </sheetViews>
  <sheetFormatPr defaultRowHeight="14.4" x14ac:dyDescent="0.3"/>
  <cols>
    <col min="2" max="2" width="64" style="9" customWidth="1"/>
    <col min="3" max="3" width="13.6640625" style="4" customWidth="1"/>
    <col min="4" max="4" width="10.6640625" style="5" customWidth="1"/>
    <col min="5" max="5" width="14.88671875" style="12" customWidth="1"/>
    <col min="6" max="6" width="16.109375" style="12" customWidth="1"/>
    <col min="7" max="7" width="11.6640625" customWidth="1"/>
    <col min="8" max="8" width="14.21875" customWidth="1"/>
  </cols>
  <sheetData>
    <row r="1" spans="1:8" x14ac:dyDescent="0.3">
      <c r="A1" s="1" t="s">
        <v>169</v>
      </c>
      <c r="B1" s="93"/>
      <c r="C1" s="94"/>
      <c r="D1" s="95"/>
      <c r="E1" s="96"/>
      <c r="F1" s="96"/>
      <c r="G1" s="1"/>
      <c r="H1" s="1"/>
    </row>
    <row r="2" spans="1:8" ht="28.8" customHeight="1" x14ac:dyDescent="0.3">
      <c r="A2" s="1"/>
      <c r="B2" s="101" t="s">
        <v>168</v>
      </c>
      <c r="C2" s="101"/>
      <c r="D2" s="101"/>
      <c r="E2" s="101"/>
      <c r="F2" s="101"/>
      <c r="G2" s="101"/>
      <c r="H2" s="101"/>
    </row>
    <row r="3" spans="1:8" ht="28.8" customHeight="1" x14ac:dyDescent="0.3">
      <c r="A3" s="98" t="s">
        <v>170</v>
      </c>
      <c r="B3" s="98"/>
      <c r="C3" s="97"/>
      <c r="D3" s="97"/>
      <c r="E3" s="97"/>
      <c r="F3" s="97"/>
      <c r="G3" s="97"/>
      <c r="H3" s="97"/>
    </row>
    <row r="4" spans="1:8" ht="104.4" customHeight="1" x14ac:dyDescent="0.3">
      <c r="A4" s="99" t="s">
        <v>171</v>
      </c>
      <c r="B4" s="100"/>
      <c r="C4" s="97"/>
      <c r="D4" s="97"/>
      <c r="E4" s="97"/>
      <c r="F4" s="97"/>
      <c r="G4" s="97"/>
      <c r="H4" s="97"/>
    </row>
    <row r="5" spans="1:8" ht="29.4" customHeight="1" x14ac:dyDescent="0.3">
      <c r="A5" s="62" t="s">
        <v>166</v>
      </c>
      <c r="B5" s="62"/>
      <c r="C5" s="62"/>
      <c r="D5" s="62"/>
      <c r="E5" s="62"/>
      <c r="F5" s="62"/>
    </row>
    <row r="6" spans="1:8" ht="23.4" customHeight="1" thickBot="1" x14ac:dyDescent="0.35">
      <c r="A6" s="88" t="s">
        <v>1</v>
      </c>
      <c r="B6" s="89" t="s">
        <v>2</v>
      </c>
      <c r="C6" s="90" t="s">
        <v>3</v>
      </c>
      <c r="D6" s="91" t="s">
        <v>4</v>
      </c>
      <c r="E6" s="92" t="s">
        <v>5</v>
      </c>
      <c r="F6" s="92" t="s">
        <v>163</v>
      </c>
      <c r="G6" s="91" t="s">
        <v>164</v>
      </c>
      <c r="H6" s="91" t="s">
        <v>165</v>
      </c>
    </row>
    <row r="7" spans="1:8" ht="15" thickBot="1" x14ac:dyDescent="0.35">
      <c r="A7" s="63" t="s">
        <v>135</v>
      </c>
      <c r="B7" s="64"/>
      <c r="C7" s="71"/>
      <c r="D7" s="72"/>
      <c r="E7" s="72"/>
      <c r="F7" s="72"/>
      <c r="G7" s="72"/>
      <c r="H7" s="73"/>
    </row>
    <row r="8" spans="1:8" ht="15" customHeight="1" x14ac:dyDescent="0.3">
      <c r="A8" s="65" t="s">
        <v>110</v>
      </c>
      <c r="B8" s="66"/>
      <c r="C8" s="66"/>
      <c r="D8" s="66"/>
      <c r="E8" s="66"/>
      <c r="F8" s="67"/>
      <c r="G8" s="32"/>
      <c r="H8" s="43"/>
    </row>
    <row r="9" spans="1:8" ht="28.8" x14ac:dyDescent="0.3">
      <c r="A9" s="22">
        <v>1</v>
      </c>
      <c r="B9" s="11" t="s">
        <v>6</v>
      </c>
      <c r="C9" s="7" t="s">
        <v>7</v>
      </c>
      <c r="D9" s="8">
        <v>1</v>
      </c>
      <c r="E9" s="19"/>
      <c r="F9" s="13">
        <f>D9*E9</f>
        <v>0</v>
      </c>
      <c r="G9" s="13">
        <f>F9*0.23</f>
        <v>0</v>
      </c>
      <c r="H9" s="23">
        <f>F9+G9</f>
        <v>0</v>
      </c>
    </row>
    <row r="10" spans="1:8" x14ac:dyDescent="0.3">
      <c r="A10" s="22">
        <v>2</v>
      </c>
      <c r="B10" s="11" t="s">
        <v>8</v>
      </c>
      <c r="C10" s="7" t="s">
        <v>9</v>
      </c>
      <c r="D10" s="8">
        <v>65.099999999999994</v>
      </c>
      <c r="E10" s="19"/>
      <c r="F10" s="13">
        <f>D10*E10</f>
        <v>0</v>
      </c>
      <c r="G10" s="13">
        <f t="shared" ref="G10:G70" si="0">F10*0.23</f>
        <v>0</v>
      </c>
      <c r="H10" s="23">
        <f t="shared" ref="H10:H12" si="1">F10+G10</f>
        <v>0</v>
      </c>
    </row>
    <row r="11" spans="1:8" x14ac:dyDescent="0.3">
      <c r="A11" s="22">
        <v>3</v>
      </c>
      <c r="B11" s="11" t="s">
        <v>10</v>
      </c>
      <c r="C11" s="7" t="s">
        <v>9</v>
      </c>
      <c r="D11" s="8">
        <v>32.634</v>
      </c>
      <c r="E11" s="19"/>
      <c r="F11" s="13">
        <f t="shared" ref="F11:F91" si="2">D11*E11</f>
        <v>0</v>
      </c>
      <c r="G11" s="13">
        <f t="shared" si="0"/>
        <v>0</v>
      </c>
      <c r="H11" s="23">
        <f t="shared" si="1"/>
        <v>0</v>
      </c>
    </row>
    <row r="12" spans="1:8" x14ac:dyDescent="0.3">
      <c r="A12" s="22">
        <v>4</v>
      </c>
      <c r="B12" s="11" t="s">
        <v>11</v>
      </c>
      <c r="C12" s="7" t="s">
        <v>9</v>
      </c>
      <c r="D12" s="8">
        <v>32.634</v>
      </c>
      <c r="E12" s="19"/>
      <c r="F12" s="13">
        <f t="shared" si="2"/>
        <v>0</v>
      </c>
      <c r="G12" s="13">
        <f t="shared" si="0"/>
        <v>0</v>
      </c>
      <c r="H12" s="23">
        <f t="shared" si="1"/>
        <v>0</v>
      </c>
    </row>
    <row r="13" spans="1:8" ht="15" customHeight="1" thickBot="1" x14ac:dyDescent="0.35">
      <c r="A13" s="57" t="s">
        <v>125</v>
      </c>
      <c r="B13" s="58"/>
      <c r="C13" s="58"/>
      <c r="D13" s="58"/>
      <c r="E13" s="59"/>
      <c r="F13" s="28">
        <f>SUM(F9:F12)</f>
        <v>0</v>
      </c>
      <c r="G13" s="29"/>
      <c r="H13" s="24">
        <f t="shared" ref="H13" si="3">SUM(H9:H12)</f>
        <v>0</v>
      </c>
    </row>
    <row r="14" spans="1:8" ht="15" customHeight="1" x14ac:dyDescent="0.3">
      <c r="A14" s="68" t="s">
        <v>111</v>
      </c>
      <c r="B14" s="69"/>
      <c r="C14" s="69"/>
      <c r="D14" s="69"/>
      <c r="E14" s="69"/>
      <c r="F14" s="70"/>
      <c r="G14" s="30"/>
      <c r="H14" s="31"/>
    </row>
    <row r="15" spans="1:8" x14ac:dyDescent="0.3">
      <c r="A15" s="22">
        <v>5</v>
      </c>
      <c r="B15" s="11" t="s">
        <v>12</v>
      </c>
      <c r="C15" s="7" t="s">
        <v>9</v>
      </c>
      <c r="D15" s="8">
        <v>4.0640000000000001</v>
      </c>
      <c r="E15" s="19"/>
      <c r="F15" s="13">
        <f t="shared" si="2"/>
        <v>0</v>
      </c>
      <c r="G15" s="13">
        <f t="shared" si="0"/>
        <v>0</v>
      </c>
      <c r="H15" s="23">
        <f>F15+G15</f>
        <v>0</v>
      </c>
    </row>
    <row r="16" spans="1:8" ht="28.8" x14ac:dyDescent="0.3">
      <c r="A16" s="22">
        <v>6</v>
      </c>
      <c r="B16" s="11" t="s">
        <v>13</v>
      </c>
      <c r="C16" s="7" t="s">
        <v>9</v>
      </c>
      <c r="D16" s="8">
        <v>11.327999999999999</v>
      </c>
      <c r="E16" s="19"/>
      <c r="F16" s="13">
        <f t="shared" si="2"/>
        <v>0</v>
      </c>
      <c r="G16" s="13">
        <f t="shared" si="0"/>
        <v>0</v>
      </c>
      <c r="H16" s="23">
        <f t="shared" ref="H16:H21" si="4">F16+G16</f>
        <v>0</v>
      </c>
    </row>
    <row r="17" spans="1:8" ht="28.8" x14ac:dyDescent="0.3">
      <c r="A17" s="22">
        <v>7</v>
      </c>
      <c r="B17" s="11" t="s">
        <v>14</v>
      </c>
      <c r="C17" s="7" t="s">
        <v>15</v>
      </c>
      <c r="D17" s="8">
        <v>41.064</v>
      </c>
      <c r="E17" s="19"/>
      <c r="F17" s="13">
        <f t="shared" si="2"/>
        <v>0</v>
      </c>
      <c r="G17" s="13">
        <f t="shared" si="0"/>
        <v>0</v>
      </c>
      <c r="H17" s="23">
        <f t="shared" si="4"/>
        <v>0</v>
      </c>
    </row>
    <row r="18" spans="1:8" ht="28.8" x14ac:dyDescent="0.3">
      <c r="A18" s="22">
        <v>8</v>
      </c>
      <c r="B18" s="11" t="s">
        <v>16</v>
      </c>
      <c r="C18" s="7" t="s">
        <v>9</v>
      </c>
      <c r="D18" s="8">
        <v>0.28799999999999998</v>
      </c>
      <c r="E18" s="19"/>
      <c r="F18" s="13">
        <f t="shared" si="2"/>
        <v>0</v>
      </c>
      <c r="G18" s="13">
        <f t="shared" si="0"/>
        <v>0</v>
      </c>
      <c r="H18" s="23">
        <f t="shared" si="4"/>
        <v>0</v>
      </c>
    </row>
    <row r="19" spans="1:8" ht="28.8" x14ac:dyDescent="0.3">
      <c r="A19" s="22">
        <v>9</v>
      </c>
      <c r="B19" s="11" t="s">
        <v>17</v>
      </c>
      <c r="C19" s="7" t="s">
        <v>15</v>
      </c>
      <c r="D19" s="8">
        <v>148.208</v>
      </c>
      <c r="E19" s="19"/>
      <c r="F19" s="13">
        <f t="shared" si="2"/>
        <v>0</v>
      </c>
      <c r="G19" s="13">
        <f t="shared" si="0"/>
        <v>0</v>
      </c>
      <c r="H19" s="23">
        <f t="shared" si="4"/>
        <v>0</v>
      </c>
    </row>
    <row r="20" spans="1:8" ht="28.8" x14ac:dyDescent="0.3">
      <c r="A20" s="22">
        <v>10</v>
      </c>
      <c r="B20" s="11" t="s">
        <v>18</v>
      </c>
      <c r="C20" s="7" t="s">
        <v>15</v>
      </c>
      <c r="D20" s="8">
        <v>148.208</v>
      </c>
      <c r="E20" s="19"/>
      <c r="F20" s="13">
        <f>D20*E20</f>
        <v>0</v>
      </c>
      <c r="G20" s="13">
        <f t="shared" si="0"/>
        <v>0</v>
      </c>
      <c r="H20" s="23">
        <f t="shared" si="4"/>
        <v>0</v>
      </c>
    </row>
    <row r="21" spans="1:8" x14ac:dyDescent="0.3">
      <c r="A21" s="22">
        <v>11</v>
      </c>
      <c r="B21" s="11" t="s">
        <v>19</v>
      </c>
      <c r="C21" s="7" t="s">
        <v>15</v>
      </c>
      <c r="D21" s="8">
        <v>36.4</v>
      </c>
      <c r="E21" s="19"/>
      <c r="F21" s="13">
        <f t="shared" si="2"/>
        <v>0</v>
      </c>
      <c r="G21" s="13">
        <f t="shared" si="0"/>
        <v>0</v>
      </c>
      <c r="H21" s="23">
        <f t="shared" si="4"/>
        <v>0</v>
      </c>
    </row>
    <row r="22" spans="1:8" ht="28.8" x14ac:dyDescent="0.3">
      <c r="A22" s="22">
        <v>12</v>
      </c>
      <c r="B22" s="11" t="s">
        <v>20</v>
      </c>
      <c r="C22" s="7" t="s">
        <v>15</v>
      </c>
      <c r="D22" s="8">
        <v>36.4</v>
      </c>
      <c r="E22" s="19"/>
      <c r="F22" s="13">
        <f t="shared" si="2"/>
        <v>0</v>
      </c>
      <c r="G22" s="13">
        <f t="shared" si="0"/>
        <v>0</v>
      </c>
      <c r="H22" s="23">
        <f>F22+G22</f>
        <v>0</v>
      </c>
    </row>
    <row r="23" spans="1:8" ht="15" customHeight="1" thickBot="1" x14ac:dyDescent="0.35">
      <c r="A23" s="57" t="s">
        <v>126</v>
      </c>
      <c r="B23" s="58"/>
      <c r="C23" s="58"/>
      <c r="D23" s="58"/>
      <c r="E23" s="59"/>
      <c r="F23" s="28">
        <f>SUM(F15:F22)</f>
        <v>0</v>
      </c>
      <c r="G23" s="29"/>
      <c r="H23" s="24">
        <f>SUM(H15:H22)</f>
        <v>0</v>
      </c>
    </row>
    <row r="24" spans="1:8" x14ac:dyDescent="0.3">
      <c r="A24" s="47" t="s">
        <v>127</v>
      </c>
      <c r="B24" s="48"/>
      <c r="C24" s="48"/>
      <c r="D24" s="48"/>
      <c r="E24" s="48"/>
      <c r="F24" s="49"/>
      <c r="G24" s="30"/>
      <c r="H24" s="31"/>
    </row>
    <row r="25" spans="1:8" ht="28.8" x14ac:dyDescent="0.3">
      <c r="A25" s="22">
        <v>13</v>
      </c>
      <c r="B25" s="11" t="s">
        <v>21</v>
      </c>
      <c r="C25" s="7" t="s">
        <v>9</v>
      </c>
      <c r="D25" s="8">
        <v>6.52</v>
      </c>
      <c r="E25" s="19"/>
      <c r="F25" s="13">
        <f t="shared" si="2"/>
        <v>0</v>
      </c>
      <c r="G25" s="13">
        <f t="shared" si="0"/>
        <v>0</v>
      </c>
      <c r="H25" s="23">
        <f>G25+F25</f>
        <v>0</v>
      </c>
    </row>
    <row r="26" spans="1:8" ht="28.8" x14ac:dyDescent="0.3">
      <c r="A26" s="22">
        <v>14</v>
      </c>
      <c r="B26" s="11" t="s">
        <v>22</v>
      </c>
      <c r="C26" s="7" t="s">
        <v>15</v>
      </c>
      <c r="D26" s="8">
        <v>65.2</v>
      </c>
      <c r="E26" s="19"/>
      <c r="F26" s="13">
        <f t="shared" si="2"/>
        <v>0</v>
      </c>
      <c r="G26" s="13">
        <f t="shared" si="0"/>
        <v>0</v>
      </c>
      <c r="H26" s="23">
        <f t="shared" ref="H26:H27" si="5">G26+F26</f>
        <v>0</v>
      </c>
    </row>
    <row r="27" spans="1:8" x14ac:dyDescent="0.3">
      <c r="A27" s="22">
        <v>15</v>
      </c>
      <c r="B27" s="11" t="s">
        <v>23</v>
      </c>
      <c r="C27" s="7" t="s">
        <v>9</v>
      </c>
      <c r="D27" s="8">
        <v>6.52</v>
      </c>
      <c r="E27" s="19"/>
      <c r="F27" s="13">
        <f t="shared" si="2"/>
        <v>0</v>
      </c>
      <c r="G27" s="13">
        <f t="shared" si="0"/>
        <v>0</v>
      </c>
      <c r="H27" s="23">
        <f t="shared" si="5"/>
        <v>0</v>
      </c>
    </row>
    <row r="28" spans="1:8" ht="15" thickBot="1" x14ac:dyDescent="0.35">
      <c r="A28" s="53" t="s">
        <v>128</v>
      </c>
      <c r="B28" s="60"/>
      <c r="C28" s="60"/>
      <c r="D28" s="60"/>
      <c r="E28" s="61"/>
      <c r="F28" s="21">
        <f>SUM(F25:F27)</f>
        <v>0</v>
      </c>
      <c r="G28" s="21"/>
      <c r="H28" s="25">
        <f t="shared" ref="H28" si="6">SUM(H25:H27)</f>
        <v>0</v>
      </c>
    </row>
    <row r="29" spans="1:8" x14ac:dyDescent="0.3">
      <c r="A29" s="47" t="s">
        <v>113</v>
      </c>
      <c r="B29" s="48"/>
      <c r="C29" s="48"/>
      <c r="D29" s="48"/>
      <c r="E29" s="48"/>
      <c r="F29" s="49"/>
      <c r="G29" s="30"/>
      <c r="H29" s="31"/>
    </row>
    <row r="30" spans="1:8" ht="28.8" x14ac:dyDescent="0.3">
      <c r="A30" s="22">
        <v>16</v>
      </c>
      <c r="B30" s="11" t="s">
        <v>24</v>
      </c>
      <c r="C30" s="7" t="s">
        <v>15</v>
      </c>
      <c r="D30" s="8">
        <v>10.8</v>
      </c>
      <c r="E30" s="19"/>
      <c r="F30" s="13">
        <f t="shared" si="2"/>
        <v>0</v>
      </c>
      <c r="G30" s="13">
        <f t="shared" si="0"/>
        <v>0</v>
      </c>
      <c r="H30" s="23">
        <f>F30+G30</f>
        <v>0</v>
      </c>
    </row>
    <row r="31" spans="1:8" ht="28.8" x14ac:dyDescent="0.3">
      <c r="A31" s="22">
        <v>17</v>
      </c>
      <c r="B31" s="11" t="s">
        <v>25</v>
      </c>
      <c r="C31" s="7" t="s">
        <v>15</v>
      </c>
      <c r="D31" s="8">
        <v>133.74</v>
      </c>
      <c r="E31" s="19"/>
      <c r="F31" s="13">
        <f t="shared" si="2"/>
        <v>0</v>
      </c>
      <c r="G31" s="13">
        <f t="shared" si="0"/>
        <v>0</v>
      </c>
      <c r="H31" s="23">
        <f t="shared" ref="H31:H35" si="7">F31+G31</f>
        <v>0</v>
      </c>
    </row>
    <row r="32" spans="1:8" ht="28.8" x14ac:dyDescent="0.3">
      <c r="A32" s="22">
        <v>18</v>
      </c>
      <c r="B32" s="11" t="s">
        <v>26</v>
      </c>
      <c r="C32" s="7" t="s">
        <v>15</v>
      </c>
      <c r="D32" s="8">
        <v>40.9</v>
      </c>
      <c r="E32" s="19"/>
      <c r="F32" s="13">
        <f t="shared" si="2"/>
        <v>0</v>
      </c>
      <c r="G32" s="13">
        <f t="shared" si="0"/>
        <v>0</v>
      </c>
      <c r="H32" s="23">
        <f t="shared" si="7"/>
        <v>0</v>
      </c>
    </row>
    <row r="33" spans="1:8" x14ac:dyDescent="0.3">
      <c r="A33" s="22">
        <v>19</v>
      </c>
      <c r="B33" s="11" t="s">
        <v>27</v>
      </c>
      <c r="C33" s="7" t="s">
        <v>28</v>
      </c>
      <c r="D33" s="8">
        <v>5.6</v>
      </c>
      <c r="E33" s="19"/>
      <c r="F33" s="13">
        <f t="shared" si="2"/>
        <v>0</v>
      </c>
      <c r="G33" s="13">
        <f t="shared" si="0"/>
        <v>0</v>
      </c>
      <c r="H33" s="23">
        <f t="shared" si="7"/>
        <v>0</v>
      </c>
    </row>
    <row r="34" spans="1:8" x14ac:dyDescent="0.3">
      <c r="A34" s="22">
        <v>20</v>
      </c>
      <c r="B34" s="11" t="s">
        <v>29</v>
      </c>
      <c r="C34" s="7" t="s">
        <v>9</v>
      </c>
      <c r="D34" s="8">
        <v>0.68400000000000005</v>
      </c>
      <c r="E34" s="19"/>
      <c r="F34" s="13">
        <f t="shared" si="2"/>
        <v>0</v>
      </c>
      <c r="G34" s="13">
        <f t="shared" si="0"/>
        <v>0</v>
      </c>
      <c r="H34" s="23">
        <f t="shared" si="7"/>
        <v>0</v>
      </c>
    </row>
    <row r="35" spans="1:8" x14ac:dyDescent="0.3">
      <c r="A35" s="22">
        <v>21</v>
      </c>
      <c r="B35" s="11" t="s">
        <v>30</v>
      </c>
      <c r="C35" s="7" t="s">
        <v>9</v>
      </c>
      <c r="D35" s="8">
        <v>3.35</v>
      </c>
      <c r="E35" s="19"/>
      <c r="F35" s="13">
        <f t="shared" si="2"/>
        <v>0</v>
      </c>
      <c r="G35" s="13">
        <f t="shared" si="0"/>
        <v>0</v>
      </c>
      <c r="H35" s="23">
        <f t="shared" si="7"/>
        <v>0</v>
      </c>
    </row>
    <row r="36" spans="1:8" ht="15" thickBot="1" x14ac:dyDescent="0.35">
      <c r="A36" s="44" t="s">
        <v>129</v>
      </c>
      <c r="B36" s="45"/>
      <c r="C36" s="45"/>
      <c r="D36" s="45"/>
      <c r="E36" s="46"/>
      <c r="F36" s="28">
        <f>SUM(F30:F35)</f>
        <v>0</v>
      </c>
      <c r="G36" s="28"/>
      <c r="H36" s="24">
        <f t="shared" ref="H36" si="8">SUM(H30:H35)</f>
        <v>0</v>
      </c>
    </row>
    <row r="37" spans="1:8" x14ac:dyDescent="0.3">
      <c r="A37" s="47" t="s">
        <v>114</v>
      </c>
      <c r="B37" s="48"/>
      <c r="C37" s="48"/>
      <c r="D37" s="48"/>
      <c r="E37" s="48"/>
      <c r="F37" s="49"/>
      <c r="G37" s="30"/>
      <c r="H37" s="31"/>
    </row>
    <row r="38" spans="1:8" x14ac:dyDescent="0.3">
      <c r="A38" s="22">
        <v>22</v>
      </c>
      <c r="B38" s="11" t="s">
        <v>31</v>
      </c>
      <c r="C38" s="7" t="s">
        <v>32</v>
      </c>
      <c r="D38" s="8">
        <v>0.96599999999999997</v>
      </c>
      <c r="E38" s="19"/>
      <c r="F38" s="13">
        <f t="shared" si="2"/>
        <v>0</v>
      </c>
      <c r="G38" s="13">
        <f t="shared" si="0"/>
        <v>0</v>
      </c>
      <c r="H38" s="23">
        <f>F38+G38</f>
        <v>0</v>
      </c>
    </row>
    <row r="39" spans="1:8" ht="15" thickBot="1" x14ac:dyDescent="0.35">
      <c r="A39" s="44" t="s">
        <v>130</v>
      </c>
      <c r="B39" s="45"/>
      <c r="C39" s="45"/>
      <c r="D39" s="45"/>
      <c r="E39" s="46"/>
      <c r="F39" s="28">
        <f>SUM(F38)</f>
        <v>0</v>
      </c>
      <c r="G39" s="28"/>
      <c r="H39" s="24">
        <f t="shared" ref="H39" si="9">SUM(H38)</f>
        <v>0</v>
      </c>
    </row>
    <row r="40" spans="1:8" s="1" customFormat="1" x14ac:dyDescent="0.3">
      <c r="A40" s="47" t="s">
        <v>115</v>
      </c>
      <c r="B40" s="48"/>
      <c r="C40" s="48"/>
      <c r="D40" s="48"/>
      <c r="E40" s="48"/>
      <c r="F40" s="49"/>
      <c r="G40" s="30"/>
      <c r="H40" s="36"/>
    </row>
    <row r="41" spans="1:8" x14ac:dyDescent="0.3">
      <c r="A41" s="22">
        <v>23</v>
      </c>
      <c r="B41" s="11" t="s">
        <v>33</v>
      </c>
      <c r="C41" s="7" t="s">
        <v>15</v>
      </c>
      <c r="D41" s="8">
        <v>158</v>
      </c>
      <c r="E41" s="19"/>
      <c r="F41" s="13">
        <f t="shared" si="2"/>
        <v>0</v>
      </c>
      <c r="G41" s="13">
        <f t="shared" si="0"/>
        <v>0</v>
      </c>
      <c r="H41" s="23">
        <f>F41+G41</f>
        <v>0</v>
      </c>
    </row>
    <row r="42" spans="1:8" x14ac:dyDescent="0.3">
      <c r="A42" s="22">
        <v>24</v>
      </c>
      <c r="B42" s="11" t="s">
        <v>34</v>
      </c>
      <c r="C42" s="7" t="s">
        <v>15</v>
      </c>
      <c r="D42" s="8">
        <v>158</v>
      </c>
      <c r="E42" s="19"/>
      <c r="F42" s="13">
        <f t="shared" si="2"/>
        <v>0</v>
      </c>
      <c r="G42" s="13">
        <f t="shared" si="0"/>
        <v>0</v>
      </c>
      <c r="H42" s="23">
        <f t="shared" ref="H42:H50" si="10">F42+G42</f>
        <v>0</v>
      </c>
    </row>
    <row r="43" spans="1:8" ht="28.8" x14ac:dyDescent="0.3">
      <c r="A43" s="22">
        <v>25</v>
      </c>
      <c r="B43" s="11" t="s">
        <v>35</v>
      </c>
      <c r="C43" s="7" t="s">
        <v>15</v>
      </c>
      <c r="D43" s="8">
        <v>158</v>
      </c>
      <c r="E43" s="19"/>
      <c r="F43" s="13">
        <f t="shared" si="2"/>
        <v>0</v>
      </c>
      <c r="G43" s="13">
        <f t="shared" si="0"/>
        <v>0</v>
      </c>
      <c r="H43" s="23">
        <f t="shared" si="10"/>
        <v>0</v>
      </c>
    </row>
    <row r="44" spans="1:8" x14ac:dyDescent="0.3">
      <c r="A44" s="22">
        <v>26</v>
      </c>
      <c r="B44" s="11" t="s">
        <v>36</v>
      </c>
      <c r="C44" s="7" t="s">
        <v>28</v>
      </c>
      <c r="D44" s="8">
        <v>48.59</v>
      </c>
      <c r="E44" s="19"/>
      <c r="F44" s="13">
        <f t="shared" si="2"/>
        <v>0</v>
      </c>
      <c r="G44" s="13">
        <f t="shared" si="0"/>
        <v>0</v>
      </c>
      <c r="H44" s="23">
        <f t="shared" si="10"/>
        <v>0</v>
      </c>
    </row>
    <row r="45" spans="1:8" x14ac:dyDescent="0.3">
      <c r="A45" s="22">
        <v>27</v>
      </c>
      <c r="B45" s="11" t="s">
        <v>37</v>
      </c>
      <c r="C45" s="7" t="s">
        <v>15</v>
      </c>
      <c r="D45" s="8">
        <v>158</v>
      </c>
      <c r="E45" s="19"/>
      <c r="F45" s="13">
        <f t="shared" si="2"/>
        <v>0</v>
      </c>
      <c r="G45" s="13">
        <f t="shared" si="0"/>
        <v>0</v>
      </c>
      <c r="H45" s="23">
        <f t="shared" si="10"/>
        <v>0</v>
      </c>
    </row>
    <row r="46" spans="1:8" ht="28.8" x14ac:dyDescent="0.3">
      <c r="A46" s="22">
        <v>28</v>
      </c>
      <c r="B46" s="11" t="s">
        <v>38</v>
      </c>
      <c r="C46" s="7" t="s">
        <v>28</v>
      </c>
      <c r="D46" s="8">
        <v>17.899999999999999</v>
      </c>
      <c r="E46" s="19"/>
      <c r="F46" s="13">
        <f t="shared" si="2"/>
        <v>0</v>
      </c>
      <c r="G46" s="13">
        <f t="shared" si="0"/>
        <v>0</v>
      </c>
      <c r="H46" s="23">
        <f t="shared" si="10"/>
        <v>0</v>
      </c>
    </row>
    <row r="47" spans="1:8" ht="28.8" x14ac:dyDescent="0.3">
      <c r="A47" s="22">
        <v>29</v>
      </c>
      <c r="B47" s="11" t="s">
        <v>39</v>
      </c>
      <c r="C47" s="7" t="s">
        <v>15</v>
      </c>
      <c r="D47" s="8">
        <v>39.5</v>
      </c>
      <c r="E47" s="19"/>
      <c r="F47" s="13">
        <f t="shared" si="2"/>
        <v>0</v>
      </c>
      <c r="G47" s="13">
        <f t="shared" si="0"/>
        <v>0</v>
      </c>
      <c r="H47" s="23">
        <f t="shared" si="10"/>
        <v>0</v>
      </c>
    </row>
    <row r="48" spans="1:8" x14ac:dyDescent="0.3">
      <c r="A48" s="22">
        <v>30</v>
      </c>
      <c r="B48" s="11" t="s">
        <v>40</v>
      </c>
      <c r="C48" s="7" t="s">
        <v>41</v>
      </c>
      <c r="D48" s="8">
        <v>4</v>
      </c>
      <c r="E48" s="19"/>
      <c r="F48" s="13">
        <f t="shared" si="2"/>
        <v>0</v>
      </c>
      <c r="G48" s="13">
        <f t="shared" si="0"/>
        <v>0</v>
      </c>
      <c r="H48" s="23">
        <f t="shared" si="10"/>
        <v>0</v>
      </c>
    </row>
    <row r="49" spans="1:8" x14ac:dyDescent="0.3">
      <c r="A49" s="22">
        <v>31</v>
      </c>
      <c r="B49" s="11" t="s">
        <v>42</v>
      </c>
      <c r="C49" s="7" t="s">
        <v>28</v>
      </c>
      <c r="D49" s="8">
        <v>48.59</v>
      </c>
      <c r="E49" s="19"/>
      <c r="F49" s="13">
        <f t="shared" si="2"/>
        <v>0</v>
      </c>
      <c r="G49" s="13">
        <f t="shared" si="0"/>
        <v>0</v>
      </c>
      <c r="H49" s="23">
        <f t="shared" si="10"/>
        <v>0</v>
      </c>
    </row>
    <row r="50" spans="1:8" x14ac:dyDescent="0.3">
      <c r="A50" s="22">
        <v>32</v>
      </c>
      <c r="B50" s="11" t="s">
        <v>43</v>
      </c>
      <c r="C50" s="7" t="s">
        <v>28</v>
      </c>
      <c r="D50" s="8">
        <v>12.4</v>
      </c>
      <c r="E50" s="19"/>
      <c r="F50" s="13">
        <f t="shared" si="2"/>
        <v>0</v>
      </c>
      <c r="G50" s="13">
        <f t="shared" si="0"/>
        <v>0</v>
      </c>
      <c r="H50" s="23">
        <f t="shared" si="10"/>
        <v>0</v>
      </c>
    </row>
    <row r="51" spans="1:8" ht="15" thickBot="1" x14ac:dyDescent="0.35">
      <c r="A51" s="44" t="s">
        <v>131</v>
      </c>
      <c r="B51" s="45"/>
      <c r="C51" s="45"/>
      <c r="D51" s="45"/>
      <c r="E51" s="46"/>
      <c r="F51" s="28">
        <f>SUM(F41:F50)</f>
        <v>0</v>
      </c>
      <c r="G51" s="28"/>
      <c r="H51" s="24">
        <f t="shared" ref="H51" si="11">SUM(H41:H50)</f>
        <v>0</v>
      </c>
    </row>
    <row r="52" spans="1:8" x14ac:dyDescent="0.3">
      <c r="A52" s="47" t="s">
        <v>116</v>
      </c>
      <c r="B52" s="48"/>
      <c r="C52" s="48"/>
      <c r="D52" s="48"/>
      <c r="E52" s="48"/>
      <c r="F52" s="49"/>
      <c r="G52" s="30"/>
      <c r="H52" s="31"/>
    </row>
    <row r="53" spans="1:8" ht="28.8" x14ac:dyDescent="0.3">
      <c r="A53" s="22">
        <v>33</v>
      </c>
      <c r="B53" s="11" t="s">
        <v>44</v>
      </c>
      <c r="C53" s="7" t="s">
        <v>15</v>
      </c>
      <c r="D53" s="8">
        <v>105.902</v>
      </c>
      <c r="E53" s="19"/>
      <c r="F53" s="13">
        <f t="shared" si="2"/>
        <v>0</v>
      </c>
      <c r="G53" s="13">
        <f t="shared" si="0"/>
        <v>0</v>
      </c>
      <c r="H53" s="23">
        <f>F53+G53</f>
        <v>0</v>
      </c>
    </row>
    <row r="54" spans="1:8" ht="28.8" x14ac:dyDescent="0.3">
      <c r="A54" s="22">
        <v>34</v>
      </c>
      <c r="B54" s="11" t="s">
        <v>45</v>
      </c>
      <c r="C54" s="7" t="s">
        <v>15</v>
      </c>
      <c r="D54" s="8">
        <v>28.8</v>
      </c>
      <c r="E54" s="19"/>
      <c r="F54" s="13">
        <f t="shared" si="2"/>
        <v>0</v>
      </c>
      <c r="G54" s="13">
        <f t="shared" si="0"/>
        <v>0</v>
      </c>
      <c r="H54" s="23">
        <f t="shared" ref="H54:H64" si="12">F54+G54</f>
        <v>0</v>
      </c>
    </row>
    <row r="55" spans="1:8" ht="28.8" x14ac:dyDescent="0.3">
      <c r="A55" s="22">
        <v>35</v>
      </c>
      <c r="B55" s="11" t="s">
        <v>46</v>
      </c>
      <c r="C55" s="7" t="s">
        <v>15</v>
      </c>
      <c r="D55" s="8">
        <v>16.260000000000002</v>
      </c>
      <c r="E55" s="19"/>
      <c r="F55" s="13">
        <f t="shared" si="2"/>
        <v>0</v>
      </c>
      <c r="G55" s="13">
        <f t="shared" si="0"/>
        <v>0</v>
      </c>
      <c r="H55" s="23">
        <f t="shared" si="12"/>
        <v>0</v>
      </c>
    </row>
    <row r="56" spans="1:8" ht="28.8" x14ac:dyDescent="0.3">
      <c r="A56" s="22">
        <v>36</v>
      </c>
      <c r="B56" s="11" t="s">
        <v>47</v>
      </c>
      <c r="C56" s="7" t="s">
        <v>48</v>
      </c>
      <c r="D56" s="8">
        <v>538.80799999999999</v>
      </c>
      <c r="E56" s="19"/>
      <c r="F56" s="13">
        <f t="shared" si="2"/>
        <v>0</v>
      </c>
      <c r="G56" s="13">
        <f t="shared" si="0"/>
        <v>0</v>
      </c>
      <c r="H56" s="23">
        <f t="shared" si="12"/>
        <v>0</v>
      </c>
    </row>
    <row r="57" spans="1:8" x14ac:dyDescent="0.3">
      <c r="A57" s="22">
        <v>37</v>
      </c>
      <c r="B57" s="11" t="s">
        <v>49</v>
      </c>
      <c r="C57" s="7" t="s">
        <v>15</v>
      </c>
      <c r="D57" s="8">
        <v>134.702</v>
      </c>
      <c r="E57" s="19"/>
      <c r="F57" s="13">
        <f t="shared" si="2"/>
        <v>0</v>
      </c>
      <c r="G57" s="13">
        <f t="shared" si="0"/>
        <v>0</v>
      </c>
      <c r="H57" s="23">
        <f t="shared" si="12"/>
        <v>0</v>
      </c>
    </row>
    <row r="58" spans="1:8" x14ac:dyDescent="0.3">
      <c r="A58" s="22">
        <v>38</v>
      </c>
      <c r="B58" s="11" t="s">
        <v>50</v>
      </c>
      <c r="C58" s="7" t="s">
        <v>15</v>
      </c>
      <c r="D58" s="8">
        <v>16.260000000000002</v>
      </c>
      <c r="E58" s="19"/>
      <c r="F58" s="13">
        <f t="shared" si="2"/>
        <v>0</v>
      </c>
      <c r="G58" s="13">
        <f t="shared" si="0"/>
        <v>0</v>
      </c>
      <c r="H58" s="23">
        <f t="shared" si="12"/>
        <v>0</v>
      </c>
    </row>
    <row r="59" spans="1:8" ht="28.8" x14ac:dyDescent="0.3">
      <c r="A59" s="22">
        <v>39</v>
      </c>
      <c r="B59" s="11" t="s">
        <v>51</v>
      </c>
      <c r="C59" s="7" t="s">
        <v>28</v>
      </c>
      <c r="D59" s="8">
        <v>65</v>
      </c>
      <c r="E59" s="19"/>
      <c r="F59" s="13">
        <f t="shared" si="2"/>
        <v>0</v>
      </c>
      <c r="G59" s="13">
        <f t="shared" si="0"/>
        <v>0</v>
      </c>
      <c r="H59" s="23">
        <f t="shared" si="12"/>
        <v>0</v>
      </c>
    </row>
    <row r="60" spans="1:8" ht="28.8" x14ac:dyDescent="0.3">
      <c r="A60" s="22">
        <v>40</v>
      </c>
      <c r="B60" s="11" t="s">
        <v>52</v>
      </c>
      <c r="C60" s="7" t="s">
        <v>15</v>
      </c>
      <c r="D60" s="8">
        <v>143.50200000000001</v>
      </c>
      <c r="E60" s="19"/>
      <c r="F60" s="13">
        <f t="shared" si="2"/>
        <v>0</v>
      </c>
      <c r="G60" s="13">
        <f t="shared" si="0"/>
        <v>0</v>
      </c>
      <c r="H60" s="23">
        <f t="shared" si="12"/>
        <v>0</v>
      </c>
    </row>
    <row r="61" spans="1:8" x14ac:dyDescent="0.3">
      <c r="A61" s="22">
        <v>41</v>
      </c>
      <c r="B61" s="11" t="s">
        <v>53</v>
      </c>
      <c r="C61" s="7" t="s">
        <v>15</v>
      </c>
      <c r="D61" s="8">
        <v>7.46</v>
      </c>
      <c r="E61" s="19"/>
      <c r="F61" s="13">
        <f t="shared" si="2"/>
        <v>0</v>
      </c>
      <c r="G61" s="13">
        <f t="shared" si="0"/>
        <v>0</v>
      </c>
      <c r="H61" s="23">
        <f t="shared" si="12"/>
        <v>0</v>
      </c>
    </row>
    <row r="62" spans="1:8" ht="28.8" x14ac:dyDescent="0.3">
      <c r="A62" s="22">
        <v>42</v>
      </c>
      <c r="B62" s="11" t="s">
        <v>54</v>
      </c>
      <c r="C62" s="7" t="s">
        <v>15</v>
      </c>
      <c r="D62" s="8">
        <v>16.3</v>
      </c>
      <c r="E62" s="19"/>
      <c r="F62" s="13">
        <f t="shared" si="2"/>
        <v>0</v>
      </c>
      <c r="G62" s="13">
        <f t="shared" si="0"/>
        <v>0</v>
      </c>
      <c r="H62" s="23">
        <f t="shared" si="12"/>
        <v>0</v>
      </c>
    </row>
    <row r="63" spans="1:8" ht="28.8" x14ac:dyDescent="0.3">
      <c r="A63" s="22">
        <v>43</v>
      </c>
      <c r="B63" s="11" t="s">
        <v>55</v>
      </c>
      <c r="C63" s="7" t="s">
        <v>15</v>
      </c>
      <c r="D63" s="8">
        <v>14.6</v>
      </c>
      <c r="E63" s="19"/>
      <c r="F63" s="13">
        <f t="shared" si="2"/>
        <v>0</v>
      </c>
      <c r="G63" s="13">
        <f t="shared" si="0"/>
        <v>0</v>
      </c>
      <c r="H63" s="23">
        <f t="shared" si="12"/>
        <v>0</v>
      </c>
    </row>
    <row r="64" spans="1:8" ht="28.8" x14ac:dyDescent="0.3">
      <c r="A64" s="22">
        <v>44</v>
      </c>
      <c r="B64" s="11" t="s">
        <v>56</v>
      </c>
      <c r="C64" s="7" t="s">
        <v>15</v>
      </c>
      <c r="D64" s="8">
        <v>38.880000000000003</v>
      </c>
      <c r="E64" s="19"/>
      <c r="F64" s="13">
        <f t="shared" si="2"/>
        <v>0</v>
      </c>
      <c r="G64" s="13">
        <f t="shared" si="0"/>
        <v>0</v>
      </c>
      <c r="H64" s="23">
        <f t="shared" si="12"/>
        <v>0</v>
      </c>
    </row>
    <row r="65" spans="1:8" ht="15" thickBot="1" x14ac:dyDescent="0.35">
      <c r="A65" s="44" t="s">
        <v>132</v>
      </c>
      <c r="B65" s="45"/>
      <c r="C65" s="45"/>
      <c r="D65" s="45"/>
      <c r="E65" s="46"/>
      <c r="F65" s="28">
        <f>SUM(F53:F64)</f>
        <v>0</v>
      </c>
      <c r="G65" s="28"/>
      <c r="H65" s="24">
        <f t="shared" ref="H65" si="13">SUM(H53:H64)</f>
        <v>0</v>
      </c>
    </row>
    <row r="66" spans="1:8" x14ac:dyDescent="0.3">
      <c r="A66" s="47" t="s">
        <v>117</v>
      </c>
      <c r="B66" s="48"/>
      <c r="C66" s="48"/>
      <c r="D66" s="48"/>
      <c r="E66" s="48"/>
      <c r="F66" s="49"/>
      <c r="G66" s="30"/>
      <c r="H66" s="31"/>
    </row>
    <row r="67" spans="1:8" x14ac:dyDescent="0.3">
      <c r="A67" s="22">
        <v>45</v>
      </c>
      <c r="B67" s="11" t="s">
        <v>57</v>
      </c>
      <c r="C67" s="7" t="s">
        <v>15</v>
      </c>
      <c r="D67" s="8">
        <v>16.14</v>
      </c>
      <c r="E67" s="19"/>
      <c r="F67" s="13">
        <f t="shared" si="2"/>
        <v>0</v>
      </c>
      <c r="G67" s="13">
        <f t="shared" si="0"/>
        <v>0</v>
      </c>
      <c r="H67" s="23">
        <f>F67+G67</f>
        <v>0</v>
      </c>
    </row>
    <row r="68" spans="1:8" x14ac:dyDescent="0.3">
      <c r="A68" s="22">
        <v>46</v>
      </c>
      <c r="B68" s="11" t="s">
        <v>58</v>
      </c>
      <c r="C68" s="7" t="s">
        <v>15</v>
      </c>
      <c r="D68" s="8">
        <v>2.0499999999999998</v>
      </c>
      <c r="E68" s="19"/>
      <c r="F68" s="13">
        <f t="shared" si="2"/>
        <v>0</v>
      </c>
      <c r="G68" s="13">
        <f t="shared" si="0"/>
        <v>0</v>
      </c>
      <c r="H68" s="23">
        <f t="shared" ref="H68:H70" si="14">F68+G68</f>
        <v>0</v>
      </c>
    </row>
    <row r="69" spans="1:8" ht="28.8" x14ac:dyDescent="0.3">
      <c r="A69" s="22">
        <v>47</v>
      </c>
      <c r="B69" s="11" t="s">
        <v>59</v>
      </c>
      <c r="C69" s="7" t="s">
        <v>15</v>
      </c>
      <c r="D69" s="8">
        <v>12.914999999999999</v>
      </c>
      <c r="E69" s="19"/>
      <c r="F69" s="13">
        <f t="shared" si="2"/>
        <v>0</v>
      </c>
      <c r="G69" s="13">
        <f t="shared" si="0"/>
        <v>0</v>
      </c>
      <c r="H69" s="23">
        <f t="shared" si="14"/>
        <v>0</v>
      </c>
    </row>
    <row r="70" spans="1:8" x14ac:dyDescent="0.3">
      <c r="A70" s="22">
        <v>48</v>
      </c>
      <c r="B70" s="11" t="s">
        <v>60</v>
      </c>
      <c r="C70" s="7" t="s">
        <v>15</v>
      </c>
      <c r="D70" s="8">
        <v>6.5780000000000003</v>
      </c>
      <c r="E70" s="19"/>
      <c r="F70" s="13">
        <f t="shared" si="2"/>
        <v>0</v>
      </c>
      <c r="G70" s="13">
        <f t="shared" si="0"/>
        <v>0</v>
      </c>
      <c r="H70" s="23">
        <f t="shared" si="14"/>
        <v>0</v>
      </c>
    </row>
    <row r="71" spans="1:8" x14ac:dyDescent="0.3">
      <c r="A71" s="50" t="s">
        <v>133</v>
      </c>
      <c r="B71" s="76"/>
      <c r="C71" s="76"/>
      <c r="D71" s="76"/>
      <c r="E71" s="77"/>
      <c r="F71" s="20">
        <f>SUM(F67:F70)</f>
        <v>0</v>
      </c>
      <c r="G71" s="20"/>
      <c r="H71" s="37">
        <f>SUM(H67:H70)</f>
        <v>0</v>
      </c>
    </row>
    <row r="72" spans="1:8" ht="15" thickBot="1" x14ac:dyDescent="0.35">
      <c r="A72" s="44" t="s">
        <v>134</v>
      </c>
      <c r="B72" s="45"/>
      <c r="C72" s="45"/>
      <c r="D72" s="45"/>
      <c r="E72" s="46"/>
      <c r="F72" s="28">
        <f>SUM(F71+F65+F51+F39+F36+F28+F23+F13)</f>
        <v>0</v>
      </c>
      <c r="G72" s="28"/>
      <c r="H72" s="24">
        <f>SUM(H71+H65+H51+H39+H36+H28+H23+H13)</f>
        <v>0</v>
      </c>
    </row>
    <row r="73" spans="1:8" x14ac:dyDescent="0.3">
      <c r="A73" s="47" t="s">
        <v>136</v>
      </c>
      <c r="B73" s="48"/>
      <c r="C73" s="48"/>
      <c r="D73" s="48"/>
      <c r="E73" s="48"/>
      <c r="F73" s="48"/>
      <c r="G73" s="48"/>
      <c r="H73" s="56"/>
    </row>
    <row r="74" spans="1:8" x14ac:dyDescent="0.3">
      <c r="A74" s="50" t="s">
        <v>119</v>
      </c>
      <c r="B74" s="51"/>
      <c r="C74" s="51"/>
      <c r="D74" s="51"/>
      <c r="E74" s="51"/>
      <c r="F74" s="52"/>
      <c r="G74" s="13"/>
      <c r="H74" s="38"/>
    </row>
    <row r="75" spans="1:8" x14ac:dyDescent="0.3">
      <c r="A75" s="22">
        <v>49</v>
      </c>
      <c r="B75" s="11" t="s">
        <v>61</v>
      </c>
      <c r="C75" s="7" t="s">
        <v>15</v>
      </c>
      <c r="D75" s="8">
        <v>217.67599999999999</v>
      </c>
      <c r="E75" s="19"/>
      <c r="F75" s="13">
        <f t="shared" si="2"/>
        <v>0</v>
      </c>
      <c r="G75" s="13">
        <f t="shared" ref="G75:G131" si="15">F75*0.23</f>
        <v>0</v>
      </c>
      <c r="H75" s="23">
        <f>F75+G75</f>
        <v>0</v>
      </c>
    </row>
    <row r="76" spans="1:8" x14ac:dyDescent="0.3">
      <c r="A76" s="22">
        <v>50</v>
      </c>
      <c r="B76" s="11" t="s">
        <v>62</v>
      </c>
      <c r="C76" s="7" t="s">
        <v>15</v>
      </c>
      <c r="D76" s="8">
        <v>60.18</v>
      </c>
      <c r="E76" s="19"/>
      <c r="F76" s="13">
        <f t="shared" si="2"/>
        <v>0</v>
      </c>
      <c r="G76" s="13">
        <f t="shared" si="15"/>
        <v>0</v>
      </c>
      <c r="H76" s="23">
        <f t="shared" ref="H76:H94" si="16">F76+G76</f>
        <v>0</v>
      </c>
    </row>
    <row r="77" spans="1:8" ht="28.8" x14ac:dyDescent="0.3">
      <c r="A77" s="22">
        <v>51</v>
      </c>
      <c r="B77" s="11" t="s">
        <v>63</v>
      </c>
      <c r="C77" s="7" t="s">
        <v>15</v>
      </c>
      <c r="D77" s="8">
        <v>60.18</v>
      </c>
      <c r="E77" s="19"/>
      <c r="F77" s="13">
        <f t="shared" si="2"/>
        <v>0</v>
      </c>
      <c r="G77" s="13">
        <f t="shared" si="15"/>
        <v>0</v>
      </c>
      <c r="H77" s="23">
        <f t="shared" si="16"/>
        <v>0</v>
      </c>
    </row>
    <row r="78" spans="1:8" x14ac:dyDescent="0.3">
      <c r="A78" s="22">
        <v>52</v>
      </c>
      <c r="B78" s="11" t="s">
        <v>64</v>
      </c>
      <c r="C78" s="7" t="s">
        <v>15</v>
      </c>
      <c r="D78" s="8">
        <v>60.18</v>
      </c>
      <c r="E78" s="19"/>
      <c r="F78" s="13">
        <f t="shared" si="2"/>
        <v>0</v>
      </c>
      <c r="G78" s="13">
        <f t="shared" si="15"/>
        <v>0</v>
      </c>
      <c r="H78" s="23">
        <f t="shared" si="16"/>
        <v>0</v>
      </c>
    </row>
    <row r="79" spans="1:8" ht="28.8" x14ac:dyDescent="0.3">
      <c r="A79" s="22">
        <v>53</v>
      </c>
      <c r="B79" s="11" t="s">
        <v>65</v>
      </c>
      <c r="C79" s="7" t="s">
        <v>15</v>
      </c>
      <c r="D79" s="8">
        <v>60.18</v>
      </c>
      <c r="E79" s="19"/>
      <c r="F79" s="13">
        <f t="shared" si="2"/>
        <v>0</v>
      </c>
      <c r="G79" s="13">
        <f t="shared" si="15"/>
        <v>0</v>
      </c>
      <c r="H79" s="23">
        <f t="shared" si="16"/>
        <v>0</v>
      </c>
    </row>
    <row r="80" spans="1:8" ht="28.8" x14ac:dyDescent="0.3">
      <c r="A80" s="22">
        <v>54</v>
      </c>
      <c r="B80" s="11" t="s">
        <v>66</v>
      </c>
      <c r="C80" s="7" t="s">
        <v>15</v>
      </c>
      <c r="D80" s="8">
        <v>60.18</v>
      </c>
      <c r="E80" s="19"/>
      <c r="F80" s="13">
        <f t="shared" si="2"/>
        <v>0</v>
      </c>
      <c r="G80" s="13">
        <f t="shared" si="15"/>
        <v>0</v>
      </c>
      <c r="H80" s="23">
        <f t="shared" si="16"/>
        <v>0</v>
      </c>
    </row>
    <row r="81" spans="1:8" x14ac:dyDescent="0.3">
      <c r="A81" s="22">
        <v>55</v>
      </c>
      <c r="B81" s="11" t="s">
        <v>67</v>
      </c>
      <c r="C81" s="7" t="s">
        <v>15</v>
      </c>
      <c r="D81" s="8">
        <v>60.18</v>
      </c>
      <c r="E81" s="19"/>
      <c r="F81" s="13">
        <f t="shared" si="2"/>
        <v>0</v>
      </c>
      <c r="G81" s="13">
        <f t="shared" si="15"/>
        <v>0</v>
      </c>
      <c r="H81" s="23">
        <f t="shared" si="16"/>
        <v>0</v>
      </c>
    </row>
    <row r="82" spans="1:8" x14ac:dyDescent="0.3">
      <c r="A82" s="22">
        <v>56</v>
      </c>
      <c r="B82" s="11" t="s">
        <v>68</v>
      </c>
      <c r="C82" s="7" t="s">
        <v>28</v>
      </c>
      <c r="D82" s="8">
        <v>83.6</v>
      </c>
      <c r="E82" s="19"/>
      <c r="F82" s="13">
        <f t="shared" si="2"/>
        <v>0</v>
      </c>
      <c r="G82" s="13">
        <f t="shared" si="15"/>
        <v>0</v>
      </c>
      <c r="H82" s="23">
        <f t="shared" si="16"/>
        <v>0</v>
      </c>
    </row>
    <row r="83" spans="1:8" ht="28.8" x14ac:dyDescent="0.3">
      <c r="A83" s="22">
        <v>57</v>
      </c>
      <c r="B83" s="11" t="s">
        <v>69</v>
      </c>
      <c r="C83" s="7" t="s">
        <v>15</v>
      </c>
      <c r="D83" s="8">
        <v>217.67599999999999</v>
      </c>
      <c r="E83" s="19"/>
      <c r="F83" s="13">
        <f t="shared" si="2"/>
        <v>0</v>
      </c>
      <c r="G83" s="13">
        <f t="shared" si="15"/>
        <v>0</v>
      </c>
      <c r="H83" s="23">
        <f t="shared" si="16"/>
        <v>0</v>
      </c>
    </row>
    <row r="84" spans="1:8" ht="28.8" x14ac:dyDescent="0.3">
      <c r="A84" s="22">
        <v>58</v>
      </c>
      <c r="B84" s="11" t="s">
        <v>70</v>
      </c>
      <c r="C84" s="7" t="s">
        <v>15</v>
      </c>
      <c r="D84" s="8">
        <v>160.71600000000001</v>
      </c>
      <c r="E84" s="19"/>
      <c r="F84" s="13">
        <f t="shared" si="2"/>
        <v>0</v>
      </c>
      <c r="G84" s="13">
        <f t="shared" si="15"/>
        <v>0</v>
      </c>
      <c r="H84" s="23">
        <f t="shared" si="16"/>
        <v>0</v>
      </c>
    </row>
    <row r="85" spans="1:8" ht="28.8" x14ac:dyDescent="0.3">
      <c r="A85" s="22">
        <v>59</v>
      </c>
      <c r="B85" s="11" t="s">
        <v>71</v>
      </c>
      <c r="C85" s="7" t="s">
        <v>15</v>
      </c>
      <c r="D85" s="8">
        <v>56.96</v>
      </c>
      <c r="E85" s="19"/>
      <c r="F85" s="13">
        <f t="shared" si="2"/>
        <v>0</v>
      </c>
      <c r="G85" s="13">
        <f t="shared" si="15"/>
        <v>0</v>
      </c>
      <c r="H85" s="23">
        <f t="shared" si="16"/>
        <v>0</v>
      </c>
    </row>
    <row r="86" spans="1:8" ht="28.8" x14ac:dyDescent="0.3">
      <c r="A86" s="22">
        <v>60</v>
      </c>
      <c r="B86" s="11" t="s">
        <v>72</v>
      </c>
      <c r="C86" s="7" t="s">
        <v>28</v>
      </c>
      <c r="D86" s="8">
        <v>16.3</v>
      </c>
      <c r="E86" s="19"/>
      <c r="F86" s="13">
        <f t="shared" si="2"/>
        <v>0</v>
      </c>
      <c r="G86" s="13">
        <f t="shared" si="15"/>
        <v>0</v>
      </c>
      <c r="H86" s="23">
        <f t="shared" si="16"/>
        <v>0</v>
      </c>
    </row>
    <row r="87" spans="1:8" ht="28.8" x14ac:dyDescent="0.3">
      <c r="A87" s="22">
        <v>61</v>
      </c>
      <c r="B87" s="11" t="s">
        <v>73</v>
      </c>
      <c r="C87" s="7" t="s">
        <v>15</v>
      </c>
      <c r="D87" s="8">
        <v>5.28</v>
      </c>
      <c r="E87" s="19"/>
      <c r="F87" s="13">
        <f t="shared" si="2"/>
        <v>0</v>
      </c>
      <c r="G87" s="13">
        <f t="shared" si="15"/>
        <v>0</v>
      </c>
      <c r="H87" s="23">
        <f t="shared" si="16"/>
        <v>0</v>
      </c>
    </row>
    <row r="88" spans="1:8" ht="28.8" x14ac:dyDescent="0.3">
      <c r="A88" s="22">
        <v>62</v>
      </c>
      <c r="B88" s="11" t="s">
        <v>74</v>
      </c>
      <c r="C88" s="7" t="s">
        <v>15</v>
      </c>
      <c r="D88" s="8">
        <v>65.2</v>
      </c>
      <c r="E88" s="19"/>
      <c r="F88" s="13">
        <f t="shared" si="2"/>
        <v>0</v>
      </c>
      <c r="G88" s="13">
        <f t="shared" si="15"/>
        <v>0</v>
      </c>
      <c r="H88" s="23">
        <f t="shared" si="16"/>
        <v>0</v>
      </c>
    </row>
    <row r="89" spans="1:8" x14ac:dyDescent="0.3">
      <c r="A89" s="22">
        <v>63</v>
      </c>
      <c r="B89" s="11" t="s">
        <v>75</v>
      </c>
      <c r="C89" s="7" t="s">
        <v>15</v>
      </c>
      <c r="D89" s="8">
        <v>65.2</v>
      </c>
      <c r="E89" s="19"/>
      <c r="F89" s="13">
        <f t="shared" si="2"/>
        <v>0</v>
      </c>
      <c r="G89" s="13">
        <f t="shared" si="15"/>
        <v>0</v>
      </c>
      <c r="H89" s="23">
        <f t="shared" si="16"/>
        <v>0</v>
      </c>
    </row>
    <row r="90" spans="1:8" ht="28.8" x14ac:dyDescent="0.3">
      <c r="A90" s="22">
        <v>64</v>
      </c>
      <c r="B90" s="11" t="s">
        <v>76</v>
      </c>
      <c r="C90" s="7" t="s">
        <v>15</v>
      </c>
      <c r="D90" s="8">
        <v>65.2</v>
      </c>
      <c r="E90" s="19"/>
      <c r="F90" s="13">
        <f t="shared" si="2"/>
        <v>0</v>
      </c>
      <c r="G90" s="13">
        <f t="shared" si="15"/>
        <v>0</v>
      </c>
      <c r="H90" s="23">
        <f t="shared" si="16"/>
        <v>0</v>
      </c>
    </row>
    <row r="91" spans="1:8" ht="28.8" x14ac:dyDescent="0.3">
      <c r="A91" s="22">
        <v>65</v>
      </c>
      <c r="B91" s="11" t="s">
        <v>77</v>
      </c>
      <c r="C91" s="7" t="s">
        <v>15</v>
      </c>
      <c r="D91" s="8">
        <v>65.2</v>
      </c>
      <c r="E91" s="19"/>
      <c r="F91" s="13">
        <f t="shared" si="2"/>
        <v>0</v>
      </c>
      <c r="G91" s="13">
        <f t="shared" si="15"/>
        <v>0</v>
      </c>
      <c r="H91" s="23">
        <f t="shared" si="16"/>
        <v>0</v>
      </c>
    </row>
    <row r="92" spans="1:8" x14ac:dyDescent="0.3">
      <c r="A92" s="22">
        <v>66</v>
      </c>
      <c r="B92" s="11" t="s">
        <v>78</v>
      </c>
      <c r="C92" s="7" t="s">
        <v>28</v>
      </c>
      <c r="D92" s="8">
        <v>65.2</v>
      </c>
      <c r="E92" s="19"/>
      <c r="F92" s="13">
        <f t="shared" ref="F92:F131" si="17">D92*E92</f>
        <v>0</v>
      </c>
      <c r="G92" s="13">
        <f t="shared" si="15"/>
        <v>0</v>
      </c>
      <c r="H92" s="23">
        <f t="shared" si="16"/>
        <v>0</v>
      </c>
    </row>
    <row r="93" spans="1:8" x14ac:dyDescent="0.3">
      <c r="A93" s="22">
        <v>67</v>
      </c>
      <c r="B93" s="11" t="s">
        <v>79</v>
      </c>
      <c r="C93" s="7" t="s">
        <v>15</v>
      </c>
      <c r="D93" s="8">
        <v>65.2</v>
      </c>
      <c r="E93" s="19"/>
      <c r="F93" s="13">
        <f t="shared" si="17"/>
        <v>0</v>
      </c>
      <c r="G93" s="13">
        <f t="shared" si="15"/>
        <v>0</v>
      </c>
      <c r="H93" s="23">
        <f t="shared" si="16"/>
        <v>0</v>
      </c>
    </row>
    <row r="94" spans="1:8" x14ac:dyDescent="0.3">
      <c r="A94" s="22">
        <v>68</v>
      </c>
      <c r="B94" s="11" t="s">
        <v>80</v>
      </c>
      <c r="C94" s="7" t="s">
        <v>15</v>
      </c>
      <c r="D94" s="8">
        <v>65.2</v>
      </c>
      <c r="E94" s="19"/>
      <c r="F94" s="13">
        <f t="shared" si="17"/>
        <v>0</v>
      </c>
      <c r="G94" s="13">
        <f t="shared" si="15"/>
        <v>0</v>
      </c>
      <c r="H94" s="23">
        <f t="shared" si="16"/>
        <v>0</v>
      </c>
    </row>
    <row r="95" spans="1:8" ht="15" thickBot="1" x14ac:dyDescent="0.35">
      <c r="A95" s="53" t="s">
        <v>137</v>
      </c>
      <c r="B95" s="54"/>
      <c r="C95" s="54"/>
      <c r="D95" s="54"/>
      <c r="E95" s="55"/>
      <c r="F95" s="21">
        <f>SUM(F75:F94)</f>
        <v>0</v>
      </c>
      <c r="G95" s="21"/>
      <c r="H95" s="25">
        <f>SUM(H75:H94)</f>
        <v>0</v>
      </c>
    </row>
    <row r="96" spans="1:8" x14ac:dyDescent="0.3">
      <c r="A96" s="78" t="s">
        <v>120</v>
      </c>
      <c r="B96" s="79"/>
      <c r="C96" s="79"/>
      <c r="D96" s="79"/>
      <c r="E96" s="79"/>
      <c r="F96" s="79"/>
      <c r="G96" s="30"/>
      <c r="H96" s="31"/>
    </row>
    <row r="97" spans="1:8" ht="28.8" x14ac:dyDescent="0.3">
      <c r="A97" s="39">
        <v>69</v>
      </c>
      <c r="B97" s="33" t="s">
        <v>81</v>
      </c>
      <c r="C97" s="34" t="s">
        <v>7</v>
      </c>
      <c r="D97" s="27">
        <v>1</v>
      </c>
      <c r="E97" s="35"/>
      <c r="F97" s="26">
        <f t="shared" si="17"/>
        <v>0</v>
      </c>
      <c r="G97" s="26">
        <f t="shared" si="15"/>
        <v>0</v>
      </c>
      <c r="H97" s="40">
        <f>F97+G97</f>
        <v>0</v>
      </c>
    </row>
    <row r="98" spans="1:8" x14ac:dyDescent="0.3">
      <c r="A98" s="22">
        <v>70</v>
      </c>
      <c r="B98" s="11" t="s">
        <v>82</v>
      </c>
      <c r="C98" s="7" t="s">
        <v>41</v>
      </c>
      <c r="D98" s="8">
        <v>1</v>
      </c>
      <c r="E98" s="19"/>
      <c r="F98" s="13">
        <f t="shared" si="17"/>
        <v>0</v>
      </c>
      <c r="G98" s="13">
        <f t="shared" si="15"/>
        <v>0</v>
      </c>
      <c r="H98" s="23">
        <f t="shared" ref="H98:H100" si="18">F98+G98</f>
        <v>0</v>
      </c>
    </row>
    <row r="99" spans="1:8" x14ac:dyDescent="0.3">
      <c r="A99" s="22">
        <v>71</v>
      </c>
      <c r="B99" s="11" t="s">
        <v>83</v>
      </c>
      <c r="C99" s="7" t="s">
        <v>15</v>
      </c>
      <c r="D99" s="8">
        <v>14.5</v>
      </c>
      <c r="E99" s="19"/>
      <c r="F99" s="13">
        <f t="shared" si="17"/>
        <v>0</v>
      </c>
      <c r="G99" s="13">
        <f t="shared" si="15"/>
        <v>0</v>
      </c>
      <c r="H99" s="23">
        <f t="shared" si="18"/>
        <v>0</v>
      </c>
    </row>
    <row r="100" spans="1:8" x14ac:dyDescent="0.3">
      <c r="A100" s="22">
        <v>72</v>
      </c>
      <c r="B100" s="11" t="s">
        <v>84</v>
      </c>
      <c r="C100" s="7" t="s">
        <v>28</v>
      </c>
      <c r="D100" s="8">
        <v>11.16</v>
      </c>
      <c r="E100" s="19"/>
      <c r="F100" s="13">
        <f t="shared" si="17"/>
        <v>0</v>
      </c>
      <c r="G100" s="13">
        <f t="shared" si="15"/>
        <v>0</v>
      </c>
      <c r="H100" s="23">
        <f t="shared" si="18"/>
        <v>0</v>
      </c>
    </row>
    <row r="101" spans="1:8" ht="15" thickBot="1" x14ac:dyDescent="0.35">
      <c r="A101" s="44" t="s">
        <v>138</v>
      </c>
      <c r="B101" s="80"/>
      <c r="C101" s="80"/>
      <c r="D101" s="80"/>
      <c r="E101" s="81"/>
      <c r="F101" s="28">
        <f>SUM(F97:F100)</f>
        <v>0</v>
      </c>
      <c r="G101" s="28"/>
      <c r="H101" s="24">
        <f t="shared" ref="H101" si="19">SUM(H97:H100)</f>
        <v>0</v>
      </c>
    </row>
    <row r="102" spans="1:8" ht="15" thickBot="1" x14ac:dyDescent="0.35">
      <c r="A102" s="82" t="s">
        <v>139</v>
      </c>
      <c r="B102" s="83"/>
      <c r="C102" s="83"/>
      <c r="D102" s="83"/>
      <c r="E102" s="84"/>
      <c r="F102" s="41">
        <f>F101+F95</f>
        <v>0</v>
      </c>
      <c r="G102" s="41"/>
      <c r="H102" s="42">
        <f t="shared" ref="H102" si="20">H101+H95</f>
        <v>0</v>
      </c>
    </row>
    <row r="103" spans="1:8" x14ac:dyDescent="0.3">
      <c r="A103" s="47" t="s">
        <v>145</v>
      </c>
      <c r="B103" s="48"/>
      <c r="C103" s="48"/>
      <c r="D103" s="48"/>
      <c r="E103" s="48"/>
      <c r="F103" s="49"/>
      <c r="G103" s="30"/>
      <c r="H103" s="31"/>
    </row>
    <row r="104" spans="1:8" x14ac:dyDescent="0.3">
      <c r="A104" s="22">
        <v>73</v>
      </c>
      <c r="B104" s="11" t="s">
        <v>85</v>
      </c>
      <c r="C104" s="7" t="s">
        <v>7</v>
      </c>
      <c r="D104" s="8">
        <v>1</v>
      </c>
      <c r="E104" s="19"/>
      <c r="F104" s="13">
        <f t="shared" si="17"/>
        <v>0</v>
      </c>
      <c r="G104" s="13">
        <f t="shared" si="15"/>
        <v>0</v>
      </c>
      <c r="H104" s="23">
        <f>F104+G104</f>
        <v>0</v>
      </c>
    </row>
    <row r="105" spans="1:8" x14ac:dyDescent="0.3">
      <c r="A105" s="22">
        <v>74</v>
      </c>
      <c r="B105" s="11" t="s">
        <v>86</v>
      </c>
      <c r="C105" s="7" t="s">
        <v>7</v>
      </c>
      <c r="D105" s="8">
        <v>1</v>
      </c>
      <c r="E105" s="19"/>
      <c r="F105" s="13">
        <f t="shared" si="17"/>
        <v>0</v>
      </c>
      <c r="G105" s="13">
        <f t="shared" si="15"/>
        <v>0</v>
      </c>
      <c r="H105" s="23">
        <f t="shared" ref="H105:H107" si="21">F105+G105</f>
        <v>0</v>
      </c>
    </row>
    <row r="106" spans="1:8" ht="28.8" x14ac:dyDescent="0.3">
      <c r="A106" s="22">
        <v>75</v>
      </c>
      <c r="B106" s="11" t="s">
        <v>87</v>
      </c>
      <c r="C106" s="7" t="s">
        <v>7</v>
      </c>
      <c r="D106" s="8">
        <v>1</v>
      </c>
      <c r="E106" s="19"/>
      <c r="F106" s="13">
        <f t="shared" si="17"/>
        <v>0</v>
      </c>
      <c r="G106" s="13">
        <f t="shared" si="15"/>
        <v>0</v>
      </c>
      <c r="H106" s="23">
        <f t="shared" si="21"/>
        <v>0</v>
      </c>
    </row>
    <row r="107" spans="1:8" x14ac:dyDescent="0.3">
      <c r="A107" s="22">
        <v>76</v>
      </c>
      <c r="B107" s="11" t="s">
        <v>88</v>
      </c>
      <c r="C107" s="7" t="s">
        <v>7</v>
      </c>
      <c r="D107" s="8">
        <v>1</v>
      </c>
      <c r="E107" s="19"/>
      <c r="F107" s="13">
        <f t="shared" si="17"/>
        <v>0</v>
      </c>
      <c r="G107" s="13">
        <f t="shared" si="15"/>
        <v>0</v>
      </c>
      <c r="H107" s="23">
        <f t="shared" si="21"/>
        <v>0</v>
      </c>
    </row>
    <row r="108" spans="1:8" ht="15" thickBot="1" x14ac:dyDescent="0.35">
      <c r="A108" s="44" t="s">
        <v>140</v>
      </c>
      <c r="B108" s="45"/>
      <c r="C108" s="45"/>
      <c r="D108" s="45"/>
      <c r="E108" s="46"/>
      <c r="F108" s="28">
        <f>SUM(F104:F107)</f>
        <v>0</v>
      </c>
      <c r="G108" s="28"/>
      <c r="H108" s="24">
        <f t="shared" ref="H108" si="22">SUM(H104:H107)</f>
        <v>0</v>
      </c>
    </row>
    <row r="109" spans="1:8" x14ac:dyDescent="0.3">
      <c r="A109" s="47" t="s">
        <v>146</v>
      </c>
      <c r="B109" s="48"/>
      <c r="C109" s="48"/>
      <c r="D109" s="48"/>
      <c r="E109" s="48"/>
      <c r="F109" s="49"/>
      <c r="G109" s="30"/>
      <c r="H109" s="31"/>
    </row>
    <row r="110" spans="1:8" x14ac:dyDescent="0.3">
      <c r="A110" s="22">
        <v>77</v>
      </c>
      <c r="B110" s="11" t="s">
        <v>89</v>
      </c>
      <c r="C110" s="7" t="s">
        <v>7</v>
      </c>
      <c r="D110" s="8">
        <v>1</v>
      </c>
      <c r="E110" s="19"/>
      <c r="F110" s="13">
        <f t="shared" si="17"/>
        <v>0</v>
      </c>
      <c r="G110" s="13">
        <f t="shared" si="15"/>
        <v>0</v>
      </c>
      <c r="H110" s="23">
        <f>F110+G110</f>
        <v>0</v>
      </c>
    </row>
    <row r="111" spans="1:8" x14ac:dyDescent="0.3">
      <c r="A111" s="22">
        <v>78</v>
      </c>
      <c r="B111" s="11" t="s">
        <v>90</v>
      </c>
      <c r="C111" s="7" t="s">
        <v>7</v>
      </c>
      <c r="D111" s="8">
        <v>1</v>
      </c>
      <c r="E111" s="19"/>
      <c r="F111" s="13">
        <f t="shared" si="17"/>
        <v>0</v>
      </c>
      <c r="G111" s="13">
        <f t="shared" si="15"/>
        <v>0</v>
      </c>
      <c r="H111" s="23">
        <f t="shared" ref="H111:H112" si="23">F111+G111</f>
        <v>0</v>
      </c>
    </row>
    <row r="112" spans="1:8" ht="28.8" x14ac:dyDescent="0.3">
      <c r="A112" s="22">
        <v>79</v>
      </c>
      <c r="B112" s="11" t="s">
        <v>91</v>
      </c>
      <c r="C112" s="7" t="s">
        <v>7</v>
      </c>
      <c r="D112" s="8">
        <v>1</v>
      </c>
      <c r="E112" s="19"/>
      <c r="F112" s="13">
        <f t="shared" si="17"/>
        <v>0</v>
      </c>
      <c r="G112" s="13">
        <f t="shared" si="15"/>
        <v>0</v>
      </c>
      <c r="H112" s="23">
        <f t="shared" si="23"/>
        <v>0</v>
      </c>
    </row>
    <row r="113" spans="1:8" ht="15" thickBot="1" x14ac:dyDescent="0.35">
      <c r="A113" s="44" t="s">
        <v>141</v>
      </c>
      <c r="B113" s="45"/>
      <c r="C113" s="45"/>
      <c r="D113" s="45"/>
      <c r="E113" s="46"/>
      <c r="F113" s="28">
        <f>SUM(F110:F112)</f>
        <v>0</v>
      </c>
      <c r="G113" s="28"/>
      <c r="H113" s="24">
        <f t="shared" ref="H113" si="24">SUM(H110:H112)</f>
        <v>0</v>
      </c>
    </row>
    <row r="114" spans="1:8" x14ac:dyDescent="0.3">
      <c r="A114" s="47" t="s">
        <v>147</v>
      </c>
      <c r="B114" s="48"/>
      <c r="C114" s="48"/>
      <c r="D114" s="48"/>
      <c r="E114" s="48"/>
      <c r="F114" s="49"/>
      <c r="G114" s="30"/>
      <c r="H114" s="31"/>
    </row>
    <row r="115" spans="1:8" x14ac:dyDescent="0.3">
      <c r="A115" s="22">
        <v>80</v>
      </c>
      <c r="B115" s="11" t="s">
        <v>92</v>
      </c>
      <c r="C115" s="7" t="s">
        <v>28</v>
      </c>
      <c r="D115" s="8">
        <v>69.5</v>
      </c>
      <c r="E115" s="19"/>
      <c r="F115" s="13">
        <f t="shared" si="17"/>
        <v>0</v>
      </c>
      <c r="G115" s="13">
        <f t="shared" si="15"/>
        <v>0</v>
      </c>
      <c r="H115" s="23">
        <f>F115+G115</f>
        <v>0</v>
      </c>
    </row>
    <row r="116" spans="1:8" x14ac:dyDescent="0.3">
      <c r="A116" s="22">
        <v>81</v>
      </c>
      <c r="B116" s="11" t="s">
        <v>93</v>
      </c>
      <c r="C116" s="7" t="s">
        <v>28</v>
      </c>
      <c r="D116" s="8">
        <v>15.75</v>
      </c>
      <c r="E116" s="19"/>
      <c r="F116" s="13">
        <f t="shared" si="17"/>
        <v>0</v>
      </c>
      <c r="G116" s="13">
        <f t="shared" si="15"/>
        <v>0</v>
      </c>
      <c r="H116" s="23">
        <f t="shared" ref="H116:H131" si="25">F116+G116</f>
        <v>0</v>
      </c>
    </row>
    <row r="117" spans="1:8" x14ac:dyDescent="0.3">
      <c r="A117" s="22">
        <v>82</v>
      </c>
      <c r="B117" s="11" t="s">
        <v>94</v>
      </c>
      <c r="C117" s="7" t="s">
        <v>28</v>
      </c>
      <c r="D117" s="8">
        <v>61</v>
      </c>
      <c r="E117" s="19"/>
      <c r="F117" s="13">
        <f t="shared" si="17"/>
        <v>0</v>
      </c>
      <c r="G117" s="13">
        <f t="shared" si="15"/>
        <v>0</v>
      </c>
      <c r="H117" s="23">
        <f t="shared" si="25"/>
        <v>0</v>
      </c>
    </row>
    <row r="118" spans="1:8" x14ac:dyDescent="0.3">
      <c r="A118" s="22">
        <v>83</v>
      </c>
      <c r="B118" s="11" t="s">
        <v>95</v>
      </c>
      <c r="C118" s="7" t="s">
        <v>28</v>
      </c>
      <c r="D118" s="8">
        <v>11.5</v>
      </c>
      <c r="E118" s="19"/>
      <c r="F118" s="13">
        <f t="shared" si="17"/>
        <v>0</v>
      </c>
      <c r="G118" s="13">
        <f t="shared" si="15"/>
        <v>0</v>
      </c>
      <c r="H118" s="23">
        <f t="shared" si="25"/>
        <v>0</v>
      </c>
    </row>
    <row r="119" spans="1:8" x14ac:dyDescent="0.3">
      <c r="A119" s="22">
        <v>84</v>
      </c>
      <c r="B119" s="11" t="s">
        <v>96</v>
      </c>
      <c r="C119" s="7" t="s">
        <v>9</v>
      </c>
      <c r="D119" s="8">
        <v>137.751</v>
      </c>
      <c r="E119" s="19"/>
      <c r="F119" s="13">
        <f t="shared" si="17"/>
        <v>0</v>
      </c>
      <c r="G119" s="13">
        <f t="shared" si="15"/>
        <v>0</v>
      </c>
      <c r="H119" s="23">
        <f t="shared" si="25"/>
        <v>0</v>
      </c>
    </row>
    <row r="120" spans="1:8" ht="28.8" x14ac:dyDescent="0.3">
      <c r="A120" s="22">
        <v>85</v>
      </c>
      <c r="B120" s="11" t="s">
        <v>97</v>
      </c>
      <c r="C120" s="7" t="s">
        <v>15</v>
      </c>
      <c r="D120" s="8">
        <v>270.10000000000002</v>
      </c>
      <c r="E120" s="19"/>
      <c r="F120" s="13">
        <f t="shared" si="17"/>
        <v>0</v>
      </c>
      <c r="G120" s="13">
        <f t="shared" si="15"/>
        <v>0</v>
      </c>
      <c r="H120" s="23">
        <f t="shared" si="25"/>
        <v>0</v>
      </c>
    </row>
    <row r="121" spans="1:8" ht="43.2" x14ac:dyDescent="0.3">
      <c r="A121" s="22">
        <v>86</v>
      </c>
      <c r="B121" s="11" t="s">
        <v>98</v>
      </c>
      <c r="C121" s="7" t="s">
        <v>15</v>
      </c>
      <c r="D121" s="8">
        <v>246.73</v>
      </c>
      <c r="E121" s="19"/>
      <c r="F121" s="13">
        <f t="shared" si="17"/>
        <v>0</v>
      </c>
      <c r="G121" s="13">
        <f t="shared" si="15"/>
        <v>0</v>
      </c>
      <c r="H121" s="23">
        <f t="shared" si="25"/>
        <v>0</v>
      </c>
    </row>
    <row r="122" spans="1:8" ht="43.2" x14ac:dyDescent="0.3">
      <c r="A122" s="22">
        <v>87</v>
      </c>
      <c r="B122" s="11" t="s">
        <v>99</v>
      </c>
      <c r="C122" s="7" t="s">
        <v>15</v>
      </c>
      <c r="D122" s="8">
        <v>246.73</v>
      </c>
      <c r="E122" s="19"/>
      <c r="F122" s="13">
        <f t="shared" si="17"/>
        <v>0</v>
      </c>
      <c r="G122" s="13">
        <f t="shared" si="15"/>
        <v>0</v>
      </c>
      <c r="H122" s="23">
        <f t="shared" si="25"/>
        <v>0</v>
      </c>
    </row>
    <row r="123" spans="1:8" ht="43.2" x14ac:dyDescent="0.3">
      <c r="A123" s="22">
        <v>88</v>
      </c>
      <c r="B123" s="11" t="s">
        <v>100</v>
      </c>
      <c r="C123" s="7" t="s">
        <v>15</v>
      </c>
      <c r="D123" s="8">
        <v>27.81</v>
      </c>
      <c r="E123" s="19"/>
      <c r="F123" s="13">
        <f t="shared" si="17"/>
        <v>0</v>
      </c>
      <c r="G123" s="13">
        <f t="shared" si="15"/>
        <v>0</v>
      </c>
      <c r="H123" s="23">
        <f t="shared" si="25"/>
        <v>0</v>
      </c>
    </row>
    <row r="124" spans="1:8" ht="43.2" x14ac:dyDescent="0.3">
      <c r="A124" s="22">
        <v>89</v>
      </c>
      <c r="B124" s="11" t="s">
        <v>101</v>
      </c>
      <c r="C124" s="7" t="s">
        <v>15</v>
      </c>
      <c r="D124" s="8">
        <v>27.81</v>
      </c>
      <c r="E124" s="19"/>
      <c r="F124" s="13">
        <f t="shared" si="17"/>
        <v>0</v>
      </c>
      <c r="G124" s="13">
        <f t="shared" si="15"/>
        <v>0</v>
      </c>
      <c r="H124" s="23">
        <f t="shared" si="25"/>
        <v>0</v>
      </c>
    </row>
    <row r="125" spans="1:8" x14ac:dyDescent="0.3">
      <c r="A125" s="22">
        <v>90</v>
      </c>
      <c r="B125" s="11" t="s">
        <v>102</v>
      </c>
      <c r="C125" s="7" t="s">
        <v>9</v>
      </c>
      <c r="D125" s="8">
        <v>3.12</v>
      </c>
      <c r="E125" s="19"/>
      <c r="F125" s="13">
        <f t="shared" si="17"/>
        <v>0</v>
      </c>
      <c r="G125" s="13">
        <f t="shared" si="15"/>
        <v>0</v>
      </c>
      <c r="H125" s="23">
        <f t="shared" si="25"/>
        <v>0</v>
      </c>
    </row>
    <row r="126" spans="1:8" x14ac:dyDescent="0.3">
      <c r="A126" s="22">
        <v>91</v>
      </c>
      <c r="B126" s="11" t="s">
        <v>103</v>
      </c>
      <c r="C126" s="7" t="s">
        <v>28</v>
      </c>
      <c r="D126" s="8">
        <v>69</v>
      </c>
      <c r="E126" s="19"/>
      <c r="F126" s="13">
        <f t="shared" si="17"/>
        <v>0</v>
      </c>
      <c r="G126" s="13">
        <f t="shared" si="15"/>
        <v>0</v>
      </c>
      <c r="H126" s="23">
        <f t="shared" si="25"/>
        <v>0</v>
      </c>
    </row>
    <row r="127" spans="1:8" x14ac:dyDescent="0.3">
      <c r="A127" s="22">
        <v>92</v>
      </c>
      <c r="B127" s="11" t="s">
        <v>104</v>
      </c>
      <c r="C127" s="7" t="s">
        <v>28</v>
      </c>
      <c r="D127" s="8">
        <v>10.45</v>
      </c>
      <c r="E127" s="19"/>
      <c r="F127" s="13">
        <f t="shared" si="17"/>
        <v>0</v>
      </c>
      <c r="G127" s="13">
        <f t="shared" si="15"/>
        <v>0</v>
      </c>
      <c r="H127" s="23">
        <f t="shared" si="25"/>
        <v>0</v>
      </c>
    </row>
    <row r="128" spans="1:8" ht="28.8" x14ac:dyDescent="0.3">
      <c r="A128" s="22">
        <v>93</v>
      </c>
      <c r="B128" s="11" t="s">
        <v>105</v>
      </c>
      <c r="C128" s="7" t="s">
        <v>28</v>
      </c>
      <c r="D128" s="8">
        <v>30</v>
      </c>
      <c r="E128" s="19"/>
      <c r="F128" s="13">
        <f t="shared" si="17"/>
        <v>0</v>
      </c>
      <c r="G128" s="13">
        <f t="shared" si="15"/>
        <v>0</v>
      </c>
      <c r="H128" s="23">
        <f t="shared" si="25"/>
        <v>0</v>
      </c>
    </row>
    <row r="129" spans="1:8" ht="28.8" x14ac:dyDescent="0.3">
      <c r="A129" s="22">
        <v>94</v>
      </c>
      <c r="B129" s="11" t="s">
        <v>106</v>
      </c>
      <c r="C129" s="7" t="s">
        <v>15</v>
      </c>
      <c r="D129" s="8">
        <v>274.54000000000002</v>
      </c>
      <c r="E129" s="19"/>
      <c r="F129" s="13">
        <f t="shared" si="17"/>
        <v>0</v>
      </c>
      <c r="G129" s="13">
        <f t="shared" si="15"/>
        <v>0</v>
      </c>
      <c r="H129" s="23">
        <f t="shared" si="25"/>
        <v>0</v>
      </c>
    </row>
    <row r="130" spans="1:8" x14ac:dyDescent="0.3">
      <c r="A130" s="22">
        <v>95</v>
      </c>
      <c r="B130" s="11" t="s">
        <v>107</v>
      </c>
      <c r="C130" s="7" t="s">
        <v>28</v>
      </c>
      <c r="D130" s="8">
        <v>40.5</v>
      </c>
      <c r="E130" s="19"/>
      <c r="F130" s="13">
        <f t="shared" si="17"/>
        <v>0</v>
      </c>
      <c r="G130" s="13">
        <f t="shared" si="15"/>
        <v>0</v>
      </c>
      <c r="H130" s="23">
        <f t="shared" si="25"/>
        <v>0</v>
      </c>
    </row>
    <row r="131" spans="1:8" ht="28.8" x14ac:dyDescent="0.3">
      <c r="A131" s="22">
        <v>96</v>
      </c>
      <c r="B131" s="11" t="s">
        <v>108</v>
      </c>
      <c r="C131" s="7" t="s">
        <v>15</v>
      </c>
      <c r="D131" s="8">
        <v>71.53</v>
      </c>
      <c r="E131" s="19"/>
      <c r="F131" s="13">
        <f t="shared" si="17"/>
        <v>0</v>
      </c>
      <c r="G131" s="13">
        <f t="shared" si="15"/>
        <v>0</v>
      </c>
      <c r="H131" s="23">
        <f t="shared" si="25"/>
        <v>0</v>
      </c>
    </row>
    <row r="132" spans="1:8" ht="15" thickBot="1" x14ac:dyDescent="0.35">
      <c r="A132" s="44" t="s">
        <v>167</v>
      </c>
      <c r="B132" s="45"/>
      <c r="C132" s="45"/>
      <c r="D132" s="45"/>
      <c r="E132" s="46"/>
      <c r="F132" s="28">
        <f>SUM(F115:F131)</f>
        <v>0</v>
      </c>
      <c r="G132" s="28"/>
      <c r="H132" s="24">
        <f t="shared" ref="H132" si="26">SUM(H115:H131)</f>
        <v>0</v>
      </c>
    </row>
    <row r="133" spans="1:8" ht="15" thickBot="1" x14ac:dyDescent="0.35">
      <c r="A133" s="63" t="s">
        <v>142</v>
      </c>
      <c r="B133" s="74"/>
      <c r="C133" s="74"/>
      <c r="D133" s="74"/>
      <c r="E133" s="64"/>
      <c r="F133" s="41">
        <f>F132+F113+F108+F102+F72</f>
        <v>0</v>
      </c>
      <c r="G133" s="41"/>
      <c r="H133" s="42">
        <f>H132+H113+H108+H102+H72</f>
        <v>0</v>
      </c>
    </row>
    <row r="137" spans="1:8" x14ac:dyDescent="0.3">
      <c r="B137" s="75" t="s">
        <v>143</v>
      </c>
      <c r="C137" s="75"/>
    </row>
    <row r="138" spans="1:8" x14ac:dyDescent="0.3">
      <c r="B138" s="10" t="s">
        <v>144</v>
      </c>
      <c r="C138" s="18">
        <f>F72</f>
        <v>0</v>
      </c>
    </row>
    <row r="139" spans="1:8" x14ac:dyDescent="0.3">
      <c r="B139" s="11" t="s">
        <v>149</v>
      </c>
      <c r="C139" s="17">
        <f>F13</f>
        <v>0</v>
      </c>
    </row>
    <row r="140" spans="1:8" x14ac:dyDescent="0.3">
      <c r="B140" s="11" t="s">
        <v>150</v>
      </c>
      <c r="C140" s="17">
        <f>F23</f>
        <v>0</v>
      </c>
    </row>
    <row r="141" spans="1:8" x14ac:dyDescent="0.3">
      <c r="B141" s="11" t="s">
        <v>151</v>
      </c>
      <c r="C141" s="17">
        <f>F28</f>
        <v>0</v>
      </c>
    </row>
    <row r="142" spans="1:8" x14ac:dyDescent="0.3">
      <c r="B142" s="11" t="s">
        <v>152</v>
      </c>
      <c r="C142" s="17">
        <f>F36</f>
        <v>0</v>
      </c>
    </row>
    <row r="143" spans="1:8" x14ac:dyDescent="0.3">
      <c r="B143" s="11" t="s">
        <v>153</v>
      </c>
      <c r="C143" s="17">
        <f>F39</f>
        <v>0</v>
      </c>
    </row>
    <row r="144" spans="1:8" x14ac:dyDescent="0.3">
      <c r="B144" s="11" t="s">
        <v>154</v>
      </c>
      <c r="C144" s="17">
        <f>F51</f>
        <v>0</v>
      </c>
    </row>
    <row r="145" spans="2:3" x14ac:dyDescent="0.3">
      <c r="B145" s="11" t="s">
        <v>155</v>
      </c>
      <c r="C145" s="17">
        <f>F65</f>
        <v>0</v>
      </c>
    </row>
    <row r="146" spans="2:3" x14ac:dyDescent="0.3">
      <c r="B146" s="11" t="s">
        <v>156</v>
      </c>
      <c r="C146" s="17">
        <f>F71</f>
        <v>0</v>
      </c>
    </row>
    <row r="147" spans="2:3" x14ac:dyDescent="0.3">
      <c r="B147" s="10" t="s">
        <v>157</v>
      </c>
      <c r="C147" s="18">
        <f>F102</f>
        <v>0</v>
      </c>
    </row>
    <row r="148" spans="2:3" x14ac:dyDescent="0.3">
      <c r="B148" s="11" t="s">
        <v>158</v>
      </c>
      <c r="C148" s="17">
        <f>F95</f>
        <v>0</v>
      </c>
    </row>
    <row r="149" spans="2:3" x14ac:dyDescent="0.3">
      <c r="B149" s="11" t="s">
        <v>159</v>
      </c>
      <c r="C149" s="17">
        <f>F101</f>
        <v>0</v>
      </c>
    </row>
    <row r="150" spans="2:3" x14ac:dyDescent="0.3">
      <c r="B150" s="10" t="s">
        <v>160</v>
      </c>
      <c r="C150" s="18">
        <f>F108</f>
        <v>0</v>
      </c>
    </row>
    <row r="151" spans="2:3" x14ac:dyDescent="0.3">
      <c r="B151" s="10" t="s">
        <v>161</v>
      </c>
      <c r="C151" s="18">
        <f>F113</f>
        <v>0</v>
      </c>
    </row>
    <row r="152" spans="2:3" x14ac:dyDescent="0.3">
      <c r="B152" s="10" t="s">
        <v>162</v>
      </c>
      <c r="C152" s="18">
        <f>F132</f>
        <v>0</v>
      </c>
    </row>
    <row r="153" spans="2:3" x14ac:dyDescent="0.3">
      <c r="B153" s="10" t="s">
        <v>148</v>
      </c>
      <c r="C153" s="18">
        <f>C138+C147+C150+C151+C152</f>
        <v>0</v>
      </c>
    </row>
  </sheetData>
  <mergeCells count="37">
    <mergeCell ref="B2:H2"/>
    <mergeCell ref="A3:B3"/>
    <mergeCell ref="A4:B4"/>
    <mergeCell ref="A114:F114"/>
    <mergeCell ref="A132:E132"/>
    <mergeCell ref="A133:E133"/>
    <mergeCell ref="B137:C137"/>
    <mergeCell ref="A71:E71"/>
    <mergeCell ref="A72:E72"/>
    <mergeCell ref="A96:F96"/>
    <mergeCell ref="A101:E101"/>
    <mergeCell ref="A102:E102"/>
    <mergeCell ref="A108:E108"/>
    <mergeCell ref="A113:E113"/>
    <mergeCell ref="A103:F103"/>
    <mergeCell ref="A109:F109"/>
    <mergeCell ref="A5:F5"/>
    <mergeCell ref="A7:B7"/>
    <mergeCell ref="A8:F8"/>
    <mergeCell ref="A14:F14"/>
    <mergeCell ref="A24:F24"/>
    <mergeCell ref="C7:H7"/>
    <mergeCell ref="A29:F29"/>
    <mergeCell ref="A13:E13"/>
    <mergeCell ref="A40:F40"/>
    <mergeCell ref="A51:E51"/>
    <mergeCell ref="A52:F52"/>
    <mergeCell ref="A23:E23"/>
    <mergeCell ref="A28:E28"/>
    <mergeCell ref="A36:E36"/>
    <mergeCell ref="A39:E39"/>
    <mergeCell ref="A37:F37"/>
    <mergeCell ref="A65:E65"/>
    <mergeCell ref="A66:F66"/>
    <mergeCell ref="A74:F74"/>
    <mergeCell ref="A95:E95"/>
    <mergeCell ref="A73:H73"/>
  </mergeCells>
  <pageMargins left="0.70866141732283472" right="0.35433070866141736" top="0.74803149606299213" bottom="0.74803149606299213" header="0.31496062992125984" footer="0.31496062992125984"/>
  <pageSetup paperSize="9" scale="59" orientation="portrait" r:id="rId1"/>
  <rowBreaks count="2" manualBreakCount="2">
    <brk id="51" max="16383" man="1"/>
    <brk id="10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4"/>
  <sheetViews>
    <sheetView topLeftCell="A19" workbookViewId="0">
      <selection activeCell="I17" sqref="I17"/>
    </sheetView>
  </sheetViews>
  <sheetFormatPr defaultRowHeight="14.4" x14ac:dyDescent="0.3"/>
  <cols>
    <col min="2" max="2" width="81.5546875" style="9" customWidth="1"/>
    <col min="3" max="3" width="17.33203125" style="4" customWidth="1"/>
    <col min="4" max="4" width="15.5546875" style="14" customWidth="1"/>
  </cols>
  <sheetData>
    <row r="1" spans="1:4" ht="42.75" customHeight="1" x14ac:dyDescent="0.3">
      <c r="A1" s="62" t="s">
        <v>124</v>
      </c>
      <c r="B1" s="62"/>
      <c r="C1" s="62"/>
      <c r="D1" s="62"/>
    </row>
    <row r="2" spans="1:4" x14ac:dyDescent="0.3">
      <c r="A2" s="2" t="s">
        <v>1</v>
      </c>
      <c r="B2" s="10" t="s">
        <v>2</v>
      </c>
      <c r="C2" s="6" t="s">
        <v>3</v>
      </c>
      <c r="D2" s="15" t="s">
        <v>4</v>
      </c>
    </row>
    <row r="3" spans="1:4" x14ac:dyDescent="0.3">
      <c r="A3" s="86" t="s">
        <v>109</v>
      </c>
      <c r="B3" s="87"/>
      <c r="C3" s="6"/>
      <c r="D3" s="15"/>
    </row>
    <row r="4" spans="1:4" x14ac:dyDescent="0.3">
      <c r="A4" s="86" t="s">
        <v>110</v>
      </c>
      <c r="B4" s="87"/>
      <c r="C4" s="6"/>
      <c r="D4" s="15"/>
    </row>
    <row r="5" spans="1:4" x14ac:dyDescent="0.3">
      <c r="A5" s="3">
        <v>1</v>
      </c>
      <c r="B5" s="11" t="s">
        <v>6</v>
      </c>
      <c r="C5" s="7" t="s">
        <v>7</v>
      </c>
      <c r="D5" s="16">
        <v>1</v>
      </c>
    </row>
    <row r="6" spans="1:4" x14ac:dyDescent="0.3">
      <c r="A6" s="3">
        <v>2</v>
      </c>
      <c r="B6" s="11" t="s">
        <v>8</v>
      </c>
      <c r="C6" s="7" t="s">
        <v>9</v>
      </c>
      <c r="D6" s="16">
        <v>65.099999999999994</v>
      </c>
    </row>
    <row r="7" spans="1:4" x14ac:dyDescent="0.3">
      <c r="A7" s="3">
        <v>3</v>
      </c>
      <c r="B7" s="11" t="s">
        <v>10</v>
      </c>
      <c r="C7" s="7" t="s">
        <v>9</v>
      </c>
      <c r="D7" s="16">
        <v>32.634</v>
      </c>
    </row>
    <row r="8" spans="1:4" x14ac:dyDescent="0.3">
      <c r="A8" s="3">
        <v>4</v>
      </c>
      <c r="B8" s="11" t="s">
        <v>11</v>
      </c>
      <c r="C8" s="7" t="s">
        <v>9</v>
      </c>
      <c r="D8" s="16">
        <v>32.634</v>
      </c>
    </row>
    <row r="9" spans="1:4" x14ac:dyDescent="0.3">
      <c r="A9" s="86" t="s">
        <v>111</v>
      </c>
      <c r="B9" s="87"/>
      <c r="C9" s="7"/>
      <c r="D9" s="16"/>
    </row>
    <row r="10" spans="1:4" x14ac:dyDescent="0.3">
      <c r="A10" s="3">
        <v>5</v>
      </c>
      <c r="B10" s="11" t="s">
        <v>12</v>
      </c>
      <c r="C10" s="7" t="s">
        <v>9</v>
      </c>
      <c r="D10" s="16">
        <v>4.0640000000000001</v>
      </c>
    </row>
    <row r="11" spans="1:4" x14ac:dyDescent="0.3">
      <c r="A11" s="3">
        <v>6</v>
      </c>
      <c r="B11" s="11" t="s">
        <v>13</v>
      </c>
      <c r="C11" s="7" t="s">
        <v>9</v>
      </c>
      <c r="D11" s="16">
        <v>11.327999999999999</v>
      </c>
    </row>
    <row r="12" spans="1:4" x14ac:dyDescent="0.3">
      <c r="A12" s="3">
        <v>7</v>
      </c>
      <c r="B12" s="11" t="s">
        <v>14</v>
      </c>
      <c r="C12" s="7" t="s">
        <v>15</v>
      </c>
      <c r="D12" s="16">
        <v>41.064</v>
      </c>
    </row>
    <row r="13" spans="1:4" x14ac:dyDescent="0.3">
      <c r="A13" s="3">
        <v>8</v>
      </c>
      <c r="B13" s="11" t="s">
        <v>16</v>
      </c>
      <c r="C13" s="7" t="s">
        <v>9</v>
      </c>
      <c r="D13" s="16">
        <v>0.28799999999999998</v>
      </c>
    </row>
    <row r="14" spans="1:4" ht="28.8" x14ac:dyDescent="0.3">
      <c r="A14" s="3">
        <v>9</v>
      </c>
      <c r="B14" s="11" t="s">
        <v>17</v>
      </c>
      <c r="C14" s="7" t="s">
        <v>15</v>
      </c>
      <c r="D14" s="16">
        <v>148.208</v>
      </c>
    </row>
    <row r="15" spans="1:4" ht="28.8" x14ac:dyDescent="0.3">
      <c r="A15" s="3">
        <v>10</v>
      </c>
      <c r="B15" s="11" t="s">
        <v>18</v>
      </c>
      <c r="C15" s="7" t="s">
        <v>15</v>
      </c>
      <c r="D15" s="16">
        <v>148.208</v>
      </c>
    </row>
    <row r="16" spans="1:4" x14ac:dyDescent="0.3">
      <c r="A16" s="3">
        <v>11</v>
      </c>
      <c r="B16" s="11" t="s">
        <v>19</v>
      </c>
      <c r="C16" s="7" t="s">
        <v>15</v>
      </c>
      <c r="D16" s="16">
        <v>36.4</v>
      </c>
    </row>
    <row r="17" spans="1:4" x14ac:dyDescent="0.3">
      <c r="A17" s="3">
        <v>12</v>
      </c>
      <c r="B17" s="11" t="s">
        <v>20</v>
      </c>
      <c r="C17" s="7" t="s">
        <v>15</v>
      </c>
      <c r="D17" s="16">
        <v>36.4</v>
      </c>
    </row>
    <row r="18" spans="1:4" x14ac:dyDescent="0.3">
      <c r="A18" s="85" t="s">
        <v>112</v>
      </c>
      <c r="B18" s="52"/>
      <c r="C18" s="7"/>
      <c r="D18" s="16"/>
    </row>
    <row r="19" spans="1:4" x14ac:dyDescent="0.3">
      <c r="A19" s="3">
        <v>13</v>
      </c>
      <c r="B19" s="11" t="s">
        <v>21</v>
      </c>
      <c r="C19" s="7" t="s">
        <v>9</v>
      </c>
      <c r="D19" s="16">
        <v>6.52</v>
      </c>
    </row>
    <row r="20" spans="1:4" ht="28.8" x14ac:dyDescent="0.3">
      <c r="A20" s="3">
        <v>14</v>
      </c>
      <c r="B20" s="11" t="s">
        <v>22</v>
      </c>
      <c r="C20" s="7" t="s">
        <v>15</v>
      </c>
      <c r="D20" s="16">
        <v>65.2</v>
      </c>
    </row>
    <row r="21" spans="1:4" x14ac:dyDescent="0.3">
      <c r="A21" s="3">
        <v>15</v>
      </c>
      <c r="B21" s="11" t="s">
        <v>23</v>
      </c>
      <c r="C21" s="7" t="s">
        <v>9</v>
      </c>
      <c r="D21" s="16">
        <v>6.52</v>
      </c>
    </row>
    <row r="22" spans="1:4" x14ac:dyDescent="0.3">
      <c r="A22" s="85" t="s">
        <v>113</v>
      </c>
      <c r="B22" s="52"/>
      <c r="C22" s="7"/>
      <c r="D22" s="16"/>
    </row>
    <row r="23" spans="1:4" ht="28.8" x14ac:dyDescent="0.3">
      <c r="A23" s="3">
        <v>16</v>
      </c>
      <c r="B23" s="11" t="s">
        <v>24</v>
      </c>
      <c r="C23" s="7" t="s">
        <v>15</v>
      </c>
      <c r="D23" s="16">
        <v>10.8</v>
      </c>
    </row>
    <row r="24" spans="1:4" x14ac:dyDescent="0.3">
      <c r="A24" s="3">
        <v>17</v>
      </c>
      <c r="B24" s="11" t="s">
        <v>25</v>
      </c>
      <c r="C24" s="7" t="s">
        <v>15</v>
      </c>
      <c r="D24" s="16">
        <v>133.74</v>
      </c>
    </row>
    <row r="25" spans="1:4" ht="28.8" x14ac:dyDescent="0.3">
      <c r="A25" s="3">
        <v>18</v>
      </c>
      <c r="B25" s="11" t="s">
        <v>26</v>
      </c>
      <c r="C25" s="7" t="s">
        <v>15</v>
      </c>
      <c r="D25" s="16">
        <v>40.9</v>
      </c>
    </row>
    <row r="26" spans="1:4" x14ac:dyDescent="0.3">
      <c r="A26" s="3">
        <v>19</v>
      </c>
      <c r="B26" s="11" t="s">
        <v>27</v>
      </c>
      <c r="C26" s="7" t="s">
        <v>28</v>
      </c>
      <c r="D26" s="16">
        <v>5.6</v>
      </c>
    </row>
    <row r="27" spans="1:4" x14ac:dyDescent="0.3">
      <c r="A27" s="3">
        <v>20</v>
      </c>
      <c r="B27" s="11" t="s">
        <v>29</v>
      </c>
      <c r="C27" s="7" t="s">
        <v>9</v>
      </c>
      <c r="D27" s="16">
        <v>0.68400000000000005</v>
      </c>
    </row>
    <row r="28" spans="1:4" x14ac:dyDescent="0.3">
      <c r="A28" s="3">
        <v>21</v>
      </c>
      <c r="B28" s="11" t="s">
        <v>30</v>
      </c>
      <c r="C28" s="7" t="s">
        <v>9</v>
      </c>
      <c r="D28" s="16">
        <v>3.35</v>
      </c>
    </row>
    <row r="29" spans="1:4" x14ac:dyDescent="0.3">
      <c r="A29" s="85" t="s">
        <v>114</v>
      </c>
      <c r="B29" s="52"/>
      <c r="C29" s="7"/>
      <c r="D29" s="16"/>
    </row>
    <row r="30" spans="1:4" x14ac:dyDescent="0.3">
      <c r="A30" s="3">
        <v>22</v>
      </c>
      <c r="B30" s="11" t="s">
        <v>31</v>
      </c>
      <c r="C30" s="7" t="s">
        <v>32</v>
      </c>
      <c r="D30" s="16">
        <v>0.96599999999999997</v>
      </c>
    </row>
    <row r="31" spans="1:4" s="1" customFormat="1" x14ac:dyDescent="0.3">
      <c r="A31" s="85" t="s">
        <v>115</v>
      </c>
      <c r="B31" s="52"/>
      <c r="C31" s="6"/>
      <c r="D31" s="15"/>
    </row>
    <row r="32" spans="1:4" x14ac:dyDescent="0.3">
      <c r="A32" s="3">
        <v>23</v>
      </c>
      <c r="B32" s="11" t="s">
        <v>33</v>
      </c>
      <c r="C32" s="7" t="s">
        <v>15</v>
      </c>
      <c r="D32" s="16">
        <v>158</v>
      </c>
    </row>
    <row r="33" spans="1:4" x14ac:dyDescent="0.3">
      <c r="A33" s="3">
        <v>24</v>
      </c>
      <c r="B33" s="11" t="s">
        <v>34</v>
      </c>
      <c r="C33" s="7" t="s">
        <v>15</v>
      </c>
      <c r="D33" s="16">
        <v>158</v>
      </c>
    </row>
    <row r="34" spans="1:4" x14ac:dyDescent="0.3">
      <c r="A34" s="3">
        <v>25</v>
      </c>
      <c r="B34" s="11" t="s">
        <v>35</v>
      </c>
      <c r="C34" s="7" t="s">
        <v>15</v>
      </c>
      <c r="D34" s="16">
        <v>158</v>
      </c>
    </row>
    <row r="35" spans="1:4" x14ac:dyDescent="0.3">
      <c r="A35" s="3">
        <v>26</v>
      </c>
      <c r="B35" s="11" t="s">
        <v>36</v>
      </c>
      <c r="C35" s="7" t="s">
        <v>28</v>
      </c>
      <c r="D35" s="16">
        <v>48.59</v>
      </c>
    </row>
    <row r="36" spans="1:4" x14ac:dyDescent="0.3">
      <c r="A36" s="3">
        <v>27</v>
      </c>
      <c r="B36" s="11" t="s">
        <v>37</v>
      </c>
      <c r="C36" s="7" t="s">
        <v>15</v>
      </c>
      <c r="D36" s="16">
        <v>158</v>
      </c>
    </row>
    <row r="37" spans="1:4" x14ac:dyDescent="0.3">
      <c r="A37" s="3">
        <v>28</v>
      </c>
      <c r="B37" s="11" t="s">
        <v>38</v>
      </c>
      <c r="C37" s="7" t="s">
        <v>28</v>
      </c>
      <c r="D37" s="16">
        <v>17.899999999999999</v>
      </c>
    </row>
    <row r="38" spans="1:4" ht="28.8" x14ac:dyDescent="0.3">
      <c r="A38" s="3">
        <v>29</v>
      </c>
      <c r="B38" s="11" t="s">
        <v>39</v>
      </c>
      <c r="C38" s="7" t="s">
        <v>15</v>
      </c>
      <c r="D38" s="16">
        <v>39.5</v>
      </c>
    </row>
    <row r="39" spans="1:4" x14ac:dyDescent="0.3">
      <c r="A39" s="3">
        <v>30</v>
      </c>
      <c r="B39" s="11" t="s">
        <v>40</v>
      </c>
      <c r="C39" s="7" t="s">
        <v>41</v>
      </c>
      <c r="D39" s="16">
        <v>4</v>
      </c>
    </row>
    <row r="40" spans="1:4" x14ac:dyDescent="0.3">
      <c r="A40" s="3">
        <v>31</v>
      </c>
      <c r="B40" s="11" t="s">
        <v>42</v>
      </c>
      <c r="C40" s="7" t="s">
        <v>28</v>
      </c>
      <c r="D40" s="16">
        <v>48.59</v>
      </c>
    </row>
    <row r="41" spans="1:4" x14ac:dyDescent="0.3">
      <c r="A41" s="3">
        <v>32</v>
      </c>
      <c r="B41" s="11" t="s">
        <v>43</v>
      </c>
      <c r="C41" s="7" t="s">
        <v>28</v>
      </c>
      <c r="D41" s="16">
        <v>12.4</v>
      </c>
    </row>
    <row r="42" spans="1:4" x14ac:dyDescent="0.3">
      <c r="A42" s="85" t="s">
        <v>116</v>
      </c>
      <c r="B42" s="52"/>
      <c r="C42" s="7"/>
      <c r="D42" s="16"/>
    </row>
    <row r="43" spans="1:4" ht="28.8" x14ac:dyDescent="0.3">
      <c r="A43" s="3">
        <v>33</v>
      </c>
      <c r="B43" s="11" t="s">
        <v>44</v>
      </c>
      <c r="C43" s="7" t="s">
        <v>15</v>
      </c>
      <c r="D43" s="16">
        <v>105.902</v>
      </c>
    </row>
    <row r="44" spans="1:4" ht="28.8" x14ac:dyDescent="0.3">
      <c r="A44" s="3">
        <v>34</v>
      </c>
      <c r="B44" s="11" t="s">
        <v>45</v>
      </c>
      <c r="C44" s="7" t="s">
        <v>15</v>
      </c>
      <c r="D44" s="16">
        <v>28.8</v>
      </c>
    </row>
    <row r="45" spans="1:4" x14ac:dyDescent="0.3">
      <c r="A45" s="3">
        <v>35</v>
      </c>
      <c r="B45" s="11" t="s">
        <v>46</v>
      </c>
      <c r="C45" s="7" t="s">
        <v>15</v>
      </c>
      <c r="D45" s="16">
        <v>16.260000000000002</v>
      </c>
    </row>
    <row r="46" spans="1:4" ht="28.8" x14ac:dyDescent="0.3">
      <c r="A46" s="3">
        <v>36</v>
      </c>
      <c r="B46" s="11" t="s">
        <v>47</v>
      </c>
      <c r="C46" s="7" t="s">
        <v>48</v>
      </c>
      <c r="D46" s="16">
        <v>538.80799999999999</v>
      </c>
    </row>
    <row r="47" spans="1:4" x14ac:dyDescent="0.3">
      <c r="A47" s="3">
        <v>37</v>
      </c>
      <c r="B47" s="11" t="s">
        <v>49</v>
      </c>
      <c r="C47" s="7" t="s">
        <v>15</v>
      </c>
      <c r="D47" s="16">
        <v>134.702</v>
      </c>
    </row>
    <row r="48" spans="1:4" x14ac:dyDescent="0.3">
      <c r="A48" s="3">
        <v>38</v>
      </c>
      <c r="B48" s="11" t="s">
        <v>50</v>
      </c>
      <c r="C48" s="7" t="s">
        <v>15</v>
      </c>
      <c r="D48" s="16">
        <v>16.260000000000002</v>
      </c>
    </row>
    <row r="49" spans="1:4" x14ac:dyDescent="0.3">
      <c r="A49" s="3">
        <v>39</v>
      </c>
      <c r="B49" s="11" t="s">
        <v>51</v>
      </c>
      <c r="C49" s="7" t="s">
        <v>28</v>
      </c>
      <c r="D49" s="16">
        <v>65</v>
      </c>
    </row>
    <row r="50" spans="1:4" x14ac:dyDescent="0.3">
      <c r="A50" s="3">
        <v>40</v>
      </c>
      <c r="B50" s="11" t="s">
        <v>52</v>
      </c>
      <c r="C50" s="7" t="s">
        <v>15</v>
      </c>
      <c r="D50" s="16">
        <v>143.50200000000001</v>
      </c>
    </row>
    <row r="51" spans="1:4" x14ac:dyDescent="0.3">
      <c r="A51" s="3">
        <v>41</v>
      </c>
      <c r="B51" s="11" t="s">
        <v>53</v>
      </c>
      <c r="C51" s="7" t="s">
        <v>15</v>
      </c>
      <c r="D51" s="16">
        <v>7.46</v>
      </c>
    </row>
    <row r="52" spans="1:4" ht="28.8" x14ac:dyDescent="0.3">
      <c r="A52" s="3">
        <v>42</v>
      </c>
      <c r="B52" s="11" t="s">
        <v>54</v>
      </c>
      <c r="C52" s="7" t="s">
        <v>15</v>
      </c>
      <c r="D52" s="16">
        <v>16.3</v>
      </c>
    </row>
    <row r="53" spans="1:4" x14ac:dyDescent="0.3">
      <c r="A53" s="3">
        <v>43</v>
      </c>
      <c r="B53" s="11" t="s">
        <v>55</v>
      </c>
      <c r="C53" s="7" t="s">
        <v>15</v>
      </c>
      <c r="D53" s="16">
        <v>14.6</v>
      </c>
    </row>
    <row r="54" spans="1:4" ht="28.8" x14ac:dyDescent="0.3">
      <c r="A54" s="3">
        <v>44</v>
      </c>
      <c r="B54" s="11" t="s">
        <v>56</v>
      </c>
      <c r="C54" s="7" t="s">
        <v>15</v>
      </c>
      <c r="D54" s="16">
        <v>38.880000000000003</v>
      </c>
    </row>
    <row r="55" spans="1:4" x14ac:dyDescent="0.3">
      <c r="A55" s="85" t="s">
        <v>117</v>
      </c>
      <c r="B55" s="52"/>
      <c r="C55" s="7"/>
      <c r="D55" s="16"/>
    </row>
    <row r="56" spans="1:4" x14ac:dyDescent="0.3">
      <c r="A56" s="3">
        <v>45</v>
      </c>
      <c r="B56" s="11" t="s">
        <v>57</v>
      </c>
      <c r="C56" s="7" t="s">
        <v>15</v>
      </c>
      <c r="D56" s="16">
        <v>16.14</v>
      </c>
    </row>
    <row r="57" spans="1:4" x14ac:dyDescent="0.3">
      <c r="A57" s="3">
        <v>46</v>
      </c>
      <c r="B57" s="11" t="s">
        <v>58</v>
      </c>
      <c r="C57" s="7" t="s">
        <v>15</v>
      </c>
      <c r="D57" s="16">
        <v>2.0499999999999998</v>
      </c>
    </row>
    <row r="58" spans="1:4" x14ac:dyDescent="0.3">
      <c r="A58" s="3">
        <v>47</v>
      </c>
      <c r="B58" s="11" t="s">
        <v>59</v>
      </c>
      <c r="C58" s="7" t="s">
        <v>15</v>
      </c>
      <c r="D58" s="16">
        <v>12.914999999999999</v>
      </c>
    </row>
    <row r="59" spans="1:4" x14ac:dyDescent="0.3">
      <c r="A59" s="3">
        <v>48</v>
      </c>
      <c r="B59" s="11" t="s">
        <v>60</v>
      </c>
      <c r="C59" s="7" t="s">
        <v>15</v>
      </c>
      <c r="D59" s="16">
        <v>6.5780000000000003</v>
      </c>
    </row>
    <row r="60" spans="1:4" x14ac:dyDescent="0.3">
      <c r="A60" s="85" t="s">
        <v>118</v>
      </c>
      <c r="B60" s="52"/>
      <c r="C60" s="7"/>
      <c r="D60" s="16"/>
    </row>
    <row r="61" spans="1:4" x14ac:dyDescent="0.3">
      <c r="A61" s="85" t="s">
        <v>119</v>
      </c>
      <c r="B61" s="52"/>
      <c r="C61" s="7"/>
      <c r="D61" s="16"/>
    </row>
    <row r="62" spans="1:4" x14ac:dyDescent="0.3">
      <c r="A62" s="3">
        <v>49</v>
      </c>
      <c r="B62" s="11" t="s">
        <v>61</v>
      </c>
      <c r="C62" s="7" t="s">
        <v>15</v>
      </c>
      <c r="D62" s="16">
        <v>217.67599999999999</v>
      </c>
    </row>
    <row r="63" spans="1:4" x14ac:dyDescent="0.3">
      <c r="A63" s="3">
        <v>50</v>
      </c>
      <c r="B63" s="11" t="s">
        <v>62</v>
      </c>
      <c r="C63" s="7" t="s">
        <v>15</v>
      </c>
      <c r="D63" s="16">
        <v>60.18</v>
      </c>
    </row>
    <row r="64" spans="1:4" x14ac:dyDescent="0.3">
      <c r="A64" s="3">
        <v>51</v>
      </c>
      <c r="B64" s="11" t="s">
        <v>63</v>
      </c>
      <c r="C64" s="7" t="s">
        <v>15</v>
      </c>
      <c r="D64" s="16">
        <v>60.18</v>
      </c>
    </row>
    <row r="65" spans="1:4" x14ac:dyDescent="0.3">
      <c r="A65" s="3">
        <v>52</v>
      </c>
      <c r="B65" s="11" t="s">
        <v>64</v>
      </c>
      <c r="C65" s="7" t="s">
        <v>15</v>
      </c>
      <c r="D65" s="16">
        <v>60.18</v>
      </c>
    </row>
    <row r="66" spans="1:4" x14ac:dyDescent="0.3">
      <c r="A66" s="3">
        <v>53</v>
      </c>
      <c r="B66" s="11" t="s">
        <v>65</v>
      </c>
      <c r="C66" s="7" t="s">
        <v>15</v>
      </c>
      <c r="D66" s="16">
        <v>60.18</v>
      </c>
    </row>
    <row r="67" spans="1:4" x14ac:dyDescent="0.3">
      <c r="A67" s="3">
        <v>54</v>
      </c>
      <c r="B67" s="11" t="s">
        <v>66</v>
      </c>
      <c r="C67" s="7" t="s">
        <v>15</v>
      </c>
      <c r="D67" s="16">
        <v>60.18</v>
      </c>
    </row>
    <row r="68" spans="1:4" x14ac:dyDescent="0.3">
      <c r="A68" s="3">
        <v>55</v>
      </c>
      <c r="B68" s="11" t="s">
        <v>67</v>
      </c>
      <c r="C68" s="7" t="s">
        <v>15</v>
      </c>
      <c r="D68" s="16">
        <v>60.18</v>
      </c>
    </row>
    <row r="69" spans="1:4" x14ac:dyDescent="0.3">
      <c r="A69" s="3">
        <v>56</v>
      </c>
      <c r="B69" s="11" t="s">
        <v>68</v>
      </c>
      <c r="C69" s="7" t="s">
        <v>28</v>
      </c>
      <c r="D69" s="16">
        <v>83.6</v>
      </c>
    </row>
    <row r="70" spans="1:4" ht="28.8" x14ac:dyDescent="0.3">
      <c r="A70" s="3">
        <v>57</v>
      </c>
      <c r="B70" s="11" t="s">
        <v>69</v>
      </c>
      <c r="C70" s="7" t="s">
        <v>15</v>
      </c>
      <c r="D70" s="16">
        <v>217.67599999999999</v>
      </c>
    </row>
    <row r="71" spans="1:4" ht="28.8" x14ac:dyDescent="0.3">
      <c r="A71" s="3">
        <v>58</v>
      </c>
      <c r="B71" s="11" t="s">
        <v>70</v>
      </c>
      <c r="C71" s="7" t="s">
        <v>15</v>
      </c>
      <c r="D71" s="16">
        <v>160.71600000000001</v>
      </c>
    </row>
    <row r="72" spans="1:4" x14ac:dyDescent="0.3">
      <c r="A72" s="3">
        <v>59</v>
      </c>
      <c r="B72" s="11" t="s">
        <v>71</v>
      </c>
      <c r="C72" s="7" t="s">
        <v>15</v>
      </c>
      <c r="D72" s="16">
        <v>56.96</v>
      </c>
    </row>
    <row r="73" spans="1:4" x14ac:dyDescent="0.3">
      <c r="A73" s="3">
        <v>60</v>
      </c>
      <c r="B73" s="11" t="s">
        <v>72</v>
      </c>
      <c r="C73" s="7" t="s">
        <v>28</v>
      </c>
      <c r="D73" s="16">
        <v>16.3</v>
      </c>
    </row>
    <row r="74" spans="1:4" ht="28.8" x14ac:dyDescent="0.3">
      <c r="A74" s="3">
        <v>61</v>
      </c>
      <c r="B74" s="11" t="s">
        <v>73</v>
      </c>
      <c r="C74" s="7" t="s">
        <v>15</v>
      </c>
      <c r="D74" s="16">
        <v>5.28</v>
      </c>
    </row>
    <row r="75" spans="1:4" ht="28.8" x14ac:dyDescent="0.3">
      <c r="A75" s="3">
        <v>62</v>
      </c>
      <c r="B75" s="11" t="s">
        <v>74</v>
      </c>
      <c r="C75" s="7" t="s">
        <v>15</v>
      </c>
      <c r="D75" s="16">
        <v>65.2</v>
      </c>
    </row>
    <row r="76" spans="1:4" x14ac:dyDescent="0.3">
      <c r="A76" s="3">
        <v>63</v>
      </c>
      <c r="B76" s="11" t="s">
        <v>75</v>
      </c>
      <c r="C76" s="7" t="s">
        <v>15</v>
      </c>
      <c r="D76" s="16">
        <v>65.2</v>
      </c>
    </row>
    <row r="77" spans="1:4" ht="28.8" x14ac:dyDescent="0.3">
      <c r="A77" s="3">
        <v>64</v>
      </c>
      <c r="B77" s="11" t="s">
        <v>76</v>
      </c>
      <c r="C77" s="7" t="s">
        <v>15</v>
      </c>
      <c r="D77" s="16">
        <v>65.2</v>
      </c>
    </row>
    <row r="78" spans="1:4" ht="28.8" x14ac:dyDescent="0.3">
      <c r="A78" s="3">
        <v>65</v>
      </c>
      <c r="B78" s="11" t="s">
        <v>77</v>
      </c>
      <c r="C78" s="7" t="s">
        <v>15</v>
      </c>
      <c r="D78" s="16">
        <v>65.2</v>
      </c>
    </row>
    <row r="79" spans="1:4" x14ac:dyDescent="0.3">
      <c r="A79" s="3">
        <v>66</v>
      </c>
      <c r="B79" s="11" t="s">
        <v>78</v>
      </c>
      <c r="C79" s="7" t="s">
        <v>28</v>
      </c>
      <c r="D79" s="16">
        <v>65.2</v>
      </c>
    </row>
    <row r="80" spans="1:4" x14ac:dyDescent="0.3">
      <c r="A80" s="3">
        <v>67</v>
      </c>
      <c r="B80" s="11" t="s">
        <v>79</v>
      </c>
      <c r="C80" s="7" t="s">
        <v>15</v>
      </c>
      <c r="D80" s="16">
        <v>65.2</v>
      </c>
    </row>
    <row r="81" spans="1:4" x14ac:dyDescent="0.3">
      <c r="A81" s="3">
        <v>68</v>
      </c>
      <c r="B81" s="11" t="s">
        <v>80</v>
      </c>
      <c r="C81" s="7" t="s">
        <v>15</v>
      </c>
      <c r="D81" s="16">
        <v>65.2</v>
      </c>
    </row>
    <row r="82" spans="1:4" x14ac:dyDescent="0.3">
      <c r="A82" s="85" t="s">
        <v>120</v>
      </c>
      <c r="B82" s="52"/>
      <c r="C82" s="7"/>
      <c r="D82" s="16"/>
    </row>
    <row r="83" spans="1:4" x14ac:dyDescent="0.3">
      <c r="A83" s="3">
        <v>69</v>
      </c>
      <c r="B83" s="11" t="s">
        <v>81</v>
      </c>
      <c r="C83" s="7" t="s">
        <v>7</v>
      </c>
      <c r="D83" s="16">
        <v>1</v>
      </c>
    </row>
    <row r="84" spans="1:4" x14ac:dyDescent="0.3">
      <c r="A84" s="3">
        <v>70</v>
      </c>
      <c r="B84" s="11" t="s">
        <v>82</v>
      </c>
      <c r="C84" s="7" t="s">
        <v>41</v>
      </c>
      <c r="D84" s="16">
        <v>1</v>
      </c>
    </row>
    <row r="85" spans="1:4" x14ac:dyDescent="0.3">
      <c r="A85" s="3">
        <v>71</v>
      </c>
      <c r="B85" s="11" t="s">
        <v>83</v>
      </c>
      <c r="C85" s="7" t="s">
        <v>15</v>
      </c>
      <c r="D85" s="16">
        <v>14.5</v>
      </c>
    </row>
    <row r="86" spans="1:4" x14ac:dyDescent="0.3">
      <c r="A86" s="3">
        <v>72</v>
      </c>
      <c r="B86" s="11" t="s">
        <v>84</v>
      </c>
      <c r="C86" s="7" t="s">
        <v>28</v>
      </c>
      <c r="D86" s="16">
        <v>11.16</v>
      </c>
    </row>
    <row r="87" spans="1:4" x14ac:dyDescent="0.3">
      <c r="A87" s="85" t="s">
        <v>121</v>
      </c>
      <c r="B87" s="52"/>
      <c r="C87" s="7"/>
      <c r="D87" s="16"/>
    </row>
    <row r="88" spans="1:4" x14ac:dyDescent="0.3">
      <c r="A88" s="3">
        <v>73</v>
      </c>
      <c r="B88" s="11" t="s">
        <v>85</v>
      </c>
      <c r="C88" s="7" t="s">
        <v>7</v>
      </c>
      <c r="D88" s="16">
        <v>1</v>
      </c>
    </row>
    <row r="89" spans="1:4" x14ac:dyDescent="0.3">
      <c r="A89" s="3">
        <v>74</v>
      </c>
      <c r="B89" s="11" t="s">
        <v>86</v>
      </c>
      <c r="C89" s="7" t="s">
        <v>7</v>
      </c>
      <c r="D89" s="16">
        <v>1</v>
      </c>
    </row>
    <row r="90" spans="1:4" ht="28.8" x14ac:dyDescent="0.3">
      <c r="A90" s="3">
        <v>75</v>
      </c>
      <c r="B90" s="11" t="s">
        <v>87</v>
      </c>
      <c r="C90" s="7" t="s">
        <v>7</v>
      </c>
      <c r="D90" s="16">
        <v>1</v>
      </c>
    </row>
    <row r="91" spans="1:4" x14ac:dyDescent="0.3">
      <c r="A91" s="3">
        <v>76</v>
      </c>
      <c r="B91" s="11" t="s">
        <v>88</v>
      </c>
      <c r="C91" s="7" t="s">
        <v>7</v>
      </c>
      <c r="D91" s="16">
        <v>1</v>
      </c>
    </row>
    <row r="92" spans="1:4" x14ac:dyDescent="0.3">
      <c r="A92" s="85" t="s">
        <v>122</v>
      </c>
      <c r="B92" s="52"/>
      <c r="C92" s="7"/>
      <c r="D92" s="16"/>
    </row>
    <row r="93" spans="1:4" x14ac:dyDescent="0.3">
      <c r="A93" s="3">
        <v>77</v>
      </c>
      <c r="B93" s="11" t="s">
        <v>89</v>
      </c>
      <c r="C93" s="7" t="s">
        <v>7</v>
      </c>
      <c r="D93" s="16">
        <v>1</v>
      </c>
    </row>
    <row r="94" spans="1:4" x14ac:dyDescent="0.3">
      <c r="A94" s="3">
        <v>78</v>
      </c>
      <c r="B94" s="11" t="s">
        <v>90</v>
      </c>
      <c r="C94" s="7" t="s">
        <v>7</v>
      </c>
      <c r="D94" s="16">
        <v>1</v>
      </c>
    </row>
    <row r="95" spans="1:4" x14ac:dyDescent="0.3">
      <c r="A95" s="3">
        <v>79</v>
      </c>
      <c r="B95" s="11" t="s">
        <v>91</v>
      </c>
      <c r="C95" s="7" t="s">
        <v>7</v>
      </c>
      <c r="D95" s="16">
        <v>1</v>
      </c>
    </row>
    <row r="96" spans="1:4" x14ac:dyDescent="0.3">
      <c r="A96" s="85" t="s">
        <v>123</v>
      </c>
      <c r="B96" s="52"/>
      <c r="C96" s="7"/>
      <c r="D96" s="16"/>
    </row>
    <row r="97" spans="1:4" x14ac:dyDescent="0.3">
      <c r="A97" s="3">
        <v>80</v>
      </c>
      <c r="B97" s="11" t="s">
        <v>92</v>
      </c>
      <c r="C97" s="7" t="s">
        <v>28</v>
      </c>
      <c r="D97" s="16">
        <v>69.5</v>
      </c>
    </row>
    <row r="98" spans="1:4" x14ac:dyDescent="0.3">
      <c r="A98" s="3">
        <v>81</v>
      </c>
      <c r="B98" s="11" t="s">
        <v>93</v>
      </c>
      <c r="C98" s="7" t="s">
        <v>28</v>
      </c>
      <c r="D98" s="16">
        <v>15.75</v>
      </c>
    </row>
    <row r="99" spans="1:4" x14ac:dyDescent="0.3">
      <c r="A99" s="3">
        <v>82</v>
      </c>
      <c r="B99" s="11" t="s">
        <v>94</v>
      </c>
      <c r="C99" s="7" t="s">
        <v>28</v>
      </c>
      <c r="D99" s="16">
        <v>61</v>
      </c>
    </row>
    <row r="100" spans="1:4" x14ac:dyDescent="0.3">
      <c r="A100" s="3">
        <v>83</v>
      </c>
      <c r="B100" s="11" t="s">
        <v>95</v>
      </c>
      <c r="C100" s="7" t="s">
        <v>28</v>
      </c>
      <c r="D100" s="16">
        <v>11.5</v>
      </c>
    </row>
    <row r="101" spans="1:4" x14ac:dyDescent="0.3">
      <c r="A101" s="3">
        <v>84</v>
      </c>
      <c r="B101" s="11" t="s">
        <v>96</v>
      </c>
      <c r="C101" s="7" t="s">
        <v>9</v>
      </c>
      <c r="D101" s="16">
        <v>137.751</v>
      </c>
    </row>
    <row r="102" spans="1:4" ht="28.8" x14ac:dyDescent="0.3">
      <c r="A102" s="3">
        <v>85</v>
      </c>
      <c r="B102" s="11" t="s">
        <v>97</v>
      </c>
      <c r="C102" s="7" t="s">
        <v>15</v>
      </c>
      <c r="D102" s="16">
        <v>270.10000000000002</v>
      </c>
    </row>
    <row r="103" spans="1:4" ht="28.8" x14ac:dyDescent="0.3">
      <c r="A103" s="3">
        <v>86</v>
      </c>
      <c r="B103" s="11" t="s">
        <v>98</v>
      </c>
      <c r="C103" s="7" t="s">
        <v>15</v>
      </c>
      <c r="D103" s="16">
        <v>246.73</v>
      </c>
    </row>
    <row r="104" spans="1:4" ht="28.8" x14ac:dyDescent="0.3">
      <c r="A104" s="3">
        <v>87</v>
      </c>
      <c r="B104" s="11" t="s">
        <v>99</v>
      </c>
      <c r="C104" s="7" t="s">
        <v>15</v>
      </c>
      <c r="D104" s="16">
        <v>246.73</v>
      </c>
    </row>
    <row r="105" spans="1:4" ht="28.8" x14ac:dyDescent="0.3">
      <c r="A105" s="3">
        <v>88</v>
      </c>
      <c r="B105" s="11" t="s">
        <v>100</v>
      </c>
      <c r="C105" s="7" t="s">
        <v>15</v>
      </c>
      <c r="D105" s="16">
        <v>27.81</v>
      </c>
    </row>
    <row r="106" spans="1:4" ht="28.8" x14ac:dyDescent="0.3">
      <c r="A106" s="3">
        <v>89</v>
      </c>
      <c r="B106" s="11" t="s">
        <v>101</v>
      </c>
      <c r="C106" s="7" t="s">
        <v>15</v>
      </c>
      <c r="D106" s="16">
        <v>27.81</v>
      </c>
    </row>
    <row r="107" spans="1:4" x14ac:dyDescent="0.3">
      <c r="A107" s="3">
        <v>90</v>
      </c>
      <c r="B107" s="11" t="s">
        <v>102</v>
      </c>
      <c r="C107" s="7" t="s">
        <v>9</v>
      </c>
      <c r="D107" s="16">
        <v>3.12</v>
      </c>
    </row>
    <row r="108" spans="1:4" x14ac:dyDescent="0.3">
      <c r="A108" s="3">
        <v>91</v>
      </c>
      <c r="B108" s="11" t="s">
        <v>103</v>
      </c>
      <c r="C108" s="7" t="s">
        <v>28</v>
      </c>
      <c r="D108" s="16">
        <v>69</v>
      </c>
    </row>
    <row r="109" spans="1:4" x14ac:dyDescent="0.3">
      <c r="A109" s="3">
        <v>92</v>
      </c>
      <c r="B109" s="11" t="s">
        <v>104</v>
      </c>
      <c r="C109" s="7" t="s">
        <v>28</v>
      </c>
      <c r="D109" s="16">
        <v>10.45</v>
      </c>
    </row>
    <row r="110" spans="1:4" ht="28.8" x14ac:dyDescent="0.3">
      <c r="A110" s="3">
        <v>93</v>
      </c>
      <c r="B110" s="11" t="s">
        <v>105</v>
      </c>
      <c r="C110" s="7" t="s">
        <v>28</v>
      </c>
      <c r="D110" s="16">
        <v>30</v>
      </c>
    </row>
    <row r="111" spans="1:4" ht="28.8" x14ac:dyDescent="0.3">
      <c r="A111" s="3">
        <v>94</v>
      </c>
      <c r="B111" s="11" t="s">
        <v>106</v>
      </c>
      <c r="C111" s="7" t="s">
        <v>15</v>
      </c>
      <c r="D111" s="16">
        <v>274.54000000000002</v>
      </c>
    </row>
    <row r="112" spans="1:4" x14ac:dyDescent="0.3">
      <c r="A112" s="3">
        <v>95</v>
      </c>
      <c r="B112" s="11" t="s">
        <v>107</v>
      </c>
      <c r="C112" s="7" t="s">
        <v>28</v>
      </c>
      <c r="D112" s="16">
        <v>40.5</v>
      </c>
    </row>
    <row r="113" spans="1:4" ht="28.8" x14ac:dyDescent="0.3">
      <c r="A113" s="3">
        <v>96</v>
      </c>
      <c r="B113" s="11" t="s">
        <v>108</v>
      </c>
      <c r="C113" s="7" t="s">
        <v>15</v>
      </c>
      <c r="D113" s="16">
        <v>71.53</v>
      </c>
    </row>
    <row r="114" spans="1:4" x14ac:dyDescent="0.3">
      <c r="A114" s="3"/>
      <c r="B114" s="11"/>
      <c r="C114" s="7"/>
      <c r="D114" s="16"/>
    </row>
  </sheetData>
  <mergeCells count="16">
    <mergeCell ref="A87:B87"/>
    <mergeCell ref="A92:B92"/>
    <mergeCell ref="A96:B96"/>
    <mergeCell ref="A1:D1"/>
    <mergeCell ref="A31:B31"/>
    <mergeCell ref="A42:B42"/>
    <mergeCell ref="A55:B55"/>
    <mergeCell ref="A60:B60"/>
    <mergeCell ref="A61:B61"/>
    <mergeCell ref="A82:B82"/>
    <mergeCell ref="A3:B3"/>
    <mergeCell ref="A4:B4"/>
    <mergeCell ref="A9:B9"/>
    <mergeCell ref="A18:B18"/>
    <mergeCell ref="A22:B22"/>
    <mergeCell ref="A29:B2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{965AD0B32C57411CC1788A05F9BCE}</vt:lpstr>
      <vt:lpstr>Kosztorys</vt:lpstr>
      <vt:lpstr>Przedmiar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milosz.mucha</dc:creator>
  <cp:lastModifiedBy>Miłosz Mucha (Nadl. Limanowa)</cp:lastModifiedBy>
  <cp:lastPrinted>2023-01-18T08:43:11Z</cp:lastPrinted>
  <dcterms:created xsi:type="dcterms:W3CDTF">2023-01-16T13:40:50Z</dcterms:created>
  <dcterms:modified xsi:type="dcterms:W3CDTF">2023-03-15T13:40:23Z</dcterms:modified>
</cp:coreProperties>
</file>