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kprzetargi-my.sharepoint.com/personal/pk_pkprzetargi_onmicrosoft_com/Documents/Zamawiający/Ostrzeszowskie Centrum Zdrowia/2024/6 jednorazówka II post/postępowanie/"/>
    </mc:Choice>
  </mc:AlternateContent>
  <xr:revisionPtr revIDLastSave="48" documentId="8_{27D42FB3-E32B-40BB-853A-D8AC1EA694CA}" xr6:coauthVersionLast="47" xr6:coauthVersionMax="47" xr10:uidLastSave="{87AEA940-7B0D-4CBA-BF22-EBA173C1AE92}"/>
  <bookViews>
    <workbookView xWindow="28680" yWindow="-120" windowWidth="29040" windowHeight="15720" activeTab="1" xr2:uid="{00000000-000D-0000-FFFF-FFFF00000000}"/>
  </bookViews>
  <sheets>
    <sheet name="Arkusz1" sheetId="57" r:id="rId1"/>
    <sheet name="Pakiet 1" sheetId="6" r:id="rId2"/>
    <sheet name="Pakiet 2" sheetId="39" r:id="rId3"/>
    <sheet name="Pakiet 3" sheetId="14" r:id="rId4"/>
    <sheet name="Pakiet 4" sheetId="17" r:id="rId5"/>
    <sheet name="Pakiet 5" sheetId="20" r:id="rId6"/>
    <sheet name="Pakiet 6" sheetId="23" r:id="rId7"/>
    <sheet name="Pakiet 7" sheetId="56" r:id="rId8"/>
    <sheet name="Pakiet 8" sheetId="64" r:id="rId9"/>
    <sheet name="Pakiet 9" sheetId="67" r:id="rId10"/>
    <sheet name="Pakiet 10" sheetId="68" r:id="rId11"/>
    <sheet name="Pakiet 11" sheetId="65" r:id="rId12"/>
    <sheet name="Pakiet 12" sheetId="70" r:id="rId13"/>
  </sheets>
  <definedNames>
    <definedName name="_xlnm._FilterDatabase" localSheetId="1" hidden="1">'Pakiet 1'!$B$4:$C$62</definedName>
    <definedName name="_xlnm._FilterDatabase" localSheetId="3" hidden="1">'Pakiet 3'!$A$4:$J$11</definedName>
    <definedName name="_xlnm._FilterDatabase" localSheetId="4" hidden="1">'Pakiet 4'!$A$4:$J$10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7" l="1"/>
  <c r="D5" i="57" s="1"/>
  <c r="E6" i="57"/>
  <c r="D6" i="57" s="1"/>
  <c r="E7" i="57"/>
  <c r="D7" i="57" s="1"/>
  <c r="E8" i="57"/>
  <c r="D8" i="57" s="1"/>
  <c r="E9" i="57"/>
  <c r="E10" i="57"/>
  <c r="D10" i="57" s="1"/>
  <c r="E11" i="57"/>
  <c r="D11" i="57" s="1"/>
  <c r="E12" i="57"/>
  <c r="D12" i="57" s="1"/>
  <c r="E13" i="57"/>
  <c r="D13" i="57" s="1"/>
  <c r="E14" i="57"/>
  <c r="D14" i="57" s="1"/>
  <c r="E15" i="57"/>
  <c r="D15" i="57" s="1"/>
  <c r="E4" i="57"/>
  <c r="D4" i="57" s="1"/>
  <c r="F64" i="6"/>
  <c r="H64" i="6" s="1"/>
  <c r="G10" i="70"/>
  <c r="I10" i="70" s="1"/>
  <c r="G9" i="70"/>
  <c r="I9" i="70" s="1"/>
  <c r="G8" i="70"/>
  <c r="I8" i="70" s="1"/>
  <c r="G7" i="70"/>
  <c r="I7" i="70" s="1"/>
  <c r="G6" i="70"/>
  <c r="I6" i="70" s="1"/>
  <c r="I11" i="70" s="1"/>
  <c r="G8" i="65"/>
  <c r="I8" i="65" s="1"/>
  <c r="G7" i="65"/>
  <c r="F9" i="68"/>
  <c r="H9" i="68" s="1"/>
  <c r="F8" i="68"/>
  <c r="H8" i="68" s="1"/>
  <c r="F7" i="68"/>
  <c r="F6" i="67"/>
  <c r="F63" i="6"/>
  <c r="H63" i="6" s="1"/>
  <c r="G11" i="70" l="1"/>
  <c r="G9" i="65"/>
  <c r="I7" i="65"/>
  <c r="I9" i="65" s="1"/>
  <c r="F10" i="68"/>
  <c r="F7" i="67"/>
  <c r="H7" i="68"/>
  <c r="H10" i="68" s="1"/>
  <c r="H6" i="67"/>
  <c r="H7" i="67" s="1"/>
  <c r="G8" i="64"/>
  <c r="I8" i="64" s="1"/>
  <c r="G9" i="64"/>
  <c r="I9" i="64" s="1"/>
  <c r="G10" i="64"/>
  <c r="I10" i="64" s="1"/>
  <c r="G11" i="64"/>
  <c r="I11" i="64" s="1"/>
  <c r="G7" i="64"/>
  <c r="G12" i="64" s="1"/>
  <c r="F6" i="17"/>
  <c r="H6" i="17" s="1"/>
  <c r="F7" i="17"/>
  <c r="H7" i="17" s="1"/>
  <c r="F8" i="17"/>
  <c r="H8" i="17" s="1"/>
  <c r="F9" i="17"/>
  <c r="H9" i="17" s="1"/>
  <c r="F5" i="17"/>
  <c r="F6" i="23"/>
  <c r="F5" i="23"/>
  <c r="H5" i="23" s="1"/>
  <c r="F6" i="39"/>
  <c r="H6" i="39" s="1"/>
  <c r="F7" i="39"/>
  <c r="H7" i="39" s="1"/>
  <c r="F8" i="39"/>
  <c r="H8" i="39" s="1"/>
  <c r="F9" i="39"/>
  <c r="H9" i="39" s="1"/>
  <c r="F10" i="39"/>
  <c r="H10" i="39" s="1"/>
  <c r="F5" i="39"/>
  <c r="H5" i="39" s="1"/>
  <c r="F6" i="20"/>
  <c r="H6" i="20" s="1"/>
  <c r="F5" i="20"/>
  <c r="H5" i="20" s="1"/>
  <c r="H7" i="20" s="1"/>
  <c r="F60" i="6"/>
  <c r="H60" i="6" s="1"/>
  <c r="F59" i="6"/>
  <c r="H59" i="6" s="1"/>
  <c r="F6" i="56"/>
  <c r="H5" i="56"/>
  <c r="F6" i="6"/>
  <c r="H6" i="6" s="1"/>
  <c r="F7" i="6"/>
  <c r="H7" i="6" s="1"/>
  <c r="F8" i="6"/>
  <c r="H8" i="6"/>
  <c r="F9" i="6"/>
  <c r="H9" i="6" s="1"/>
  <c r="F10" i="6"/>
  <c r="H10" i="6" s="1"/>
  <c r="F11" i="6"/>
  <c r="H11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/>
  <c r="F21" i="6"/>
  <c r="H21" i="6" s="1"/>
  <c r="F22" i="6"/>
  <c r="H22" i="6" s="1"/>
  <c r="F23" i="6"/>
  <c r="H23" i="6" s="1"/>
  <c r="F24" i="6"/>
  <c r="H24" i="6" s="1"/>
  <c r="F25" i="6"/>
  <c r="H25" i="6"/>
  <c r="F26" i="6"/>
  <c r="H26" i="6" s="1"/>
  <c r="F27" i="6"/>
  <c r="H27" i="6" s="1"/>
  <c r="F28" i="6"/>
  <c r="H28" i="6" s="1"/>
  <c r="F29" i="6"/>
  <c r="H29" i="6" s="1"/>
  <c r="F30" i="6"/>
  <c r="H30" i="6" s="1"/>
  <c r="F31" i="6"/>
  <c r="H31" i="6" s="1"/>
  <c r="F32" i="6"/>
  <c r="H32" i="6" s="1"/>
  <c r="F33" i="6"/>
  <c r="H33" i="6" s="1"/>
  <c r="F34" i="6"/>
  <c r="H34" i="6" s="1"/>
  <c r="F35" i="6"/>
  <c r="H35" i="6" s="1"/>
  <c r="F36" i="6"/>
  <c r="H36" i="6" s="1"/>
  <c r="F37" i="6"/>
  <c r="H37" i="6" s="1"/>
  <c r="F38" i="6"/>
  <c r="H38" i="6" s="1"/>
  <c r="F39" i="6"/>
  <c r="H39" i="6" s="1"/>
  <c r="F40" i="6"/>
  <c r="H40" i="6"/>
  <c r="F41" i="6"/>
  <c r="H41" i="6" s="1"/>
  <c r="F42" i="6"/>
  <c r="H42" i="6" s="1"/>
  <c r="F43" i="6"/>
  <c r="H43" i="6" s="1"/>
  <c r="F44" i="6"/>
  <c r="H44" i="6" s="1"/>
  <c r="F45" i="6"/>
  <c r="H45" i="6" s="1"/>
  <c r="F46" i="6"/>
  <c r="H46" i="6" s="1"/>
  <c r="F47" i="6"/>
  <c r="H47" i="6"/>
  <c r="F48" i="6"/>
  <c r="H48" i="6" s="1"/>
  <c r="F49" i="6"/>
  <c r="H49" i="6" s="1"/>
  <c r="F50" i="6"/>
  <c r="H50" i="6" s="1"/>
  <c r="F51" i="6"/>
  <c r="H51" i="6"/>
  <c r="F52" i="6"/>
  <c r="H52" i="6" s="1"/>
  <c r="F53" i="6"/>
  <c r="H53" i="6" s="1"/>
  <c r="F54" i="6"/>
  <c r="H54" i="6" s="1"/>
  <c r="F55" i="6"/>
  <c r="H55" i="6"/>
  <c r="F56" i="6"/>
  <c r="H56" i="6"/>
  <c r="F57" i="6"/>
  <c r="H57" i="6" s="1"/>
  <c r="F58" i="6"/>
  <c r="H58" i="6" s="1"/>
  <c r="F61" i="6"/>
  <c r="H61" i="6" s="1"/>
  <c r="F62" i="6"/>
  <c r="H62" i="6" s="1"/>
  <c r="F5" i="6"/>
  <c r="F6" i="14"/>
  <c r="H6" i="14" s="1"/>
  <c r="F7" i="14"/>
  <c r="H7" i="14" s="1"/>
  <c r="F8" i="14"/>
  <c r="H8" i="14" s="1"/>
  <c r="F9" i="14"/>
  <c r="H9" i="14" s="1"/>
  <c r="F5" i="14"/>
  <c r="I7" i="64" l="1"/>
  <c r="F7" i="20"/>
  <c r="F11" i="14"/>
  <c r="F65" i="6"/>
  <c r="H5" i="6"/>
  <c r="H65" i="6" s="1"/>
  <c r="F7" i="23"/>
  <c r="D9" i="57" s="1"/>
  <c r="H6" i="56"/>
  <c r="I12" i="64"/>
  <c r="F11" i="39"/>
  <c r="H5" i="17"/>
  <c r="H10" i="17" s="1"/>
  <c r="F10" i="17"/>
  <c r="H11" i="39"/>
  <c r="H6" i="23"/>
  <c r="H7" i="23" s="1"/>
  <c r="H5" i="14"/>
  <c r="H10" i="14" l="1"/>
  <c r="H11" i="14" s="1"/>
  <c r="D16" i="57" s="1"/>
  <c r="C16" i="57"/>
  <c r="E16" i="57" l="1"/>
</calcChain>
</file>

<file path=xl/sharedStrings.xml><?xml version="1.0" encoding="utf-8"?>
<sst xmlns="http://schemas.openxmlformats.org/spreadsheetml/2006/main" count="344" uniqueCount="150">
  <si>
    <t>Nazwa artykułu</t>
  </si>
  <si>
    <t xml:space="preserve"> Ilość </t>
  </si>
  <si>
    <t>Jm</t>
  </si>
  <si>
    <t>Cena jednostkowa netto</t>
  </si>
  <si>
    <t>Wartość netto</t>
  </si>
  <si>
    <t>Podatek VAT [%]</t>
  </si>
  <si>
    <t>Wartość brutto</t>
  </si>
  <si>
    <t>Producent</t>
  </si>
  <si>
    <t>szt</t>
  </si>
  <si>
    <t>Cewnik do kateteryzacji żyły pępkowej: 6F</t>
  </si>
  <si>
    <t>szt.</t>
  </si>
  <si>
    <t>Zatyczka do cewnika</t>
  </si>
  <si>
    <t>Filtr do ssaka typ B</t>
  </si>
  <si>
    <t xml:space="preserve">Uwaga:
Wykonawca dołączy Katalogi lub foldery reklamowe przedmiotu zamówienia, opisane w języku polskim, o treści potwierdzającej spełnianie przez określony asortyment wymagań jakościowych określonych w Załączniku nr 
Data…………………………………….        Podpis osoby upoważnionej………………………………….
</t>
  </si>
  <si>
    <t xml:space="preserve">Cena jednostkowa </t>
  </si>
  <si>
    <t>Nr katalogowy</t>
  </si>
  <si>
    <t>nr katalogowy</t>
  </si>
  <si>
    <t>Lp.</t>
  </si>
  <si>
    <t xml:space="preserve">Łącznik do cewników gładki </t>
  </si>
  <si>
    <t>Ilość</t>
  </si>
  <si>
    <t>lp.</t>
  </si>
  <si>
    <t xml:space="preserve">Producent </t>
  </si>
  <si>
    <t>Numer katalogowy</t>
  </si>
  <si>
    <t>Op.</t>
  </si>
  <si>
    <t xml:space="preserve">ilość </t>
  </si>
  <si>
    <t>Podatek VAT %</t>
  </si>
  <si>
    <t>Numer katologowy</t>
  </si>
  <si>
    <r>
      <rPr>
        <b/>
        <sz val="11"/>
        <color indexed="8"/>
        <rFont val="Arial"/>
        <family val="2"/>
        <charset val="238"/>
      </rPr>
      <t>Worek kolostomijny dla dorosłych</t>
    </r>
    <r>
      <rPr>
        <sz val="11"/>
        <color indexed="8"/>
        <rFont val="Arial"/>
        <family val="2"/>
        <charset val="238"/>
      </rPr>
      <t>,jednoczęściowy,otwarty.Rozmiar otworu w płytce 10-76 mm.Pojemność 650 ml.Zamykany na rzepy.Opakowanie -30 szt.</t>
    </r>
  </si>
  <si>
    <t>Jm.</t>
  </si>
  <si>
    <r>
      <rPr>
        <b/>
        <sz val="11"/>
        <rFont val="Arial"/>
        <family val="2"/>
        <charset val="238"/>
      </rPr>
      <t>Cewnik jałowy do odsysania górnych dróg oddech</t>
    </r>
    <r>
      <rPr>
        <sz val="11"/>
        <rFont val="Arial"/>
        <family val="2"/>
        <charset val="238"/>
      </rPr>
      <t xml:space="preserve">:  1 otwór centralny i 2 naprzeciwległe otwory boczne , kolorowy półprzezroczysty konektor oznaczający rozmiar cewnika,              </t>
    </r>
    <r>
      <rPr>
        <b/>
        <sz val="11"/>
        <rFont val="Arial"/>
        <family val="2"/>
        <charset val="238"/>
      </rPr>
      <t xml:space="preserve"> Nr 4F/40</t>
    </r>
  </si>
  <si>
    <r>
      <rPr>
        <b/>
        <sz val="11"/>
        <rFont val="Arial"/>
        <family val="2"/>
        <charset val="238"/>
      </rPr>
      <t>Cewnik jałowy do odsysania górnych dróg oddech:</t>
    </r>
    <r>
      <rPr>
        <sz val="11"/>
        <rFont val="Arial"/>
        <family val="2"/>
        <charset val="238"/>
      </rPr>
      <t xml:space="preserve">  1 otwór centralny i 2 naprzeciwległe otwory boczne , kolorowy konektor oznaczający rozmiar cewnika,              </t>
    </r>
    <r>
      <rPr>
        <b/>
        <sz val="11"/>
        <rFont val="Arial"/>
        <family val="2"/>
        <charset val="238"/>
      </rPr>
      <t xml:space="preserve"> Nr 6F/40</t>
    </r>
  </si>
  <si>
    <r>
      <rPr>
        <b/>
        <sz val="11"/>
        <rFont val="Arial"/>
        <family val="2"/>
        <charset val="238"/>
      </rPr>
      <t>Cewnik jałowy do odsysania górnych dróg oddech</t>
    </r>
    <r>
      <rPr>
        <sz val="11"/>
        <rFont val="Arial"/>
        <family val="2"/>
        <charset val="238"/>
      </rPr>
      <t xml:space="preserve">:  1 otwór centralny i 2 naprzeciwległe otwory boczne , kolorowy konektor oznaczający rozmiar cewnika,            </t>
    </r>
    <r>
      <rPr>
        <b/>
        <sz val="11"/>
        <rFont val="Arial"/>
        <family val="2"/>
        <charset val="238"/>
      </rPr>
      <t xml:space="preserve"> Nr8F/40</t>
    </r>
  </si>
  <si>
    <r>
      <rPr>
        <b/>
        <sz val="11"/>
        <rFont val="Arial"/>
        <family val="2"/>
        <charset val="238"/>
      </rPr>
      <t>Cewnik jałowy do odsysania górnych dróg oddech</t>
    </r>
    <r>
      <rPr>
        <sz val="11"/>
        <rFont val="Arial"/>
        <family val="2"/>
        <charset val="238"/>
      </rPr>
      <t xml:space="preserve">:  1 otwór centralny i 2 naprzeciwległe otwory boczne , kolorowy konektor oznaczający rozmiar cewnika.                   </t>
    </r>
    <r>
      <rPr>
        <b/>
        <sz val="11"/>
        <rFont val="Arial"/>
        <family val="2"/>
        <charset val="238"/>
      </rPr>
      <t>Nr 10F/40</t>
    </r>
  </si>
  <si>
    <r>
      <rPr>
        <b/>
        <sz val="11"/>
        <rFont val="Arial"/>
        <family val="2"/>
        <charset val="238"/>
      </rPr>
      <t>Cewnik jałowy do odsysania górnych dróg oddech</t>
    </r>
    <r>
      <rPr>
        <sz val="11"/>
        <rFont val="Arial"/>
        <family val="2"/>
        <charset val="238"/>
      </rPr>
      <t xml:space="preserve">:  1 otwór centralny i 2 naprzeciwległe otwory boczne , kolorowy konektor oznaczający rozmiar cewnika.                </t>
    </r>
    <r>
      <rPr>
        <b/>
        <sz val="11"/>
        <rFont val="Arial"/>
        <family val="2"/>
        <charset val="238"/>
      </rPr>
      <t xml:space="preserve">  Nr 12F/60 </t>
    </r>
  </si>
  <si>
    <r>
      <rPr>
        <b/>
        <sz val="11"/>
        <rFont val="Arial"/>
        <family val="2"/>
        <charset val="238"/>
      </rPr>
      <t>Cewnik jałowy do odsysania górnych dróg oddech</t>
    </r>
    <r>
      <rPr>
        <sz val="11"/>
        <rFont val="Arial"/>
        <family val="2"/>
        <charset val="238"/>
      </rPr>
      <t xml:space="preserve">:  1 otwór centralny i 2 naprzeciwległe otwory boczne , kolorowy konektor oznaczający rozmiar cewnika.             </t>
    </r>
    <r>
      <rPr>
        <b/>
        <sz val="11"/>
        <rFont val="Arial"/>
        <family val="2"/>
        <charset val="238"/>
      </rPr>
      <t xml:space="preserve">  Nr 14F/60  </t>
    </r>
  </si>
  <si>
    <r>
      <t xml:space="preserve"> </t>
    </r>
    <r>
      <rPr>
        <b/>
        <sz val="11"/>
        <rFont val="Arial"/>
        <family val="2"/>
        <charset val="238"/>
      </rPr>
      <t>Cewnik jałowy do odsysania górnych dróg oddec</t>
    </r>
    <r>
      <rPr>
        <sz val="11"/>
        <rFont val="Arial"/>
        <family val="2"/>
        <charset val="238"/>
      </rPr>
      <t xml:space="preserve">h:  1 otwór centralny i 2 naprzeciwległe otwory boczne , kolorowy konektor oznaczający rozmiar cewnika.               </t>
    </r>
    <r>
      <rPr>
        <b/>
        <sz val="11"/>
        <rFont val="Arial"/>
        <family val="2"/>
        <charset val="238"/>
      </rPr>
      <t xml:space="preserve"> Nr 16F/60  </t>
    </r>
  </si>
  <si>
    <r>
      <rPr>
        <b/>
        <sz val="11"/>
        <rFont val="Arial"/>
        <family val="2"/>
        <charset val="238"/>
      </rPr>
      <t>Cewnik jałowy do odsysania górnych dróg oddech:</t>
    </r>
    <r>
      <rPr>
        <sz val="11"/>
        <rFont val="Arial"/>
        <family val="2"/>
        <charset val="238"/>
      </rPr>
      <t xml:space="preserve">  1 otwór centralny i 2 naprzeciwległe otwory boczne , kolorowy konektor oznaczający rozmiar cewnika.               </t>
    </r>
    <r>
      <rPr>
        <b/>
        <sz val="11"/>
        <rFont val="Arial"/>
        <family val="2"/>
        <charset val="238"/>
      </rPr>
      <t xml:space="preserve">    Nr 18F/60</t>
    </r>
  </si>
  <si>
    <t>Netto</t>
  </si>
  <si>
    <t>Brutto</t>
  </si>
  <si>
    <t>Pakiet 8</t>
  </si>
  <si>
    <t>Pakiet 11</t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</si>
  <si>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>, silikonowany, dwudrożny z balonem standardowy,z zastawką plastikową, pojemność balonu 10ml, sterylny, oznaczenie kolorystyczne rozmiaru, pakowanie podwójne: folia i papier-folia,</t>
    </r>
    <r>
      <rPr>
        <b/>
        <sz val="11"/>
        <rFont val="Arial"/>
        <family val="2"/>
        <charset val="238"/>
      </rPr>
      <t xml:space="preserve"> rozmiar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</t>
    </r>
    <r>
      <rPr>
        <sz val="11"/>
        <rFont val="Arial"/>
        <family val="2"/>
        <charset val="238"/>
      </rPr>
      <t>, dł 400mm</t>
    </r>
  </si>
  <si>
    <r>
      <rPr>
        <b/>
        <sz val="11"/>
        <rFont val="Arial"/>
        <family val="2"/>
        <charset val="238"/>
      </rPr>
      <t>Cewnik Nelatona</t>
    </r>
    <r>
      <rPr>
        <sz val="11"/>
        <rFont val="Arial"/>
        <family val="2"/>
        <charset val="238"/>
      </rPr>
      <t xml:space="preserve"> , posiadający kolorowy  konektor oznaczający rozmiar cewnika </t>
    </r>
    <r>
      <rPr>
        <b/>
        <sz val="11"/>
        <rFont val="Arial"/>
        <family val="2"/>
        <charset val="238"/>
      </rPr>
      <t>6 F</t>
    </r>
    <r>
      <rPr>
        <sz val="11"/>
        <rFont val="Arial"/>
        <family val="2"/>
        <charset val="238"/>
      </rPr>
      <t xml:space="preserve"> – 35 - 40 cm</t>
    </r>
  </si>
  <si>
    <r>
      <rPr>
        <b/>
        <sz val="11"/>
        <rFont val="Arial"/>
        <family val="2"/>
        <charset val="238"/>
      </rPr>
      <t>Cewnik Nelatona</t>
    </r>
    <r>
      <rPr>
        <sz val="11"/>
        <rFont val="Arial"/>
        <family val="2"/>
        <charset val="238"/>
      </rPr>
      <t xml:space="preserve"> , posiadający kolorowy  konektor oznaczający rozmiar cewnika</t>
    </r>
    <r>
      <rPr>
        <b/>
        <sz val="11"/>
        <rFont val="Arial"/>
        <family val="2"/>
        <charset val="238"/>
      </rPr>
      <t xml:space="preserve"> 8 F</t>
    </r>
    <r>
      <rPr>
        <sz val="11"/>
        <rFont val="Arial"/>
        <family val="2"/>
        <charset val="238"/>
      </rPr>
      <t xml:space="preserve"> – 35 - 40 cm</t>
    </r>
  </si>
  <si>
    <r>
      <rPr>
        <b/>
        <sz val="11"/>
        <rFont val="Arial"/>
        <family val="2"/>
        <charset val="238"/>
      </rPr>
      <t>Cewnik Nelatona</t>
    </r>
    <r>
      <rPr>
        <sz val="11"/>
        <rFont val="Arial"/>
        <family val="2"/>
        <charset val="238"/>
      </rPr>
      <t xml:space="preserve"> , posiadający kolorowy  konektor oznaczający rozmiar cewnika </t>
    </r>
    <r>
      <rPr>
        <b/>
        <sz val="11"/>
        <rFont val="Arial"/>
        <family val="2"/>
        <charset val="238"/>
      </rPr>
      <t xml:space="preserve">10 F </t>
    </r>
    <r>
      <rPr>
        <sz val="11"/>
        <rFont val="Arial"/>
        <family val="2"/>
        <charset val="238"/>
      </rPr>
      <t>– 35 - 40 cm</t>
    </r>
  </si>
  <si>
    <r>
      <rPr>
        <b/>
        <sz val="11"/>
        <rFont val="Arial"/>
        <family val="2"/>
        <charset val="238"/>
      </rPr>
      <t>Cewnik Nelatona CH12</t>
    </r>
    <r>
      <rPr>
        <sz val="11"/>
        <rFont val="Arial"/>
        <family val="2"/>
        <charset val="238"/>
      </rPr>
      <t>, dł 40cm, jałowy, pakowany pojedyńczo</t>
    </r>
  </si>
  <si>
    <r>
      <rPr>
        <b/>
        <sz val="11"/>
        <rFont val="Arial"/>
        <family val="2"/>
        <charset val="238"/>
      </rPr>
      <t>Cewniki Tiemanna</t>
    </r>
    <r>
      <rPr>
        <sz val="11"/>
        <rFont val="Arial"/>
        <family val="2"/>
        <charset val="238"/>
      </rPr>
      <t xml:space="preserve"> posiadający kolorowy  konektor oznaczający rozmiar cewnika : </t>
    </r>
    <r>
      <rPr>
        <b/>
        <sz val="11"/>
        <rFont val="Arial"/>
        <family val="2"/>
        <charset val="238"/>
      </rPr>
      <t>10F</t>
    </r>
    <r>
      <rPr>
        <sz val="11"/>
        <rFont val="Arial"/>
        <family val="2"/>
        <charset val="238"/>
      </rPr>
      <t>/40cm</t>
    </r>
  </si>
  <si>
    <r>
      <rPr>
        <b/>
        <sz val="11"/>
        <rFont val="Arial"/>
        <family val="2"/>
        <charset val="238"/>
      </rPr>
      <t>Cewniki Tiemanna</t>
    </r>
    <r>
      <rPr>
        <sz val="11"/>
        <rFont val="Arial"/>
        <family val="2"/>
        <charset val="238"/>
      </rPr>
      <t xml:space="preserve"> posiadający kolorowy  konektor oznaczający rozmiar cewnika :</t>
    </r>
    <r>
      <rPr>
        <b/>
        <sz val="11"/>
        <rFont val="Arial"/>
        <family val="2"/>
        <charset val="238"/>
      </rPr>
      <t xml:space="preserve"> 12F</t>
    </r>
    <r>
      <rPr>
        <sz val="11"/>
        <rFont val="Arial"/>
        <family val="2"/>
        <charset val="238"/>
      </rPr>
      <t>/40cm</t>
    </r>
  </si>
  <si>
    <r>
      <rPr>
        <b/>
        <sz val="11"/>
        <rFont val="Arial"/>
        <family val="2"/>
        <charset val="238"/>
      </rPr>
      <t>Cewniki Tiemanna</t>
    </r>
    <r>
      <rPr>
        <sz val="11"/>
        <rFont val="Arial"/>
        <family val="2"/>
        <charset val="238"/>
      </rPr>
      <t xml:space="preserve"> posiadający kolorowy  konektor oznaczający rozmiar cewnika: </t>
    </r>
    <r>
      <rPr>
        <b/>
        <sz val="11"/>
        <rFont val="Arial"/>
        <family val="2"/>
        <charset val="238"/>
      </rPr>
      <t xml:space="preserve"> 14F</t>
    </r>
    <r>
      <rPr>
        <sz val="11"/>
        <rFont val="Arial"/>
        <family val="2"/>
        <charset val="238"/>
      </rPr>
      <t>/40cm</t>
    </r>
  </si>
  <si>
    <r>
      <rPr>
        <b/>
        <sz val="11"/>
        <rFont val="Arial"/>
        <family val="2"/>
        <charset val="238"/>
      </rPr>
      <t>Cewniki Tiemanna</t>
    </r>
    <r>
      <rPr>
        <sz val="11"/>
        <rFont val="Arial"/>
        <family val="2"/>
        <charset val="238"/>
      </rPr>
      <t xml:space="preserve"> posiadający kolorowy  konektor oznaczający rozmiar cewnika: </t>
    </r>
    <r>
      <rPr>
        <b/>
        <sz val="11"/>
        <rFont val="Arial"/>
        <family val="2"/>
        <charset val="238"/>
      </rPr>
      <t>16F</t>
    </r>
    <r>
      <rPr>
        <sz val="11"/>
        <rFont val="Arial"/>
        <family val="2"/>
        <charset val="238"/>
      </rPr>
      <t>/40cm</t>
    </r>
  </si>
  <si>
    <r>
      <rPr>
        <b/>
        <sz val="11"/>
        <rFont val="Arial"/>
        <family val="2"/>
        <charset val="238"/>
      </rPr>
      <t>Cewniki Tiemanna</t>
    </r>
    <r>
      <rPr>
        <sz val="11"/>
        <rFont val="Arial"/>
        <family val="2"/>
        <charset val="238"/>
      </rPr>
      <t xml:space="preserve"> posiadający kolorowy  konektor oznaczający rozmiar cewnika : </t>
    </r>
    <r>
      <rPr>
        <b/>
        <sz val="11"/>
        <rFont val="Arial"/>
        <family val="2"/>
        <charset val="238"/>
      </rPr>
      <t>18F</t>
    </r>
    <r>
      <rPr>
        <sz val="11"/>
        <rFont val="Arial"/>
        <family val="2"/>
        <charset val="238"/>
      </rPr>
      <t>/40cm</t>
    </r>
  </si>
  <si>
    <r>
      <rPr>
        <b/>
        <sz val="11"/>
        <rFont val="Arial"/>
        <family val="2"/>
        <charset val="238"/>
      </rPr>
      <t>Cewniki Tiemanna</t>
    </r>
    <r>
      <rPr>
        <sz val="11"/>
        <rFont val="Arial"/>
        <family val="2"/>
        <charset val="238"/>
      </rPr>
      <t xml:space="preserve"> posiadający kolorowy  konektor oznaczający rozmiar cewnika : </t>
    </r>
    <r>
      <rPr>
        <b/>
        <sz val="11"/>
        <rFont val="Arial"/>
        <family val="2"/>
        <charset val="238"/>
      </rPr>
      <t>8F</t>
    </r>
    <r>
      <rPr>
        <sz val="11"/>
        <rFont val="Arial"/>
        <family val="2"/>
        <charset val="238"/>
      </rPr>
      <t>/40cm</t>
    </r>
  </si>
  <si>
    <r>
      <rPr>
        <b/>
        <sz val="11"/>
        <rFont val="Arial"/>
        <family val="2"/>
        <charset val="238"/>
      </rPr>
      <t>Zgłębnik żołądkowy</t>
    </r>
    <r>
      <rPr>
        <sz val="11"/>
        <rFont val="Arial"/>
        <family val="2"/>
        <charset val="238"/>
      </rPr>
      <t xml:space="preserve">  wyposażony w zatyczkę  oraz łącznik redukcyjny Luer: </t>
    </r>
    <r>
      <rPr>
        <b/>
        <sz val="11"/>
        <rFont val="Arial"/>
        <family val="2"/>
        <charset val="238"/>
      </rPr>
      <t>14F</t>
    </r>
    <r>
      <rPr>
        <sz val="11"/>
        <rFont val="Arial"/>
        <family val="2"/>
        <charset val="238"/>
      </rPr>
      <t xml:space="preserve">r/800 , średnica kodowana kolorem konektora </t>
    </r>
  </si>
  <si>
    <r>
      <rPr>
        <b/>
        <sz val="11"/>
        <rFont val="Arial"/>
        <family val="2"/>
        <charset val="238"/>
      </rPr>
      <t xml:space="preserve">Zgłębnik żołądkowy </t>
    </r>
    <r>
      <rPr>
        <sz val="11"/>
        <rFont val="Arial"/>
        <family val="2"/>
        <charset val="238"/>
      </rPr>
      <t>wyposażony w zatyczkę  oraz łącznik redukcyjny Luer: :</t>
    </r>
    <r>
      <rPr>
        <b/>
        <sz val="11"/>
        <rFont val="Arial"/>
        <family val="2"/>
        <charset val="238"/>
      </rPr>
      <t xml:space="preserve"> 16F</t>
    </r>
    <r>
      <rPr>
        <sz val="11"/>
        <rFont val="Arial"/>
        <family val="2"/>
        <charset val="238"/>
      </rPr>
      <t xml:space="preserve">/800 , średnica kodowana kolorem konektora  </t>
    </r>
  </si>
  <si>
    <r>
      <rPr>
        <b/>
        <sz val="11"/>
        <rFont val="Arial"/>
        <family val="2"/>
        <charset val="238"/>
      </rPr>
      <t>Zgłębnik żołądkowy</t>
    </r>
    <r>
      <rPr>
        <sz val="11"/>
        <rFont val="Arial"/>
        <family val="2"/>
        <charset val="238"/>
      </rPr>
      <t xml:space="preserve"> wyposażony w zatyczkę  oraz łącznik redukcyjny Luer::</t>
    </r>
    <r>
      <rPr>
        <b/>
        <sz val="11"/>
        <rFont val="Arial"/>
        <family val="2"/>
        <charset val="238"/>
      </rPr>
      <t xml:space="preserve"> 18Fr</t>
    </r>
    <r>
      <rPr>
        <sz val="11"/>
        <rFont val="Arial"/>
        <family val="2"/>
        <charset val="238"/>
      </rPr>
      <t xml:space="preserve">/800 , śerdnica kodowana kolorem konektora  </t>
    </r>
  </si>
  <si>
    <r>
      <rPr>
        <b/>
        <sz val="11"/>
        <rFont val="Arial"/>
        <family val="2"/>
        <charset val="238"/>
      </rPr>
      <t>Zgłębnik żołądkowy</t>
    </r>
    <r>
      <rPr>
        <sz val="11"/>
        <rFont val="Arial"/>
        <family val="2"/>
        <charset val="238"/>
      </rPr>
      <t xml:space="preserve"> wyposażony w zatyczkę  oraz łącznik redukcyjny Luer: : </t>
    </r>
    <r>
      <rPr>
        <b/>
        <sz val="11"/>
        <rFont val="Arial"/>
        <family val="2"/>
        <charset val="238"/>
      </rPr>
      <t>20F</t>
    </r>
    <r>
      <rPr>
        <sz val="11"/>
        <rFont val="Arial"/>
        <family val="2"/>
        <charset val="238"/>
      </rPr>
      <t xml:space="preserve">/1000 śerdnica kodowana kolorem konektora  </t>
    </r>
  </si>
  <si>
    <r>
      <rPr>
        <b/>
        <sz val="11"/>
        <rFont val="Arial"/>
        <family val="2"/>
        <charset val="238"/>
      </rPr>
      <t>Zgłębnik żołądkowy</t>
    </r>
    <r>
      <rPr>
        <sz val="11"/>
        <rFont val="Arial"/>
        <family val="2"/>
        <charset val="238"/>
      </rPr>
      <t xml:space="preserve"> :wyposażony w zatyczkę  oraz łącznik redukcyjny Luer:</t>
    </r>
    <r>
      <rPr>
        <b/>
        <sz val="11"/>
        <rFont val="Arial"/>
        <family val="2"/>
        <charset val="238"/>
      </rPr>
      <t xml:space="preserve"> 22F</t>
    </r>
    <r>
      <rPr>
        <sz val="11"/>
        <rFont val="Arial"/>
        <family val="2"/>
        <charset val="238"/>
      </rPr>
      <t xml:space="preserve">/1000 śerdnica kodowana kolorem konektora </t>
    </r>
  </si>
  <si>
    <r>
      <rPr>
        <b/>
        <sz val="11"/>
        <rFont val="Arial"/>
        <family val="2"/>
        <charset val="238"/>
      </rPr>
      <t>Dren łączący do odsysania</t>
    </r>
    <r>
      <rPr>
        <sz val="11"/>
        <rFont val="Arial"/>
        <family val="2"/>
        <charset val="238"/>
      </rPr>
      <t>: użebrowana powierzchnia, dwa lejkowate rozszerzenia, dł 3,0m</t>
    </r>
  </si>
  <si>
    <r>
      <rPr>
        <b/>
        <sz val="11"/>
        <rFont val="Arial"/>
        <family val="2"/>
        <charset val="238"/>
      </rPr>
      <t>Końcówka do odsysania  pola operacyjnego z</t>
    </r>
    <r>
      <rPr>
        <sz val="11"/>
        <rFont val="Arial"/>
        <family val="2"/>
        <charset val="238"/>
      </rPr>
      <t xml:space="preserve"> przewodem  ssącym, bez  kontroli ssania, pakowane  folia - papier:-typ  perforowany -</t>
    </r>
    <r>
      <rPr>
        <b/>
        <sz val="11"/>
        <rFont val="Arial"/>
        <family val="2"/>
        <charset val="238"/>
      </rPr>
      <t xml:space="preserve"> rozmiar 8</t>
    </r>
    <r>
      <rPr>
        <sz val="11"/>
        <rFont val="Arial"/>
        <family val="2"/>
        <charset val="238"/>
      </rPr>
      <t xml:space="preserve"> dł min, dł min 3m</t>
    </r>
  </si>
  <si>
    <r>
      <rPr>
        <b/>
        <sz val="11"/>
        <rFont val="Arial"/>
        <family val="2"/>
        <charset val="238"/>
      </rPr>
      <t xml:space="preserve">Łącznik zwężany do drenów </t>
    </r>
    <r>
      <rPr>
        <sz val="11"/>
        <rFont val="Arial"/>
        <family val="2"/>
        <charset val="238"/>
      </rPr>
      <t xml:space="preserve">do odsysania, schodkowy </t>
    </r>
  </si>
  <si>
    <r>
      <rPr>
        <b/>
        <sz val="11"/>
        <rFont val="Arial"/>
        <family val="2"/>
        <charset val="238"/>
      </rPr>
      <t xml:space="preserve">Butelki  Redona </t>
    </r>
    <r>
      <rPr>
        <sz val="11"/>
        <rFont val="Arial"/>
        <family val="2"/>
        <charset val="238"/>
      </rPr>
      <t>o poj. 150/200 ml sterylne</t>
    </r>
  </si>
  <si>
    <r>
      <rPr>
        <b/>
        <sz val="11"/>
        <rFont val="Arial"/>
        <family val="2"/>
        <charset val="238"/>
      </rPr>
      <t>Kateter do drenażu klatki piersiowej z trokarem</t>
    </r>
    <r>
      <rPr>
        <sz val="11"/>
        <rFont val="Arial"/>
        <family val="2"/>
        <charset val="238"/>
      </rPr>
      <t xml:space="preserve">, z linia widoczną w RTG, z mandrynem, ze ściętą końcówką, z gładkim zakończeniem zapobiegającym uszkodzeniu tkanek, z eliptycznymi oczkami redukującymi ryzyko urazów, w rozmiarach: </t>
    </r>
    <r>
      <rPr>
        <b/>
        <sz val="11"/>
        <rFont val="Arial"/>
        <family val="2"/>
        <charset val="238"/>
      </rPr>
      <t>20F/</t>
    </r>
    <r>
      <rPr>
        <sz val="11"/>
        <rFont val="Arial"/>
        <family val="2"/>
        <charset val="238"/>
      </rPr>
      <t xml:space="preserve">40cm  </t>
    </r>
  </si>
  <si>
    <r>
      <rPr>
        <b/>
        <sz val="11"/>
        <rFont val="Arial"/>
        <family val="2"/>
        <charset val="238"/>
      </rPr>
      <t>Zestaw do kaniulacji dużych naczyń- dwukanałowy,</t>
    </r>
    <r>
      <rPr>
        <sz val="11"/>
        <rFont val="Arial"/>
        <family val="2"/>
        <charset val="238"/>
      </rPr>
      <t xml:space="preserve"> z prostymi igłami,</t>
    </r>
    <r>
      <rPr>
        <b/>
        <sz val="11"/>
        <rFont val="Arial"/>
        <family val="2"/>
        <charset val="238"/>
      </rPr>
      <t xml:space="preserve"> śr. 7F</t>
    </r>
    <r>
      <rPr>
        <sz val="11"/>
        <rFont val="Arial"/>
        <family val="2"/>
        <charset val="238"/>
      </rPr>
      <t xml:space="preserve"> dł. 20 cm, światło wewnętrzne 16GA/16GA z prowadnicą tytanowo- niklowąz rozszerzaczem 8Fx12cm, prostą igłą 18Gx7cm, strzykawką 10ml, skalpelem, motylkiem z zaciskiem</t>
    </r>
  </si>
  <si>
    <r>
      <rPr>
        <b/>
        <sz val="11"/>
        <rFont val="Arial"/>
        <family val="2"/>
        <charset val="238"/>
      </rPr>
      <t xml:space="preserve">Okleina do wkłuć centralnych transparentna, </t>
    </r>
    <r>
      <rPr>
        <sz val="11"/>
        <rFont val="Arial"/>
        <family val="2"/>
        <charset val="238"/>
      </rPr>
      <t>rozmiar 10x12cm. pakowana pojedynczo</t>
    </r>
  </si>
  <si>
    <r>
      <rPr>
        <b/>
        <sz val="11"/>
        <rFont val="Arial"/>
        <family val="2"/>
        <charset val="238"/>
      </rPr>
      <t>Kateter HSG/SIS</t>
    </r>
    <r>
      <rPr>
        <sz val="11"/>
        <rFont val="Arial"/>
        <family val="2"/>
        <charset val="238"/>
      </rPr>
      <t xml:space="preserve"> , dwukanałowy z balonem uszczelniającym, jednorazowy, sterylny</t>
    </r>
  </si>
  <si>
    <r>
      <rPr>
        <b/>
        <sz val="11"/>
        <rFont val="Arial"/>
        <family val="2"/>
        <charset val="238"/>
      </rPr>
      <t>Sonda Sengstakena – Blakemore’a  CH 18,</t>
    </r>
    <r>
      <rPr>
        <sz val="11"/>
        <rFont val="Arial"/>
        <family val="2"/>
        <charset val="238"/>
      </rPr>
      <t>jałowa,bez lateksu.</t>
    </r>
  </si>
  <si>
    <r>
      <rPr>
        <b/>
        <sz val="11"/>
        <rFont val="Arial"/>
        <family val="2"/>
        <charset val="238"/>
      </rPr>
      <t xml:space="preserve">Transofix </t>
    </r>
    <r>
      <rPr>
        <sz val="11"/>
        <rFont val="Arial"/>
        <family val="2"/>
        <charset val="238"/>
      </rPr>
      <t>- krótki kolec przelewowy służący do bezpiecznego oraz szczelnego połączenia dwóch pojemników, o dużej średnicy wewnętrznej i dużym uchwycie kołnierzy, pasujący do wejścia o średnicy 6,3mm. Sterylny, opakowanie zbiorcze =50szt.</t>
    </r>
  </si>
  <si>
    <t>PAKIET NR 8</t>
  </si>
  <si>
    <t xml:space="preserve">Ilość </t>
  </si>
  <si>
    <r>
      <rPr>
        <b/>
        <sz val="11"/>
        <rFont val="Arial"/>
        <family val="2"/>
        <charset val="238"/>
      </rPr>
      <t xml:space="preserve">Łyżka jednorazowa </t>
    </r>
    <r>
      <rPr>
        <sz val="11"/>
        <rFont val="Arial"/>
        <family val="2"/>
        <charset val="238"/>
      </rPr>
      <t xml:space="preserve">do laryngoskopu F.O Macintosh, ze światłowodem, plastikowe, pakowane pojedyńczo. </t>
    </r>
    <r>
      <rPr>
        <b/>
        <sz val="11"/>
        <rFont val="Arial"/>
        <family val="2"/>
        <charset val="238"/>
      </rPr>
      <t xml:space="preserve">Nr 0 </t>
    </r>
  </si>
  <si>
    <r>
      <rPr>
        <b/>
        <sz val="11"/>
        <rFont val="Arial"/>
        <family val="2"/>
        <charset val="238"/>
      </rPr>
      <t>Łyżka jednorazowa</t>
    </r>
    <r>
      <rPr>
        <sz val="11"/>
        <rFont val="Arial"/>
        <family val="2"/>
        <charset val="238"/>
      </rPr>
      <t xml:space="preserve"> do laryngoskopu F.O Macintosh, ze światłowodem, plastikowe, pakowane pojedyńczo. </t>
    </r>
    <r>
      <rPr>
        <b/>
        <sz val="11"/>
        <rFont val="Arial"/>
        <family val="2"/>
        <charset val="238"/>
      </rPr>
      <t xml:space="preserve">Nr 1 </t>
    </r>
  </si>
  <si>
    <r>
      <rPr>
        <b/>
        <sz val="11"/>
        <rFont val="Arial"/>
        <family val="2"/>
        <charset val="238"/>
      </rPr>
      <t>Łyżka jednorazowa</t>
    </r>
    <r>
      <rPr>
        <sz val="11"/>
        <rFont val="Arial"/>
        <family val="2"/>
        <charset val="238"/>
      </rPr>
      <t xml:space="preserve"> do laryngoskopu F.O Macintosh, ze światłowodem, plastikowe, pakowane pojedyńczo.</t>
    </r>
    <r>
      <rPr>
        <b/>
        <sz val="11"/>
        <rFont val="Arial"/>
        <family val="2"/>
        <charset val="238"/>
      </rPr>
      <t xml:space="preserve"> Nr 2</t>
    </r>
  </si>
  <si>
    <r>
      <rPr>
        <b/>
        <sz val="11"/>
        <rFont val="Arial"/>
        <family val="2"/>
        <charset val="238"/>
      </rPr>
      <t>Łyżka jednorazowa</t>
    </r>
    <r>
      <rPr>
        <sz val="11"/>
        <rFont val="Arial"/>
        <family val="2"/>
        <charset val="238"/>
      </rPr>
      <t xml:space="preserve"> do laryngoskopu F.O Macintosh, ze światłowodem, plastikowe, pakowane pojedyńczo.</t>
    </r>
    <r>
      <rPr>
        <b/>
        <sz val="11"/>
        <rFont val="Arial"/>
        <family val="2"/>
        <charset val="238"/>
      </rPr>
      <t xml:space="preserve"> Nr 3</t>
    </r>
  </si>
  <si>
    <r>
      <rPr>
        <b/>
        <sz val="11"/>
        <rFont val="Arial"/>
        <family val="2"/>
        <charset val="238"/>
      </rPr>
      <t>Łyżka jednorazowa</t>
    </r>
    <r>
      <rPr>
        <sz val="11"/>
        <rFont val="Arial"/>
        <family val="2"/>
        <charset val="238"/>
      </rPr>
      <t xml:space="preserve"> do laryngoskopu F.O Macintosh, ze światłowodem, plastikowe, pakowane pojedyńczo. </t>
    </r>
    <r>
      <rPr>
        <b/>
        <sz val="11"/>
        <rFont val="Arial"/>
        <family val="2"/>
        <charset val="238"/>
      </rPr>
      <t>Nr 4</t>
    </r>
  </si>
  <si>
    <r>
      <rPr>
        <b/>
        <sz val="11"/>
        <color indexed="8"/>
        <rFont val="Arial"/>
        <family val="2"/>
        <charset val="238"/>
      </rPr>
      <t>Kateter do embolektomii, i trombektomii jednokanałowy</t>
    </r>
    <r>
      <rPr>
        <sz val="11"/>
        <color indexed="8"/>
        <rFont val="Arial"/>
        <family val="2"/>
        <charset val="238"/>
      </rPr>
      <t xml:space="preserve">, wykonany z biologicznie obojętnego materiału, balon z lateksu, rozmiar zgodny z międzynarodowym kodem barw, znakowany co lOcm mandryn z nierdzewnej stali, miękkie sferyczne zakończenie redukujące możliwość przebicia naczynia , koniec zakończony nasadką luer-lock , oznaczenie średnicy i pojemności ROZMIAR: </t>
    </r>
    <r>
      <rPr>
        <b/>
        <sz val="11"/>
        <color indexed="8"/>
        <rFont val="Arial"/>
        <family val="2"/>
        <charset val="238"/>
      </rPr>
      <t>3F /80, 4F/80, 5F/80</t>
    </r>
  </si>
  <si>
    <r>
      <rPr>
        <b/>
        <sz val="11"/>
        <rFont val="Arial"/>
        <family val="2"/>
        <charset val="238"/>
      </rPr>
      <t>Wkład workowy</t>
    </r>
    <r>
      <rPr>
        <sz val="11"/>
        <rFont val="Arial"/>
        <family val="2"/>
        <charset val="238"/>
      </rPr>
      <t xml:space="preserve"> jednorazowy 2 litrowy do odsysania VacSax</t>
    </r>
  </si>
  <si>
    <r>
      <rPr>
        <b/>
        <sz val="11"/>
        <rFont val="Arial"/>
        <family val="2"/>
        <charset val="238"/>
      </rPr>
      <t>Filtr oddechowy</t>
    </r>
    <r>
      <rPr>
        <sz val="11"/>
        <rFont val="Arial"/>
        <family val="2"/>
        <charset val="238"/>
      </rPr>
      <t>, wirusowo-bakteriobójczy, skuteczność min 99,999%, port do kapnografii zamknięty zatyczką, z wkładem hydrofobowym, zakres objętości oddechowej 300-1500ml, jałowy, pakowany pojedynczo,papier-folia</t>
    </r>
  </si>
  <si>
    <r>
      <rPr>
        <b/>
        <sz val="11"/>
        <rFont val="Arial"/>
        <family val="2"/>
        <charset val="238"/>
      </rPr>
      <t xml:space="preserve">Końcówka do ssaka SUMI </t>
    </r>
    <r>
      <rPr>
        <sz val="11"/>
        <rFont val="Arial"/>
        <family val="2"/>
        <charset val="238"/>
      </rPr>
      <t xml:space="preserve"> z drenem Ch25</t>
    </r>
  </si>
  <si>
    <r>
      <rPr>
        <b/>
        <sz val="11"/>
        <rFont val="Arial"/>
        <family val="2"/>
        <charset val="238"/>
      </rPr>
      <t xml:space="preserve">Elektroda neutralna </t>
    </r>
    <r>
      <rPr>
        <sz val="11"/>
        <rFont val="Arial"/>
        <family val="2"/>
        <charset val="238"/>
      </rPr>
      <t xml:space="preserve">dzielona , dla dorosłych , jednorazowego uzytku z przyłączem, bez kabla przyłączeniowego, pierścień ekwipotencjalny 23cm3, powierzchnia 85cm2, czytelne piktogramy , naklejki TAG. Kompatybilne z datermią elektorchirurgiczną FIRMY ERBE </t>
    </r>
  </si>
  <si>
    <r>
      <rPr>
        <b/>
        <sz val="11"/>
        <color indexed="8"/>
        <rFont val="Arial"/>
        <family val="2"/>
        <charset val="238"/>
      </rPr>
      <t>Jednorazowa, monopolarna elektroda do ablacji artroskopowej</t>
    </r>
    <r>
      <rPr>
        <sz val="11"/>
        <color indexed="8"/>
        <rFont val="Arial"/>
        <family val="2"/>
        <charset val="238"/>
      </rPr>
      <t>, kompatybilna z diatermiami firmy ERBE.</t>
    </r>
  </si>
  <si>
    <r>
      <rPr>
        <b/>
        <sz val="12"/>
        <color indexed="8"/>
        <rFont val="Arial"/>
        <family val="2"/>
        <charset val="238"/>
      </rPr>
      <t>Elektrody neutralne</t>
    </r>
    <r>
      <rPr>
        <sz val="12"/>
        <color indexed="8"/>
        <rFont val="Arial"/>
        <family val="2"/>
        <charset val="238"/>
      </rPr>
      <t xml:space="preserve"> do diatermii 110 cm kwadratowych,dzielone,Easy,jednorazowe,kompatybilne z diatermią firmy Bowa.</t>
    </r>
  </si>
  <si>
    <r>
      <rPr>
        <b/>
        <sz val="11"/>
        <rFont val="Arial"/>
        <family val="2"/>
        <charset val="238"/>
      </rPr>
      <t>Dren łączący wkład workow</t>
    </r>
    <r>
      <rPr>
        <sz val="11"/>
        <rFont val="Arial"/>
        <family val="2"/>
        <charset val="238"/>
      </rPr>
      <t xml:space="preserve">y z vakum i ssakiem ściennym z 2 konektorami </t>
    </r>
  </si>
  <si>
    <r>
      <rPr>
        <b/>
        <sz val="11"/>
        <rFont val="Arial"/>
        <family val="2"/>
        <charset val="238"/>
      </rPr>
      <t>Łącznik Vac Sax do prózni</t>
    </r>
    <r>
      <rPr>
        <sz val="11"/>
        <rFont val="Arial"/>
        <family val="2"/>
        <charset val="238"/>
      </rPr>
      <t xml:space="preserve">  -  7 do 8 mm, pakowany po 10 szt</t>
    </r>
  </si>
  <si>
    <r>
      <rPr>
        <b/>
        <sz val="11"/>
        <rFont val="Arial"/>
        <family val="2"/>
        <charset val="238"/>
      </rPr>
      <t>Jednorazowy pojemnik do ssaka</t>
    </r>
    <r>
      <rPr>
        <sz val="11"/>
        <rFont val="Arial"/>
        <family val="2"/>
        <charset val="238"/>
      </rPr>
      <t xml:space="preserve"> złożony z miękkiego worka oraz hermetycznie przymocowanej pokrywy, z dwoma portami umożliwiającymi podłączenie urządzenia ssącego oraz linii ssącej do pacjenta. Posiadający zawór i filtr chroniący urządzenie ssące/ instalację próżniową, z funkcją zaworu przelewowego. Kompatybilny z wielorazowymi pojemnikami do odsysania wydzielin (słojami ssakowymi)</t>
    </r>
    <r>
      <rPr>
        <b/>
        <sz val="11"/>
        <rFont val="Arial"/>
        <family val="2"/>
        <charset val="238"/>
      </rPr>
      <t xml:space="preserve"> MONOKIT flow-meter</t>
    </r>
    <r>
      <rPr>
        <sz val="11"/>
        <rFont val="Arial"/>
        <family val="2"/>
        <charset val="238"/>
      </rPr>
      <t>. Maksymalna pojemność zbierania wydzielin 1800 ml, port ssący o średnicy 8,0-9.2 mm, port pacjenta o średnicy 9.8 – 11.5mm. Op.=50 szt.</t>
    </r>
  </si>
  <si>
    <r>
      <rPr>
        <b/>
        <sz val="11"/>
        <rFont val="Arial"/>
        <family val="2"/>
        <charset val="238"/>
      </rPr>
      <t xml:space="preserve">Jednorazowy wkład do ssaka Serres </t>
    </r>
    <r>
      <rPr>
        <sz val="11"/>
        <rFont val="Arial"/>
        <family val="2"/>
        <charset val="238"/>
      </rPr>
      <t xml:space="preserve"> z pokrywą oraz zastawką hydrofobową,uchwyt ułatwiajacy wyjęcie napełnionego worka,pojemność 1000 ml(57157),kompatybilny ze ssakiem </t>
    </r>
    <r>
      <rPr>
        <b/>
        <sz val="11"/>
        <rFont val="Arial"/>
        <family val="2"/>
        <charset val="238"/>
      </rPr>
      <t>Bascarol Ob. 1000.</t>
    </r>
    <r>
      <rPr>
        <sz val="11"/>
        <rFont val="Arial"/>
        <family val="2"/>
        <charset val="238"/>
      </rPr>
      <t>Uszczelnienie automatyczne po włączeniu ssaka .Opakowanie=36 szt.</t>
    </r>
  </si>
  <si>
    <r>
      <rPr>
        <b/>
        <sz val="11"/>
        <rFont val="Arial"/>
        <family val="2"/>
        <charset val="238"/>
      </rPr>
      <t xml:space="preserve">Filtr antybakteryjny,antywirusowy </t>
    </r>
    <r>
      <rPr>
        <sz val="11"/>
        <rFont val="Arial"/>
        <family val="2"/>
        <charset val="238"/>
      </rPr>
      <t>do ssaka 111-RMDR-035.Kompatybilny z wkładem Serres 1000ml (57157),efektywność filtracji 99,99%,membrana zabezpieczająca przed przedostaniem się płynów do ssaka</t>
    </r>
  </si>
  <si>
    <r>
      <rPr>
        <b/>
        <sz val="11"/>
        <rFont val="Arial"/>
        <family val="2"/>
        <charset val="238"/>
      </rPr>
      <t>Zaciskacz do pępowiny sterylny.</t>
    </r>
    <r>
      <rPr>
        <sz val="11"/>
        <rFont val="Arial"/>
        <family val="2"/>
        <charset val="238"/>
      </rPr>
      <t>Zestaw stanowiący moduł w kształcie klamry,wyposażony w 2 zaciskacze,ostrze do przecięcia pępowiny w równej linii.</t>
    </r>
  </si>
  <si>
    <r>
      <rPr>
        <b/>
        <sz val="11"/>
        <rFont val="Arial"/>
        <family val="2"/>
        <charset val="238"/>
      </rPr>
      <t>Osłona na sondę ultradźwiękową</t>
    </r>
    <r>
      <rPr>
        <sz val="11"/>
        <rFont val="Arial"/>
        <family val="2"/>
        <charset val="238"/>
      </rPr>
      <t xml:space="preserve"> stosowana w warunkach sterylnych,łatwa w nakładaniu i użytkowaniu,bezlateksowa.13 cm x 80 cm.W zestawie gel usg.</t>
    </r>
  </si>
  <si>
    <r>
      <t>P</t>
    </r>
    <r>
      <rPr>
        <b/>
        <sz val="11"/>
        <rFont val="Arial"/>
        <family val="2"/>
        <charset val="238"/>
      </rPr>
      <t>okrowiec na aparat RTG</t>
    </r>
    <r>
      <rPr>
        <sz val="11"/>
        <rFont val="Arial"/>
        <family val="2"/>
        <charset val="238"/>
      </rPr>
      <t xml:space="preserve"> SUPRA C, rozmiar 100x220, jałowy</t>
    </r>
  </si>
  <si>
    <r>
      <rPr>
        <b/>
        <sz val="11"/>
        <rFont val="Arial"/>
        <family val="2"/>
        <charset val="238"/>
      </rPr>
      <t xml:space="preserve">Przyrząd rozcinacz </t>
    </r>
    <r>
      <rPr>
        <sz val="11"/>
        <rFont val="Arial"/>
        <family val="2"/>
        <charset val="238"/>
      </rPr>
      <t>do zaciskaczy do pępowiny</t>
    </r>
  </si>
  <si>
    <r>
      <rPr>
        <b/>
        <sz val="11"/>
        <rFont val="Arial"/>
        <family val="2"/>
        <charset val="238"/>
      </rPr>
      <t>Poliestrowa pończocha n</t>
    </r>
    <r>
      <rPr>
        <sz val="11"/>
        <rFont val="Arial"/>
        <family val="2"/>
        <charset val="238"/>
      </rPr>
      <t>awinięta na rolki, elastyczna dobrze dopasowująca się do kształtu ciała, nie chłonąca wody w takim stopniu jak zwykła bawełna, łatwa do odmierzenia i cięcia na kawałki, szer15,2cm, dł 22,8m</t>
    </r>
  </si>
  <si>
    <r>
      <rPr>
        <b/>
        <sz val="11"/>
        <color indexed="8"/>
        <rFont val="Arial"/>
        <family val="2"/>
        <charset val="238"/>
      </rPr>
      <t>Druty Kirchnera długie</t>
    </r>
    <r>
      <rPr>
        <sz val="11"/>
        <color indexed="8"/>
        <rFont val="Arial"/>
        <family val="2"/>
        <charset val="238"/>
      </rPr>
      <t>,z ostrzem jednostronnym typu trokar o długości L=310mm+/-10 mm.Zakres rozmiarów średnice:0,8 mm,1,0 mm,1,2mm,1,4mm,1,6 mm,1,8 mm,2,0 mm,2,2mm,2,4 mm,2,5 mm,3,0 mm,3,5 mm.Op.=10 szt.</t>
    </r>
  </si>
  <si>
    <r>
      <rPr>
        <b/>
        <sz val="11"/>
        <color indexed="8"/>
        <rFont val="Arial"/>
        <family val="2"/>
        <charset val="238"/>
      </rPr>
      <t>Druty Kirchnera krótkie</t>
    </r>
    <r>
      <rPr>
        <sz val="11"/>
        <color indexed="8"/>
        <rFont val="Arial"/>
        <family val="2"/>
        <charset val="238"/>
      </rPr>
      <t>,z ostrzem jednostronnym typu trokar o długości L=150mm+/-10mm.Zakres rozmiarów średnice:0,8 mm,1,0 mm,1,2mm,1,4mm,1,6 mm,1,8 mm,2,0 mm,2,2mm,2,4 mm.Jałowe.Op.=10 szt.</t>
    </r>
  </si>
  <si>
    <t xml:space="preserve"> </t>
  </si>
  <si>
    <r>
      <t>O</t>
    </r>
    <r>
      <rPr>
        <sz val="11"/>
        <color indexed="8"/>
        <rFont val="Arial"/>
        <family val="2"/>
        <charset val="238"/>
      </rPr>
      <t>strza do shavera (golarka)</t>
    </r>
    <r>
      <rPr>
        <sz val="11"/>
        <color indexed="8"/>
        <rFont val="Arial"/>
        <family val="2"/>
        <charset val="238"/>
      </rPr>
      <t>.Ostrza do noża rotacyjnego Dyonics 4.5 Incisor Plus Blade,prosty.Ref.7205345,jednorazowe.Op.=6 szt.</t>
    </r>
  </si>
  <si>
    <r>
      <t>O</t>
    </r>
    <r>
      <rPr>
        <sz val="11"/>
        <color indexed="8"/>
        <rFont val="Arial"/>
        <family val="2"/>
        <charset val="238"/>
      </rPr>
      <t>strza do shavera (róża duża)</t>
    </r>
    <r>
      <rPr>
        <sz val="11"/>
        <color indexed="8"/>
        <rFont val="Arial"/>
        <family val="2"/>
        <charset val="238"/>
      </rPr>
      <t>.Ostrza do noża rotacyjnego Dyonics 5.5, prosty.Ref.72200723,jednorazowe.Op.=6 szt.</t>
    </r>
  </si>
  <si>
    <t>Ostrza do shavera (walec).Ostrza do noża rotacyjnego Dyonics 5.5,Acromionizer Burr prosty.Ref.7205327,jednorazowe.Op.=6 szt.</t>
  </si>
  <si>
    <t>Ostrza do shavera (róża mała).Ostrza do noża rotacyjnego Dyonics Abrader4,0, prosty.Ref.7205324,jednorazowe.Op.=6 szt.</t>
  </si>
  <si>
    <t>Ostrza do shavera (walec mały).Ostrza do noża rotacyjnego Dyonics Acromionizer 4,0, prosty.Ref.7205326,jednorazowe.Op.=6 szt.</t>
  </si>
  <si>
    <r>
      <rPr>
        <b/>
        <sz val="11"/>
        <rFont val="Arial"/>
        <family val="2"/>
        <charset val="238"/>
      </rPr>
      <t>Kateter do odsysania ran typu Redon,</t>
    </r>
    <r>
      <rPr>
        <sz val="11"/>
        <rFont val="Arial"/>
        <family val="2"/>
        <charset val="238"/>
      </rPr>
      <t xml:space="preserve"> wykonany zmedycznego PVC, linia RTG na całej długości cewnika, dł 70cm, perforacja na dł.15 cm +/- 1 cm , pakowany indywidualnie, jałowy, rozmiar : </t>
    </r>
    <r>
      <rPr>
        <b/>
        <sz val="11"/>
        <rFont val="Arial"/>
        <family val="2"/>
        <charset val="238"/>
      </rPr>
      <t>10F, 12F, 14F</t>
    </r>
    <r>
      <rPr>
        <sz val="11"/>
        <rFont val="Arial"/>
        <family val="2"/>
        <charset val="238"/>
      </rPr>
      <t xml:space="preserve">    </t>
    </r>
  </si>
  <si>
    <r>
      <rPr>
        <b/>
        <sz val="11"/>
        <color indexed="8"/>
        <rFont val="Arial"/>
        <family val="2"/>
        <charset val="238"/>
      </rPr>
      <t xml:space="preserve">Dren T-KHER </t>
    </r>
    <r>
      <rPr>
        <sz val="11"/>
        <color indexed="8"/>
        <rFont val="Arial"/>
        <family val="2"/>
        <charset val="238"/>
      </rPr>
      <t xml:space="preserve">- przeznaczony do drenażu dróg żółciowych, przeźroczysty, wykonany z biokompatybilnego silikonu , atraumatyczne miękkie zakończenia, pasek kontrastujący w RTG z łącznikiem i workiem 800ml, pakowany podwójnie, jednorazowego użycia.
ROZMIAR: </t>
    </r>
    <r>
      <rPr>
        <b/>
        <sz val="11"/>
        <color indexed="8"/>
        <rFont val="Arial"/>
        <family val="2"/>
        <charset val="238"/>
      </rPr>
      <t xml:space="preserve">CH 12 CH 14CH 16CH 18CH 20CH
</t>
    </r>
  </si>
  <si>
    <r>
      <rPr>
        <b/>
        <sz val="11"/>
        <rFont val="Arial"/>
        <family val="2"/>
        <charset val="238"/>
      </rPr>
      <t xml:space="preserve">Cewnik Pezzer,  </t>
    </r>
    <r>
      <rPr>
        <sz val="11"/>
        <rFont val="Arial"/>
        <family val="2"/>
        <charset val="238"/>
      </rPr>
      <t>o rozmiarach:    32F/40 cm. Sterylny,jednorazowego użycia, pakowany pojedynczo,wykonany z elastycznego, miękkiego lateksu,posiada trzy  lub cztery boczne otwory o łagodnie wyoblonych krawędziach.</t>
    </r>
  </si>
  <si>
    <r>
      <rPr>
        <b/>
        <sz val="11"/>
        <rFont val="Arial"/>
        <family val="2"/>
        <charset val="238"/>
      </rPr>
      <t>Zestaw przedłużający niskoabsorbcyjn</t>
    </r>
    <r>
      <rPr>
        <sz val="11"/>
        <rFont val="Arial"/>
        <family val="2"/>
        <charset val="238"/>
      </rPr>
      <t>y (Syringe pumps 1,6 ml, dł.200 cm +/- 5 cm)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</si>
  <si>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>, silikonowany, dwudrożny z balonem standardowy, pediatryczny, z zastawką plastikową, pojemność balonu 3 - 5 ml, sterylny oznaczenie kolorystyczne rozmiaru, pakowanie podwójne: folia i papier-folia,</t>
    </r>
    <r>
      <rPr>
        <b/>
        <sz val="11"/>
        <rFont val="Arial"/>
        <family val="2"/>
        <charset val="238"/>
      </rPr>
      <t xml:space="preserve"> rozmiar 8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</si>
  <si>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>, silikonowany, dwudrożny z balonem standardowy, pediatryczny, z zastawką plastikową,, pojemność balonu 3- 5 ml, sterylny, oznaczenie kolorystyczne rozmiaru, pakowanie podwójne: folia i papier-folia,</t>
    </r>
    <r>
      <rPr>
        <b/>
        <sz val="11"/>
        <rFont val="Arial"/>
        <family val="2"/>
        <charset val="238"/>
      </rPr>
      <t xml:space="preserve"> rozmiar 10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</si>
  <si>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 xml:space="preserve">, silikonowany, dwudrożny z balonem standardowy,z zastawką plastikową, pojemność balonu 5 -10ml, sterylny, oznaczenie kolorystyczne rozmiaru, pakowanie podwójne: folia i papier-folia, </t>
    </r>
    <r>
      <rPr>
        <b/>
        <sz val="11"/>
        <rFont val="Arial"/>
        <family val="2"/>
        <charset val="238"/>
      </rPr>
      <t>rozmiar 12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</si>
  <si>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>, silikonowany, dwudrożny z balonem standardowy,z zastawką plastikową, pojemność balonu 5-10ml, sterylny, oznaczenie kolorystyczne rozmiaru, pakowanie podwójne: folia i papier-folia,</t>
    </r>
    <r>
      <rPr>
        <b/>
        <sz val="11"/>
        <rFont val="Arial"/>
        <family val="2"/>
        <charset val="238"/>
      </rPr>
      <t xml:space="preserve"> rozmiar 14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</si>
  <si>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>, silikonowany, dwudrożny z balonem standardowy,z zastawką plastikową, pojemność balonu 5-10ml, sterylny, oznaczenie kolorystyczne rozmiaru, pakowanie podwójne: folia i papier-folia,</t>
    </r>
    <r>
      <rPr>
        <b/>
        <sz val="11"/>
        <rFont val="Arial"/>
        <family val="2"/>
        <charset val="238"/>
      </rPr>
      <t xml:space="preserve"> rozmiar 16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</si>
  <si>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>, silikonowany, dwudrożny z balonem standardowy,z zastawką plastikową, pojemność balonu 5-10ml, sterylny, oznaczenie kolorystyczne rozmiaru, pakowanie podwójne: folia i papier-folia,</t>
    </r>
    <r>
      <rPr>
        <b/>
        <sz val="11"/>
        <rFont val="Arial"/>
        <family val="2"/>
        <charset val="238"/>
      </rPr>
      <t xml:space="preserve"> rozmiar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18</t>
    </r>
    <r>
      <rPr>
        <sz val="11"/>
        <rFont val="Arial"/>
        <family val="2"/>
        <charset val="238"/>
      </rPr>
      <t>, dł 400mm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</si>
  <si>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>, silikonowany, dwudrożny z balonem standardowy,z zastawką plastikową, pojemność balonu 5-10ml, sterylny, oznaczenie kolorystyczne rozmiaru, pakowanie podwójne: folia i papier-folia,</t>
    </r>
    <r>
      <rPr>
        <b/>
        <sz val="11"/>
        <rFont val="Arial"/>
        <family val="2"/>
        <charset val="238"/>
      </rPr>
      <t xml:space="preserve"> rozmiar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22</t>
    </r>
    <r>
      <rPr>
        <sz val="11"/>
        <rFont val="Arial"/>
        <family val="2"/>
        <charset val="238"/>
      </rPr>
      <t>, dł 400mm</t>
    </r>
  </si>
  <si>
    <r>
      <rPr>
        <b/>
        <sz val="11"/>
        <rFont val="Arial"/>
        <family val="2"/>
        <charset val="238"/>
      </rPr>
      <t>Cewnik urologiczny Foley</t>
    </r>
    <r>
      <rPr>
        <sz val="11"/>
        <rFont val="Arial"/>
        <family val="2"/>
        <charset val="238"/>
      </rPr>
      <t xml:space="preserve">, silikonowany, dwudrożny z balonem standardowy,z zastawką plastikową, pojemność balonu 5-10ml, sterylny, oznaczenie kolorystyczne rozmiaru, pakowanie podwójne: folia i papier-folia, </t>
    </r>
    <r>
      <rPr>
        <b/>
        <sz val="11"/>
        <rFont val="Arial"/>
        <family val="2"/>
        <charset val="238"/>
      </rPr>
      <t>rozmiar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24</t>
    </r>
    <r>
      <rPr>
        <sz val="11"/>
        <rFont val="Arial"/>
        <family val="2"/>
        <charset val="238"/>
      </rPr>
      <t>, dł 400mm</t>
    </r>
  </si>
  <si>
    <r>
      <rPr>
        <b/>
        <sz val="11"/>
        <rFont val="Arial"/>
        <family val="2"/>
        <charset val="238"/>
      </rPr>
      <t>Zestaw podstawowy do nadłonowego drenażu pęcherza moczowego (CYSTOFIX)z</t>
    </r>
    <r>
      <rPr>
        <sz val="11"/>
        <rFont val="Arial"/>
        <family val="2"/>
        <charset val="238"/>
      </rPr>
      <t xml:space="preserve"> cewnikiem wykonanym z PUR dł65 cm, zacisk ślizgowy, kolorowe znaczniki długości, otwory boczne, płytka mocująca cewnik do skóry, worek na mocz 2  l</t>
    </r>
  </si>
  <si>
    <r>
      <rPr>
        <b/>
        <sz val="11"/>
        <rFont val="Arial"/>
        <family val="2"/>
        <charset val="238"/>
      </rPr>
      <t>Dren typu Redon</t>
    </r>
    <r>
      <rPr>
        <sz val="11"/>
        <rFont val="Arial"/>
        <family val="2"/>
        <charset val="238"/>
      </rPr>
      <t>,wykonany z medycznego PVC, linia RTG na całej długości cewnika, dł. 70-80 cm, prforacja dystalnej końcówki na dł. 10- 15 cm, opakowanie indywidualne, jałowy, rozmiar :  16F</t>
    </r>
  </si>
  <si>
    <r>
      <rPr>
        <b/>
        <sz val="11"/>
        <rFont val="Arial"/>
        <family val="2"/>
        <charset val="238"/>
      </rPr>
      <t>Dren typu Redon</t>
    </r>
    <r>
      <rPr>
        <sz val="11"/>
        <rFont val="Arial"/>
        <family val="2"/>
        <charset val="238"/>
      </rPr>
      <t xml:space="preserve">,wykonany z medycznego PVC, linia RTG na całej długości cewnika, dł. 70-80 cm, prforacja dystalnej końcówki na dł. 10- 15 cm, opakowanie indywidualne, jałowy, rozmiar : </t>
    </r>
    <r>
      <rPr>
        <b/>
        <sz val="11"/>
        <rFont val="Arial"/>
        <family val="2"/>
        <charset val="238"/>
      </rPr>
      <t xml:space="preserve"> 28F:24F </t>
    </r>
  </si>
  <si>
    <r>
      <rPr>
        <b/>
        <sz val="11"/>
        <rFont val="Arial"/>
        <family val="2"/>
        <charset val="238"/>
      </rPr>
      <t>Dren typu Redon,</t>
    </r>
    <r>
      <rPr>
        <sz val="11"/>
        <rFont val="Arial"/>
        <family val="2"/>
        <charset val="238"/>
      </rPr>
      <t>wykonany z medycznego PVC, linia RTG na całej długości cewnika, dł. 70-80 cm, prforacja dystalnej końcówki na dł. 10- 15 cm, opakowanie indywidualne, jałowy, rozmiar :</t>
    </r>
    <r>
      <rPr>
        <b/>
        <sz val="11"/>
        <rFont val="Arial"/>
        <family val="2"/>
        <charset val="238"/>
      </rPr>
      <t xml:space="preserve">  34F</t>
    </r>
  </si>
  <si>
    <r>
      <rPr>
        <b/>
        <sz val="11"/>
        <rFont val="Arial"/>
        <family val="2"/>
        <charset val="238"/>
      </rPr>
      <t>Dren typu Redon</t>
    </r>
    <r>
      <rPr>
        <sz val="11"/>
        <rFont val="Arial"/>
        <family val="2"/>
        <charset val="238"/>
      </rPr>
      <t xml:space="preserve">,wykonany z medycznego PVC, linia RTG na całej długości cewnika, dł. 70-80 cm, prforacja dystalnej końcówki na dł. 10- 15 cm, opakowanie indywidualne, jałowy,rozmiar : </t>
    </r>
    <r>
      <rPr>
        <b/>
        <sz val="11"/>
        <rFont val="Arial"/>
        <family val="2"/>
        <charset val="238"/>
      </rPr>
      <t xml:space="preserve"> 38F i 40F </t>
    </r>
  </si>
  <si>
    <r>
      <rPr>
        <b/>
        <sz val="11"/>
        <rFont val="Arial"/>
        <family val="2"/>
        <charset val="238"/>
      </rPr>
      <t>Plaster do mocowania kaniul,</t>
    </r>
    <r>
      <rPr>
        <sz val="11"/>
        <rFont val="Arial"/>
        <family val="2"/>
        <charset val="238"/>
      </rPr>
      <t xml:space="preserve"> jałowy,samoprzylepny, hipoalergiczny z wkładem chłonnym, podkładka pod skrzydełka kaniuli, wykonany z włókniny przepuszczającej powietrze i dobrze przylegającej do skóry, rozmiar 7x5,cm.pakowany pojedyńczo.Opakowanie zbiorcze: kartonik =50szt.</t>
    </r>
  </si>
  <si>
    <r>
      <rPr>
        <b/>
        <sz val="11"/>
        <rFont val="Arial"/>
        <family val="2"/>
        <charset val="238"/>
      </rPr>
      <t>Filtr Mini  Spike</t>
    </r>
    <r>
      <rPr>
        <sz val="11"/>
        <rFont val="Arial"/>
        <family val="2"/>
        <charset val="238"/>
      </rPr>
      <t xml:space="preserve"> , wyposażony w filtr bakteryjny,koreczek zamykający oraz zastawkę antyzwrotną</t>
    </r>
  </si>
  <si>
    <r>
      <rPr>
        <b/>
        <sz val="11"/>
        <rFont val="Arial"/>
        <family val="2"/>
        <charset val="238"/>
      </rPr>
      <t>Chirurgiczny marker skórny</t>
    </r>
    <r>
      <rPr>
        <sz val="11"/>
        <rFont val="Arial"/>
        <family val="2"/>
        <charset val="238"/>
      </rPr>
      <t>, sterylny, nietoksyczny, szybkoschnący,	nieplamiący, doskonale widoczny niezależnie od koloru skóry, odporny na środki dezynfekujące</t>
    </r>
  </si>
  <si>
    <r>
      <rPr>
        <b/>
        <sz val="11"/>
        <rFont val="Arial"/>
        <family val="2"/>
        <charset val="238"/>
      </rPr>
      <t>Osłona na przewody medyczne</t>
    </r>
    <r>
      <rPr>
        <sz val="11"/>
        <rFont val="Arial"/>
        <family val="2"/>
        <charset val="238"/>
      </rPr>
      <t>, jałowa, z elastyczną końcówką oraz dwoma taśmami przylepnymi, 17cm x 240 cm (+/- 2 cm  do wymiarów), dodatkowe, foliowe opakowanie wewnętrzne.Op.=30 szt.</t>
    </r>
  </si>
  <si>
    <r>
      <rPr>
        <b/>
        <sz val="11"/>
        <rFont val="Arial"/>
        <family val="2"/>
        <charset val="238"/>
      </rPr>
      <t>Butelka wysokociśnieniowa,</t>
    </r>
    <r>
      <rPr>
        <sz val="11"/>
        <rFont val="Arial"/>
        <family val="2"/>
        <charset val="238"/>
      </rPr>
      <t xml:space="preserve"> plastikowa, przeźroczysta, z lekkiego i nietłukącego się tworzywa,wyraźny wskaźnik zassania podciśnienia 700 mm Hg, skalowanie co 10ml możliwość,wymiany butelki,dren łączący 125cm +/- 10 cm. Uniwersalna końcówka do drenów redona 0,6-18 CH, klemy zaciskowe przesuwne i własny system podwieszania, poj. 400ml, pakowana indywidualnie-podwójnie</t>
    </r>
  </si>
  <si>
    <r>
      <rPr>
        <b/>
        <sz val="11"/>
        <rFont val="Arial"/>
        <family val="2"/>
        <charset val="238"/>
      </rPr>
      <t>Strzykawka doustna jednorazowa poj. 5 ml</t>
    </r>
    <r>
      <rPr>
        <sz val="11"/>
        <rFont val="Arial"/>
        <family val="2"/>
        <charset val="238"/>
      </rPr>
      <t>,sterylna,nie pasująca do systemów dostępu dożylnego,dwuczęściowa,skala w ml,pakowana pojedyńczo, nie zawiera:DEHP, BPA,lateksu.Opakowanie zbiorcze-100 szt.</t>
    </r>
  </si>
  <si>
    <r>
      <rPr>
        <b/>
        <sz val="11"/>
        <rFont val="Arial"/>
        <family val="2"/>
        <charset val="238"/>
      </rPr>
      <t>Strzykawka doustna jednorazowa poj.3 ml,</t>
    </r>
    <r>
      <rPr>
        <sz val="11"/>
        <rFont val="Arial"/>
        <family val="2"/>
        <charset val="238"/>
      </rPr>
      <t>sterylna,nie pasująca do systemów dostępu dożylnego,dwuczęściowa,skala w ml,pakowana pojedyńczo, nie zawiera:DEHP, BPA,lateksu.Opakowanie zbiorcze-100 szt.</t>
    </r>
  </si>
  <si>
    <r>
      <rPr>
        <b/>
        <sz val="11"/>
        <rFont val="Arial"/>
        <family val="2"/>
        <charset val="238"/>
      </rPr>
      <t>Pojemnik na próbki his-.pat. 250 ml</t>
    </r>
    <r>
      <rPr>
        <sz val="11"/>
        <rFont val="Arial"/>
        <family val="2"/>
        <charset val="238"/>
      </rPr>
      <t>,wypełniony w połowie objętości 10% formaldehydem,etykieta z piktogramami zawierajaca ilość i sężenie formaldehydu,miejsce na dane pacjenta,szczelna zakręcana nakrętka.</t>
    </r>
  </si>
  <si>
    <r>
      <rPr>
        <b/>
        <sz val="11"/>
        <rFont val="Arial"/>
        <family val="2"/>
        <charset val="238"/>
      </rPr>
      <t>Pojemnik na próbki his-.pat. 40 ml</t>
    </r>
    <r>
      <rPr>
        <sz val="11"/>
        <rFont val="Arial"/>
        <family val="2"/>
        <charset val="238"/>
      </rPr>
      <t>,wypełniony w połowie objętości 10% formaldehydem,etykieta z piktogramami, zawierająca ilość i sężenie formaldehydu,miejsce na dane pacjenta,szczelna zakręcana nakrętka.</t>
    </r>
  </si>
  <si>
    <r>
      <rPr>
        <b/>
        <sz val="11"/>
        <rFont val="Arial"/>
        <family val="2"/>
        <charset val="238"/>
      </rPr>
      <t>Pojemnik na próbki his-.pat. 1000 ml</t>
    </r>
    <r>
      <rPr>
        <sz val="11"/>
        <rFont val="Arial"/>
        <family val="2"/>
        <charset val="238"/>
      </rPr>
      <t>,wypełniony w połowie objętości 10% formaldehydem,etykieta z piktogramami,zawierająca ilość i sężenie formaldehydu,miejsce na dane pacjenta,szczelna zakręcana nakrętka.</t>
    </r>
  </si>
  <si>
    <r>
      <rPr>
        <b/>
        <sz val="11"/>
        <rFont val="Arial"/>
        <family val="2"/>
        <charset val="238"/>
      </rPr>
      <t>Pojemnik na próbki his-.pat. 500 ml</t>
    </r>
    <r>
      <rPr>
        <sz val="11"/>
        <rFont val="Arial"/>
        <family val="2"/>
        <charset val="238"/>
      </rPr>
      <t>,wypełniony w połowie objętości 10% formaldehydem,etykieta z piktogramami,zawierająca ilość i sężenie formaldehydu,miejsce na dane pacjenta,szczelna zakręcana nakrętka.</t>
    </r>
  </si>
  <si>
    <r>
      <rPr>
        <b/>
        <sz val="11"/>
        <rFont val="Arial"/>
        <family val="2"/>
        <charset val="238"/>
      </rPr>
      <t>Pojemnik na próbki his-.pat. 2500 ml</t>
    </r>
    <r>
      <rPr>
        <sz val="11"/>
        <rFont val="Arial"/>
        <family val="2"/>
        <charset val="238"/>
      </rPr>
      <t>,wypełniony w połowie objętości 10% formaldehydem,etykieta z piktogramami,zawierająca ilość i sężenie formaldehydu,miejsce na dane pacjenta,szczelna zakręcana nakrętka.</t>
    </r>
  </si>
  <si>
    <t>PAKIET NR 1</t>
  </si>
  <si>
    <t>PAKIET NR 2</t>
  </si>
  <si>
    <t>PAKIET NR 3</t>
  </si>
  <si>
    <t>PAKIET NR 4</t>
  </si>
  <si>
    <t>PAKIET NR 5</t>
  </si>
  <si>
    <t>PAKIET NR 6</t>
  </si>
  <si>
    <t>PAKIET NR 7</t>
  </si>
  <si>
    <t>PAKIET NR 9</t>
  </si>
  <si>
    <t>PAKIET NR 10</t>
  </si>
  <si>
    <t>PAKIET NR 11</t>
  </si>
  <si>
    <t>PAKIET NR 12</t>
  </si>
  <si>
    <t>Pakiet 1</t>
  </si>
  <si>
    <t>Pakiet 2</t>
  </si>
  <si>
    <t>Pakiet 3</t>
  </si>
  <si>
    <t>Pakiet 4</t>
  </si>
  <si>
    <t>Pakiet 5</t>
  </si>
  <si>
    <t>Pakiet 6</t>
  </si>
  <si>
    <t>Pakiet 7</t>
  </si>
  <si>
    <t>Pakiet 9</t>
  </si>
  <si>
    <t>Pakiet 10</t>
  </si>
  <si>
    <t>Pakiet 12</t>
  </si>
  <si>
    <t>VAT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</si>
</sst>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&quot; zł&quot;;[Red]\-#,##0.00&quot; zł&quot;"/>
    <numFmt numFmtId="165" formatCode="_-* #,##0.00\ [$zł-415]_-;\-* #,##0.00\ [$zł-415]_-;_-* \-??\ [$zł-415]_-;_-@_-"/>
    <numFmt numFmtId="166" formatCode="_-* #,##0.00&quot; zł&quot;_-;\-* #,##0.00&quot; zł&quot;_-;_-* \-??&quot; zł&quot;_-;_-@_-"/>
    <numFmt numFmtId="167" formatCode="#,##0.00\ _z_ł"/>
    <numFmt numFmtId="168" formatCode="_-* #,##0.00\ [$zł-415]_-;\-* #,##0.00\ [$zł-415]_-;_-* &quot;-&quot;??\ [$zł-415]_-;_-@_-"/>
  </numFmts>
  <fonts count="25"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Czcionka tekstu podstawowego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000000"/>
      <name val="Arial"/>
      <family val="2"/>
      <charset val="238"/>
    </font>
    <font>
      <sz val="9"/>
      <color rgb="FF212529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rgb="FF212529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ill="0" applyBorder="0" applyAlignment="0" applyProtection="0"/>
    <xf numFmtId="166" fontId="1" fillId="0" borderId="0" applyFill="0" applyBorder="0" applyAlignment="0" applyProtection="0"/>
  </cellStyleXfs>
  <cellXfs count="224">
    <xf numFmtId="0" fontId="0" fillId="0" borderId="0" xfId="0"/>
    <xf numFmtId="0" fontId="13" fillId="0" borderId="0" xfId="0" applyFont="1"/>
    <xf numFmtId="0" fontId="14" fillId="0" borderId="0" xfId="0" applyFont="1"/>
    <xf numFmtId="168" fontId="14" fillId="0" borderId="0" xfId="0" applyNumberFormat="1" applyFont="1"/>
    <xf numFmtId="0" fontId="13" fillId="0" borderId="0" xfId="0" applyFont="1" applyAlignment="1">
      <alignment horizontal="left" wrapText="1"/>
    </xf>
    <xf numFmtId="0" fontId="13" fillId="2" borderId="0" xfId="0" applyFont="1" applyFill="1"/>
    <xf numFmtId="0" fontId="14" fillId="2" borderId="0" xfId="0" applyFont="1" applyFill="1"/>
    <xf numFmtId="0" fontId="15" fillId="0" borderId="0" xfId="0" applyFont="1"/>
    <xf numFmtId="0" fontId="13" fillId="0" borderId="0" xfId="0" applyFont="1" applyAlignment="1">
      <alignment wrapText="1"/>
    </xf>
    <xf numFmtId="168" fontId="14" fillId="2" borderId="0" xfId="0" applyNumberFormat="1" applyFont="1" applyFill="1"/>
    <xf numFmtId="168" fontId="14" fillId="2" borderId="0" xfId="2" applyNumberFormat="1" applyFont="1" applyFill="1" applyBorder="1" applyAlignment="1" applyProtection="1"/>
    <xf numFmtId="168" fontId="14" fillId="3" borderId="0" xfId="2" applyNumberFormat="1" applyFont="1" applyFill="1"/>
    <xf numFmtId="168" fontId="13" fillId="3" borderId="0" xfId="0" applyNumberFormat="1" applyFont="1" applyFill="1"/>
    <xf numFmtId="168" fontId="14" fillId="2" borderId="0" xfId="2" applyNumberFormat="1" applyFont="1" applyFill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left" wrapText="1"/>
    </xf>
    <xf numFmtId="168" fontId="0" fillId="0" borderId="2" xfId="0" applyNumberFormat="1" applyBorder="1"/>
    <xf numFmtId="0" fontId="17" fillId="0" borderId="0" xfId="0" applyFont="1" applyAlignment="1">
      <alignment horizontal="left" vertical="center" wrapText="1" indent="1"/>
    </xf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168" fontId="3" fillId="5" borderId="1" xfId="0" applyNumberFormat="1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0" borderId="1" xfId="0" applyFont="1" applyBorder="1"/>
    <xf numFmtId="165" fontId="3" fillId="5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0" borderId="2" xfId="0" applyFont="1" applyBorder="1"/>
    <xf numFmtId="0" fontId="2" fillId="0" borderId="0" xfId="0" applyFont="1"/>
    <xf numFmtId="168" fontId="2" fillId="0" borderId="0" xfId="0" applyNumberFormat="1" applyFont="1"/>
    <xf numFmtId="168" fontId="3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168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justify" vertical="top" wrapText="1"/>
    </xf>
    <xf numFmtId="9" fontId="2" fillId="2" borderId="2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wrapText="1"/>
    </xf>
    <xf numFmtId="0" fontId="3" fillId="0" borderId="4" xfId="0" applyFont="1" applyBorder="1"/>
    <xf numFmtId="168" fontId="2" fillId="0" borderId="2" xfId="0" applyNumberFormat="1" applyFont="1" applyBorder="1"/>
    <xf numFmtId="168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8" xfId="0" applyFont="1" applyFill="1" applyBorder="1"/>
    <xf numFmtId="168" fontId="3" fillId="5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3" fillId="5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168" fontId="2" fillId="2" borderId="0" xfId="0" applyNumberFormat="1" applyFont="1" applyFill="1"/>
    <xf numFmtId="0" fontId="2" fillId="2" borderId="0" xfId="0" applyFont="1" applyFill="1"/>
    <xf numFmtId="168" fontId="2" fillId="2" borderId="0" xfId="2" applyNumberFormat="1" applyFont="1" applyFill="1" applyBorder="1" applyAlignment="1" applyProtection="1"/>
    <xf numFmtId="168" fontId="3" fillId="2" borderId="8" xfId="2" applyNumberFormat="1" applyFont="1" applyFill="1" applyBorder="1" applyAlignment="1" applyProtection="1"/>
    <xf numFmtId="0" fontId="3" fillId="2" borderId="2" xfId="0" applyFont="1" applyFill="1" applyBorder="1" applyAlignment="1">
      <alignment horizontal="center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3" fillId="5" borderId="7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8" fontId="3" fillId="5" borderId="5" xfId="0" applyNumberFormat="1" applyFont="1" applyFill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168" fontId="3" fillId="5" borderId="3" xfId="0" applyNumberFormat="1" applyFont="1" applyFill="1" applyBorder="1" applyAlignment="1">
      <alignment horizontal="center" vertical="center" wrapText="1"/>
    </xf>
    <xf numFmtId="9" fontId="2" fillId="2" borderId="1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2" borderId="2" xfId="0" applyFont="1" applyFill="1" applyBorder="1"/>
    <xf numFmtId="44" fontId="0" fillId="0" borderId="0" xfId="0" applyNumberFormat="1"/>
    <xf numFmtId="10" fontId="0" fillId="0" borderId="0" xfId="0" applyNumberFormat="1"/>
    <xf numFmtId="0" fontId="3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2" fillId="0" borderId="2" xfId="0" applyNumberFormat="1" applyFont="1" applyBorder="1"/>
    <xf numFmtId="44" fontId="2" fillId="2" borderId="8" xfId="0" applyNumberFormat="1" applyFont="1" applyFill="1" applyBorder="1" applyAlignment="1">
      <alignment horizontal="center" vertical="center" wrapText="1"/>
    </xf>
    <xf numFmtId="44" fontId="0" fillId="0" borderId="2" xfId="0" applyNumberFormat="1" applyBorder="1"/>
    <xf numFmtId="168" fontId="2" fillId="3" borderId="0" xfId="2" applyNumberFormat="1" applyFont="1" applyFill="1"/>
    <xf numFmtId="168" fontId="2" fillId="2" borderId="0" xfId="2" applyNumberFormat="1" applyFont="1" applyFill="1"/>
    <xf numFmtId="0" fontId="3" fillId="5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168" fontId="3" fillId="3" borderId="0" xfId="0" applyNumberFormat="1" applyFont="1" applyFill="1"/>
    <xf numFmtId="168" fontId="2" fillId="5" borderId="1" xfId="2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1" xfId="2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2" fillId="2" borderId="10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6" borderId="0" xfId="0" applyFont="1" applyFill="1" applyAlignment="1">
      <alignment horizontal="center" wrapText="1"/>
    </xf>
    <xf numFmtId="168" fontId="3" fillId="0" borderId="5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center" wrapText="1"/>
    </xf>
    <xf numFmtId="168" fontId="3" fillId="5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2" borderId="3" xfId="0" applyFont="1" applyFill="1" applyBorder="1"/>
    <xf numFmtId="167" fontId="3" fillId="4" borderId="1" xfId="0" applyNumberFormat="1" applyFont="1" applyFill="1" applyBorder="1" applyAlignment="1">
      <alignment horizontal="center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top" wrapText="1"/>
    </xf>
    <xf numFmtId="167" fontId="3" fillId="4" borderId="5" xfId="0" applyNumberFormat="1" applyFont="1" applyFill="1" applyBorder="1" applyAlignment="1">
      <alignment horizontal="center" vertical="center" wrapText="1"/>
    </xf>
    <xf numFmtId="168" fontId="3" fillId="4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 indent="1"/>
    </xf>
    <xf numFmtId="168" fontId="3" fillId="4" borderId="9" xfId="0" applyNumberFormat="1" applyFont="1" applyFill="1" applyBorder="1" applyAlignment="1">
      <alignment horizontal="center" vertical="center" wrapText="1"/>
    </xf>
    <xf numFmtId="168" fontId="3" fillId="4" borderId="2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4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44" fontId="3" fillId="5" borderId="2" xfId="0" applyNumberFormat="1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 wrapText="1"/>
    </xf>
    <xf numFmtId="4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horizontal="justify" vertical="top" wrapText="1"/>
    </xf>
    <xf numFmtId="0" fontId="3" fillId="0" borderId="14" xfId="0" applyFont="1" applyBorder="1" applyAlignment="1">
      <alignment vertical="top" wrapText="1"/>
    </xf>
    <xf numFmtId="168" fontId="13" fillId="0" borderId="0" xfId="0" applyNumberFormat="1" applyFont="1"/>
    <xf numFmtId="6" fontId="0" fillId="0" borderId="2" xfId="0" applyNumberFormat="1" applyBorder="1"/>
    <xf numFmtId="0" fontId="7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44" fontId="12" fillId="0" borderId="0" xfId="0" applyNumberFormat="1" applyFont="1"/>
    <xf numFmtId="44" fontId="12" fillId="0" borderId="2" xfId="0" applyNumberFormat="1" applyFont="1" applyBorder="1"/>
    <xf numFmtId="0" fontId="11" fillId="7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168" fontId="6" fillId="8" borderId="1" xfId="0" applyNumberFormat="1" applyFont="1" applyFill="1" applyBorder="1" applyAlignment="1">
      <alignment horizontal="center" vertical="center"/>
    </xf>
    <xf numFmtId="168" fontId="6" fillId="8" borderId="8" xfId="2" applyNumberFormat="1" applyFont="1" applyFill="1" applyBorder="1" applyAlignment="1" applyProtection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168" fontId="6" fillId="8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4" fillId="8" borderId="2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168" fontId="4" fillId="8" borderId="2" xfId="0" applyNumberFormat="1" applyFont="1" applyFill="1" applyBorder="1" applyAlignment="1">
      <alignment horizontal="center" vertical="center" wrapText="1"/>
    </xf>
    <xf numFmtId="9" fontId="4" fillId="8" borderId="2" xfId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4" fontId="3" fillId="4" borderId="16" xfId="0" applyNumberFormat="1" applyFont="1" applyFill="1" applyBorder="1" applyAlignment="1">
      <alignment horizontal="center" vertical="center"/>
    </xf>
    <xf numFmtId="168" fontId="3" fillId="5" borderId="13" xfId="0" applyNumberFormat="1" applyFont="1" applyFill="1" applyBorder="1" applyAlignment="1">
      <alignment horizontal="center" vertical="center" wrapText="1"/>
    </xf>
    <xf numFmtId="9" fontId="3" fillId="4" borderId="16" xfId="0" applyNumberFormat="1" applyFont="1" applyFill="1" applyBorder="1" applyAlignment="1">
      <alignment horizontal="center" vertical="center"/>
    </xf>
    <xf numFmtId="168" fontId="2" fillId="2" borderId="15" xfId="0" applyNumberFormat="1" applyFont="1" applyFill="1" applyBorder="1" applyAlignment="1">
      <alignment horizontal="center" vertical="center" wrapText="1"/>
    </xf>
    <xf numFmtId="9" fontId="3" fillId="2" borderId="16" xfId="0" applyNumberFormat="1" applyFont="1" applyFill="1" applyBorder="1"/>
    <xf numFmtId="0" fontId="3" fillId="0" borderId="16" xfId="0" applyFont="1" applyBorder="1"/>
    <xf numFmtId="168" fontId="2" fillId="0" borderId="14" xfId="0" applyNumberFormat="1" applyFont="1" applyBorder="1"/>
    <xf numFmtId="0" fontId="14" fillId="0" borderId="2" xfId="0" applyFont="1" applyBorder="1" applyAlignment="1">
      <alignment horizontal="center" vertical="center"/>
    </xf>
    <xf numFmtId="8" fontId="2" fillId="0" borderId="2" xfId="0" applyNumberFormat="1" applyFont="1" applyBorder="1"/>
    <xf numFmtId="9" fontId="3" fillId="4" borderId="2" xfId="0" applyNumberFormat="1" applyFont="1" applyFill="1" applyBorder="1" applyAlignment="1">
      <alignment horizontal="center" vertical="center"/>
    </xf>
    <xf numFmtId="0" fontId="14" fillId="0" borderId="2" xfId="0" applyFont="1" applyBorder="1"/>
    <xf numFmtId="0" fontId="3" fillId="0" borderId="8" xfId="0" applyFont="1" applyBorder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167" fontId="6" fillId="4" borderId="4" xfId="0" applyNumberFormat="1" applyFont="1" applyFill="1" applyBorder="1" applyAlignment="1">
      <alignment horizontal="center" vertical="center" wrapText="1"/>
    </xf>
    <xf numFmtId="44" fontId="3" fillId="2" borderId="10" xfId="0" applyNumberFormat="1" applyFont="1" applyFill="1" applyBorder="1" applyAlignment="1">
      <alignment horizontal="center" vertical="center" wrapText="1"/>
    </xf>
    <xf numFmtId="10" fontId="3" fillId="4" borderId="5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top" wrapText="1"/>
    </xf>
    <xf numFmtId="168" fontId="0" fillId="0" borderId="14" xfId="0" applyNumberFormat="1" applyBorder="1"/>
    <xf numFmtId="44" fontId="2" fillId="2" borderId="2" xfId="0" applyNumberFormat="1" applyFont="1" applyFill="1" applyBorder="1" applyAlignment="1">
      <alignment horizontal="center" vertical="center" wrapText="1"/>
    </xf>
    <xf numFmtId="10" fontId="3" fillId="4" borderId="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wrapText="1"/>
    </xf>
    <xf numFmtId="0" fontId="0" fillId="2" borderId="2" xfId="0" applyFill="1" applyBorder="1"/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0" xfId="0" applyFont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68" fontId="14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16" fillId="0" borderId="3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8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6"/>
  <sheetViews>
    <sheetView workbookViewId="0">
      <selection activeCell="E4" sqref="E4"/>
    </sheetView>
  </sheetViews>
  <sheetFormatPr defaultRowHeight="14"/>
  <cols>
    <col min="3" max="3" width="19.08203125" customWidth="1"/>
    <col min="4" max="5" width="12.83203125" bestFit="1" customWidth="1"/>
    <col min="7" max="7" width="10.33203125" customWidth="1"/>
    <col min="8" max="8" width="19.4140625" customWidth="1"/>
  </cols>
  <sheetData>
    <row r="3" spans="2:8" ht="36.5" customHeight="1">
      <c r="B3" s="165" t="s">
        <v>17</v>
      </c>
      <c r="C3" s="165" t="s">
        <v>37</v>
      </c>
      <c r="D3" s="165" t="s">
        <v>38</v>
      </c>
      <c r="E3" s="165" t="s">
        <v>149</v>
      </c>
      <c r="H3" s="83"/>
    </row>
    <row r="4" spans="2:8">
      <c r="B4" s="204" t="s">
        <v>139</v>
      </c>
      <c r="C4" s="88"/>
      <c r="D4" s="88">
        <f>C4+E4</f>
        <v>0</v>
      </c>
      <c r="E4" s="164">
        <f>C4*8%</f>
        <v>0</v>
      </c>
    </row>
    <row r="5" spans="2:8">
      <c r="B5" s="162" t="s">
        <v>140</v>
      </c>
      <c r="C5" s="88"/>
      <c r="D5" s="88">
        <f t="shared" ref="D5:D15" si="0">C5+E5</f>
        <v>0</v>
      </c>
      <c r="E5" s="164">
        <f t="shared" ref="E5:E15" si="1">C5*8%</f>
        <v>0</v>
      </c>
    </row>
    <row r="6" spans="2:8">
      <c r="B6" s="162" t="s">
        <v>141</v>
      </c>
      <c r="C6" s="88"/>
      <c r="D6" s="88">
        <f t="shared" si="0"/>
        <v>0</v>
      </c>
      <c r="E6" s="164">
        <f t="shared" si="1"/>
        <v>0</v>
      </c>
    </row>
    <row r="7" spans="2:8">
      <c r="B7" s="162" t="s">
        <v>142</v>
      </c>
      <c r="C7" s="88"/>
      <c r="D7" s="88">
        <f t="shared" si="0"/>
        <v>0</v>
      </c>
      <c r="E7" s="164">
        <f t="shared" si="1"/>
        <v>0</v>
      </c>
    </row>
    <row r="8" spans="2:8">
      <c r="B8" s="162" t="s">
        <v>143</v>
      </c>
      <c r="C8" s="88"/>
      <c r="D8" s="88">
        <f t="shared" si="0"/>
        <v>0</v>
      </c>
      <c r="E8" s="164">
        <f t="shared" si="1"/>
        <v>0</v>
      </c>
    </row>
    <row r="9" spans="2:8">
      <c r="B9" s="162" t="s">
        <v>144</v>
      </c>
      <c r="C9" s="88"/>
      <c r="D9" s="88">
        <f t="shared" si="0"/>
        <v>0</v>
      </c>
      <c r="E9" s="164">
        <f t="shared" si="1"/>
        <v>0</v>
      </c>
    </row>
    <row r="10" spans="2:8">
      <c r="B10" s="162" t="s">
        <v>145</v>
      </c>
      <c r="C10" s="88"/>
      <c r="D10" s="88">
        <f t="shared" si="0"/>
        <v>0</v>
      </c>
      <c r="E10" s="164">
        <f t="shared" si="1"/>
        <v>0</v>
      </c>
    </row>
    <row r="11" spans="2:8">
      <c r="B11" s="162" t="s">
        <v>39</v>
      </c>
      <c r="C11" s="88"/>
      <c r="D11" s="88">
        <f t="shared" si="0"/>
        <v>0</v>
      </c>
      <c r="E11" s="164">
        <f t="shared" si="1"/>
        <v>0</v>
      </c>
    </row>
    <row r="12" spans="2:8">
      <c r="B12" s="162" t="s">
        <v>146</v>
      </c>
      <c r="C12" s="88"/>
      <c r="D12" s="88">
        <f t="shared" si="0"/>
        <v>0</v>
      </c>
      <c r="E12" s="164">
        <f t="shared" si="1"/>
        <v>0</v>
      </c>
    </row>
    <row r="13" spans="2:8">
      <c r="B13" s="162" t="s">
        <v>147</v>
      </c>
      <c r="C13" s="88"/>
      <c r="D13" s="88">
        <f t="shared" si="0"/>
        <v>0</v>
      </c>
      <c r="E13" s="164">
        <f t="shared" si="1"/>
        <v>0</v>
      </c>
    </row>
    <row r="14" spans="2:8">
      <c r="B14" s="162" t="s">
        <v>40</v>
      </c>
      <c r="C14" s="88"/>
      <c r="D14" s="88">
        <f t="shared" si="0"/>
        <v>0</v>
      </c>
      <c r="E14" s="164">
        <f t="shared" si="1"/>
        <v>0</v>
      </c>
    </row>
    <row r="15" spans="2:8">
      <c r="B15" s="162" t="s">
        <v>148</v>
      </c>
      <c r="C15" s="20"/>
      <c r="D15" s="88">
        <f t="shared" si="0"/>
        <v>0</v>
      </c>
      <c r="E15" s="164">
        <f t="shared" si="1"/>
        <v>0</v>
      </c>
    </row>
    <row r="16" spans="2:8">
      <c r="C16" s="82">
        <f>SUM(C4:C15)</f>
        <v>0</v>
      </c>
      <c r="D16" s="82">
        <f>SUM(D4:D15)</f>
        <v>0</v>
      </c>
      <c r="E16" s="163">
        <f>SUM(E4:E15)</f>
        <v>0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71968-7B7A-4426-84FE-095EFB63B415}">
  <sheetPr>
    <tabColor rgb="FFFFFF00"/>
  </sheetPr>
  <dimension ref="A3:J7"/>
  <sheetViews>
    <sheetView workbookViewId="0">
      <selection activeCell="E6" sqref="E6"/>
    </sheetView>
  </sheetViews>
  <sheetFormatPr defaultRowHeight="14"/>
  <cols>
    <col min="2" max="2" width="53.08203125" customWidth="1"/>
    <col min="5" max="5" width="12.5" customWidth="1"/>
    <col min="6" max="6" width="12.83203125" customWidth="1"/>
    <col min="8" max="8" width="13.08203125" customWidth="1"/>
  </cols>
  <sheetData>
    <row r="3" spans="1:10" ht="21">
      <c r="A3" s="1"/>
      <c r="B3" s="205" t="s">
        <v>135</v>
      </c>
      <c r="C3" s="206"/>
      <c r="D3" s="206"/>
      <c r="E3" s="206"/>
      <c r="F3" s="206"/>
      <c r="G3" s="206"/>
      <c r="H3" s="206"/>
      <c r="I3" s="206"/>
      <c r="J3" s="43"/>
    </row>
    <row r="4" spans="1:10">
      <c r="A4" s="39"/>
      <c r="B4" s="39"/>
      <c r="C4" s="39"/>
      <c r="D4" s="39"/>
      <c r="E4" s="62"/>
      <c r="F4" s="62"/>
      <c r="G4" s="63"/>
      <c r="H4" s="64"/>
      <c r="I4" s="39"/>
      <c r="J4" s="39"/>
    </row>
    <row r="5" spans="1:10" ht="42">
      <c r="A5" s="167" t="s">
        <v>17</v>
      </c>
      <c r="B5" s="167" t="s">
        <v>0</v>
      </c>
      <c r="C5" s="167" t="s">
        <v>24</v>
      </c>
      <c r="D5" s="167" t="s">
        <v>28</v>
      </c>
      <c r="E5" s="171" t="s">
        <v>3</v>
      </c>
      <c r="F5" s="168" t="s">
        <v>4</v>
      </c>
      <c r="G5" s="166" t="s">
        <v>5</v>
      </c>
      <c r="H5" s="169" t="s">
        <v>6</v>
      </c>
      <c r="I5" s="170" t="s">
        <v>7</v>
      </c>
      <c r="J5" s="170" t="s">
        <v>22</v>
      </c>
    </row>
    <row r="6" spans="1:10" ht="28">
      <c r="A6" s="66">
        <v>1</v>
      </c>
      <c r="B6" s="16" t="s">
        <v>79</v>
      </c>
      <c r="C6" s="58">
        <v>60</v>
      </c>
      <c r="D6" s="59" t="s">
        <v>10</v>
      </c>
      <c r="E6" s="135"/>
      <c r="F6" s="57">
        <f>C6*E6</f>
        <v>0</v>
      </c>
      <c r="G6" s="25">
        <v>0.08</v>
      </c>
      <c r="H6" s="32">
        <f>F6+(F6*G6)</f>
        <v>0</v>
      </c>
      <c r="I6" s="114"/>
      <c r="J6" s="114"/>
    </row>
    <row r="7" spans="1:10">
      <c r="F7" s="172">
        <f>SUM(F6:F6)</f>
        <v>0</v>
      </c>
      <c r="H7" s="172">
        <f>SUM(H6:H6)</f>
        <v>0</v>
      </c>
    </row>
  </sheetData>
  <mergeCells count="1">
    <mergeCell ref="B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3412-7767-4BEF-BCD2-8E958354B1C7}">
  <sheetPr>
    <tabColor rgb="FFFFFF00"/>
  </sheetPr>
  <dimension ref="A4:J10"/>
  <sheetViews>
    <sheetView topLeftCell="A4" workbookViewId="0">
      <selection activeCell="E7" sqref="E7:E9"/>
    </sheetView>
  </sheetViews>
  <sheetFormatPr defaultRowHeight="14"/>
  <cols>
    <col min="2" max="2" width="56.1640625" customWidth="1"/>
    <col min="5" max="5" width="11.9140625" customWidth="1"/>
    <col min="6" max="6" width="15.33203125" customWidth="1"/>
    <col min="8" max="8" width="15.4140625" customWidth="1"/>
  </cols>
  <sheetData>
    <row r="4" spans="1:10" ht="21">
      <c r="A4" s="1"/>
      <c r="B4" s="205" t="s">
        <v>136</v>
      </c>
      <c r="C4" s="206"/>
      <c r="D4" s="206"/>
      <c r="E4" s="206"/>
      <c r="F4" s="206"/>
      <c r="G4" s="206"/>
      <c r="H4" s="206"/>
      <c r="I4" s="206"/>
      <c r="J4" s="43"/>
    </row>
    <row r="5" spans="1:10">
      <c r="A5" s="39"/>
      <c r="B5" s="39"/>
      <c r="C5" s="39"/>
      <c r="D5" s="39"/>
      <c r="E5" s="62"/>
      <c r="F5" s="62"/>
      <c r="G5" s="63"/>
      <c r="H5" s="64"/>
      <c r="I5" s="39"/>
      <c r="J5" s="39"/>
    </row>
    <row r="6" spans="1:10" ht="42">
      <c r="A6" s="166" t="s">
        <v>17</v>
      </c>
      <c r="B6" s="166" t="s">
        <v>0</v>
      </c>
      <c r="C6" s="167" t="s">
        <v>24</v>
      </c>
      <c r="D6" s="167" t="s">
        <v>28</v>
      </c>
      <c r="E6" s="171" t="s">
        <v>3</v>
      </c>
      <c r="F6" s="168" t="s">
        <v>4</v>
      </c>
      <c r="G6" s="166" t="s">
        <v>5</v>
      </c>
      <c r="H6" s="169" t="s">
        <v>6</v>
      </c>
      <c r="I6" s="170" t="s">
        <v>7</v>
      </c>
      <c r="J6" s="170" t="s">
        <v>22</v>
      </c>
    </row>
    <row r="7" spans="1:10" ht="133.75" customHeight="1">
      <c r="A7" s="17">
        <v>1</v>
      </c>
      <c r="B7" s="84" t="s">
        <v>83</v>
      </c>
      <c r="C7" s="59">
        <v>4</v>
      </c>
      <c r="D7" s="59" t="s">
        <v>23</v>
      </c>
      <c r="E7" s="36"/>
      <c r="F7" s="57">
        <f>C7*E7</f>
        <v>0</v>
      </c>
      <c r="G7" s="25">
        <v>0.08</v>
      </c>
      <c r="H7" s="32">
        <f>F7+(F7*G7)</f>
        <v>0</v>
      </c>
      <c r="I7" s="114"/>
      <c r="J7" s="114"/>
    </row>
    <row r="8" spans="1:10" ht="70">
      <c r="A8" s="17">
        <v>2</v>
      </c>
      <c r="B8" s="141" t="s">
        <v>84</v>
      </c>
      <c r="C8" s="59">
        <v>4</v>
      </c>
      <c r="D8" s="59" t="s">
        <v>23</v>
      </c>
      <c r="E8" s="36"/>
      <c r="F8" s="57">
        <f t="shared" ref="F8:F9" si="0">C8*E8</f>
        <v>0</v>
      </c>
      <c r="G8" s="25">
        <v>0.08</v>
      </c>
      <c r="H8" s="32">
        <f t="shared" ref="H8:H9" si="1">F8+(F8*G8)</f>
        <v>0</v>
      </c>
      <c r="I8" s="114"/>
      <c r="J8" s="114"/>
    </row>
    <row r="9" spans="1:10" ht="56">
      <c r="A9" s="17">
        <v>3</v>
      </c>
      <c r="B9" s="142" t="s">
        <v>85</v>
      </c>
      <c r="C9" s="59">
        <v>30</v>
      </c>
      <c r="D9" s="59" t="s">
        <v>10</v>
      </c>
      <c r="E9" s="36"/>
      <c r="F9" s="57">
        <f t="shared" si="0"/>
        <v>0</v>
      </c>
      <c r="G9" s="25">
        <v>0.08</v>
      </c>
      <c r="H9" s="32">
        <f t="shared" si="1"/>
        <v>0</v>
      </c>
      <c r="I9" s="114"/>
      <c r="J9" s="114"/>
    </row>
    <row r="10" spans="1:10">
      <c r="F10" s="172">
        <f>SUM(F7:F9)</f>
        <v>0</v>
      </c>
      <c r="H10" s="172">
        <f>SUM(H7:H9)</f>
        <v>0</v>
      </c>
    </row>
  </sheetData>
  <mergeCells count="1">
    <mergeCell ref="B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4:K9"/>
  <sheetViews>
    <sheetView workbookViewId="0">
      <selection activeCell="F7" sqref="F7:F8"/>
    </sheetView>
  </sheetViews>
  <sheetFormatPr defaultRowHeight="14"/>
  <cols>
    <col min="2" max="2" width="11" customWidth="1"/>
    <col min="3" max="3" width="39.08203125" customWidth="1"/>
    <col min="7" max="7" width="14.08203125" customWidth="1"/>
    <col min="9" max="9" width="14.58203125" customWidth="1"/>
    <col min="11" max="11" width="13.33203125" customWidth="1"/>
  </cols>
  <sheetData>
    <row r="4" spans="2:11" ht="21">
      <c r="B4" s="1"/>
      <c r="C4" s="205" t="s">
        <v>137</v>
      </c>
      <c r="D4" s="206"/>
      <c r="E4" s="206"/>
      <c r="F4" s="206"/>
      <c r="G4" s="206"/>
      <c r="H4" s="206"/>
      <c r="I4" s="206"/>
      <c r="J4" s="206"/>
      <c r="K4" s="43"/>
    </row>
    <row r="5" spans="2:11">
      <c r="B5" s="39"/>
      <c r="C5" s="39"/>
      <c r="D5" s="39"/>
      <c r="E5" s="39"/>
      <c r="F5" s="62"/>
      <c r="G5" s="62"/>
      <c r="H5" s="63"/>
      <c r="I5" s="64"/>
      <c r="J5" s="39"/>
      <c r="K5" s="39"/>
    </row>
    <row r="6" spans="2:11" ht="56">
      <c r="B6" s="166" t="s">
        <v>17</v>
      </c>
      <c r="C6" s="166" t="s">
        <v>0</v>
      </c>
      <c r="D6" s="167" t="s">
        <v>24</v>
      </c>
      <c r="E6" s="167" t="s">
        <v>28</v>
      </c>
      <c r="F6" s="171" t="s">
        <v>3</v>
      </c>
      <c r="G6" s="168" t="s">
        <v>4</v>
      </c>
      <c r="H6" s="166" t="s">
        <v>5</v>
      </c>
      <c r="I6" s="169" t="s">
        <v>6</v>
      </c>
      <c r="J6" s="170" t="s">
        <v>7</v>
      </c>
      <c r="K6" s="170" t="s">
        <v>22</v>
      </c>
    </row>
    <row r="7" spans="2:11" ht="70">
      <c r="B7" s="17">
        <v>1</v>
      </c>
      <c r="C7" s="59" t="s">
        <v>121</v>
      </c>
      <c r="D7" s="59">
        <v>4</v>
      </c>
      <c r="E7" s="59" t="s">
        <v>23</v>
      </c>
      <c r="F7" s="57"/>
      <c r="G7" s="57">
        <f>D7*F7</f>
        <v>0</v>
      </c>
      <c r="H7" s="25">
        <v>0.08</v>
      </c>
      <c r="I7" s="32">
        <f>G7+(G7*H7)</f>
        <v>0</v>
      </c>
      <c r="J7" s="114"/>
      <c r="K7" s="114"/>
    </row>
    <row r="8" spans="2:11" ht="70">
      <c r="B8" s="17">
        <v>2</v>
      </c>
      <c r="C8" s="59" t="s">
        <v>122</v>
      </c>
      <c r="D8" s="59">
        <v>4</v>
      </c>
      <c r="E8" s="59" t="s">
        <v>23</v>
      </c>
      <c r="F8" s="57"/>
      <c r="G8" s="57">
        <f t="shared" ref="G8" si="0">D8*F8</f>
        <v>0</v>
      </c>
      <c r="H8" s="25">
        <v>0.08</v>
      </c>
      <c r="I8" s="32">
        <f t="shared" ref="I8" si="1">G8+(G8*H8)</f>
        <v>0</v>
      </c>
      <c r="J8" s="114"/>
      <c r="K8" s="114"/>
    </row>
    <row r="9" spans="2:11">
      <c r="G9" s="172">
        <f>SUM(G7:G8)</f>
        <v>0</v>
      </c>
      <c r="I9" s="172">
        <f>SUM(I7:I8)</f>
        <v>0</v>
      </c>
    </row>
  </sheetData>
  <mergeCells count="1">
    <mergeCell ref="C4:J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83E8-6417-4D8D-B1E3-E2C5ACA70FF6}">
  <sheetPr>
    <tabColor rgb="FFFFFF00"/>
  </sheetPr>
  <dimension ref="B3:K11"/>
  <sheetViews>
    <sheetView topLeftCell="A4" workbookViewId="0">
      <selection activeCell="F6" sqref="F6:F10"/>
    </sheetView>
  </sheetViews>
  <sheetFormatPr defaultRowHeight="14"/>
  <cols>
    <col min="3" max="3" width="41.08203125" customWidth="1"/>
    <col min="7" max="7" width="16" customWidth="1"/>
    <col min="8" max="8" width="12.4140625" customWidth="1"/>
    <col min="9" max="9" width="11.58203125" customWidth="1"/>
    <col min="10" max="10" width="11.4140625" customWidth="1"/>
    <col min="11" max="11" width="18.1640625" customWidth="1"/>
  </cols>
  <sheetData>
    <row r="3" spans="2:11" ht="21">
      <c r="B3" s="1"/>
      <c r="C3" s="205" t="s">
        <v>138</v>
      </c>
      <c r="D3" s="206"/>
      <c r="E3" s="206"/>
      <c r="F3" s="206"/>
      <c r="G3" s="206"/>
      <c r="H3" s="206"/>
      <c r="I3" s="206"/>
      <c r="J3" s="206"/>
      <c r="K3" s="43"/>
    </row>
    <row r="4" spans="2:11">
      <c r="B4" s="39"/>
      <c r="C4" s="39"/>
      <c r="D4" s="39"/>
      <c r="E4" s="39"/>
      <c r="F4" s="62"/>
      <c r="G4" s="62"/>
      <c r="H4" s="63"/>
      <c r="I4" s="64"/>
      <c r="J4" s="39"/>
      <c r="K4" s="39"/>
    </row>
    <row r="5" spans="2:11" ht="56">
      <c r="B5" s="166" t="s">
        <v>17</v>
      </c>
      <c r="C5" s="166" t="s">
        <v>0</v>
      </c>
      <c r="D5" s="167" t="s">
        <v>24</v>
      </c>
      <c r="E5" s="167" t="s">
        <v>28</v>
      </c>
      <c r="F5" s="171" t="s">
        <v>3</v>
      </c>
      <c r="G5" s="168" t="s">
        <v>4</v>
      </c>
      <c r="H5" s="166" t="s">
        <v>5</v>
      </c>
      <c r="I5" s="169" t="s">
        <v>6</v>
      </c>
      <c r="J5" s="170" t="s">
        <v>7</v>
      </c>
      <c r="K5" s="170" t="s">
        <v>22</v>
      </c>
    </row>
    <row r="6" spans="2:11" ht="70">
      <c r="B6" s="17">
        <v>1</v>
      </c>
      <c r="C6" s="59" t="s">
        <v>124</v>
      </c>
      <c r="D6" s="59">
        <v>4000</v>
      </c>
      <c r="E6" s="59" t="s">
        <v>10</v>
      </c>
      <c r="F6" s="57"/>
      <c r="G6" s="57">
        <f>D6*F6</f>
        <v>0</v>
      </c>
      <c r="H6" s="25">
        <v>0.08</v>
      </c>
      <c r="I6" s="32">
        <f>G6+(G6*H6)</f>
        <v>0</v>
      </c>
      <c r="J6" s="114"/>
      <c r="K6" s="114"/>
    </row>
    <row r="7" spans="2:11" ht="70">
      <c r="B7" s="17">
        <v>2</v>
      </c>
      <c r="C7" s="59" t="s">
        <v>123</v>
      </c>
      <c r="D7" s="59">
        <v>250</v>
      </c>
      <c r="E7" s="59" t="s">
        <v>10</v>
      </c>
      <c r="F7" s="57"/>
      <c r="G7" s="57">
        <f t="shared" ref="G7:G10" si="0">D7*F7</f>
        <v>0</v>
      </c>
      <c r="H7" s="25">
        <v>0.08</v>
      </c>
      <c r="I7" s="32">
        <f>G7+(G7*H9)</f>
        <v>0</v>
      </c>
      <c r="J7" s="114"/>
      <c r="K7" s="114"/>
    </row>
    <row r="8" spans="2:11" ht="84">
      <c r="B8" s="17">
        <v>3</v>
      </c>
      <c r="C8" s="59" t="s">
        <v>126</v>
      </c>
      <c r="D8" s="59">
        <v>100</v>
      </c>
      <c r="E8" s="59" t="s">
        <v>10</v>
      </c>
      <c r="F8" s="57"/>
      <c r="G8" s="57">
        <f t="shared" si="0"/>
        <v>0</v>
      </c>
      <c r="H8" s="25">
        <v>0.08</v>
      </c>
      <c r="I8" s="32">
        <f>G8+(G8*H8)</f>
        <v>0</v>
      </c>
      <c r="J8" s="114"/>
      <c r="K8" s="114"/>
    </row>
    <row r="9" spans="2:11" ht="84">
      <c r="B9" s="17">
        <v>4</v>
      </c>
      <c r="C9" s="59" t="s">
        <v>125</v>
      </c>
      <c r="D9" s="59">
        <v>60</v>
      </c>
      <c r="E9" s="59" t="s">
        <v>10</v>
      </c>
      <c r="F9" s="57"/>
      <c r="G9" s="57">
        <f t="shared" si="0"/>
        <v>0</v>
      </c>
      <c r="H9" s="25">
        <v>0.08</v>
      </c>
      <c r="I9" s="32">
        <f t="shared" ref="I9:I10" si="1">G9+(G9*H9)</f>
        <v>0</v>
      </c>
      <c r="J9" s="114"/>
      <c r="K9" s="114"/>
    </row>
    <row r="10" spans="2:11" ht="84">
      <c r="B10" s="17">
        <v>5</v>
      </c>
      <c r="C10" s="59" t="s">
        <v>127</v>
      </c>
      <c r="D10" s="17">
        <v>50</v>
      </c>
      <c r="E10" s="59" t="s">
        <v>10</v>
      </c>
      <c r="F10" s="57"/>
      <c r="G10" s="57">
        <f t="shared" si="0"/>
        <v>0</v>
      </c>
      <c r="H10" s="25">
        <v>0.08</v>
      </c>
      <c r="I10" s="32">
        <f t="shared" si="1"/>
        <v>0</v>
      </c>
      <c r="J10" s="114"/>
      <c r="K10" s="114"/>
    </row>
    <row r="11" spans="2:11">
      <c r="G11" s="172">
        <f>SUM(G6:G10)</f>
        <v>0</v>
      </c>
      <c r="I11" s="172">
        <f>SUM(I6:I10)</f>
        <v>0</v>
      </c>
    </row>
  </sheetData>
  <mergeCells count="1">
    <mergeCell ref="C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K92"/>
  <sheetViews>
    <sheetView tabSelected="1" topLeftCell="A56" zoomScale="85" zoomScaleNormal="85" workbookViewId="0">
      <selection activeCell="E5" sqref="E5:E64"/>
    </sheetView>
  </sheetViews>
  <sheetFormatPr defaultColWidth="8.6640625" defaultRowHeight="14.5"/>
  <cols>
    <col min="1" max="1" width="3.6640625" style="2" bestFit="1" customWidth="1"/>
    <col min="2" max="2" width="61.08203125" style="2" customWidth="1"/>
    <col min="3" max="3" width="11.58203125" style="2" customWidth="1"/>
    <col min="4" max="4" width="11.33203125" style="2" customWidth="1"/>
    <col min="5" max="5" width="14.08203125" style="9" customWidth="1"/>
    <col min="6" max="6" width="13.6640625" style="9" customWidth="1"/>
    <col min="7" max="7" width="15" style="6" customWidth="1"/>
    <col min="8" max="8" width="15" style="10" customWidth="1"/>
    <col min="9" max="9" width="15.4140625" style="2" customWidth="1"/>
    <col min="10" max="10" width="17.1640625" style="2" customWidth="1"/>
    <col min="11" max="16384" width="8.6640625" style="2"/>
  </cols>
  <sheetData>
    <row r="2" spans="1:10" s="1" customFormat="1" ht="27.65" customHeight="1">
      <c r="B2" s="205" t="s">
        <v>128</v>
      </c>
      <c r="C2" s="206"/>
      <c r="D2" s="206"/>
      <c r="E2" s="206"/>
      <c r="F2" s="206"/>
      <c r="G2" s="206"/>
      <c r="H2" s="206"/>
      <c r="I2" s="206"/>
      <c r="J2" s="43"/>
    </row>
    <row r="3" spans="1:10" ht="6" customHeight="1">
      <c r="A3" s="39"/>
      <c r="B3" s="39"/>
      <c r="C3" s="39"/>
      <c r="D3" s="39"/>
      <c r="E3" s="62"/>
      <c r="F3" s="62"/>
      <c r="G3" s="63"/>
      <c r="H3" s="64"/>
      <c r="I3" s="39"/>
      <c r="J3" s="39"/>
    </row>
    <row r="4" spans="1:10" s="1" customFormat="1" ht="43.75" customHeight="1">
      <c r="A4" s="35" t="s">
        <v>17</v>
      </c>
      <c r="B4" s="35" t="s">
        <v>0</v>
      </c>
      <c r="C4" s="23" t="s">
        <v>24</v>
      </c>
      <c r="D4" s="23" t="s">
        <v>28</v>
      </c>
      <c r="E4" s="46" t="s">
        <v>3</v>
      </c>
      <c r="F4" s="54" t="s">
        <v>4</v>
      </c>
      <c r="G4" s="47" t="s">
        <v>5</v>
      </c>
      <c r="H4" s="65" t="s">
        <v>6</v>
      </c>
      <c r="I4" s="38" t="s">
        <v>7</v>
      </c>
      <c r="J4" s="38" t="s">
        <v>22</v>
      </c>
    </row>
    <row r="5" spans="1:10" s="8" customFormat="1" ht="62.4" customHeight="1">
      <c r="A5" s="55">
        <v>1</v>
      </c>
      <c r="B5" s="59" t="s">
        <v>29</v>
      </c>
      <c r="C5" s="59">
        <v>40</v>
      </c>
      <c r="D5" s="59" t="s">
        <v>10</v>
      </c>
      <c r="E5" s="57"/>
      <c r="F5" s="57">
        <f>C5*E5</f>
        <v>0</v>
      </c>
      <c r="G5" s="25">
        <v>0.08</v>
      </c>
      <c r="H5" s="32">
        <f>F5+(F5*G5)</f>
        <v>0</v>
      </c>
      <c r="I5" s="51"/>
      <c r="J5" s="38"/>
    </row>
    <row r="6" spans="1:10" s="8" customFormat="1" ht="46.75" customHeight="1">
      <c r="A6" s="55">
        <v>2</v>
      </c>
      <c r="B6" s="59" t="s">
        <v>30</v>
      </c>
      <c r="C6" s="59">
        <v>40</v>
      </c>
      <c r="D6" s="59" t="s">
        <v>10</v>
      </c>
      <c r="E6" s="57"/>
      <c r="F6" s="57">
        <f t="shared" ref="F6:F64" si="0">C6*E6</f>
        <v>0</v>
      </c>
      <c r="G6" s="25">
        <v>0.08</v>
      </c>
      <c r="H6" s="32">
        <f t="shared" ref="H6:H62" si="1">F6+(F6*G6)</f>
        <v>0</v>
      </c>
      <c r="I6" s="51"/>
      <c r="J6" s="38"/>
    </row>
    <row r="7" spans="1:10" s="8" customFormat="1" ht="53.4" customHeight="1">
      <c r="A7" s="55">
        <v>3</v>
      </c>
      <c r="B7" s="59" t="s">
        <v>31</v>
      </c>
      <c r="C7" s="59">
        <v>400</v>
      </c>
      <c r="D7" s="59" t="s">
        <v>10</v>
      </c>
      <c r="E7" s="57"/>
      <c r="F7" s="57">
        <f t="shared" si="0"/>
        <v>0</v>
      </c>
      <c r="G7" s="25">
        <v>0.08</v>
      </c>
      <c r="H7" s="32">
        <f t="shared" si="1"/>
        <v>0</v>
      </c>
      <c r="I7" s="51"/>
      <c r="J7" s="38"/>
    </row>
    <row r="8" spans="1:10" s="8" customFormat="1" ht="53.4" customHeight="1">
      <c r="A8" s="55">
        <v>4</v>
      </c>
      <c r="B8" s="59" t="s">
        <v>32</v>
      </c>
      <c r="C8" s="59">
        <v>500</v>
      </c>
      <c r="D8" s="59" t="s">
        <v>10</v>
      </c>
      <c r="E8" s="57"/>
      <c r="F8" s="57">
        <f t="shared" si="0"/>
        <v>0</v>
      </c>
      <c r="G8" s="25">
        <v>0.08</v>
      </c>
      <c r="H8" s="32">
        <f t="shared" si="1"/>
        <v>0</v>
      </c>
      <c r="I8" s="51"/>
      <c r="J8" s="38"/>
    </row>
    <row r="9" spans="1:10" s="8" customFormat="1" ht="50.4" customHeight="1">
      <c r="A9" s="55">
        <v>5</v>
      </c>
      <c r="B9" s="17" t="s">
        <v>33</v>
      </c>
      <c r="C9" s="17">
        <v>30</v>
      </c>
      <c r="D9" s="59" t="s">
        <v>10</v>
      </c>
      <c r="E9" s="57"/>
      <c r="F9" s="57">
        <f t="shared" si="0"/>
        <v>0</v>
      </c>
      <c r="G9" s="25">
        <v>0.08</v>
      </c>
      <c r="H9" s="32">
        <f t="shared" si="1"/>
        <v>0</v>
      </c>
      <c r="I9" s="51"/>
      <c r="J9" s="38"/>
    </row>
    <row r="10" spans="1:10" s="8" customFormat="1" ht="50.4" customHeight="1">
      <c r="A10" s="55">
        <v>6</v>
      </c>
      <c r="B10" s="17" t="s">
        <v>34</v>
      </c>
      <c r="C10" s="17">
        <v>250</v>
      </c>
      <c r="D10" s="59" t="s">
        <v>10</v>
      </c>
      <c r="E10" s="57"/>
      <c r="F10" s="57">
        <f t="shared" si="0"/>
        <v>0</v>
      </c>
      <c r="G10" s="25">
        <v>0.08</v>
      </c>
      <c r="H10" s="32">
        <f t="shared" si="1"/>
        <v>0</v>
      </c>
      <c r="I10" s="51"/>
      <c r="J10" s="38"/>
    </row>
    <row r="11" spans="1:10" s="8" customFormat="1" ht="49.25" customHeight="1">
      <c r="A11" s="55">
        <v>7</v>
      </c>
      <c r="B11" s="17" t="s">
        <v>35</v>
      </c>
      <c r="C11" s="17">
        <v>500</v>
      </c>
      <c r="D11" s="59" t="s">
        <v>10</v>
      </c>
      <c r="E11" s="31"/>
      <c r="F11" s="57">
        <f t="shared" si="0"/>
        <v>0</v>
      </c>
      <c r="G11" s="25">
        <v>0.08</v>
      </c>
      <c r="H11" s="32">
        <f t="shared" si="1"/>
        <v>0</v>
      </c>
      <c r="I11" s="51"/>
      <c r="J11" s="38"/>
    </row>
    <row r="12" spans="1:10" s="8" customFormat="1" ht="46.75" customHeight="1">
      <c r="A12" s="55">
        <v>8</v>
      </c>
      <c r="B12" s="17" t="s">
        <v>36</v>
      </c>
      <c r="C12" s="17">
        <v>300</v>
      </c>
      <c r="D12" s="59" t="s">
        <v>10</v>
      </c>
      <c r="E12" s="57"/>
      <c r="F12" s="57">
        <f t="shared" si="0"/>
        <v>0</v>
      </c>
      <c r="G12" s="25">
        <v>0.08</v>
      </c>
      <c r="H12" s="32">
        <f t="shared" si="1"/>
        <v>0</v>
      </c>
      <c r="I12" s="51"/>
      <c r="J12" s="38"/>
    </row>
    <row r="13" spans="1:10" s="8" customFormat="1" ht="63" customHeight="1">
      <c r="A13" s="55">
        <v>9</v>
      </c>
      <c r="B13" s="17" t="s">
        <v>103</v>
      </c>
      <c r="C13" s="17">
        <v>5</v>
      </c>
      <c r="D13" s="59" t="s">
        <v>10</v>
      </c>
      <c r="E13" s="57"/>
      <c r="F13" s="57">
        <f t="shared" si="0"/>
        <v>0</v>
      </c>
      <c r="G13" s="25">
        <v>0.08</v>
      </c>
      <c r="H13" s="32">
        <f t="shared" si="1"/>
        <v>0</v>
      </c>
      <c r="I13" s="51"/>
      <c r="J13" s="38"/>
    </row>
    <row r="14" spans="1:10" s="8" customFormat="1" ht="66.650000000000006" customHeight="1">
      <c r="A14" s="55">
        <v>10</v>
      </c>
      <c r="B14" s="17" t="s">
        <v>104</v>
      </c>
      <c r="C14" s="17">
        <v>5</v>
      </c>
      <c r="D14" s="59" t="s">
        <v>10</v>
      </c>
      <c r="E14" s="57"/>
      <c r="F14" s="57">
        <f t="shared" si="0"/>
        <v>0</v>
      </c>
      <c r="G14" s="25">
        <v>0.08</v>
      </c>
      <c r="H14" s="32">
        <f t="shared" si="1"/>
        <v>0</v>
      </c>
      <c r="I14" s="51"/>
      <c r="J14" s="38"/>
    </row>
    <row r="15" spans="1:10" s="8" customFormat="1" ht="60" customHeight="1">
      <c r="A15" s="55">
        <v>11</v>
      </c>
      <c r="B15" s="17" t="s">
        <v>105</v>
      </c>
      <c r="C15" s="17">
        <v>5</v>
      </c>
      <c r="D15" s="59" t="s">
        <v>10</v>
      </c>
      <c r="E15" s="57"/>
      <c r="F15" s="57">
        <f t="shared" si="0"/>
        <v>0</v>
      </c>
      <c r="G15" s="25">
        <v>0.08</v>
      </c>
      <c r="H15" s="32">
        <f t="shared" si="1"/>
        <v>0</v>
      </c>
      <c r="I15" s="51"/>
      <c r="J15" s="38"/>
    </row>
    <row r="16" spans="1:10" s="8" customFormat="1" ht="64.25" customHeight="1">
      <c r="A16" s="55">
        <v>12</v>
      </c>
      <c r="B16" s="17" t="s">
        <v>106</v>
      </c>
      <c r="C16" s="17">
        <v>10</v>
      </c>
      <c r="D16" s="59" t="s">
        <v>10</v>
      </c>
      <c r="E16" s="57"/>
      <c r="F16" s="57">
        <f t="shared" si="0"/>
        <v>0</v>
      </c>
      <c r="G16" s="25">
        <v>0.08</v>
      </c>
      <c r="H16" s="32">
        <f t="shared" si="1"/>
        <v>0</v>
      </c>
      <c r="I16" s="51"/>
      <c r="J16" s="38"/>
    </row>
    <row r="17" spans="1:10" s="8" customFormat="1" ht="63" customHeight="1">
      <c r="A17" s="55">
        <v>13</v>
      </c>
      <c r="B17" s="17" t="s">
        <v>107</v>
      </c>
      <c r="C17" s="17">
        <v>700</v>
      </c>
      <c r="D17" s="59" t="s">
        <v>10</v>
      </c>
      <c r="E17" s="57"/>
      <c r="F17" s="57">
        <f t="shared" si="0"/>
        <v>0</v>
      </c>
      <c r="G17" s="25">
        <v>0.08</v>
      </c>
      <c r="H17" s="32">
        <f t="shared" si="1"/>
        <v>0</v>
      </c>
      <c r="I17" s="51"/>
      <c r="J17" s="38"/>
    </row>
    <row r="18" spans="1:10" s="8" customFormat="1" ht="63" customHeight="1">
      <c r="A18" s="55">
        <v>14</v>
      </c>
      <c r="B18" s="17" t="s">
        <v>108</v>
      </c>
      <c r="C18" s="17">
        <v>600</v>
      </c>
      <c r="D18" s="59" t="s">
        <v>10</v>
      </c>
      <c r="E18" s="57"/>
      <c r="F18" s="57">
        <f t="shared" si="0"/>
        <v>0</v>
      </c>
      <c r="G18" s="25">
        <v>0.08</v>
      </c>
      <c r="H18" s="32">
        <f t="shared" si="1"/>
        <v>0</v>
      </c>
      <c r="I18" s="51"/>
      <c r="J18" s="38"/>
    </row>
    <row r="19" spans="1:10" s="8" customFormat="1" ht="62.4" customHeight="1">
      <c r="A19" s="55">
        <v>15</v>
      </c>
      <c r="B19" s="17" t="s">
        <v>41</v>
      </c>
      <c r="C19" s="17">
        <v>450</v>
      </c>
      <c r="D19" s="59" t="s">
        <v>10</v>
      </c>
      <c r="E19" s="57"/>
      <c r="F19" s="57">
        <f t="shared" si="0"/>
        <v>0</v>
      </c>
      <c r="G19" s="25">
        <v>0.08</v>
      </c>
      <c r="H19" s="32">
        <f t="shared" si="1"/>
        <v>0</v>
      </c>
      <c r="I19" s="51"/>
      <c r="J19" s="38"/>
    </row>
    <row r="20" spans="1:10" s="8" customFormat="1" ht="62.4" customHeight="1">
      <c r="A20" s="55">
        <v>16</v>
      </c>
      <c r="B20" s="17" t="s">
        <v>109</v>
      </c>
      <c r="C20" s="17">
        <v>100</v>
      </c>
      <c r="D20" s="59" t="s">
        <v>10</v>
      </c>
      <c r="E20" s="57"/>
      <c r="F20" s="57">
        <f t="shared" si="0"/>
        <v>0</v>
      </c>
      <c r="G20" s="25">
        <v>0.08</v>
      </c>
      <c r="H20" s="32">
        <f t="shared" si="1"/>
        <v>0</v>
      </c>
      <c r="I20" s="51"/>
      <c r="J20" s="38"/>
    </row>
    <row r="21" spans="1:10" s="8" customFormat="1" ht="65.400000000000006" customHeight="1">
      <c r="A21" s="55">
        <v>17</v>
      </c>
      <c r="B21" s="17" t="s">
        <v>110</v>
      </c>
      <c r="C21" s="17">
        <v>80</v>
      </c>
      <c r="D21" s="59" t="s">
        <v>10</v>
      </c>
      <c r="E21" s="57"/>
      <c r="F21" s="57">
        <f t="shared" si="0"/>
        <v>0</v>
      </c>
      <c r="G21" s="25">
        <v>0.08</v>
      </c>
      <c r="H21" s="32">
        <f t="shared" si="1"/>
        <v>0</v>
      </c>
      <c r="I21" s="51"/>
      <c r="J21" s="38"/>
    </row>
    <row r="22" spans="1:10" s="8" customFormat="1" ht="36.65" customHeight="1">
      <c r="A22" s="55">
        <v>18</v>
      </c>
      <c r="B22" s="17" t="s">
        <v>42</v>
      </c>
      <c r="C22" s="17">
        <v>150</v>
      </c>
      <c r="D22" s="59" t="s">
        <v>10</v>
      </c>
      <c r="E22" s="57"/>
      <c r="F22" s="57">
        <f t="shared" si="0"/>
        <v>0</v>
      </c>
      <c r="G22" s="25">
        <v>0.08</v>
      </c>
      <c r="H22" s="32">
        <f t="shared" si="1"/>
        <v>0</v>
      </c>
      <c r="I22" s="51"/>
      <c r="J22" s="38"/>
    </row>
    <row r="23" spans="1:10" s="8" customFormat="1" ht="40.25" customHeight="1">
      <c r="A23" s="55">
        <v>19</v>
      </c>
      <c r="B23" s="17" t="s">
        <v>43</v>
      </c>
      <c r="C23" s="17">
        <v>200</v>
      </c>
      <c r="D23" s="59" t="s">
        <v>10</v>
      </c>
      <c r="E23" s="57"/>
      <c r="F23" s="57">
        <f t="shared" si="0"/>
        <v>0</v>
      </c>
      <c r="G23" s="25">
        <v>0.08</v>
      </c>
      <c r="H23" s="32">
        <f t="shared" si="1"/>
        <v>0</v>
      </c>
      <c r="I23" s="51"/>
      <c r="J23" s="38"/>
    </row>
    <row r="24" spans="1:10" s="8" customFormat="1" ht="34.25" customHeight="1">
      <c r="A24" s="55">
        <v>20</v>
      </c>
      <c r="B24" s="17" t="s">
        <v>44</v>
      </c>
      <c r="C24" s="17">
        <v>100</v>
      </c>
      <c r="D24" s="59" t="s">
        <v>10</v>
      </c>
      <c r="E24" s="57"/>
      <c r="F24" s="57">
        <f t="shared" si="0"/>
        <v>0</v>
      </c>
      <c r="G24" s="25">
        <v>0.08</v>
      </c>
      <c r="H24" s="32">
        <f t="shared" si="1"/>
        <v>0</v>
      </c>
      <c r="I24" s="51"/>
      <c r="J24" s="38"/>
    </row>
    <row r="25" spans="1:10" s="8" customFormat="1" ht="37.25" customHeight="1">
      <c r="A25" s="55">
        <v>21</v>
      </c>
      <c r="B25" s="66" t="s">
        <v>45</v>
      </c>
      <c r="C25" s="66">
        <v>10</v>
      </c>
      <c r="D25" s="59" t="s">
        <v>10</v>
      </c>
      <c r="E25" s="67"/>
      <c r="F25" s="57">
        <f t="shared" si="0"/>
        <v>0</v>
      </c>
      <c r="G25" s="29">
        <v>0.08</v>
      </c>
      <c r="H25" s="32">
        <f t="shared" si="1"/>
        <v>0</v>
      </c>
      <c r="I25" s="51"/>
      <c r="J25" s="38"/>
    </row>
    <row r="26" spans="1:10" s="8" customFormat="1" ht="33" customHeight="1">
      <c r="A26" s="55">
        <v>22</v>
      </c>
      <c r="B26" s="17" t="s">
        <v>46</v>
      </c>
      <c r="C26" s="17">
        <v>10</v>
      </c>
      <c r="D26" s="59" t="s">
        <v>10</v>
      </c>
      <c r="E26" s="57"/>
      <c r="F26" s="57">
        <f t="shared" si="0"/>
        <v>0</v>
      </c>
      <c r="G26" s="25">
        <v>0.08</v>
      </c>
      <c r="H26" s="32">
        <f t="shared" si="1"/>
        <v>0</v>
      </c>
      <c r="I26" s="51"/>
      <c r="J26" s="38"/>
    </row>
    <row r="27" spans="1:10" s="8" customFormat="1" ht="33" customHeight="1">
      <c r="A27" s="55">
        <v>23</v>
      </c>
      <c r="B27" s="17" t="s">
        <v>47</v>
      </c>
      <c r="C27" s="17">
        <v>10</v>
      </c>
      <c r="D27" s="59" t="s">
        <v>10</v>
      </c>
      <c r="E27" s="57"/>
      <c r="F27" s="57">
        <f t="shared" si="0"/>
        <v>0</v>
      </c>
      <c r="G27" s="25">
        <v>0.08</v>
      </c>
      <c r="H27" s="32">
        <f t="shared" si="1"/>
        <v>0</v>
      </c>
      <c r="I27" s="51"/>
      <c r="J27" s="38"/>
    </row>
    <row r="28" spans="1:10" s="8" customFormat="1" ht="34.75" customHeight="1">
      <c r="A28" s="55">
        <v>24</v>
      </c>
      <c r="B28" s="17" t="s">
        <v>48</v>
      </c>
      <c r="C28" s="17">
        <v>10</v>
      </c>
      <c r="D28" s="59" t="s">
        <v>10</v>
      </c>
      <c r="E28" s="57"/>
      <c r="F28" s="57">
        <f t="shared" si="0"/>
        <v>0</v>
      </c>
      <c r="G28" s="25">
        <v>0.08</v>
      </c>
      <c r="H28" s="32">
        <f t="shared" si="1"/>
        <v>0</v>
      </c>
      <c r="I28" s="51"/>
      <c r="J28" s="38"/>
    </row>
    <row r="29" spans="1:10" s="8" customFormat="1" ht="32.4" customHeight="1">
      <c r="A29" s="55">
        <v>25</v>
      </c>
      <c r="B29" s="17" t="s">
        <v>49</v>
      </c>
      <c r="C29" s="17">
        <v>10</v>
      </c>
      <c r="D29" s="59" t="s">
        <v>10</v>
      </c>
      <c r="E29" s="57"/>
      <c r="F29" s="57">
        <f t="shared" si="0"/>
        <v>0</v>
      </c>
      <c r="G29" s="25">
        <v>0.08</v>
      </c>
      <c r="H29" s="32">
        <f t="shared" si="1"/>
        <v>0</v>
      </c>
      <c r="I29" s="51"/>
      <c r="J29" s="38"/>
    </row>
    <row r="30" spans="1:10" s="8" customFormat="1" ht="36.65" customHeight="1">
      <c r="A30" s="55">
        <v>26</v>
      </c>
      <c r="B30" s="17" t="s">
        <v>50</v>
      </c>
      <c r="C30" s="17">
        <v>10</v>
      </c>
      <c r="D30" s="59" t="s">
        <v>10</v>
      </c>
      <c r="E30" s="57"/>
      <c r="F30" s="57">
        <f t="shared" si="0"/>
        <v>0</v>
      </c>
      <c r="G30" s="25">
        <v>0.08</v>
      </c>
      <c r="H30" s="32">
        <f t="shared" si="1"/>
        <v>0</v>
      </c>
      <c r="I30" s="51"/>
      <c r="J30" s="38"/>
    </row>
    <row r="31" spans="1:10" s="8" customFormat="1" ht="31.25" customHeight="1">
      <c r="A31" s="55">
        <v>27</v>
      </c>
      <c r="B31" s="66" t="s">
        <v>51</v>
      </c>
      <c r="C31" s="17">
        <v>10</v>
      </c>
      <c r="D31" s="59" t="s">
        <v>10</v>
      </c>
      <c r="E31" s="68"/>
      <c r="F31" s="57">
        <f t="shared" si="0"/>
        <v>0</v>
      </c>
      <c r="G31" s="29">
        <v>0.08</v>
      </c>
      <c r="H31" s="32">
        <f t="shared" si="1"/>
        <v>0</v>
      </c>
      <c r="I31" s="51"/>
      <c r="J31" s="38"/>
    </row>
    <row r="32" spans="1:10" s="8" customFormat="1" ht="64.25" customHeight="1">
      <c r="A32" s="55">
        <v>28</v>
      </c>
      <c r="B32" s="17" t="s">
        <v>111</v>
      </c>
      <c r="C32" s="17">
        <v>2</v>
      </c>
      <c r="D32" s="59" t="s">
        <v>10</v>
      </c>
      <c r="E32" s="57"/>
      <c r="F32" s="57">
        <f t="shared" si="0"/>
        <v>0</v>
      </c>
      <c r="G32" s="25">
        <v>0.08</v>
      </c>
      <c r="H32" s="32">
        <f t="shared" si="1"/>
        <v>0</v>
      </c>
      <c r="I32" s="51"/>
      <c r="J32" s="38"/>
    </row>
    <row r="33" spans="1:10" s="8" customFormat="1" ht="37.75" customHeight="1">
      <c r="A33" s="55">
        <v>29</v>
      </c>
      <c r="B33" s="71" t="s">
        <v>52</v>
      </c>
      <c r="C33" s="71">
        <v>20</v>
      </c>
      <c r="D33" s="59" t="s">
        <v>10</v>
      </c>
      <c r="E33" s="72"/>
      <c r="F33" s="57">
        <f t="shared" si="0"/>
        <v>0</v>
      </c>
      <c r="G33" s="73">
        <v>0.08</v>
      </c>
      <c r="H33" s="32">
        <f t="shared" si="1"/>
        <v>0</v>
      </c>
      <c r="I33" s="51"/>
      <c r="J33" s="38"/>
    </row>
    <row r="34" spans="1:10" s="8" customFormat="1" ht="34.75" customHeight="1">
      <c r="A34" s="55">
        <v>30</v>
      </c>
      <c r="B34" s="17" t="s">
        <v>53</v>
      </c>
      <c r="C34" s="17">
        <v>40</v>
      </c>
      <c r="D34" s="59" t="s">
        <v>10</v>
      </c>
      <c r="E34" s="57"/>
      <c r="F34" s="57">
        <f t="shared" si="0"/>
        <v>0</v>
      </c>
      <c r="G34" s="25">
        <v>0.08</v>
      </c>
      <c r="H34" s="32">
        <f t="shared" si="1"/>
        <v>0</v>
      </c>
      <c r="I34" s="51"/>
      <c r="J34" s="38"/>
    </row>
    <row r="35" spans="1:10" s="8" customFormat="1" ht="35.4" customHeight="1">
      <c r="A35" s="55">
        <v>31</v>
      </c>
      <c r="B35" s="17" t="s">
        <v>54</v>
      </c>
      <c r="C35" s="17">
        <v>40</v>
      </c>
      <c r="D35" s="59" t="s">
        <v>10</v>
      </c>
      <c r="E35" s="57"/>
      <c r="F35" s="57">
        <f t="shared" si="0"/>
        <v>0</v>
      </c>
      <c r="G35" s="25">
        <v>0.08</v>
      </c>
      <c r="H35" s="32">
        <f t="shared" si="1"/>
        <v>0</v>
      </c>
      <c r="I35" s="51"/>
      <c r="J35" s="38"/>
    </row>
    <row r="36" spans="1:10" s="8" customFormat="1" ht="37.25" customHeight="1">
      <c r="A36" s="55">
        <v>32</v>
      </c>
      <c r="B36" s="17" t="s">
        <v>55</v>
      </c>
      <c r="C36" s="17">
        <v>20</v>
      </c>
      <c r="D36" s="59" t="s">
        <v>10</v>
      </c>
      <c r="E36" s="57"/>
      <c r="F36" s="57">
        <f t="shared" si="0"/>
        <v>0</v>
      </c>
      <c r="G36" s="25">
        <v>0.08</v>
      </c>
      <c r="H36" s="32">
        <f t="shared" si="1"/>
        <v>0</v>
      </c>
      <c r="I36" s="51"/>
      <c r="J36" s="38"/>
    </row>
    <row r="37" spans="1:10" s="8" customFormat="1" ht="34.25" customHeight="1">
      <c r="A37" s="55">
        <v>33</v>
      </c>
      <c r="B37" s="17" t="s">
        <v>56</v>
      </c>
      <c r="C37" s="17">
        <v>30</v>
      </c>
      <c r="D37" s="59" t="s">
        <v>10</v>
      </c>
      <c r="E37" s="57"/>
      <c r="F37" s="57">
        <f t="shared" si="0"/>
        <v>0</v>
      </c>
      <c r="G37" s="25">
        <v>0.08</v>
      </c>
      <c r="H37" s="32">
        <f t="shared" si="1"/>
        <v>0</v>
      </c>
      <c r="I37" s="51"/>
      <c r="J37" s="38"/>
    </row>
    <row r="38" spans="1:10" s="8" customFormat="1" ht="23.4" customHeight="1">
      <c r="A38" s="55">
        <v>34</v>
      </c>
      <c r="B38" s="85" t="s">
        <v>9</v>
      </c>
      <c r="C38" s="17">
        <v>2</v>
      </c>
      <c r="D38" s="59" t="s">
        <v>10</v>
      </c>
      <c r="E38" s="57"/>
      <c r="F38" s="57">
        <f t="shared" si="0"/>
        <v>0</v>
      </c>
      <c r="G38" s="25">
        <v>0.08</v>
      </c>
      <c r="H38" s="32">
        <f t="shared" si="1"/>
        <v>0</v>
      </c>
      <c r="I38" s="51"/>
      <c r="J38" s="38"/>
    </row>
    <row r="39" spans="1:10" s="8" customFormat="1" ht="34.75" customHeight="1">
      <c r="A39" s="55">
        <v>35</v>
      </c>
      <c r="B39" s="17" t="s">
        <v>57</v>
      </c>
      <c r="C39" s="17">
        <v>400</v>
      </c>
      <c r="D39" s="59" t="s">
        <v>10</v>
      </c>
      <c r="E39" s="57"/>
      <c r="F39" s="57">
        <f t="shared" si="0"/>
        <v>0</v>
      </c>
      <c r="G39" s="25">
        <v>0.08</v>
      </c>
      <c r="H39" s="32">
        <f t="shared" si="1"/>
        <v>0</v>
      </c>
      <c r="I39" s="51"/>
      <c r="J39" s="38"/>
    </row>
    <row r="40" spans="1:10" s="8" customFormat="1" ht="46.75" customHeight="1">
      <c r="A40" s="55">
        <v>36</v>
      </c>
      <c r="B40" s="17" t="s">
        <v>58</v>
      </c>
      <c r="C40" s="17">
        <v>20</v>
      </c>
      <c r="D40" s="59" t="s">
        <v>10</v>
      </c>
      <c r="E40" s="57"/>
      <c r="F40" s="57">
        <f t="shared" si="0"/>
        <v>0</v>
      </c>
      <c r="G40" s="25">
        <v>0.08</v>
      </c>
      <c r="H40" s="32">
        <f t="shared" si="1"/>
        <v>0</v>
      </c>
      <c r="I40" s="51"/>
      <c r="J40" s="38"/>
    </row>
    <row r="41" spans="1:10" s="8" customFormat="1" ht="25.25" customHeight="1">
      <c r="A41" s="55">
        <v>37</v>
      </c>
      <c r="B41" s="17" t="s">
        <v>59</v>
      </c>
      <c r="C41" s="17">
        <v>30</v>
      </c>
      <c r="D41" s="59" t="s">
        <v>10</v>
      </c>
      <c r="E41" s="57"/>
      <c r="F41" s="57">
        <f t="shared" si="0"/>
        <v>0</v>
      </c>
      <c r="G41" s="25">
        <v>0.08</v>
      </c>
      <c r="H41" s="32">
        <f t="shared" si="1"/>
        <v>0</v>
      </c>
      <c r="I41" s="51"/>
      <c r="J41" s="38"/>
    </row>
    <row r="42" spans="1:10" s="8" customFormat="1" ht="24" customHeight="1">
      <c r="A42" s="55">
        <v>38</v>
      </c>
      <c r="B42" s="85" t="s">
        <v>18</v>
      </c>
      <c r="C42" s="17">
        <v>500</v>
      </c>
      <c r="D42" s="59" t="s">
        <v>10</v>
      </c>
      <c r="E42" s="57"/>
      <c r="F42" s="57">
        <f t="shared" si="0"/>
        <v>0</v>
      </c>
      <c r="G42" s="25">
        <v>0.08</v>
      </c>
      <c r="H42" s="32">
        <f t="shared" si="1"/>
        <v>0</v>
      </c>
      <c r="I42" s="51"/>
      <c r="J42" s="38"/>
    </row>
    <row r="43" spans="1:10" s="8" customFormat="1" ht="27" customHeight="1">
      <c r="A43" s="55">
        <v>39</v>
      </c>
      <c r="B43" s="85" t="s">
        <v>11</v>
      </c>
      <c r="C43" s="17">
        <v>150</v>
      </c>
      <c r="D43" s="59" t="s">
        <v>10</v>
      </c>
      <c r="E43" s="57"/>
      <c r="F43" s="57">
        <f t="shared" si="0"/>
        <v>0</v>
      </c>
      <c r="G43" s="25">
        <v>0.08</v>
      </c>
      <c r="H43" s="32">
        <f t="shared" si="1"/>
        <v>0</v>
      </c>
      <c r="I43" s="51"/>
      <c r="J43" s="38"/>
    </row>
    <row r="44" spans="1:10" s="8" customFormat="1" ht="37.75" customHeight="1">
      <c r="A44" s="55">
        <v>40</v>
      </c>
      <c r="B44" s="17" t="s">
        <v>117</v>
      </c>
      <c r="C44" s="17">
        <v>1500</v>
      </c>
      <c r="D44" s="59" t="s">
        <v>10</v>
      </c>
      <c r="E44" s="57"/>
      <c r="F44" s="57">
        <f t="shared" si="0"/>
        <v>0</v>
      </c>
      <c r="G44" s="25">
        <v>0.08</v>
      </c>
      <c r="H44" s="32">
        <f t="shared" si="1"/>
        <v>0</v>
      </c>
      <c r="I44" s="51"/>
      <c r="J44" s="38"/>
    </row>
    <row r="45" spans="1:10" s="8" customFormat="1" ht="70.25" customHeight="1">
      <c r="A45" s="55">
        <v>41</v>
      </c>
      <c r="B45" s="17" t="s">
        <v>99</v>
      </c>
      <c r="C45" s="17">
        <v>700</v>
      </c>
      <c r="D45" s="59" t="s">
        <v>10</v>
      </c>
      <c r="E45" s="57"/>
      <c r="F45" s="57">
        <f t="shared" si="0"/>
        <v>0</v>
      </c>
      <c r="G45" s="25">
        <v>0.08</v>
      </c>
      <c r="H45" s="32">
        <f t="shared" si="1"/>
        <v>0</v>
      </c>
      <c r="I45" s="51"/>
      <c r="J45" s="38"/>
    </row>
    <row r="46" spans="1:10" s="8" customFormat="1" ht="29.4" customHeight="1">
      <c r="A46" s="55">
        <v>42</v>
      </c>
      <c r="B46" s="17" t="s">
        <v>60</v>
      </c>
      <c r="C46" s="17">
        <v>600</v>
      </c>
      <c r="D46" s="59" t="s">
        <v>10</v>
      </c>
      <c r="E46" s="75"/>
      <c r="F46" s="57">
        <f t="shared" si="0"/>
        <v>0</v>
      </c>
      <c r="G46" s="29">
        <v>0.08</v>
      </c>
      <c r="H46" s="32">
        <f t="shared" si="1"/>
        <v>0</v>
      </c>
      <c r="I46" s="51"/>
      <c r="J46" s="38"/>
    </row>
    <row r="47" spans="1:10" s="8" customFormat="1" ht="101.4" customHeight="1">
      <c r="A47" s="55">
        <v>43</v>
      </c>
      <c r="B47" s="17" t="s">
        <v>120</v>
      </c>
      <c r="C47" s="17">
        <v>60</v>
      </c>
      <c r="D47" s="80" t="s">
        <v>10</v>
      </c>
      <c r="E47" s="67"/>
      <c r="F47" s="57">
        <f t="shared" si="0"/>
        <v>0</v>
      </c>
      <c r="G47" s="30">
        <v>0.08</v>
      </c>
      <c r="H47" s="32">
        <f t="shared" si="1"/>
        <v>0</v>
      </c>
      <c r="I47" s="51"/>
      <c r="J47" s="38"/>
    </row>
    <row r="48" spans="1:10" s="8" customFormat="1" ht="53.4" customHeight="1">
      <c r="A48" s="55">
        <v>44</v>
      </c>
      <c r="B48" s="66" t="s">
        <v>112</v>
      </c>
      <c r="C48" s="66">
        <v>300</v>
      </c>
      <c r="D48" s="80" t="s">
        <v>10</v>
      </c>
      <c r="E48" s="67"/>
      <c r="F48" s="57">
        <f t="shared" si="0"/>
        <v>0</v>
      </c>
      <c r="G48" s="30">
        <v>0.08</v>
      </c>
      <c r="H48" s="32">
        <f t="shared" si="1"/>
        <v>0</v>
      </c>
      <c r="I48" s="51"/>
      <c r="J48" s="38"/>
    </row>
    <row r="49" spans="1:11" s="8" customFormat="1" ht="42">
      <c r="A49" s="55">
        <v>45</v>
      </c>
      <c r="B49" s="66" t="s">
        <v>113</v>
      </c>
      <c r="C49" s="66">
        <v>40</v>
      </c>
      <c r="D49" s="80" t="s">
        <v>10</v>
      </c>
      <c r="E49" s="67"/>
      <c r="F49" s="57">
        <f t="shared" si="0"/>
        <v>0</v>
      </c>
      <c r="G49" s="30">
        <v>0.08</v>
      </c>
      <c r="H49" s="32">
        <f t="shared" si="1"/>
        <v>0</v>
      </c>
      <c r="I49" s="51"/>
      <c r="J49" s="38"/>
    </row>
    <row r="50" spans="1:11" s="8" customFormat="1" ht="42">
      <c r="A50" s="55">
        <v>46</v>
      </c>
      <c r="B50" s="66" t="s">
        <v>114</v>
      </c>
      <c r="C50" s="66">
        <v>30</v>
      </c>
      <c r="D50" s="80" t="s">
        <v>10</v>
      </c>
      <c r="E50" s="67"/>
      <c r="F50" s="57">
        <f t="shared" si="0"/>
        <v>0</v>
      </c>
      <c r="G50" s="30">
        <v>0.08</v>
      </c>
      <c r="H50" s="32">
        <f t="shared" si="1"/>
        <v>0</v>
      </c>
      <c r="I50" s="51"/>
      <c r="J50" s="38"/>
    </row>
    <row r="51" spans="1:11" s="8" customFormat="1" ht="42">
      <c r="A51" s="55">
        <v>47</v>
      </c>
      <c r="B51" s="66" t="s">
        <v>115</v>
      </c>
      <c r="C51" s="66">
        <v>40</v>
      </c>
      <c r="D51" s="80" t="s">
        <v>10</v>
      </c>
      <c r="E51" s="67"/>
      <c r="F51" s="57">
        <f t="shared" si="0"/>
        <v>0</v>
      </c>
      <c r="G51" s="30">
        <v>0.08</v>
      </c>
      <c r="H51" s="32">
        <f t="shared" si="1"/>
        <v>0</v>
      </c>
      <c r="I51" s="51"/>
      <c r="J51" s="38"/>
    </row>
    <row r="52" spans="1:11" s="8" customFormat="1" ht="56">
      <c r="A52" s="55">
        <v>48</v>
      </c>
      <c r="B52" s="17" t="s">
        <v>61</v>
      </c>
      <c r="C52" s="17">
        <v>10</v>
      </c>
      <c r="D52" s="80" t="s">
        <v>10</v>
      </c>
      <c r="E52" s="67"/>
      <c r="F52" s="57">
        <f t="shared" si="0"/>
        <v>0</v>
      </c>
      <c r="G52" s="30">
        <v>0.08</v>
      </c>
      <c r="H52" s="32">
        <f t="shared" si="1"/>
        <v>0</v>
      </c>
      <c r="I52" s="51"/>
      <c r="J52" s="38"/>
    </row>
    <row r="53" spans="1:11" s="8" customFormat="1" ht="62.4" customHeight="1">
      <c r="A53" s="55">
        <v>49</v>
      </c>
      <c r="B53" s="17" t="s">
        <v>62</v>
      </c>
      <c r="C53" s="17">
        <v>30</v>
      </c>
      <c r="D53" s="80" t="s">
        <v>10</v>
      </c>
      <c r="E53" s="67"/>
      <c r="F53" s="57">
        <f t="shared" si="0"/>
        <v>0</v>
      </c>
      <c r="G53" s="30">
        <v>0.08</v>
      </c>
      <c r="H53" s="32">
        <f t="shared" si="1"/>
        <v>0</v>
      </c>
      <c r="I53" s="51"/>
      <c r="J53" s="38"/>
    </row>
    <row r="54" spans="1:11" s="8" customFormat="1" ht="70">
      <c r="A54" s="55">
        <v>50</v>
      </c>
      <c r="B54" s="17" t="s">
        <v>116</v>
      </c>
      <c r="C54" s="17">
        <v>700</v>
      </c>
      <c r="D54" s="74" t="s">
        <v>23</v>
      </c>
      <c r="E54" s="72"/>
      <c r="F54" s="57">
        <f t="shared" si="0"/>
        <v>0</v>
      </c>
      <c r="G54" s="73">
        <v>0.08</v>
      </c>
      <c r="H54" s="32">
        <f t="shared" si="1"/>
        <v>0</v>
      </c>
      <c r="I54" s="51"/>
      <c r="J54" s="34"/>
    </row>
    <row r="55" spans="1:11" s="8" customFormat="1" ht="39.65" customHeight="1">
      <c r="A55" s="55">
        <v>51</v>
      </c>
      <c r="B55" s="17" t="s">
        <v>63</v>
      </c>
      <c r="C55" s="17">
        <v>50</v>
      </c>
      <c r="D55" s="59" t="s">
        <v>10</v>
      </c>
      <c r="E55" s="60"/>
      <c r="F55" s="57">
        <f t="shared" si="0"/>
        <v>0</v>
      </c>
      <c r="G55" s="76">
        <v>0.08</v>
      </c>
      <c r="H55" s="32">
        <f t="shared" si="1"/>
        <v>0</v>
      </c>
      <c r="I55" s="51"/>
      <c r="J55" s="38"/>
    </row>
    <row r="56" spans="1:11" s="8" customFormat="1" ht="37.25" customHeight="1">
      <c r="A56" s="55">
        <v>52</v>
      </c>
      <c r="B56" s="66" t="s">
        <v>64</v>
      </c>
      <c r="C56" s="66">
        <v>15</v>
      </c>
      <c r="D56" s="59" t="s">
        <v>10</v>
      </c>
      <c r="E56" s="77"/>
      <c r="F56" s="57">
        <f t="shared" si="0"/>
        <v>0</v>
      </c>
      <c r="G56" s="78">
        <v>0.08</v>
      </c>
      <c r="H56" s="32">
        <f t="shared" si="1"/>
        <v>0</v>
      </c>
      <c r="I56" s="51"/>
      <c r="J56" s="38"/>
    </row>
    <row r="57" spans="1:11" s="8" customFormat="1" ht="31.25" customHeight="1">
      <c r="A57" s="55">
        <v>53</v>
      </c>
      <c r="B57" s="79" t="s">
        <v>65</v>
      </c>
      <c r="C57" s="79">
        <v>1</v>
      </c>
      <c r="D57" s="110" t="s">
        <v>10</v>
      </c>
      <c r="E57" s="111"/>
      <c r="F57" s="75">
        <f t="shared" si="0"/>
        <v>0</v>
      </c>
      <c r="G57" s="78">
        <v>0.08</v>
      </c>
      <c r="H57" s="70">
        <f t="shared" si="1"/>
        <v>0</v>
      </c>
      <c r="I57" s="112"/>
      <c r="J57" s="52"/>
    </row>
    <row r="58" spans="1:11" s="8" customFormat="1" ht="60.65" customHeight="1">
      <c r="A58" s="55">
        <v>54</v>
      </c>
      <c r="B58" s="66" t="s">
        <v>66</v>
      </c>
      <c r="C58" s="66">
        <v>7</v>
      </c>
      <c r="D58" s="113" t="s">
        <v>23</v>
      </c>
      <c r="E58" s="67"/>
      <c r="F58" s="67">
        <f t="shared" si="0"/>
        <v>0</v>
      </c>
      <c r="G58" s="30">
        <v>0.08</v>
      </c>
      <c r="H58" s="33">
        <f t="shared" si="1"/>
        <v>0</v>
      </c>
      <c r="I58" s="51"/>
      <c r="J58" s="38"/>
    </row>
    <row r="59" spans="1:11" s="8" customFormat="1" ht="96" customHeight="1">
      <c r="A59" s="55">
        <v>55</v>
      </c>
      <c r="B59" s="109" t="s">
        <v>74</v>
      </c>
      <c r="C59" s="66">
        <v>6</v>
      </c>
      <c r="D59" s="114" t="s">
        <v>10</v>
      </c>
      <c r="E59" s="67"/>
      <c r="F59" s="67">
        <f t="shared" si="0"/>
        <v>0</v>
      </c>
      <c r="G59" s="30">
        <v>0.08</v>
      </c>
      <c r="H59" s="33">
        <f t="shared" si="1"/>
        <v>0</v>
      </c>
      <c r="I59" s="51"/>
      <c r="J59" s="38"/>
    </row>
    <row r="60" spans="1:11" s="8" customFormat="1" ht="82.75" customHeight="1">
      <c r="A60" s="55">
        <v>56</v>
      </c>
      <c r="B60" s="115" t="s">
        <v>100</v>
      </c>
      <c r="C60" s="66">
        <v>6</v>
      </c>
      <c r="D60" s="114" t="s">
        <v>10</v>
      </c>
      <c r="E60" s="67"/>
      <c r="F60" s="67">
        <f t="shared" si="0"/>
        <v>0</v>
      </c>
      <c r="G60" s="30">
        <v>0.08</v>
      </c>
      <c r="H60" s="33">
        <f t="shared" si="1"/>
        <v>0</v>
      </c>
      <c r="I60" s="51"/>
      <c r="J60" s="34"/>
    </row>
    <row r="61" spans="1:11" s="1" customFormat="1" ht="57.65" customHeight="1">
      <c r="A61" s="55">
        <v>57</v>
      </c>
      <c r="B61" s="66" t="s">
        <v>101</v>
      </c>
      <c r="C61" s="66">
        <v>5</v>
      </c>
      <c r="D61" s="114" t="s">
        <v>10</v>
      </c>
      <c r="E61" s="67"/>
      <c r="F61" s="67">
        <f t="shared" si="0"/>
        <v>0</v>
      </c>
      <c r="G61" s="30">
        <v>0.08</v>
      </c>
      <c r="H61" s="33">
        <f t="shared" si="1"/>
        <v>0</v>
      </c>
      <c r="I61" s="38"/>
      <c r="J61" s="34"/>
    </row>
    <row r="62" spans="1:11" s="3" customFormat="1" ht="31.25" customHeight="1">
      <c r="A62" s="203">
        <v>58</v>
      </c>
      <c r="B62" s="202" t="s">
        <v>102</v>
      </c>
      <c r="C62" s="178">
        <v>50</v>
      </c>
      <c r="D62" s="179" t="s">
        <v>10</v>
      </c>
      <c r="E62" s="180"/>
      <c r="F62" s="181">
        <f t="shared" si="0"/>
        <v>0</v>
      </c>
      <c r="G62" s="182">
        <v>0.08</v>
      </c>
      <c r="H62" s="183">
        <f t="shared" si="1"/>
        <v>0</v>
      </c>
      <c r="I62" s="184"/>
      <c r="J62" s="185"/>
    </row>
    <row r="63" spans="1:11" ht="28.25" customHeight="1">
      <c r="A63" s="190">
        <v>59</v>
      </c>
      <c r="B63" s="27" t="s">
        <v>90</v>
      </c>
      <c r="C63" s="187">
        <v>5</v>
      </c>
      <c r="D63" s="114" t="s">
        <v>10</v>
      </c>
      <c r="E63" s="188"/>
      <c r="F63" s="53">
        <f t="shared" si="0"/>
        <v>0</v>
      </c>
      <c r="G63" s="189">
        <v>0.08</v>
      </c>
      <c r="H63" s="137">
        <f>F63+(F63*G63)</f>
        <v>0</v>
      </c>
      <c r="I63" s="190"/>
      <c r="J63" s="190"/>
      <c r="K63" s="190"/>
    </row>
    <row r="64" spans="1:11" ht="28.25" customHeight="1">
      <c r="A64" s="190">
        <v>60</v>
      </c>
      <c r="B64" s="155" t="s">
        <v>89</v>
      </c>
      <c r="C64" s="187">
        <v>10</v>
      </c>
      <c r="D64" s="114" t="s">
        <v>10</v>
      </c>
      <c r="E64" s="188"/>
      <c r="F64" s="53">
        <f t="shared" si="0"/>
        <v>0</v>
      </c>
      <c r="G64" s="189">
        <v>0.08</v>
      </c>
      <c r="H64" s="137">
        <f>F64+(F64*G64)</f>
        <v>0</v>
      </c>
      <c r="I64" s="190"/>
      <c r="J64" s="190"/>
      <c r="K64" s="190"/>
    </row>
    <row r="65" spans="5:8">
      <c r="E65" s="2"/>
      <c r="F65" s="186">
        <f>SUM(F5:F64)</f>
        <v>0</v>
      </c>
      <c r="G65" s="2"/>
      <c r="H65" s="186">
        <f>SUM(H5:H64)</f>
        <v>0</v>
      </c>
    </row>
    <row r="66" spans="5:8">
      <c r="E66" s="2"/>
      <c r="F66" s="2"/>
      <c r="G66" s="2"/>
      <c r="H66" s="2"/>
    </row>
    <row r="67" spans="5:8" ht="17.25" customHeight="1">
      <c r="E67" s="2"/>
      <c r="F67" s="2"/>
      <c r="G67" s="2"/>
      <c r="H67" s="2"/>
    </row>
    <row r="68" spans="5:8">
      <c r="E68" s="2"/>
      <c r="F68" s="2"/>
      <c r="G68" s="2"/>
      <c r="H68" s="2"/>
    </row>
    <row r="69" spans="5:8">
      <c r="E69" s="2"/>
      <c r="F69" s="2"/>
      <c r="G69" s="2"/>
      <c r="H69" s="2"/>
    </row>
    <row r="70" spans="5:8">
      <c r="E70" s="2"/>
      <c r="F70" s="2"/>
      <c r="G70" s="2"/>
      <c r="H70" s="2"/>
    </row>
    <row r="71" spans="5:8">
      <c r="E71" s="2"/>
      <c r="F71" s="2"/>
      <c r="G71" s="2"/>
      <c r="H71" s="2"/>
    </row>
    <row r="72" spans="5:8">
      <c r="E72" s="2"/>
      <c r="F72" s="2"/>
      <c r="G72" s="2"/>
      <c r="H72" s="2"/>
    </row>
    <row r="73" spans="5:8">
      <c r="E73" s="2"/>
      <c r="F73" s="2"/>
      <c r="G73" s="2"/>
      <c r="H73" s="2"/>
    </row>
    <row r="74" spans="5:8">
      <c r="E74" s="2"/>
      <c r="F74" s="2"/>
      <c r="G74" s="2"/>
      <c r="H74" s="2"/>
    </row>
    <row r="75" spans="5:8">
      <c r="E75" s="2"/>
      <c r="F75" s="2"/>
      <c r="G75" s="2"/>
      <c r="H75" s="2"/>
    </row>
    <row r="76" spans="5:8">
      <c r="E76" s="2"/>
      <c r="F76" s="2"/>
      <c r="G76" s="2"/>
      <c r="H76" s="2"/>
    </row>
    <row r="77" spans="5:8">
      <c r="E77" s="2"/>
      <c r="F77" s="2"/>
      <c r="G77" s="2"/>
      <c r="H77" s="2"/>
    </row>
    <row r="78" spans="5:8" ht="15" customHeight="1">
      <c r="E78" s="2"/>
      <c r="F78" s="2"/>
      <c r="G78" s="2"/>
      <c r="H78" s="2"/>
    </row>
    <row r="79" spans="5:8">
      <c r="E79" s="2"/>
      <c r="F79" s="2"/>
      <c r="G79" s="2"/>
      <c r="H79" s="2"/>
    </row>
    <row r="80" spans="5:8">
      <c r="E80" s="2"/>
      <c r="F80" s="2"/>
      <c r="G80" s="2"/>
      <c r="H80" s="2"/>
    </row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</sheetData>
  <sheetProtection selectLockedCells="1" selectUnlockedCells="1"/>
  <mergeCells count="1">
    <mergeCell ref="B2:I2"/>
  </mergeCells>
  <printOptions horizontalCentered="1" verticalCentered="1"/>
  <pageMargins left="0.2361111111111111" right="0.2361111111111111" top="0.74791666666666667" bottom="0.74791666666666667" header="0.51180555555555551" footer="0.51180555555555551"/>
  <pageSetup paperSize="9" scale="85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K13"/>
  <sheetViews>
    <sheetView workbookViewId="0">
      <selection activeCell="E5" sqref="E5:E10"/>
    </sheetView>
  </sheetViews>
  <sheetFormatPr defaultRowHeight="14"/>
  <cols>
    <col min="1" max="1" width="4.1640625" customWidth="1"/>
    <col min="2" max="2" width="41.5" customWidth="1"/>
    <col min="3" max="3" width="8.9140625" bestFit="1" customWidth="1"/>
    <col min="5" max="5" width="9.33203125" bestFit="1" customWidth="1"/>
    <col min="6" max="6" width="11.83203125" bestFit="1" customWidth="1"/>
    <col min="8" max="8" width="11.83203125" bestFit="1" customWidth="1"/>
    <col min="9" max="9" width="10.58203125" customWidth="1"/>
    <col min="10" max="10" width="12.6640625" customWidth="1"/>
  </cols>
  <sheetData>
    <row r="2" spans="1:11">
      <c r="C2" s="207" t="s">
        <v>129</v>
      </c>
      <c r="D2" s="207"/>
      <c r="E2" s="207"/>
    </row>
    <row r="4" spans="1:11" ht="42">
      <c r="A4" s="170" t="s">
        <v>20</v>
      </c>
      <c r="B4" s="173" t="s">
        <v>0</v>
      </c>
      <c r="C4" s="174" t="s">
        <v>19</v>
      </c>
      <c r="D4" s="174" t="s">
        <v>2</v>
      </c>
      <c r="E4" s="174" t="s">
        <v>3</v>
      </c>
      <c r="F4" s="174" t="s">
        <v>4</v>
      </c>
      <c r="G4" s="175" t="s">
        <v>5</v>
      </c>
      <c r="H4" s="176" t="s">
        <v>6</v>
      </c>
      <c r="I4" s="176" t="s">
        <v>7</v>
      </c>
      <c r="J4" s="177" t="s">
        <v>22</v>
      </c>
    </row>
    <row r="5" spans="1:11" ht="33.65" customHeight="1">
      <c r="A5" s="47">
        <v>1</v>
      </c>
      <c r="B5" s="48" t="s">
        <v>75</v>
      </c>
      <c r="C5" s="59">
        <v>200</v>
      </c>
      <c r="D5" s="117" t="s">
        <v>8</v>
      </c>
      <c r="E5" s="118"/>
      <c r="F5" s="118">
        <f>C5*E5</f>
        <v>0</v>
      </c>
      <c r="G5" s="125">
        <v>0.08</v>
      </c>
      <c r="H5" s="118">
        <f>F5+(F5*G5)</f>
        <v>0</v>
      </c>
      <c r="I5" s="118"/>
      <c r="J5" s="118"/>
    </row>
    <row r="6" spans="1:11" ht="28">
      <c r="A6" s="35">
        <v>2</v>
      </c>
      <c r="B6" s="18" t="s">
        <v>81</v>
      </c>
      <c r="C6" s="17">
        <v>200</v>
      </c>
      <c r="D6" s="117" t="s">
        <v>8</v>
      </c>
      <c r="E6" s="118"/>
      <c r="F6" s="118">
        <f t="shared" ref="F6:F10" si="0">C6*E6</f>
        <v>0</v>
      </c>
      <c r="G6" s="125">
        <v>0.08</v>
      </c>
      <c r="H6" s="118">
        <f t="shared" ref="H6:H10" si="1">F6+(F6*G6)</f>
        <v>0</v>
      </c>
      <c r="I6" s="121"/>
      <c r="J6" s="121"/>
    </row>
    <row r="7" spans="1:11" ht="77.400000000000006" customHeight="1">
      <c r="A7" s="47">
        <v>3</v>
      </c>
      <c r="B7" s="119" t="s">
        <v>76</v>
      </c>
      <c r="C7" s="69">
        <v>700</v>
      </c>
      <c r="D7" s="120" t="s">
        <v>8</v>
      </c>
      <c r="E7" s="123"/>
      <c r="F7" s="118">
        <f t="shared" si="0"/>
        <v>0</v>
      </c>
      <c r="G7" s="125">
        <v>0.08</v>
      </c>
      <c r="H7" s="118">
        <f t="shared" si="1"/>
        <v>0</v>
      </c>
      <c r="I7" s="124"/>
      <c r="J7" s="124"/>
    </row>
    <row r="8" spans="1:11" ht="21.65" customHeight="1">
      <c r="A8" s="35">
        <v>4</v>
      </c>
      <c r="B8" s="81" t="s">
        <v>12</v>
      </c>
      <c r="C8" s="139">
        <v>50</v>
      </c>
      <c r="D8" s="138" t="s">
        <v>10</v>
      </c>
      <c r="E8" s="87"/>
      <c r="F8" s="118">
        <f t="shared" si="0"/>
        <v>0</v>
      </c>
      <c r="G8" s="125">
        <v>0.08</v>
      </c>
      <c r="H8" s="118">
        <f t="shared" si="1"/>
        <v>0</v>
      </c>
      <c r="I8" s="30"/>
      <c r="J8" s="49"/>
    </row>
    <row r="9" spans="1:11" ht="35.4" customHeight="1">
      <c r="A9" s="47">
        <v>5</v>
      </c>
      <c r="B9" s="192" t="s">
        <v>82</v>
      </c>
      <c r="C9" s="193">
        <v>100</v>
      </c>
      <c r="D9" s="194" t="s">
        <v>23</v>
      </c>
      <c r="E9" s="195"/>
      <c r="F9" s="121">
        <f t="shared" si="0"/>
        <v>0</v>
      </c>
      <c r="G9" s="196">
        <v>0.08</v>
      </c>
      <c r="H9" s="121">
        <f t="shared" si="1"/>
        <v>0</v>
      </c>
      <c r="I9" s="197"/>
      <c r="J9" s="198"/>
      <c r="K9" s="7"/>
    </row>
    <row r="10" spans="1:11" ht="40.25" customHeight="1">
      <c r="A10" s="191">
        <v>6</v>
      </c>
      <c r="B10" s="66" t="s">
        <v>77</v>
      </c>
      <c r="C10" s="66">
        <v>60</v>
      </c>
      <c r="D10" s="140" t="s">
        <v>10</v>
      </c>
      <c r="E10" s="200"/>
      <c r="F10" s="124">
        <f t="shared" si="0"/>
        <v>0</v>
      </c>
      <c r="G10" s="201">
        <v>0.08</v>
      </c>
      <c r="H10" s="124">
        <f t="shared" si="1"/>
        <v>0</v>
      </c>
      <c r="I10" s="30"/>
      <c r="J10" s="30"/>
    </row>
    <row r="11" spans="1:11">
      <c r="B11" s="122"/>
      <c r="F11" s="199">
        <f>SUM(F5:F10)</f>
        <v>0</v>
      </c>
      <c r="H11" s="199">
        <f>SUM(H5:H10)</f>
        <v>0</v>
      </c>
    </row>
    <row r="12" spans="1:11">
      <c r="B12" s="21"/>
    </row>
    <row r="13" spans="1:11">
      <c r="B13" s="21"/>
    </row>
  </sheetData>
  <mergeCells count="1">
    <mergeCell ref="C2:E2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2:J267"/>
  <sheetViews>
    <sheetView workbookViewId="0">
      <selection activeCell="E5" sqref="E5:E9"/>
    </sheetView>
  </sheetViews>
  <sheetFormatPr defaultColWidth="9" defaultRowHeight="14.5"/>
  <cols>
    <col min="1" max="1" width="3.9140625" style="1" customWidth="1"/>
    <col min="2" max="2" width="48.58203125" style="4" customWidth="1"/>
    <col min="3" max="3" width="5" style="5" customWidth="1"/>
    <col min="4" max="4" width="4.4140625" style="5" customWidth="1"/>
    <col min="5" max="5" width="19.08203125" style="11" customWidth="1"/>
    <col min="6" max="6" width="12.4140625" style="12" customWidth="1"/>
    <col min="7" max="7" width="14.58203125" style="5" customWidth="1"/>
    <col min="8" max="8" width="13.08203125" style="13" customWidth="1"/>
    <col min="9" max="9" width="9.1640625" style="5" customWidth="1"/>
    <col min="10" max="10" width="12.4140625" style="5" customWidth="1"/>
    <col min="11" max="16384" width="9" style="1"/>
  </cols>
  <sheetData>
    <row r="2" spans="1:10" ht="21" customHeight="1">
      <c r="A2" s="208" t="s">
        <v>130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0" ht="14" customHeight="1">
      <c r="A3" s="45"/>
      <c r="B3" s="92"/>
      <c r="C3" s="45"/>
      <c r="D3" s="45"/>
      <c r="E3" s="89"/>
      <c r="F3" s="93"/>
      <c r="G3" s="45"/>
      <c r="H3" s="90"/>
      <c r="I3" s="45"/>
      <c r="J3" s="45"/>
    </row>
    <row r="4" spans="1:10" ht="33" customHeight="1">
      <c r="A4" s="170" t="s">
        <v>17</v>
      </c>
      <c r="B4" s="173" t="s">
        <v>0</v>
      </c>
      <c r="C4" s="174" t="s">
        <v>1</v>
      </c>
      <c r="D4" s="174" t="s">
        <v>2</v>
      </c>
      <c r="E4" s="174" t="s">
        <v>3</v>
      </c>
      <c r="F4" s="174" t="s">
        <v>4</v>
      </c>
      <c r="G4" s="175" t="s">
        <v>5</v>
      </c>
      <c r="H4" s="176" t="s">
        <v>6</v>
      </c>
      <c r="I4" s="176" t="s">
        <v>7</v>
      </c>
      <c r="J4" s="177" t="s">
        <v>15</v>
      </c>
    </row>
    <row r="5" spans="1:10" ht="30" customHeight="1">
      <c r="A5" s="35">
        <v>1</v>
      </c>
      <c r="B5" s="22" t="s">
        <v>69</v>
      </c>
      <c r="C5" s="24">
        <v>2</v>
      </c>
      <c r="D5" s="24" t="s">
        <v>8</v>
      </c>
      <c r="E5" s="94"/>
      <c r="F5" s="95">
        <f>ROUND(E5*C5,2)</f>
        <v>0</v>
      </c>
      <c r="G5" s="25">
        <v>0.08</v>
      </c>
      <c r="H5" s="96">
        <f>ROUND(F5+(F5*G5),2)</f>
        <v>0</v>
      </c>
      <c r="I5" s="97"/>
      <c r="J5" s="98"/>
    </row>
    <row r="6" spans="1:10" ht="33" customHeight="1">
      <c r="A6" s="47">
        <v>2</v>
      </c>
      <c r="B6" s="22" t="s">
        <v>70</v>
      </c>
      <c r="C6" s="24">
        <v>2</v>
      </c>
      <c r="D6" s="24" t="s">
        <v>8</v>
      </c>
      <c r="E6" s="94"/>
      <c r="F6" s="95">
        <f>ROUND(E6*C6,2)</f>
        <v>0</v>
      </c>
      <c r="G6" s="25">
        <v>0.08</v>
      </c>
      <c r="H6" s="96">
        <f>ROUND(F6+(F6*G6),2)</f>
        <v>0</v>
      </c>
      <c r="I6" s="99"/>
      <c r="J6" s="91"/>
    </row>
    <row r="7" spans="1:10" ht="28.5">
      <c r="A7" s="47">
        <v>3</v>
      </c>
      <c r="B7" s="23" t="s">
        <v>71</v>
      </c>
      <c r="C7" s="24">
        <v>4</v>
      </c>
      <c r="D7" s="24" t="s">
        <v>8</v>
      </c>
      <c r="E7" s="94"/>
      <c r="F7" s="95">
        <f>ROUND(E7*C7,2)</f>
        <v>0</v>
      </c>
      <c r="G7" s="25">
        <v>0.08</v>
      </c>
      <c r="H7" s="96">
        <f>ROUND(F7+(F7*G7),2)</f>
        <v>0</v>
      </c>
      <c r="I7" s="99"/>
      <c r="J7" s="91"/>
    </row>
    <row r="8" spans="1:10" ht="32.25" customHeight="1">
      <c r="A8" s="56">
        <v>4</v>
      </c>
      <c r="B8" s="19" t="s">
        <v>72</v>
      </c>
      <c r="C8" s="28">
        <v>4</v>
      </c>
      <c r="D8" s="24" t="s">
        <v>8</v>
      </c>
      <c r="E8" s="94"/>
      <c r="F8" s="95">
        <f>ROUND(E8*C8,2)</f>
        <v>0</v>
      </c>
      <c r="G8" s="25">
        <v>0.08</v>
      </c>
      <c r="H8" s="96">
        <f>ROUND(F8+(F8*G8),2)</f>
        <v>0</v>
      </c>
      <c r="I8" s="99"/>
      <c r="J8" s="91"/>
    </row>
    <row r="9" spans="1:10" ht="28.5">
      <c r="A9" s="100">
        <v>5</v>
      </c>
      <c r="B9" s="19" t="s">
        <v>73</v>
      </c>
      <c r="C9" s="101">
        <v>4</v>
      </c>
      <c r="D9" s="102" t="s">
        <v>8</v>
      </c>
      <c r="E9" s="94"/>
      <c r="F9" s="95">
        <f>ROUND(E9*C9,2)</f>
        <v>0</v>
      </c>
      <c r="G9" s="103">
        <v>0.08</v>
      </c>
      <c r="H9" s="96">
        <f>ROUND(F9+(F9*G9),2)</f>
        <v>0</v>
      </c>
      <c r="I9" s="104"/>
      <c r="J9" s="38"/>
    </row>
    <row r="10" spans="1:10" ht="0.75" customHeight="1">
      <c r="A10" s="44"/>
      <c r="B10" s="105" t="s">
        <v>13</v>
      </c>
      <c r="C10" s="45"/>
      <c r="D10" s="45"/>
      <c r="E10" s="89"/>
      <c r="F10" s="93"/>
      <c r="G10" s="45"/>
      <c r="H10" s="90">
        <f>SUM(H5:H9)</f>
        <v>0</v>
      </c>
      <c r="I10" s="44"/>
      <c r="J10" s="44"/>
    </row>
    <row r="11" spans="1:10" s="3" customFormat="1" ht="21.75" customHeight="1">
      <c r="A11" s="40"/>
      <c r="B11" s="40"/>
      <c r="C11" s="40"/>
      <c r="D11" s="40"/>
      <c r="E11" s="40"/>
      <c r="F11" s="53">
        <f>SUM(F5:F10)</f>
        <v>0</v>
      </c>
      <c r="G11" s="40"/>
      <c r="H11" s="53">
        <f>SUM(H10)</f>
        <v>0</v>
      </c>
      <c r="I11" s="40"/>
      <c r="J11" s="40"/>
    </row>
    <row r="12" spans="1:10" s="2" customFormat="1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s="2" customFormat="1"/>
    <row r="14" spans="1:10" s="2" customFormat="1"/>
    <row r="15" spans="1:10" s="2" customFormat="1"/>
    <row r="16" spans="1:10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</sheetData>
  <sheetProtection selectLockedCells="1" selectUnlockedCells="1"/>
  <mergeCells count="1">
    <mergeCell ref="A2:J2"/>
  </mergeCells>
  <phoneticPr fontId="5" type="noConversion"/>
  <pageMargins left="0.25" right="0.25" top="0.75" bottom="0.75" header="0.51180555555555551" footer="0.51180555555555551"/>
  <pageSetup paperSize="9" firstPageNumber="0" fitToHeight="37" orientation="landscape" horizontalDpi="300" verticalDpi="300" copies="7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J84"/>
  <sheetViews>
    <sheetView topLeftCell="A4" workbookViewId="0">
      <selection activeCell="G9" sqref="G9"/>
    </sheetView>
  </sheetViews>
  <sheetFormatPr defaultColWidth="8.6640625" defaultRowHeight="14.5"/>
  <cols>
    <col min="1" max="1" width="3.4140625" style="6" customWidth="1"/>
    <col min="2" max="2" width="34.08203125" style="2" customWidth="1"/>
    <col min="3" max="3" width="8.4140625" style="2" customWidth="1"/>
    <col min="4" max="4" width="5" style="2" customWidth="1"/>
    <col min="5" max="5" width="14.9140625" style="3" customWidth="1"/>
    <col min="6" max="6" width="11.6640625" style="3" customWidth="1"/>
    <col min="7" max="7" width="8.6640625" style="2" customWidth="1"/>
    <col min="8" max="8" width="11.5" style="2" customWidth="1"/>
    <col min="9" max="9" width="9.5" style="2" customWidth="1"/>
    <col min="10" max="10" width="16.5" style="2" customWidth="1"/>
    <col min="11" max="16384" width="8.6640625" style="2"/>
  </cols>
  <sheetData>
    <row r="2" spans="1:10" ht="15.5">
      <c r="A2" s="210" t="s">
        <v>131</v>
      </c>
      <c r="B2" s="211"/>
      <c r="C2" s="211"/>
      <c r="D2" s="211"/>
      <c r="E2" s="211"/>
      <c r="F2" s="211"/>
      <c r="G2" s="211"/>
      <c r="H2" s="143"/>
    </row>
    <row r="3" spans="1:10">
      <c r="A3" s="63"/>
      <c r="B3" s="39"/>
      <c r="C3" s="39"/>
      <c r="D3" s="39"/>
      <c r="E3" s="40"/>
      <c r="F3" s="40"/>
      <c r="G3" s="39"/>
      <c r="H3" s="39"/>
      <c r="I3" s="39"/>
      <c r="J3" s="39"/>
    </row>
    <row r="4" spans="1:10" ht="42">
      <c r="A4" s="170" t="s">
        <v>17</v>
      </c>
      <c r="B4" s="173" t="s">
        <v>0</v>
      </c>
      <c r="C4" s="174" t="s">
        <v>68</v>
      </c>
      <c r="D4" s="174" t="s">
        <v>2</v>
      </c>
      <c r="E4" s="174" t="s">
        <v>14</v>
      </c>
      <c r="F4" s="174" t="s">
        <v>4</v>
      </c>
      <c r="G4" s="175" t="s">
        <v>5</v>
      </c>
      <c r="H4" s="176" t="s">
        <v>6</v>
      </c>
      <c r="I4" s="176" t="s">
        <v>7</v>
      </c>
      <c r="J4" s="177" t="s">
        <v>22</v>
      </c>
    </row>
    <row r="5" spans="1:10" ht="70">
      <c r="A5" s="34">
        <v>1</v>
      </c>
      <c r="B5" s="50" t="s">
        <v>118</v>
      </c>
      <c r="C5" s="114">
        <v>25</v>
      </c>
      <c r="D5" s="144" t="s">
        <v>8</v>
      </c>
      <c r="E5" s="107"/>
      <c r="F5" s="41">
        <f t="shared" ref="F5:F9" si="0">C5*E5</f>
        <v>0</v>
      </c>
      <c r="G5" s="151">
        <v>0.08</v>
      </c>
      <c r="H5" s="149">
        <f t="shared" ref="H5:H9" si="1">F5+(F5*G5)</f>
        <v>0</v>
      </c>
      <c r="I5" s="38"/>
      <c r="J5" s="14"/>
    </row>
    <row r="6" spans="1:10" ht="90" customHeight="1">
      <c r="A6" s="34">
        <v>2</v>
      </c>
      <c r="B6" s="153" t="s">
        <v>119</v>
      </c>
      <c r="C6" s="133">
        <v>20</v>
      </c>
      <c r="D6" s="146" t="s">
        <v>23</v>
      </c>
      <c r="E6" s="137"/>
      <c r="F6" s="41">
        <f t="shared" si="0"/>
        <v>0</v>
      </c>
      <c r="G6" s="151">
        <v>0.08</v>
      </c>
      <c r="H6" s="149">
        <f t="shared" si="1"/>
        <v>0</v>
      </c>
      <c r="I6" s="14"/>
      <c r="J6" s="14"/>
    </row>
    <row r="7" spans="1:10" ht="78" customHeight="1">
      <c r="A7" s="34">
        <v>3</v>
      </c>
      <c r="B7" s="51" t="s">
        <v>87</v>
      </c>
      <c r="C7" s="127">
        <v>60</v>
      </c>
      <c r="D7" s="147" t="s">
        <v>10</v>
      </c>
      <c r="E7" s="149"/>
      <c r="F7" s="41">
        <f t="shared" si="0"/>
        <v>0</v>
      </c>
      <c r="G7" s="151">
        <v>0.08</v>
      </c>
      <c r="H7" s="149">
        <f t="shared" si="1"/>
        <v>0</v>
      </c>
      <c r="I7" s="14"/>
      <c r="J7" s="14"/>
    </row>
    <row r="8" spans="1:10" ht="33" customHeight="1">
      <c r="A8" s="34">
        <v>4</v>
      </c>
      <c r="B8" s="154" t="s">
        <v>88</v>
      </c>
      <c r="C8" s="148">
        <v>50</v>
      </c>
      <c r="D8" s="145" t="s">
        <v>8</v>
      </c>
      <c r="E8" s="137"/>
      <c r="F8" s="41">
        <f t="shared" si="0"/>
        <v>0</v>
      </c>
      <c r="G8" s="151">
        <v>0.08</v>
      </c>
      <c r="H8" s="149">
        <f t="shared" si="1"/>
        <v>0</v>
      </c>
      <c r="I8" s="38"/>
      <c r="J8" s="14"/>
    </row>
    <row r="9" spans="1:10" ht="75" customHeight="1">
      <c r="A9" s="34">
        <v>5</v>
      </c>
      <c r="B9" s="26" t="s">
        <v>86</v>
      </c>
      <c r="C9" s="17">
        <v>300</v>
      </c>
      <c r="D9" s="99" t="s">
        <v>10</v>
      </c>
      <c r="E9" s="150"/>
      <c r="F9" s="41">
        <f t="shared" si="0"/>
        <v>0</v>
      </c>
      <c r="G9" s="151">
        <v>0.08</v>
      </c>
      <c r="H9" s="149">
        <f t="shared" si="1"/>
        <v>0</v>
      </c>
      <c r="I9" s="38"/>
      <c r="J9" s="14"/>
    </row>
    <row r="10" spans="1:10" s="3" customFormat="1">
      <c r="B10" s="156"/>
      <c r="E10" s="152"/>
      <c r="F10" s="53">
        <f>SUM(F5:F9)</f>
        <v>0</v>
      </c>
      <c r="G10" s="40"/>
      <c r="H10" s="53">
        <f>SUM(H5:H9)</f>
        <v>0</v>
      </c>
    </row>
    <row r="11" spans="1:10">
      <c r="A11" s="2"/>
      <c r="B11" s="1"/>
      <c r="E11" s="2"/>
      <c r="F11" s="2"/>
    </row>
    <row r="12" spans="1:10">
      <c r="A12" s="2"/>
      <c r="E12" s="2"/>
      <c r="F12" s="2"/>
    </row>
    <row r="13" spans="1:10">
      <c r="A13" s="2"/>
      <c r="E13" s="2"/>
      <c r="F13" s="2"/>
    </row>
    <row r="14" spans="1:10">
      <c r="A14" s="2"/>
      <c r="E14" s="2"/>
      <c r="F14" s="2"/>
    </row>
    <row r="15" spans="1:10">
      <c r="A15" s="2"/>
      <c r="E15" s="2"/>
      <c r="F15" s="2"/>
    </row>
    <row r="16" spans="1:10">
      <c r="A16" s="2"/>
      <c r="E16" s="2"/>
      <c r="F16" s="2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2:J166"/>
  <sheetViews>
    <sheetView workbookViewId="0">
      <selection activeCell="E5" sqref="E5:E6"/>
    </sheetView>
  </sheetViews>
  <sheetFormatPr defaultColWidth="8.6640625" defaultRowHeight="14.5"/>
  <cols>
    <col min="1" max="1" width="3.6640625" style="6" customWidth="1"/>
    <col min="2" max="2" width="55.58203125" style="2" customWidth="1"/>
    <col min="3" max="3" width="6.6640625" style="2" customWidth="1"/>
    <col min="4" max="4" width="7" style="2" customWidth="1"/>
    <col min="5" max="6" width="11.58203125" style="2" customWidth="1"/>
    <col min="7" max="7" width="9.6640625" style="2" customWidth="1"/>
    <col min="8" max="8" width="12.9140625" style="2" customWidth="1"/>
    <col min="9" max="9" width="12.1640625" style="3" customWidth="1"/>
    <col min="10" max="10" width="16" style="2" customWidth="1"/>
    <col min="11" max="16384" width="8.6640625" style="2"/>
  </cols>
  <sheetData>
    <row r="2" spans="1:10">
      <c r="A2" s="212" t="s">
        <v>132</v>
      </c>
      <c r="B2" s="211"/>
      <c r="C2" s="211"/>
      <c r="D2" s="211"/>
      <c r="E2" s="211"/>
      <c r="F2" s="211"/>
      <c r="G2" s="211"/>
      <c r="H2" s="211"/>
      <c r="I2" s="213"/>
      <c r="J2" s="211"/>
    </row>
    <row r="4" spans="1:10" ht="42">
      <c r="A4" s="170" t="s">
        <v>17</v>
      </c>
      <c r="B4" s="173" t="s">
        <v>0</v>
      </c>
      <c r="C4" s="174" t="s">
        <v>19</v>
      </c>
      <c r="D4" s="174" t="s">
        <v>28</v>
      </c>
      <c r="E4" s="174" t="s">
        <v>3</v>
      </c>
      <c r="F4" s="174" t="s">
        <v>4</v>
      </c>
      <c r="G4" s="175" t="s">
        <v>5</v>
      </c>
      <c r="H4" s="176" t="s">
        <v>6</v>
      </c>
      <c r="I4" s="176" t="s">
        <v>21</v>
      </c>
      <c r="J4" s="177" t="s">
        <v>22</v>
      </c>
    </row>
    <row r="5" spans="1:10" ht="63" customHeight="1">
      <c r="A5" s="116">
        <v>1</v>
      </c>
      <c r="B5" s="15" t="s">
        <v>91</v>
      </c>
      <c r="C5" s="133">
        <v>3</v>
      </c>
      <c r="D5" s="159" t="s">
        <v>23</v>
      </c>
      <c r="E5" s="137"/>
      <c r="F5" s="137">
        <f>C5*E5</f>
        <v>0</v>
      </c>
      <c r="G5" s="136">
        <v>0.08</v>
      </c>
      <c r="H5" s="137">
        <f>F5+(F5*G5)</f>
        <v>0</v>
      </c>
      <c r="I5" s="53"/>
      <c r="J5" s="14"/>
    </row>
    <row r="6" spans="1:10" ht="61.75" customHeight="1">
      <c r="A6" s="37">
        <v>2</v>
      </c>
      <c r="B6" s="15" t="s">
        <v>92</v>
      </c>
      <c r="C6" s="133">
        <v>3</v>
      </c>
      <c r="D6" s="159" t="s">
        <v>23</v>
      </c>
      <c r="E6" s="137"/>
      <c r="F6" s="137">
        <f>C6*E6</f>
        <v>0</v>
      </c>
      <c r="G6" s="136">
        <v>0.08</v>
      </c>
      <c r="H6" s="137">
        <f>F6+(F6*G6)</f>
        <v>0</v>
      </c>
      <c r="I6" s="53"/>
      <c r="J6" s="14"/>
    </row>
    <row r="7" spans="1:10">
      <c r="A7" s="2"/>
      <c r="E7" s="39"/>
      <c r="F7" s="86">
        <f>SUM(F5:F6)</f>
        <v>0</v>
      </c>
      <c r="G7" s="39"/>
      <c r="H7" s="86">
        <f>SUM(H5:H6)</f>
        <v>0</v>
      </c>
      <c r="I7" s="2"/>
    </row>
    <row r="8" spans="1:10">
      <c r="A8" s="2"/>
      <c r="E8" s="39"/>
      <c r="F8" s="39"/>
      <c r="G8" s="39"/>
      <c r="H8" s="39"/>
      <c r="I8" s="2"/>
    </row>
    <row r="9" spans="1:10">
      <c r="A9" s="2"/>
      <c r="I9" s="2"/>
    </row>
    <row r="10" spans="1:10">
      <c r="A10" s="2"/>
      <c r="I10" s="2"/>
    </row>
    <row r="11" spans="1:10">
      <c r="A11" s="2"/>
      <c r="I11" s="2"/>
    </row>
    <row r="12" spans="1:10">
      <c r="A12" s="2"/>
      <c r="I12" s="2"/>
    </row>
    <row r="13" spans="1:10">
      <c r="A13" s="2"/>
      <c r="I13" s="2"/>
    </row>
    <row r="14" spans="1:10">
      <c r="A14" s="2"/>
      <c r="I14" s="2"/>
    </row>
    <row r="15" spans="1:10">
      <c r="A15" s="2"/>
      <c r="I15" s="2"/>
    </row>
    <row r="16" spans="1:10">
      <c r="A16" s="2"/>
      <c r="I16" s="2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2:K8"/>
  <sheetViews>
    <sheetView workbookViewId="0">
      <selection activeCell="F22" sqref="F22"/>
    </sheetView>
  </sheetViews>
  <sheetFormatPr defaultColWidth="8.6640625" defaultRowHeight="14.5"/>
  <cols>
    <col min="1" max="1" width="4.5" style="2" customWidth="1"/>
    <col min="2" max="2" width="36.1640625" style="2" customWidth="1"/>
    <col min="3" max="3" width="8.08203125" style="2" customWidth="1"/>
    <col min="4" max="4" width="8.6640625" style="2" customWidth="1"/>
    <col min="5" max="5" width="12.1640625" style="3" customWidth="1"/>
    <col min="6" max="9" width="12.58203125" style="3" customWidth="1"/>
    <col min="10" max="10" width="15.9140625" style="2" customWidth="1"/>
    <col min="11" max="16384" width="8.6640625" style="2"/>
  </cols>
  <sheetData>
    <row r="2" spans="1:11">
      <c r="A2" s="214" t="s">
        <v>133</v>
      </c>
      <c r="B2" s="215"/>
      <c r="C2" s="215"/>
      <c r="D2" s="215"/>
      <c r="E2" s="215"/>
      <c r="F2" s="215"/>
      <c r="G2" s="215"/>
      <c r="H2" s="215"/>
      <c r="I2" s="215"/>
      <c r="J2" s="215"/>
      <c r="K2" s="39"/>
    </row>
    <row r="3" spans="1:11">
      <c r="A3" s="39"/>
      <c r="B3" s="39"/>
      <c r="C3" s="39"/>
      <c r="D3" s="39"/>
      <c r="E3" s="40"/>
      <c r="F3" s="40"/>
      <c r="G3" s="40"/>
      <c r="H3" s="40"/>
      <c r="I3" s="40"/>
      <c r="J3" s="39"/>
      <c r="K3" s="39"/>
    </row>
    <row r="4" spans="1:11" ht="42">
      <c r="A4" s="170" t="s">
        <v>17</v>
      </c>
      <c r="B4" s="173" t="s">
        <v>0</v>
      </c>
      <c r="C4" s="174" t="s">
        <v>19</v>
      </c>
      <c r="D4" s="174" t="s">
        <v>2</v>
      </c>
      <c r="E4" s="174" t="s">
        <v>3</v>
      </c>
      <c r="F4" s="174" t="s">
        <v>4</v>
      </c>
      <c r="G4" s="175" t="s">
        <v>5</v>
      </c>
      <c r="H4" s="176" t="s">
        <v>6</v>
      </c>
      <c r="I4" s="176" t="s">
        <v>7</v>
      </c>
      <c r="J4" s="177" t="s">
        <v>22</v>
      </c>
      <c r="K4" s="39"/>
    </row>
    <row r="5" spans="1:11" ht="103.75" customHeight="1">
      <c r="A5" s="128">
        <v>1</v>
      </c>
      <c r="B5" s="129" t="s">
        <v>78</v>
      </c>
      <c r="C5" s="132">
        <v>1000</v>
      </c>
      <c r="D5" s="130" t="s">
        <v>8</v>
      </c>
      <c r="E5" s="106"/>
      <c r="F5" s="106">
        <f>C5*E5</f>
        <v>0</v>
      </c>
      <c r="G5" s="134">
        <v>0.08</v>
      </c>
      <c r="H5" s="106">
        <f>F5+(F5*G5)</f>
        <v>0</v>
      </c>
      <c r="I5" s="106"/>
      <c r="J5" s="131"/>
      <c r="K5" s="39"/>
    </row>
    <row r="6" spans="1:11" ht="77.5">
      <c r="A6" s="14">
        <v>3</v>
      </c>
      <c r="B6" s="126" t="s">
        <v>80</v>
      </c>
      <c r="C6" s="133">
        <v>300</v>
      </c>
      <c r="D6" s="133" t="s">
        <v>10</v>
      </c>
      <c r="E6" s="135"/>
      <c r="F6" s="106">
        <f>C6*E6</f>
        <v>0</v>
      </c>
      <c r="G6" s="134">
        <v>0.08</v>
      </c>
      <c r="H6" s="106">
        <f>F6+(F6*G6)</f>
        <v>0</v>
      </c>
      <c r="I6" s="53"/>
      <c r="J6" s="14"/>
      <c r="K6" s="39"/>
    </row>
    <row r="7" spans="1:11">
      <c r="E7" s="40"/>
      <c r="F7" s="53">
        <f>SUM(F5:F6)</f>
        <v>0</v>
      </c>
      <c r="G7" s="40"/>
      <c r="H7" s="53">
        <f>SUM(H5:H6)</f>
        <v>0</v>
      </c>
    </row>
    <row r="8" spans="1:11">
      <c r="E8" s="40"/>
      <c r="F8" s="40"/>
      <c r="G8" s="40"/>
      <c r="H8" s="40"/>
    </row>
  </sheetData>
  <mergeCells count="1"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2:J6"/>
  <sheetViews>
    <sheetView workbookViewId="0">
      <selection activeCell="E5" sqref="E5"/>
    </sheetView>
  </sheetViews>
  <sheetFormatPr defaultRowHeight="14"/>
  <cols>
    <col min="1" max="1" width="4.83203125" customWidth="1"/>
    <col min="2" max="2" width="29.08203125" customWidth="1"/>
    <col min="5" max="5" width="16.58203125" customWidth="1"/>
    <col min="6" max="6" width="9.33203125" bestFit="1" customWidth="1"/>
    <col min="8" max="8" width="9.33203125" bestFit="1" customWidth="1"/>
    <col min="9" max="9" width="11" customWidth="1"/>
    <col min="10" max="10" width="10.9140625" customWidth="1"/>
  </cols>
  <sheetData>
    <row r="2" spans="1:10" ht="15.5">
      <c r="B2" s="61"/>
      <c r="C2" s="216" t="s">
        <v>134</v>
      </c>
      <c r="D2" s="216"/>
      <c r="E2" s="216"/>
    </row>
    <row r="3" spans="1:10" ht="14.5">
      <c r="A3" s="2"/>
      <c r="B3" s="2"/>
      <c r="C3" s="2"/>
      <c r="D3" s="2"/>
      <c r="E3" s="2"/>
      <c r="F3" s="2"/>
      <c r="G3" s="2"/>
      <c r="H3" s="3"/>
      <c r="I3" s="3"/>
      <c r="J3" s="2"/>
    </row>
    <row r="4" spans="1:10" ht="59.5" customHeight="1">
      <c r="A4" s="170" t="s">
        <v>17</v>
      </c>
      <c r="B4" s="173" t="s">
        <v>0</v>
      </c>
      <c r="C4" s="174" t="s">
        <v>24</v>
      </c>
      <c r="D4" s="174" t="s">
        <v>2</v>
      </c>
      <c r="E4" s="174" t="s">
        <v>3</v>
      </c>
      <c r="F4" s="174" t="s">
        <v>4</v>
      </c>
      <c r="G4" s="175" t="s">
        <v>25</v>
      </c>
      <c r="H4" s="176" t="s">
        <v>6</v>
      </c>
      <c r="I4" s="176" t="s">
        <v>7</v>
      </c>
      <c r="J4" s="177" t="s">
        <v>26</v>
      </c>
    </row>
    <row r="5" spans="1:10" ht="75" customHeight="1">
      <c r="A5" s="14">
        <v>1</v>
      </c>
      <c r="B5" s="15" t="s">
        <v>27</v>
      </c>
      <c r="C5" s="133">
        <v>3</v>
      </c>
      <c r="D5" s="158" t="s">
        <v>23</v>
      </c>
      <c r="E5" s="160"/>
      <c r="F5" s="161">
        <v>270</v>
      </c>
      <c r="G5" s="108">
        <v>0.08</v>
      </c>
      <c r="H5" s="41">
        <f>F5+(F5*G5)</f>
        <v>291.60000000000002</v>
      </c>
      <c r="I5" s="41"/>
      <c r="J5" s="42"/>
    </row>
    <row r="6" spans="1:10">
      <c r="F6" s="157">
        <f>SUM(F5:F5)</f>
        <v>270</v>
      </c>
      <c r="H6" s="20">
        <f>SUM(H5:H5)</f>
        <v>291.60000000000002</v>
      </c>
    </row>
  </sheetData>
  <mergeCells count="1">
    <mergeCell ref="C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3:K12"/>
  <sheetViews>
    <sheetView topLeftCell="A2" workbookViewId="0">
      <selection activeCell="F7" sqref="F7:F11"/>
    </sheetView>
  </sheetViews>
  <sheetFormatPr defaultRowHeight="14"/>
  <cols>
    <col min="1" max="1" width="4.58203125" customWidth="1"/>
    <col min="3" max="3" width="27.6640625" customWidth="1"/>
    <col min="6" max="6" width="11.33203125" customWidth="1"/>
    <col min="7" max="7" width="11.83203125" bestFit="1" customWidth="1"/>
    <col min="9" max="9" width="12.1640625" customWidth="1"/>
    <col min="10" max="11" width="12.4140625" customWidth="1"/>
  </cols>
  <sheetData>
    <row r="3" spans="1:11" ht="14.5">
      <c r="A3" s="6"/>
      <c r="B3" s="6"/>
      <c r="C3" s="6"/>
      <c r="D3" s="6"/>
      <c r="E3" s="6"/>
      <c r="F3" s="9"/>
      <c r="G3" s="9"/>
      <c r="H3" s="6"/>
      <c r="I3" s="9"/>
      <c r="J3" s="6"/>
      <c r="K3" s="6"/>
    </row>
    <row r="4" spans="1:11" ht="15.5">
      <c r="A4" s="219" t="s">
        <v>67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1:11" ht="14.5">
      <c r="A5" s="6" t="s">
        <v>93</v>
      </c>
      <c r="B5" s="6"/>
      <c r="C5" s="6"/>
      <c r="D5" s="6"/>
      <c r="E5" s="6"/>
      <c r="F5" s="9"/>
      <c r="G5" s="9"/>
      <c r="H5" s="6"/>
      <c r="I5" s="9"/>
      <c r="J5" s="6"/>
      <c r="K5" s="6"/>
    </row>
    <row r="6" spans="1:11" ht="28" customHeight="1">
      <c r="A6" s="173" t="s">
        <v>17</v>
      </c>
      <c r="B6" s="222" t="s">
        <v>0</v>
      </c>
      <c r="C6" s="223"/>
      <c r="D6" s="173" t="s">
        <v>1</v>
      </c>
      <c r="E6" s="173" t="s">
        <v>2</v>
      </c>
      <c r="F6" s="173" t="s">
        <v>14</v>
      </c>
      <c r="G6" s="173" t="s">
        <v>4</v>
      </c>
      <c r="H6" s="173" t="s">
        <v>5</v>
      </c>
      <c r="I6" s="173" t="s">
        <v>6</v>
      </c>
      <c r="J6" s="173" t="s">
        <v>7</v>
      </c>
      <c r="K6" s="173" t="s">
        <v>16</v>
      </c>
    </row>
    <row r="7" spans="1:11" ht="55.75" customHeight="1">
      <c r="A7" s="14">
        <v>1</v>
      </c>
      <c r="B7" s="221" t="s">
        <v>94</v>
      </c>
      <c r="C7" s="218"/>
      <c r="D7" s="133">
        <v>6</v>
      </c>
      <c r="E7" s="159" t="s">
        <v>23</v>
      </c>
      <c r="F7" s="137"/>
      <c r="G7" s="137">
        <f>D7*F7</f>
        <v>0</v>
      </c>
      <c r="H7" s="136">
        <v>0.08</v>
      </c>
      <c r="I7" s="137">
        <f>G7+(G7*H7)</f>
        <v>0</v>
      </c>
      <c r="J7" s="14"/>
      <c r="K7" s="14"/>
    </row>
    <row r="8" spans="1:11" ht="58.75" customHeight="1">
      <c r="A8" s="14">
        <v>2</v>
      </c>
      <c r="B8" s="221" t="s">
        <v>95</v>
      </c>
      <c r="C8" s="218"/>
      <c r="D8" s="133">
        <v>1</v>
      </c>
      <c r="E8" s="159" t="s">
        <v>23</v>
      </c>
      <c r="F8" s="137"/>
      <c r="G8" s="137">
        <f>D8*F8</f>
        <v>0</v>
      </c>
      <c r="H8" s="136">
        <v>0.08</v>
      </c>
      <c r="I8" s="137">
        <f>G8+(G8*H8)</f>
        <v>0</v>
      </c>
      <c r="J8" s="14"/>
      <c r="K8" s="14"/>
    </row>
    <row r="9" spans="1:11" ht="47.4" customHeight="1">
      <c r="A9" s="14">
        <v>3</v>
      </c>
      <c r="B9" s="217" t="s">
        <v>96</v>
      </c>
      <c r="C9" s="218"/>
      <c r="D9" s="133">
        <v>2</v>
      </c>
      <c r="E9" s="159" t="s">
        <v>23</v>
      </c>
      <c r="F9" s="137"/>
      <c r="G9" s="137">
        <f>D9*F9</f>
        <v>0</v>
      </c>
      <c r="H9" s="136">
        <v>0.08</v>
      </c>
      <c r="I9" s="137">
        <f>G9+(G9*H9)</f>
        <v>0</v>
      </c>
      <c r="J9" s="14"/>
      <c r="K9" s="14"/>
    </row>
    <row r="10" spans="1:11" ht="50.4" customHeight="1">
      <c r="A10" s="14">
        <v>4</v>
      </c>
      <c r="B10" s="217" t="s">
        <v>97</v>
      </c>
      <c r="C10" s="218"/>
      <c r="D10" s="133">
        <v>1</v>
      </c>
      <c r="E10" s="159" t="s">
        <v>23</v>
      </c>
      <c r="F10" s="137"/>
      <c r="G10" s="137">
        <f>D10*F10</f>
        <v>0</v>
      </c>
      <c r="H10" s="136">
        <v>0.08</v>
      </c>
      <c r="I10" s="137">
        <f>G10+(G10*H10)</f>
        <v>0</v>
      </c>
      <c r="J10" s="14"/>
      <c r="K10" s="14"/>
    </row>
    <row r="11" spans="1:11" ht="51.65" customHeight="1">
      <c r="A11" s="14">
        <v>5</v>
      </c>
      <c r="B11" s="217" t="s">
        <v>98</v>
      </c>
      <c r="C11" s="218"/>
      <c r="D11" s="133">
        <v>1</v>
      </c>
      <c r="E11" s="159" t="s">
        <v>23</v>
      </c>
      <c r="F11" s="137"/>
      <c r="G11" s="137">
        <f>D11*F11</f>
        <v>0</v>
      </c>
      <c r="H11" s="136">
        <v>0.08</v>
      </c>
      <c r="I11" s="137">
        <f>G11+(G11*H11)</f>
        <v>0</v>
      </c>
      <c r="J11" s="14"/>
      <c r="K11" s="14"/>
    </row>
    <row r="12" spans="1:11">
      <c r="G12" s="88">
        <f>SUM(G7:G11)</f>
        <v>0</v>
      </c>
      <c r="I12" s="88">
        <f>SUM(I7:I11)</f>
        <v>0</v>
      </c>
    </row>
  </sheetData>
  <mergeCells count="7">
    <mergeCell ref="B11:C11"/>
    <mergeCell ref="A4:K4"/>
    <mergeCell ref="B7:C7"/>
    <mergeCell ref="B8:C8"/>
    <mergeCell ref="B9:C9"/>
    <mergeCell ref="B10:C10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Arkusz1</vt:lpstr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Przemysław Krawętkowski</cp:lastModifiedBy>
  <cp:lastPrinted>2018-08-13T09:57:32Z</cp:lastPrinted>
  <dcterms:created xsi:type="dcterms:W3CDTF">2020-06-19T09:11:47Z</dcterms:created>
  <dcterms:modified xsi:type="dcterms:W3CDTF">2024-03-06T21:12:28Z</dcterms:modified>
</cp:coreProperties>
</file>