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7515" windowHeight="5040" activeTab="0"/>
  </bookViews>
  <sheets>
    <sheet name="2014" sheetId="1" r:id="rId1"/>
    <sheet name="Podsumowanie" sheetId="2" r:id="rId2"/>
  </sheets>
  <definedNames>
    <definedName name="_GoBack" localSheetId="0">'2014'!#REF!</definedName>
    <definedName name="OLE_LINK1" localSheetId="0">'2014'!#REF!</definedName>
  </definedNames>
  <calcPr fullCalcOnLoad="1"/>
</workbook>
</file>

<file path=xl/sharedStrings.xml><?xml version="1.0" encoding="utf-8"?>
<sst xmlns="http://schemas.openxmlformats.org/spreadsheetml/2006/main" count="121" uniqueCount="70">
  <si>
    <t>Nr zadania</t>
  </si>
  <si>
    <t>Razem</t>
  </si>
  <si>
    <t>Wartość netto</t>
  </si>
  <si>
    <t>Wartość brutto</t>
  </si>
  <si>
    <t>Zadanie nr 13</t>
  </si>
  <si>
    <t>Wartość brutto  
(Wartość netto                           + podatek VAT)</t>
  </si>
  <si>
    <t>RAZEM:</t>
  </si>
  <si>
    <t>Ilość opakowań</t>
  </si>
  <si>
    <t>X</t>
  </si>
  <si>
    <t>Cena  jedn. netto</t>
  </si>
  <si>
    <t>VAT  w %</t>
  </si>
  <si>
    <t>Zadanie nr 11</t>
  </si>
  <si>
    <t>Lp.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</si>
  <si>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</si>
  <si>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</si>
  <si>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</si>
  <si>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</si>
  <si>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</si>
  <si>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</si>
  <si>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</si>
  <si>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10</t>
  </si>
  <si>
    <t>Zadanie nr 12</t>
  </si>
  <si>
    <t>Zadanie nr 14</t>
  </si>
  <si>
    <t>Zadanie nr 15</t>
  </si>
  <si>
    <t>Zadanie nr 8</t>
  </si>
  <si>
    <t>Zadanie nr 9</t>
  </si>
  <si>
    <t>Cena  jedn. brutto</t>
  </si>
  <si>
    <t>-1-</t>
  </si>
  <si>
    <t>-2-</t>
  </si>
  <si>
    <t>-3-</t>
  </si>
  <si>
    <t>-4-</t>
  </si>
  <si>
    <t>-5-</t>
  </si>
  <si>
    <t>Rodzaj oznaczenia</t>
  </si>
  <si>
    <t>Numer katalogowy</t>
  </si>
  <si>
    <t>Nazwa produktu</t>
  </si>
  <si>
    <t>ilość testów w opakowaniu</t>
  </si>
  <si>
    <t>Wartość netto                           6 x 7</t>
  </si>
  <si>
    <t>20 litrów</t>
  </si>
  <si>
    <t>CPV: 33 69 62 00-7 Odczynniki do badania krwi</t>
  </si>
  <si>
    <t>Przesiewowy test anty-HLA z rozróżnieniem klasy I, II oraz anty-MIC w pojedynczym badaniu</t>
  </si>
  <si>
    <t>100 testów</t>
  </si>
  <si>
    <t>Test wysokiej rozdzielczości SA dla anty-HLA klasy I umożliwiający identyfikację swoistości przeciwciał</t>
  </si>
  <si>
    <t>25 testów</t>
  </si>
  <si>
    <t>Test wysokiej rozdzielczości SA dla anty-HLA klasy II umożliwiający identyfikację swoistości przeciwciał</t>
  </si>
  <si>
    <t>PE koniugowana z przeciwciałem anty-ludzkim IgG kompatybilna do zastosowania z pozostałymi odczynnikami</t>
  </si>
  <si>
    <t>1000 testów</t>
  </si>
  <si>
    <t>Surowica NC dla wymienionych testów (każdorazowo z daną partią badań)*</t>
  </si>
  <si>
    <t>20 oznaczeń</t>
  </si>
  <si>
    <t>Płyn osłonowy</t>
  </si>
  <si>
    <t>Odczynniki do redukcji wysokiego tła</t>
  </si>
  <si>
    <t>25 oznaczeń</t>
  </si>
  <si>
    <t>Dostawa odczynników do oznaczania przeciwciał anty-HLA u pacjentów zakwalifikowanych do przeszczepu nerki                                                                                                                                                       - Program zakontraktowany przez Ministerstwo Zdrowia</t>
  </si>
  <si>
    <t>Kalibratory xponent</t>
  </si>
  <si>
    <t>Kontrole xponent</t>
  </si>
  <si>
    <t>PE koniugowana z przeciwciałem anty-ludzkim IgM kompatybilna do zastosowania z pozostałymi odczynnikami</t>
  </si>
  <si>
    <t xml:space="preserve">       -12-</t>
  </si>
  <si>
    <t>CE-IVD</t>
  </si>
  <si>
    <t>TAK</t>
  </si>
  <si>
    <t>NIE</t>
  </si>
  <si>
    <t>Kontola pozytywna kuleczka IgM</t>
  </si>
  <si>
    <t>Kontrola negatywna dla testu oceniającego lityczność</t>
  </si>
  <si>
    <t>Kontrola pozytywna dla testu oceniającego lityczność przeciwciał anty-HLA w klasie II</t>
  </si>
  <si>
    <t>Odczynnik do oceny lityczności przeciwciał anty-HLA (anty-C1q)</t>
  </si>
  <si>
    <t>Liczba surowic: przesiew - 300; I-klasa anty-HLA SINGLE - 140; II klasa anty-HLA SINGLE - 140 Łączna liczba surowic: 580</t>
  </si>
  <si>
    <t>Wymogiem Zamawiającego jest złożenie w pozycjach 1 - 3; 5; 7-15  oferty na wyroby medyczne posiadające certyfikat CE-IVD</t>
  </si>
  <si>
    <t>Wymogiem Zamawiającego jest złożenie w poz. 4 i 6 oferty na materiały eksploatacyjne nie będące wyrobami medycznymi.</t>
  </si>
  <si>
    <t>Kontrola pozytywna dla testu oceniającego lityczność przeciwciał anty-HLA w klasie I</t>
  </si>
  <si>
    <t>realizacja umowy od dnia podpisania do dnia 31.12.2020</t>
  </si>
  <si>
    <t>………………</t>
  </si>
  <si>
    <t>………...……….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</si>
</sst>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#,##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%"/>
    <numFmt numFmtId="180" formatCode="#,##0.00###;&quot;'($'&quot;#,##0.00###&quot;')'&quot;"/>
    <numFmt numFmtId="181" formatCode="#,##0.00;&quot;'($'&quot;#,##0.00&quot;')'&quot;"/>
    <numFmt numFmtId="182" formatCode="#,##0\ &quot;zł&quot;"/>
    <numFmt numFmtId="183" formatCode="#,##0.00&quot; zł&quot;"/>
    <numFmt numFmtId="184" formatCode="#,##0.00&quot; zł&quot;;[Red]&quot;-&quot;#,##0.00&quot; zł&quot;"/>
    <numFmt numFmtId="185" formatCode="[$-415]d\ mmmm\ yyyy"/>
    <numFmt numFmtId="186" formatCode="[$-415]General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.25"/>
      <color indexed="8"/>
      <name val="Tahoma"/>
      <family val="2"/>
    </font>
    <font>
      <sz val="11"/>
      <color indexed="8"/>
      <name val="Calibri"/>
      <family val="2"/>
    </font>
    <font>
      <sz val="8.25"/>
      <name val="Tahoma"/>
      <family val="2"/>
    </font>
    <font>
      <sz val="10"/>
      <name val="Calibri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2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1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172" fontId="21" fillId="0" borderId="11" xfId="54" applyNumberFormat="1" applyFont="1" applyBorder="1" applyAlignment="1">
      <alignment horizontal="center" vertical="center"/>
      <protection/>
    </xf>
    <xf numFmtId="172" fontId="21" fillId="0" borderId="11" xfId="54" applyNumberFormat="1" applyFont="1" applyFill="1" applyBorder="1" applyAlignment="1">
      <alignment horizontal="center" vertical="center" wrapText="1"/>
      <protection/>
    </xf>
    <xf numFmtId="44" fontId="21" fillId="0" borderId="11" xfId="54" applyNumberFormat="1" applyFont="1" applyBorder="1" applyAlignment="1">
      <alignment horizontal="center" vertical="center"/>
      <protection/>
    </xf>
    <xf numFmtId="0" fontId="22" fillId="0" borderId="0" xfId="0" applyFont="1" applyFill="1" applyAlignment="1">
      <alignment horizontal="left" vertical="center" wrapText="1"/>
    </xf>
    <xf numFmtId="172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left" vertical="center" wrapText="1"/>
    </xf>
    <xf numFmtId="49" fontId="27" fillId="24" borderId="11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44" fontId="21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 vertical="center"/>
    </xf>
    <xf numFmtId="43" fontId="22" fillId="0" borderId="11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1" fillId="0" borderId="14" xfId="54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3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5" borderId="13" xfId="0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/>
    </xf>
    <xf numFmtId="0" fontId="22" fillId="0" borderId="11" xfId="54" applyFont="1" applyFill="1" applyBorder="1" applyAlignment="1">
      <alignment horizontal="center" vertical="center" wrapText="1"/>
      <protection/>
    </xf>
    <xf numFmtId="49" fontId="28" fillId="25" borderId="11" xfId="0" applyNumberFormat="1" applyFont="1" applyFill="1" applyBorder="1" applyAlignment="1">
      <alignment horizontal="center" vertical="center" wrapText="1"/>
    </xf>
    <xf numFmtId="0" fontId="21" fillId="25" borderId="11" xfId="54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0" fillId="26" borderId="17" xfId="0" applyFill="1" applyBorder="1" applyAlignment="1">
      <alignment/>
    </xf>
    <xf numFmtId="0" fontId="24" fillId="26" borderId="18" xfId="54" applyFont="1" applyFill="1" applyBorder="1" applyAlignment="1">
      <alignment horizontal="center" vertical="center" wrapText="1"/>
      <protection/>
    </xf>
    <xf numFmtId="0" fontId="24" fillId="26" borderId="19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Layout" zoomScaleNormal="80" workbookViewId="0" topLeftCell="A7">
      <selection activeCell="H7" sqref="H7"/>
    </sheetView>
  </sheetViews>
  <sheetFormatPr defaultColWidth="9.140625" defaultRowHeight="12.75"/>
  <cols>
    <col min="1" max="1" width="3.140625" style="1" customWidth="1"/>
    <col min="2" max="2" width="31.57421875" style="5" customWidth="1"/>
    <col min="3" max="3" width="10.57421875" style="5" customWidth="1"/>
    <col min="4" max="4" width="10.140625" style="5" customWidth="1"/>
    <col min="5" max="5" width="8.8515625" style="5" customWidth="1"/>
    <col min="6" max="6" width="0.13671875" style="5" customWidth="1"/>
    <col min="7" max="7" width="12.140625" style="5" customWidth="1"/>
    <col min="8" max="8" width="11.28125" style="7" customWidth="1"/>
    <col min="9" max="9" width="12.8515625" style="11" customWidth="1"/>
    <col min="10" max="10" width="5.57421875" style="7" customWidth="1"/>
    <col min="11" max="11" width="11.57421875" style="7" customWidth="1"/>
    <col min="12" max="12" width="14.00390625" style="11" customWidth="1"/>
    <col min="13" max="13" width="9.57421875" style="6" bestFit="1" customWidth="1"/>
    <col min="14" max="14" width="10.421875" style="6" bestFit="1" customWidth="1"/>
    <col min="15" max="15" width="9.28125" style="6" bestFit="1" customWidth="1"/>
    <col min="16" max="16" width="9.140625" style="6" customWidth="1"/>
    <col min="17" max="17" width="11.421875" style="6" bestFit="1" customWidth="1"/>
    <col min="18" max="20" width="9.140625" style="6" customWidth="1"/>
    <col min="21" max="16384" width="9.140625" style="5" customWidth="1"/>
  </cols>
  <sheetData>
    <row r="2" spans="2:12" s="1" customFormat="1" ht="24" customHeight="1">
      <c r="B2" s="44" t="s">
        <v>67</v>
      </c>
      <c r="C2" s="45"/>
      <c r="D2" s="45"/>
      <c r="E2" s="45"/>
      <c r="F2" s="19"/>
      <c r="G2" s="2"/>
      <c r="H2" s="42" t="s">
        <v>38</v>
      </c>
      <c r="I2" s="43"/>
      <c r="J2" s="43"/>
      <c r="K2" s="43"/>
      <c r="L2" s="12"/>
    </row>
    <row r="3" spans="2:12" s="1" customFormat="1" ht="14.25" customHeight="1" thickBot="1">
      <c r="B3" s="18"/>
      <c r="C3" s="2"/>
      <c r="D3" s="2"/>
      <c r="E3" s="2"/>
      <c r="F3" s="19"/>
      <c r="G3" s="2"/>
      <c r="H3" s="24"/>
      <c r="I3" s="25"/>
      <c r="J3" s="25"/>
      <c r="K3" s="25"/>
      <c r="L3" s="12"/>
    </row>
    <row r="4" spans="1:13" ht="37.5" customHeight="1" thickBot="1">
      <c r="A4" s="58" t="s">
        <v>51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7"/>
    </row>
    <row r="5" spans="1:13" ht="39" customHeight="1">
      <c r="A5" s="53" t="s">
        <v>12</v>
      </c>
      <c r="B5" s="53" t="s">
        <v>32</v>
      </c>
      <c r="C5" s="53" t="s">
        <v>33</v>
      </c>
      <c r="D5" s="53" t="s">
        <v>34</v>
      </c>
      <c r="E5" s="54" t="s">
        <v>35</v>
      </c>
      <c r="F5" s="55"/>
      <c r="G5" s="53" t="s">
        <v>7</v>
      </c>
      <c r="H5" s="53" t="s">
        <v>9</v>
      </c>
      <c r="I5" s="53" t="s">
        <v>36</v>
      </c>
      <c r="J5" s="53" t="s">
        <v>10</v>
      </c>
      <c r="K5" s="53" t="s">
        <v>26</v>
      </c>
      <c r="L5" s="53" t="s">
        <v>5</v>
      </c>
      <c r="M5" s="56" t="s">
        <v>56</v>
      </c>
    </row>
    <row r="6" spans="1:13" ht="12.75">
      <c r="A6" s="47" t="s">
        <v>27</v>
      </c>
      <c r="B6" s="47" t="s">
        <v>28</v>
      </c>
      <c r="C6" s="47" t="s">
        <v>29</v>
      </c>
      <c r="D6" s="47" t="s">
        <v>30</v>
      </c>
      <c r="E6" s="48" t="s">
        <v>31</v>
      </c>
      <c r="F6" s="46"/>
      <c r="G6" s="47">
        <v>-6</v>
      </c>
      <c r="H6" s="47">
        <v>-7</v>
      </c>
      <c r="I6" s="47">
        <v>-8</v>
      </c>
      <c r="J6" s="47">
        <v>-9</v>
      </c>
      <c r="K6" s="47">
        <v>-10</v>
      </c>
      <c r="L6" s="47">
        <v>-11</v>
      </c>
      <c r="M6" s="49" t="s">
        <v>55</v>
      </c>
    </row>
    <row r="7" spans="1:13" ht="48.75" customHeight="1">
      <c r="A7" s="13">
        <v>1</v>
      </c>
      <c r="B7" s="22" t="s">
        <v>39</v>
      </c>
      <c r="C7" s="51" t="s">
        <v>69</v>
      </c>
      <c r="D7" s="52" t="s">
        <v>68</v>
      </c>
      <c r="E7" s="38" t="s">
        <v>40</v>
      </c>
      <c r="F7" s="39"/>
      <c r="G7" s="50">
        <v>3</v>
      </c>
      <c r="H7" s="15"/>
      <c r="I7" s="26">
        <f>IF(G7="","",ROUND(H7*G7,2))</f>
        <v>0</v>
      </c>
      <c r="J7" s="14">
        <v>8</v>
      </c>
      <c r="K7" s="16">
        <f aca="true" t="shared" si="0" ref="K7:K16">IF(G7="","",ROUND(H7*(1+J7/100),2))</f>
        <v>0</v>
      </c>
      <c r="L7" s="17">
        <f aca="true" t="shared" si="1" ref="L7:L16">IF(G7="","",ROUND(G7*K7,2))</f>
        <v>0</v>
      </c>
      <c r="M7" s="36" t="s">
        <v>57</v>
      </c>
    </row>
    <row r="8" spans="1:13" ht="46.5" customHeight="1">
      <c r="A8" s="13">
        <v>2</v>
      </c>
      <c r="B8" s="22" t="s">
        <v>41</v>
      </c>
      <c r="C8" s="51" t="s">
        <v>69</v>
      </c>
      <c r="D8" s="52" t="s">
        <v>68</v>
      </c>
      <c r="E8" s="38" t="s">
        <v>42</v>
      </c>
      <c r="F8" s="39"/>
      <c r="G8" s="50">
        <v>6</v>
      </c>
      <c r="H8" s="15"/>
      <c r="I8" s="26">
        <f aca="true" t="shared" si="2" ref="I7:I16">IF(G8="","",ROUND(H8*G8,2))</f>
        <v>0</v>
      </c>
      <c r="J8" s="14">
        <v>8</v>
      </c>
      <c r="K8" s="16">
        <f t="shared" si="0"/>
        <v>0</v>
      </c>
      <c r="L8" s="17">
        <f t="shared" si="1"/>
        <v>0</v>
      </c>
      <c r="M8" s="36" t="s">
        <v>57</v>
      </c>
    </row>
    <row r="9" spans="1:13" ht="43.5" customHeight="1">
      <c r="A9" s="13">
        <v>3</v>
      </c>
      <c r="B9" s="22" t="s">
        <v>43</v>
      </c>
      <c r="C9" s="51" t="s">
        <v>69</v>
      </c>
      <c r="D9" s="52" t="s">
        <v>68</v>
      </c>
      <c r="E9" s="38" t="s">
        <v>42</v>
      </c>
      <c r="F9" s="39"/>
      <c r="G9" s="50">
        <v>6</v>
      </c>
      <c r="H9" s="15"/>
      <c r="I9" s="26">
        <f t="shared" si="2"/>
        <v>0</v>
      </c>
      <c r="J9" s="14">
        <v>8</v>
      </c>
      <c r="K9" s="16">
        <f t="shared" si="0"/>
        <v>0</v>
      </c>
      <c r="L9" s="17">
        <f t="shared" si="1"/>
        <v>0</v>
      </c>
      <c r="M9" s="36" t="s">
        <v>57</v>
      </c>
    </row>
    <row r="10" spans="1:13" ht="43.5" customHeight="1">
      <c r="A10" s="13">
        <v>4</v>
      </c>
      <c r="B10" s="22" t="s">
        <v>54</v>
      </c>
      <c r="C10" s="51" t="s">
        <v>69</v>
      </c>
      <c r="D10" s="52" t="s">
        <v>68</v>
      </c>
      <c r="E10" s="38" t="s">
        <v>45</v>
      </c>
      <c r="F10" s="39"/>
      <c r="G10" s="50">
        <v>1</v>
      </c>
      <c r="H10" s="15"/>
      <c r="I10" s="26">
        <f>IF(G10="","",ROUND(H10*G10,2))</f>
        <v>0</v>
      </c>
      <c r="J10" s="14">
        <v>8</v>
      </c>
      <c r="K10" s="16">
        <f>IF(G10="","",ROUND(H10*(1+J10/100),2))</f>
        <v>0</v>
      </c>
      <c r="L10" s="17">
        <f>IF(G10="","",ROUND(G10*K10,2))</f>
        <v>0</v>
      </c>
      <c r="M10" s="37" t="s">
        <v>58</v>
      </c>
    </row>
    <row r="11" spans="1:13" ht="57" customHeight="1">
      <c r="A11" s="13">
        <v>5</v>
      </c>
      <c r="B11" s="22" t="s">
        <v>44</v>
      </c>
      <c r="C11" s="51" t="s">
        <v>69</v>
      </c>
      <c r="D11" s="52" t="s">
        <v>68</v>
      </c>
      <c r="E11" s="38" t="s">
        <v>45</v>
      </c>
      <c r="F11" s="39"/>
      <c r="G11" s="50">
        <v>1</v>
      </c>
      <c r="H11" s="15"/>
      <c r="I11" s="26">
        <f t="shared" si="2"/>
        <v>0</v>
      </c>
      <c r="J11" s="14">
        <v>8</v>
      </c>
      <c r="K11" s="16">
        <f t="shared" si="0"/>
        <v>0</v>
      </c>
      <c r="L11" s="17">
        <f t="shared" si="1"/>
        <v>0</v>
      </c>
      <c r="M11" s="36" t="s">
        <v>57</v>
      </c>
    </row>
    <row r="12" spans="1:13" ht="57" customHeight="1">
      <c r="A12" s="13">
        <v>6</v>
      </c>
      <c r="B12" s="22" t="s">
        <v>59</v>
      </c>
      <c r="C12" s="51" t="s">
        <v>69</v>
      </c>
      <c r="D12" s="52" t="s">
        <v>68</v>
      </c>
      <c r="E12" s="34" t="s">
        <v>42</v>
      </c>
      <c r="F12" s="33"/>
      <c r="G12" s="50">
        <v>1</v>
      </c>
      <c r="H12" s="15"/>
      <c r="I12" s="26">
        <f>IF(G12="","",ROUND(H12*G12,2))</f>
        <v>0</v>
      </c>
      <c r="J12" s="14">
        <v>8</v>
      </c>
      <c r="K12" s="16">
        <f>IF(G12="","",ROUND(H12*(1+J12/100),2))</f>
        <v>0</v>
      </c>
      <c r="L12" s="17">
        <f>IF(G12="","",ROUND(G12*K12,2))</f>
        <v>0</v>
      </c>
      <c r="M12" s="37" t="s">
        <v>58</v>
      </c>
    </row>
    <row r="13" spans="1:13" ht="36" customHeight="1">
      <c r="A13" s="13">
        <v>7</v>
      </c>
      <c r="B13" s="22" t="s">
        <v>46</v>
      </c>
      <c r="C13" s="51" t="s">
        <v>69</v>
      </c>
      <c r="D13" s="52" t="s">
        <v>68</v>
      </c>
      <c r="E13" s="38" t="s">
        <v>47</v>
      </c>
      <c r="F13" s="39"/>
      <c r="G13" s="50">
        <v>1</v>
      </c>
      <c r="H13" s="15"/>
      <c r="I13" s="26">
        <f t="shared" si="2"/>
        <v>0</v>
      </c>
      <c r="J13" s="14">
        <v>8</v>
      </c>
      <c r="K13" s="16">
        <f t="shared" si="0"/>
        <v>0</v>
      </c>
      <c r="L13" s="17">
        <f t="shared" si="1"/>
        <v>0</v>
      </c>
      <c r="M13" s="36" t="s">
        <v>57</v>
      </c>
    </row>
    <row r="14" spans="1:13" ht="27.75" customHeight="1">
      <c r="A14" s="13">
        <v>8</v>
      </c>
      <c r="B14" s="22" t="s">
        <v>52</v>
      </c>
      <c r="C14" s="51" t="s">
        <v>69</v>
      </c>
      <c r="D14" s="52" t="s">
        <v>68</v>
      </c>
      <c r="E14" s="38" t="s">
        <v>50</v>
      </c>
      <c r="F14" s="39"/>
      <c r="G14" s="50">
        <v>1</v>
      </c>
      <c r="H14" s="15"/>
      <c r="I14" s="26">
        <f t="shared" si="2"/>
        <v>0</v>
      </c>
      <c r="J14" s="14">
        <v>8</v>
      </c>
      <c r="K14" s="16">
        <f t="shared" si="0"/>
        <v>0</v>
      </c>
      <c r="L14" s="17">
        <f t="shared" si="1"/>
        <v>0</v>
      </c>
      <c r="M14" s="36" t="s">
        <v>57</v>
      </c>
    </row>
    <row r="15" spans="1:13" ht="24.75" customHeight="1">
      <c r="A15" s="13">
        <v>9</v>
      </c>
      <c r="B15" s="23" t="s">
        <v>53</v>
      </c>
      <c r="C15" s="51" t="s">
        <v>69</v>
      </c>
      <c r="D15" s="52" t="s">
        <v>68</v>
      </c>
      <c r="E15" s="38" t="s">
        <v>50</v>
      </c>
      <c r="F15" s="39"/>
      <c r="G15" s="50">
        <v>1</v>
      </c>
      <c r="H15" s="15"/>
      <c r="I15" s="26">
        <f t="shared" si="2"/>
        <v>0</v>
      </c>
      <c r="J15" s="14">
        <v>8</v>
      </c>
      <c r="K15" s="16">
        <f t="shared" si="0"/>
        <v>0</v>
      </c>
      <c r="L15" s="17">
        <f t="shared" si="1"/>
        <v>0</v>
      </c>
      <c r="M15" s="36" t="s">
        <v>57</v>
      </c>
    </row>
    <row r="16" spans="1:13" ht="27.75" customHeight="1">
      <c r="A16" s="13">
        <v>10</v>
      </c>
      <c r="B16" s="22" t="s">
        <v>60</v>
      </c>
      <c r="C16" s="51" t="s">
        <v>69</v>
      </c>
      <c r="D16" s="52" t="s">
        <v>68</v>
      </c>
      <c r="E16" s="38" t="s">
        <v>47</v>
      </c>
      <c r="F16" s="39"/>
      <c r="G16" s="50">
        <v>1</v>
      </c>
      <c r="H16" s="15"/>
      <c r="I16" s="26">
        <f t="shared" si="2"/>
        <v>0</v>
      </c>
      <c r="J16" s="14">
        <v>8</v>
      </c>
      <c r="K16" s="16">
        <f t="shared" si="0"/>
        <v>0</v>
      </c>
      <c r="L16" s="17">
        <f t="shared" si="1"/>
        <v>0</v>
      </c>
      <c r="M16" s="36" t="s">
        <v>57</v>
      </c>
    </row>
    <row r="17" spans="1:13" ht="27.75" customHeight="1">
      <c r="A17" s="13">
        <v>11</v>
      </c>
      <c r="B17" s="22" t="s">
        <v>66</v>
      </c>
      <c r="C17" s="51" t="s">
        <v>69</v>
      </c>
      <c r="D17" s="52" t="s">
        <v>68</v>
      </c>
      <c r="E17" s="38" t="s">
        <v>47</v>
      </c>
      <c r="F17" s="39"/>
      <c r="G17" s="50">
        <v>1</v>
      </c>
      <c r="H17" s="15"/>
      <c r="I17" s="26">
        <f>IF(G17="","",ROUND(H17*G17,2))</f>
        <v>0</v>
      </c>
      <c r="J17" s="14">
        <v>8</v>
      </c>
      <c r="K17" s="16">
        <f>IF(G17="","",ROUND(H17*(1+J17/100),2))</f>
        <v>0</v>
      </c>
      <c r="L17" s="17">
        <f>IF(G17="","",ROUND(G17*K17,2))</f>
        <v>0</v>
      </c>
      <c r="M17" s="36" t="s">
        <v>57</v>
      </c>
    </row>
    <row r="18" spans="1:13" ht="27" customHeight="1">
      <c r="A18" s="13">
        <v>12</v>
      </c>
      <c r="B18" s="23" t="s">
        <v>61</v>
      </c>
      <c r="C18" s="51" t="s">
        <v>69</v>
      </c>
      <c r="D18" s="52" t="s">
        <v>68</v>
      </c>
      <c r="E18" s="38" t="s">
        <v>47</v>
      </c>
      <c r="F18" s="39"/>
      <c r="G18" s="50">
        <v>1</v>
      </c>
      <c r="H18" s="15"/>
      <c r="I18" s="26">
        <f>IF(G18="","",ROUND(H18*G18,2))</f>
        <v>0</v>
      </c>
      <c r="J18" s="14">
        <v>8</v>
      </c>
      <c r="K18" s="16">
        <f>IF(G18="","",ROUND(H18*(1+J18/100),2))</f>
        <v>0</v>
      </c>
      <c r="L18" s="17">
        <f>IF(G18="","",ROUND(G18*K18,2))</f>
        <v>0</v>
      </c>
      <c r="M18" s="36" t="s">
        <v>57</v>
      </c>
    </row>
    <row r="19" spans="1:13" ht="27" customHeight="1">
      <c r="A19" s="13">
        <v>13</v>
      </c>
      <c r="B19" s="23" t="s">
        <v>49</v>
      </c>
      <c r="C19" s="51" t="s">
        <v>69</v>
      </c>
      <c r="D19" s="52" t="s">
        <v>68</v>
      </c>
      <c r="E19" s="38" t="s">
        <v>50</v>
      </c>
      <c r="F19" s="39"/>
      <c r="G19" s="50">
        <v>1</v>
      </c>
      <c r="H19" s="15"/>
      <c r="I19" s="26">
        <f>IF(G19="","",ROUND(H19*G19,2))</f>
        <v>0</v>
      </c>
      <c r="J19" s="14">
        <v>8</v>
      </c>
      <c r="K19" s="16">
        <f>IF(G19="","",ROUND(H19*(1+J19/100),2))</f>
        <v>0</v>
      </c>
      <c r="L19" s="17">
        <f>IF(G19="","",ROUND(G19*K19,2))</f>
        <v>0</v>
      </c>
      <c r="M19" s="36" t="s">
        <v>57</v>
      </c>
    </row>
    <row r="20" spans="1:13" ht="27" customHeight="1">
      <c r="A20" s="13">
        <v>14</v>
      </c>
      <c r="B20" s="23" t="s">
        <v>48</v>
      </c>
      <c r="C20" s="51" t="s">
        <v>69</v>
      </c>
      <c r="D20" s="52" t="s">
        <v>68</v>
      </c>
      <c r="E20" s="38" t="s">
        <v>37</v>
      </c>
      <c r="F20" s="39"/>
      <c r="G20" s="50">
        <v>1</v>
      </c>
      <c r="H20" s="15"/>
      <c r="I20" s="26">
        <f>IF(G20="","",ROUND(H20*G20,2))</f>
        <v>0</v>
      </c>
      <c r="J20" s="14">
        <v>8</v>
      </c>
      <c r="K20" s="16">
        <f>IF(G20="","",ROUND(H20*(1+J20/100),2))</f>
        <v>0</v>
      </c>
      <c r="L20" s="17">
        <f>IF(G20="","",ROUND(G20*K20,2))</f>
        <v>0</v>
      </c>
      <c r="M20" s="36" t="s">
        <v>57</v>
      </c>
    </row>
    <row r="21" spans="1:13" ht="27" customHeight="1">
      <c r="A21" s="13">
        <v>15</v>
      </c>
      <c r="B21" s="23" t="s">
        <v>62</v>
      </c>
      <c r="C21" s="51" t="s">
        <v>69</v>
      </c>
      <c r="D21" s="52" t="s">
        <v>68</v>
      </c>
      <c r="E21" s="38" t="s">
        <v>50</v>
      </c>
      <c r="F21" s="39"/>
      <c r="G21" s="50">
        <v>1</v>
      </c>
      <c r="H21" s="15"/>
      <c r="I21" s="26">
        <f>IF(G21="","",ROUND(H21*G21,2))</f>
        <v>0</v>
      </c>
      <c r="J21" s="14">
        <v>8</v>
      </c>
      <c r="K21" s="16">
        <f>IF(G21="","",ROUND(H21*(1+J21/100),2))</f>
        <v>0</v>
      </c>
      <c r="L21" s="17">
        <f>IF(G21="","",ROUND(G21*K21,2))</f>
        <v>0</v>
      </c>
      <c r="M21" s="36" t="s">
        <v>57</v>
      </c>
    </row>
    <row r="22" spans="1:13" ht="24.75" customHeight="1">
      <c r="A22" s="20"/>
      <c r="B22" s="20"/>
      <c r="C22" s="20"/>
      <c r="D22" s="21"/>
      <c r="E22" s="2"/>
      <c r="F22" s="2"/>
      <c r="G22" s="2"/>
      <c r="H22" s="3" t="s">
        <v>6</v>
      </c>
      <c r="I22" s="4">
        <f>SUM(I7:I21)</f>
        <v>0</v>
      </c>
      <c r="J22" s="4" t="s">
        <v>8</v>
      </c>
      <c r="K22" s="3" t="s">
        <v>8</v>
      </c>
      <c r="L22" s="4">
        <f>SUM(L7:L21)</f>
        <v>0</v>
      </c>
      <c r="M22" s="35"/>
    </row>
    <row r="26" spans="2:12" ht="12.75">
      <c r="B26" s="40" t="s">
        <v>63</v>
      </c>
      <c r="C26" s="40"/>
      <c r="D26" s="40"/>
      <c r="E26" s="40"/>
      <c r="F26" s="40"/>
      <c r="G26" s="40"/>
      <c r="H26" s="41"/>
      <c r="I26" s="41"/>
      <c r="J26" s="41"/>
      <c r="K26" s="41"/>
      <c r="L26" s="41"/>
    </row>
    <row r="27" spans="2:12" ht="12.75"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</row>
    <row r="28" spans="2:12" ht="12.75">
      <c r="B28" s="40" t="s">
        <v>64</v>
      </c>
      <c r="C28" s="40"/>
      <c r="D28" s="40"/>
      <c r="E28" s="40"/>
      <c r="F28" s="40"/>
      <c r="G28" s="40"/>
      <c r="H28" s="41"/>
      <c r="I28" s="41"/>
      <c r="J28" s="41"/>
      <c r="K28" s="41"/>
      <c r="L28" s="41"/>
    </row>
    <row r="29" spans="2:12" ht="12.75">
      <c r="B29" s="31"/>
      <c r="C29" s="31"/>
      <c r="D29" s="31"/>
      <c r="E29" s="31"/>
      <c r="F29" s="31"/>
      <c r="G29" s="31"/>
      <c r="H29" s="32"/>
      <c r="I29" s="32"/>
      <c r="J29" s="32"/>
      <c r="K29" s="32"/>
      <c r="L29" s="32"/>
    </row>
    <row r="30" spans="2:12" ht="12.75">
      <c r="B30" s="40" t="s">
        <v>65</v>
      </c>
      <c r="C30" s="40"/>
      <c r="D30" s="40"/>
      <c r="E30" s="40"/>
      <c r="F30" s="40"/>
      <c r="G30" s="40"/>
      <c r="H30" s="41"/>
      <c r="I30" s="41"/>
      <c r="J30" s="41"/>
      <c r="K30" s="41"/>
      <c r="L30" s="41"/>
    </row>
  </sheetData>
  <sheetProtection/>
  <mergeCells count="22">
    <mergeCell ref="E8:F8"/>
    <mergeCell ref="B2:E2"/>
    <mergeCell ref="B26:L26"/>
    <mergeCell ref="E10:F10"/>
    <mergeCell ref="E21:F21"/>
    <mergeCell ref="E20:F20"/>
    <mergeCell ref="E19:F19"/>
    <mergeCell ref="H2:K2"/>
    <mergeCell ref="A4:L4"/>
    <mergeCell ref="E5:F5"/>
    <mergeCell ref="E6:F6"/>
    <mergeCell ref="E7:F7"/>
    <mergeCell ref="E18:F18"/>
    <mergeCell ref="B28:L28"/>
    <mergeCell ref="B30:L30"/>
    <mergeCell ref="E16:F16"/>
    <mergeCell ref="E17:F17"/>
    <mergeCell ref="E9:F9"/>
    <mergeCell ref="E11:F11"/>
    <mergeCell ref="E13:F13"/>
    <mergeCell ref="E14:F14"/>
    <mergeCell ref="E15:F15"/>
  </mergeCells>
  <printOptions/>
  <pageMargins left="0.5416666666666666" right="0.28125" top="0.75" bottom="0.75" header="0.3" footer="0.3"/>
  <pageSetup horizontalDpi="600" verticalDpi="600" orientation="landscape" paperSize="9" r:id="rId1"/>
  <headerFooter>
    <oddHeader>&amp;L&amp;"Times New Roman,Pogrubiona"&amp;12Znak sprawy: ZP/220/28/20&amp;C&amp;"Arial,Pogrubiony"&amp;12Formularz cen jednostkowych&amp;RZałącznik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9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0" t="s">
        <v>0</v>
      </c>
      <c r="C4" s="10" t="s">
        <v>2</v>
      </c>
      <c r="D4" s="10" t="s">
        <v>3</v>
      </c>
    </row>
    <row r="5" spans="1:7" ht="12.75">
      <c r="A5" s="8"/>
      <c r="B5" s="30" t="s">
        <v>13</v>
      </c>
      <c r="C5" s="27">
        <v>7600</v>
      </c>
      <c r="D5" s="27">
        <v>8208</v>
      </c>
      <c r="F5" s="9"/>
      <c r="G5" s="9"/>
    </row>
    <row r="6" spans="1:7" ht="12.75">
      <c r="A6" s="8"/>
      <c r="B6" s="30" t="s">
        <v>14</v>
      </c>
      <c r="C6" s="27" t="e">
        <f>'2014'!#REF!</f>
        <v>#REF!</v>
      </c>
      <c r="D6" s="27" t="e">
        <f>'2014'!#REF!</f>
        <v>#REF!</v>
      </c>
      <c r="F6" s="9"/>
      <c r="G6" s="9"/>
    </row>
    <row r="7" spans="2:7" ht="12.75">
      <c r="B7" s="30" t="s">
        <v>15</v>
      </c>
      <c r="C7" s="29" t="e">
        <f>'2014'!#REF!</f>
        <v>#REF!</v>
      </c>
      <c r="D7" s="28" t="e">
        <f>'2014'!#REF!</f>
        <v>#REF!</v>
      </c>
      <c r="F7" s="9"/>
      <c r="G7" s="9"/>
    </row>
    <row r="8" spans="2:7" ht="12.75">
      <c r="B8" s="30" t="s">
        <v>16</v>
      </c>
      <c r="C8" s="29" t="e">
        <f>'2014'!#REF!</f>
        <v>#REF!</v>
      </c>
      <c r="D8" s="29" t="e">
        <f>'2014'!#REF!</f>
        <v>#REF!</v>
      </c>
      <c r="F8" s="9"/>
      <c r="G8" s="9"/>
    </row>
    <row r="9" spans="2:7" ht="12.75">
      <c r="B9" s="30" t="s">
        <v>17</v>
      </c>
      <c r="C9" s="28" t="e">
        <f>'2014'!#REF!</f>
        <v>#REF!</v>
      </c>
      <c r="D9" s="28" t="e">
        <f>'2014'!#REF!</f>
        <v>#REF!</v>
      </c>
      <c r="F9" s="9"/>
      <c r="G9" s="9"/>
    </row>
    <row r="10" spans="2:7" ht="12.75">
      <c r="B10" s="30" t="s">
        <v>18</v>
      </c>
      <c r="C10" s="28" t="e">
        <f>'2014'!#REF!</f>
        <v>#REF!</v>
      </c>
      <c r="D10" s="28" t="e">
        <f>'2014'!#REF!</f>
        <v>#REF!</v>
      </c>
      <c r="F10" s="9"/>
      <c r="G10" s="9"/>
    </row>
    <row r="11" spans="2:7" ht="12.75">
      <c r="B11" s="30" t="s">
        <v>19</v>
      </c>
      <c r="C11" s="28" t="e">
        <f>'2014'!#REF!</f>
        <v>#REF!</v>
      </c>
      <c r="D11" s="28" t="e">
        <f>'2014'!#REF!</f>
        <v>#REF!</v>
      </c>
      <c r="F11" s="9"/>
      <c r="G11" s="9"/>
    </row>
    <row r="12" spans="2:7" ht="12.75">
      <c r="B12" s="30" t="s">
        <v>24</v>
      </c>
      <c r="C12" s="28" t="e">
        <f>'2014'!#REF!</f>
        <v>#REF!</v>
      </c>
      <c r="D12" s="28" t="e">
        <f>'2014'!#REF!</f>
        <v>#REF!</v>
      </c>
      <c r="F12" s="9"/>
      <c r="G12" s="9"/>
    </row>
    <row r="13" spans="2:7" ht="12.75">
      <c r="B13" s="30" t="s">
        <v>25</v>
      </c>
      <c r="C13" s="28" t="e">
        <f>'2014'!#REF!</f>
        <v>#REF!</v>
      </c>
      <c r="D13" s="28" t="e">
        <f>'2014'!#REF!</f>
        <v>#REF!</v>
      </c>
      <c r="F13" s="9"/>
      <c r="G13" s="9"/>
    </row>
    <row r="14" spans="2:7" ht="12.75">
      <c r="B14" s="30" t="s">
        <v>20</v>
      </c>
      <c r="C14" s="28" t="e">
        <f>'2014'!#REF!</f>
        <v>#REF!</v>
      </c>
      <c r="D14" s="28" t="e">
        <f>'2014'!#REF!</f>
        <v>#REF!</v>
      </c>
      <c r="F14" s="9"/>
      <c r="G14" s="9"/>
    </row>
    <row r="15" spans="2:7" ht="12.75">
      <c r="B15" s="30" t="s">
        <v>11</v>
      </c>
      <c r="C15" s="28" t="e">
        <f>'2014'!#REF!</f>
        <v>#REF!</v>
      </c>
      <c r="D15" s="28" t="e">
        <f>'2014'!#REF!</f>
        <v>#REF!</v>
      </c>
      <c r="F15" s="9"/>
      <c r="G15" s="9"/>
    </row>
    <row r="16" spans="2:7" ht="12.75">
      <c r="B16" s="30" t="s">
        <v>21</v>
      </c>
      <c r="C16" s="28">
        <f>'2014'!I22</f>
        <v>0</v>
      </c>
      <c r="D16" s="28">
        <f>'2014'!L22</f>
        <v>0</v>
      </c>
      <c r="F16" s="9"/>
      <c r="G16" s="9"/>
    </row>
    <row r="17" spans="2:7" ht="12.75">
      <c r="B17" s="30" t="s">
        <v>4</v>
      </c>
      <c r="C17" s="28"/>
      <c r="D17" s="28"/>
      <c r="F17" s="9"/>
      <c r="G17" s="9"/>
    </row>
    <row r="18" spans="2:7" ht="12.75">
      <c r="B18" s="30" t="s">
        <v>22</v>
      </c>
      <c r="C18" s="28" t="e">
        <f>'2014'!#REF!</f>
        <v>#REF!</v>
      </c>
      <c r="D18" s="28" t="e">
        <f>'2014'!#REF!</f>
        <v>#REF!</v>
      </c>
      <c r="F18" s="9"/>
      <c r="G18" s="9"/>
    </row>
    <row r="19" spans="2:7" ht="12.75">
      <c r="B19" s="30" t="s">
        <v>23</v>
      </c>
      <c r="C19" s="28" t="e">
        <f>'2014'!#REF!</f>
        <v>#REF!</v>
      </c>
      <c r="D19" s="28" t="e">
        <f>'2014'!#REF!</f>
        <v>#REF!</v>
      </c>
      <c r="F19" s="9"/>
      <c r="G19" s="9"/>
    </row>
    <row r="20" spans="2:7" ht="12.75">
      <c r="B20" s="10" t="s">
        <v>1</v>
      </c>
      <c r="C20" s="28" t="e">
        <f>SUM(C5:C19)</f>
        <v>#REF!</v>
      </c>
      <c r="D20" s="28" t="e">
        <f>SUM(D5:D19)</f>
        <v>#REF!</v>
      </c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2020-05-19T11:01:50Z</cp:lastPrinted>
  <dcterms:created xsi:type="dcterms:W3CDTF">2012-10-05T06:56:29Z</dcterms:created>
  <dcterms:modified xsi:type="dcterms:W3CDTF">2020-06-23T12:53:31Z</dcterms:modified>
  <cp:category/>
  <cp:version/>
  <cp:contentType/>
  <cp:contentStatus/>
</cp:coreProperties>
</file>