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750" tabRatio="50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<sst xmlns="http://schemas.openxmlformats.org/spreadsheetml/2006/main" count="228" uniqueCount="59">
  <si>
    <t>Lp.</t>
  </si>
  <si>
    <t>Grupa taryfowa</t>
  </si>
  <si>
    <t>liczba PPE</t>
  </si>
  <si>
    <t>Moc umowna (kW)</t>
  </si>
  <si>
    <t>Okres obowiązywania umowy
(m-ce)</t>
  </si>
  <si>
    <t>Wartość jednostkowa</t>
  </si>
  <si>
    <t>Wartość za dostawę energii elektrycznej
(kol.10 + kol.12)</t>
  </si>
  <si>
    <t>Wartość za usługę dystrybucji (kol.15+kol.17+19+kol.21+kol.23+kol.25+kol.27+kol.29)</t>
  </si>
  <si>
    <t>Wartość za energię elektryczną
(kol.7xkol.9) (zł)</t>
  </si>
  <si>
    <t>Opłata handlowa (zł/m-c)</t>
  </si>
  <si>
    <t>Wartość za dostawę
(kol.8xkol.11)
(zł)</t>
  </si>
  <si>
    <t>Opłata jakościowa
(kol.7xkol.14) (zł)</t>
  </si>
  <si>
    <t>Stawka opłaty przejściowej (zł/kW/m-c)</t>
  </si>
  <si>
    <t>Opłata przejściowa
(kol.5xkol.8xkol.16)
(zł)</t>
  </si>
  <si>
    <t>Opłata zmienna(kol.7xkol.18)(zł)</t>
  </si>
  <si>
    <t>Składnik stały stawki sieciowej (zł/kW/m-c)</t>
  </si>
  <si>
    <t>Opłata stała(kol.5xkol.8xkol.20)(zł)</t>
  </si>
  <si>
    <t>Stawka opłaty abonamentowej (zł/mc)</t>
  </si>
  <si>
    <t>Opłata abonamentowa(kol.8xkol.22)(zł)</t>
  </si>
  <si>
    <t>opłata OZE</t>
  </si>
  <si>
    <t>opłata OZE (kol. 7 x kol. 24)</t>
  </si>
  <si>
    <t>Stawka opłaty kogeneracyjnej</t>
  </si>
  <si>
    <t>Opłata kogeneracyjna (kol.7 x kol 26)</t>
  </si>
  <si>
    <t>Stawka opłaty mocowej</t>
  </si>
  <si>
    <t>Opłata mocowa (kol. 7 x kol.29)</t>
  </si>
  <si>
    <t>C22a</t>
  </si>
  <si>
    <t>przyłącze</t>
  </si>
  <si>
    <t>strefa szczytowa</t>
  </si>
  <si>
    <t>x</t>
  </si>
  <si>
    <t>strefa pozaszczytowa</t>
  </si>
  <si>
    <t>łącznie</t>
  </si>
  <si>
    <t>Łącznie:</t>
  </si>
  <si>
    <t>C21</t>
  </si>
  <si>
    <t>jednostrefowa</t>
  </si>
  <si>
    <t>C11</t>
  </si>
  <si>
    <t>C12a</t>
  </si>
  <si>
    <t>C12b</t>
  </si>
  <si>
    <t>dzień</t>
  </si>
  <si>
    <t>noc</t>
  </si>
  <si>
    <t>G11</t>
  </si>
  <si>
    <t>Łącznie</t>
  </si>
  <si>
    <t>Wartość łączna(zł bez podatku VAT)(kol.13+kol.30)</t>
  </si>
  <si>
    <t>Przewidywana ilość zużycia energii elektrycznej czynnej
 w okresie od dnia 01.01.2023 do 31.12.2023r.
[kWh]</t>
  </si>
  <si>
    <t>G12w</t>
  </si>
  <si>
    <t>z VAT</t>
  </si>
  <si>
    <r>
      <t xml:space="preserve">Wartość za dostawę energii elektrycznej </t>
    </r>
    <r>
      <rPr>
        <b/>
        <u val="single"/>
        <sz val="9"/>
        <color indexed="8"/>
        <rFont val="Calibri"/>
        <family val="2"/>
      </rPr>
      <t>(bez podatku VAT)</t>
    </r>
  </si>
  <si>
    <r>
      <t xml:space="preserve">Wartość za usługę dystrybucji energii elektrycznej </t>
    </r>
    <r>
      <rPr>
        <b/>
        <u val="single"/>
        <sz val="9"/>
        <color indexed="8"/>
        <rFont val="Calibri"/>
        <family val="2"/>
      </rPr>
      <t>(bez podatku VAT)</t>
    </r>
  </si>
  <si>
    <t>Wartość jednostkowa za energię elektryczną z podziałem na strefy czasowe (zł/kWh)</t>
  </si>
  <si>
    <t>Stawka jakościowa (zł/kWh)</t>
  </si>
  <si>
    <t>Składnik zmienny stawki sieciowej (zł/kWh)</t>
  </si>
  <si>
    <t>SZCZEGÓŁOWY FORMULARZ CENOWY</t>
  </si>
  <si>
    <t>Załącznik nr 1a do SWZ</t>
  </si>
  <si>
    <t>1.</t>
  </si>
  <si>
    <t>2.</t>
  </si>
  <si>
    <t>3.</t>
  </si>
  <si>
    <t>4.</t>
  </si>
  <si>
    <t>5.</t>
  </si>
  <si>
    <t>6.</t>
  </si>
  <si>
    <t>7.</t>
  </si>
</sst>
</file>

<file path=xl/styles.xml><?xml version="1.0" encoding="utf-8"?>
<styleSheet xmlns="http://schemas.openxmlformats.org/spreadsheetml/2006/main">
  <numFmts count="2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#,##0\ &quot;zł&quot;_);\(#,##0\ &quot;zł&quot;\)"/>
    <numFmt numFmtId="165" formatCode="#,##0\ &quot;zł&quot;_);[Red]\(#,##0\ &quot;zł&quot;\)"/>
    <numFmt numFmtId="166" formatCode="#,##0.00\ &quot;zł&quot;_);\(#,##0.00\ &quot;zł&quot;\)"/>
    <numFmt numFmtId="167" formatCode="#,##0.00\ &quot;zł&quot;_);[Red]\(#,##0.00\ &quot;zł&quot;\)"/>
    <numFmt numFmtId="168" formatCode="_ * #,##0_)\ &quot;zł&quot;_ ;_ * \(#,##0\)\ &quot;zł&quot;_ ;_ * &quot;-&quot;_)\ &quot;zł&quot;_ ;_ @_ "/>
    <numFmt numFmtId="169" formatCode="_ * #,##0_)_ ;_ * \(#,##0\)_ ;_ * &quot;-&quot;_)_ ;_ @_ "/>
    <numFmt numFmtId="170" formatCode="_ * #,##0.00_)\ &quot;zł&quot;_ ;_ * \(#,##0.00\)\ &quot;zł&quot;_ ;_ * &quot;-&quot;??_)\ &quot;zł&quot;_ ;_ @_ "/>
    <numFmt numFmtId="171" formatCode="_ * #,##0.00_)_ ;_ * \(#,##0.00\)_ ;_ * &quot;-&quot;??_)_ ;_ @_ "/>
    <numFmt numFmtId="172" formatCode="[$-415]General"/>
    <numFmt numFmtId="173" formatCode="[$-415]0%"/>
    <numFmt numFmtId="174" formatCode="#,##0.00\ [$zł-415];[Red]\-#,##0.00\ [$zł-415]"/>
    <numFmt numFmtId="175" formatCode="[$-415]0.00"/>
    <numFmt numFmtId="176" formatCode="[$-415]#,##0"/>
    <numFmt numFmtId="177" formatCode="[$-415]#,##0.00"/>
    <numFmt numFmtId="178" formatCode="#,##0.00\ &quot;zł&quot;"/>
    <numFmt numFmtId="179" formatCode="#,##0\ _z_ł"/>
    <numFmt numFmtId="180" formatCode="#,##0\ &quot;zł&quot;"/>
    <numFmt numFmtId="181" formatCode="&quot;Tak&quot;;&quot;Tak&quot;;&quot;Nie&quot;"/>
    <numFmt numFmtId="182" formatCode="&quot;Prawda&quot;;&quot;Prawda&quot;;&quot;Fałsz&quot;"/>
    <numFmt numFmtId="183" formatCode="&quot;Włączone&quot;;&quot;Włączone&quot;;&quot;Wyłączone&quot;"/>
    <numFmt numFmtId="184" formatCode="[$€-2]\ #,##0.00_);[Red]\([$€-2]\ #,##0.00\)"/>
  </numFmts>
  <fonts count="53">
    <font>
      <sz val="11"/>
      <color indexed="8"/>
      <name val="Arial"/>
      <family val="2"/>
    </font>
    <font>
      <sz val="10"/>
      <name val="Arial"/>
      <family val="0"/>
    </font>
    <font>
      <b/>
      <i/>
      <sz val="16"/>
      <color indexed="8"/>
      <name val="Arial"/>
      <family val="2"/>
    </font>
    <font>
      <sz val="10"/>
      <color indexed="8"/>
      <name val="Arial CE"/>
      <family val="0"/>
    </font>
    <font>
      <sz val="11"/>
      <color indexed="8"/>
      <name val="Calibri"/>
      <family val="2"/>
    </font>
    <font>
      <b/>
      <i/>
      <u val="single"/>
      <sz val="11"/>
      <color indexed="8"/>
      <name val="Arial"/>
      <family val="2"/>
    </font>
    <font>
      <b/>
      <u val="single"/>
      <sz val="9"/>
      <color indexed="8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sz val="12"/>
      <color indexed="17"/>
      <name val="Calibri"/>
      <family val="2"/>
    </font>
    <font>
      <u val="single"/>
      <sz val="11"/>
      <color indexed="30"/>
      <name val="Arial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60"/>
      <name val="Calibri"/>
      <family val="2"/>
    </font>
    <font>
      <b/>
      <sz val="12"/>
      <color indexed="52"/>
      <name val="Calibri"/>
      <family val="2"/>
    </font>
    <font>
      <u val="single"/>
      <sz val="11"/>
      <color indexed="25"/>
      <name val="Arial"/>
      <family val="2"/>
    </font>
    <font>
      <b/>
      <sz val="12"/>
      <color indexed="8"/>
      <name val="Calibri"/>
      <family val="2"/>
    </font>
    <font>
      <i/>
      <sz val="12"/>
      <color indexed="23"/>
      <name val="Calibri"/>
      <family val="2"/>
    </font>
    <font>
      <sz val="12"/>
      <color indexed="10"/>
      <name val="Calibri"/>
      <family val="2"/>
    </font>
    <font>
      <sz val="18"/>
      <color indexed="54"/>
      <name val="Calibri Light"/>
      <family val="2"/>
    </font>
    <font>
      <sz val="12"/>
      <color indexed="20"/>
      <name val="Calibri"/>
      <family val="2"/>
    </font>
    <font>
      <sz val="9"/>
      <color indexed="8"/>
      <name val="Calibri"/>
      <family val="2"/>
    </font>
    <font>
      <i/>
      <sz val="9"/>
      <color indexed="8"/>
      <name val="Calibri"/>
      <family val="2"/>
    </font>
    <font>
      <b/>
      <i/>
      <sz val="9"/>
      <color indexed="8"/>
      <name val="Calibri"/>
      <family val="2"/>
    </font>
    <font>
      <sz val="9"/>
      <name val="Calibri"/>
      <family val="2"/>
    </font>
    <font>
      <sz val="9"/>
      <color indexed="10"/>
      <name val="Calibri"/>
      <family val="2"/>
    </font>
    <font>
      <b/>
      <sz val="26"/>
      <color indexed="8"/>
      <name val="Calibri"/>
      <family val="2"/>
    </font>
    <font>
      <sz val="11"/>
      <name val="Calibri"/>
      <family val="2"/>
    </font>
    <font>
      <sz val="8"/>
      <name val="Arial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sz val="12"/>
      <color rgb="FF006100"/>
      <name val="Calibri"/>
      <family val="2"/>
    </font>
    <font>
      <u val="single"/>
      <sz val="11"/>
      <color theme="10"/>
      <name val="Arial"/>
      <family val="2"/>
    </font>
    <font>
      <sz val="12"/>
      <color rgb="FFFA7D00"/>
      <name val="Calibri"/>
      <family val="2"/>
    </font>
    <font>
      <b/>
      <sz val="12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9C5700"/>
      <name val="Calibri"/>
      <family val="2"/>
    </font>
    <font>
      <b/>
      <sz val="12"/>
      <color rgb="FFFA7D00"/>
      <name val="Calibri"/>
      <family val="2"/>
    </font>
    <font>
      <u val="single"/>
      <sz val="11"/>
      <color theme="11"/>
      <name val="Arial"/>
      <family val="2"/>
    </font>
    <font>
      <b/>
      <sz val="12"/>
      <color theme="1"/>
      <name val="Calibri"/>
      <family val="2"/>
    </font>
    <font>
      <i/>
      <sz val="12"/>
      <color rgb="FF7F7F7F"/>
      <name val="Calibri"/>
      <family val="2"/>
    </font>
    <font>
      <sz val="12"/>
      <color rgb="FFFF0000"/>
      <name val="Calibri"/>
      <family val="2"/>
    </font>
    <font>
      <sz val="18"/>
      <color theme="3"/>
      <name val="Calibri Light"/>
      <family val="2"/>
    </font>
    <font>
      <sz val="12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172" fontId="4" fillId="0" borderId="0" applyBorder="0" applyProtection="0">
      <alignment/>
    </xf>
    <xf numFmtId="0" fontId="2" fillId="0" borderId="0" applyNumberFormat="0" applyBorder="0" applyProtection="0">
      <alignment horizontal="center"/>
    </xf>
    <xf numFmtId="0" fontId="2" fillId="0" borderId="0" applyNumberFormat="0" applyBorder="0" applyProtection="0">
      <alignment horizontal="center" textRotation="90"/>
    </xf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29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172" fontId="3" fillId="0" borderId="0" applyBorder="0" applyProtection="0">
      <alignment/>
    </xf>
    <xf numFmtId="0" fontId="46" fillId="27" borderId="1" applyNumberFormat="0" applyAlignment="0" applyProtection="0"/>
    <xf numFmtId="0" fontId="47" fillId="0" borderId="0" applyNumberFormat="0" applyFill="0" applyBorder="0" applyAlignment="0" applyProtection="0"/>
    <xf numFmtId="9" fontId="1" fillId="0" borderId="0" applyFill="0" applyBorder="0" applyAlignment="0" applyProtection="0"/>
    <xf numFmtId="173" fontId="4" fillId="0" borderId="0" applyBorder="0" applyProtection="0">
      <alignment/>
    </xf>
    <xf numFmtId="0" fontId="5" fillId="0" borderId="0" applyNumberFormat="0" applyBorder="0" applyProtection="0">
      <alignment/>
    </xf>
    <xf numFmtId="174" fontId="5" fillId="0" borderId="0" applyBorder="0" applyProtection="0">
      <alignment/>
    </xf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31" borderId="9" applyNumberFormat="0" applyFon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52" fillId="32" borderId="0" applyNumberFormat="0" applyBorder="0" applyAlignment="0" applyProtection="0"/>
  </cellStyleXfs>
  <cellXfs count="74">
    <xf numFmtId="0" fontId="0" fillId="0" borderId="0" xfId="0" applyAlignment="1">
      <alignment/>
    </xf>
    <xf numFmtId="172" fontId="26" fillId="0" borderId="0" xfId="44" applyFont="1" applyFill="1" applyBorder="1" applyAlignment="1" applyProtection="1">
      <alignment horizontal="center"/>
      <protection/>
    </xf>
    <xf numFmtId="172" fontId="26" fillId="0" borderId="0" xfId="44" applyFont="1" applyFill="1" applyBorder="1" applyAlignment="1" applyProtection="1">
      <alignment horizontal="justify"/>
      <protection/>
    </xf>
    <xf numFmtId="172" fontId="26" fillId="0" borderId="0" xfId="44" applyFont="1" applyFill="1" applyBorder="1" applyAlignment="1" applyProtection="1">
      <alignment/>
      <protection/>
    </xf>
    <xf numFmtId="0" fontId="26" fillId="0" borderId="0" xfId="0" applyFont="1" applyAlignment="1">
      <alignment horizontal="left"/>
    </xf>
    <xf numFmtId="172" fontId="26" fillId="0" borderId="10" xfId="55" applyFont="1" applyFill="1" applyBorder="1" applyAlignment="1" applyProtection="1">
      <alignment horizontal="center" vertical="center"/>
      <protection/>
    </xf>
    <xf numFmtId="172" fontId="26" fillId="0" borderId="10" xfId="55" applyFont="1" applyFill="1" applyBorder="1" applyAlignment="1" applyProtection="1">
      <alignment vertical="center"/>
      <protection/>
    </xf>
    <xf numFmtId="172" fontId="26" fillId="0" borderId="11" xfId="55" applyFont="1" applyFill="1" applyBorder="1" applyAlignment="1" applyProtection="1">
      <alignment horizontal="center" vertical="center"/>
      <protection/>
    </xf>
    <xf numFmtId="172" fontId="26" fillId="0" borderId="0" xfId="55" applyFont="1" applyFill="1" applyBorder="1" applyAlignment="1" applyProtection="1">
      <alignment horizontal="center" vertical="center"/>
      <protection/>
    </xf>
    <xf numFmtId="172" fontId="26" fillId="0" borderId="12" xfId="55" applyFont="1" applyFill="1" applyBorder="1" applyAlignment="1" applyProtection="1">
      <alignment horizontal="center" vertical="center" textRotation="90" wrapText="1"/>
      <protection/>
    </xf>
    <xf numFmtId="172" fontId="26" fillId="0" borderId="13" xfId="55" applyFont="1" applyFill="1" applyBorder="1" applyAlignment="1" applyProtection="1">
      <alignment horizontal="center" vertical="center" textRotation="90" wrapText="1"/>
      <protection/>
    </xf>
    <xf numFmtId="172" fontId="26" fillId="0" borderId="14" xfId="55" applyFont="1" applyFill="1" applyBorder="1" applyAlignment="1" applyProtection="1">
      <alignment horizontal="center" vertical="center" textRotation="90" wrapText="1"/>
      <protection/>
    </xf>
    <xf numFmtId="172" fontId="26" fillId="0" borderId="15" xfId="55" applyFont="1" applyFill="1" applyBorder="1" applyAlignment="1" applyProtection="1">
      <alignment horizontal="center" vertical="center" textRotation="90" wrapText="1"/>
      <protection/>
    </xf>
    <xf numFmtId="172" fontId="27" fillId="0" borderId="12" xfId="55" applyFont="1" applyFill="1" applyBorder="1" applyAlignment="1" applyProtection="1">
      <alignment horizontal="center" vertical="center"/>
      <protection/>
    </xf>
    <xf numFmtId="172" fontId="27" fillId="0" borderId="12" xfId="55" applyFont="1" applyFill="1" applyBorder="1" applyAlignment="1" applyProtection="1">
      <alignment horizontal="center" vertical="center" wrapText="1"/>
      <protection/>
    </xf>
    <xf numFmtId="172" fontId="27" fillId="0" borderId="13" xfId="55" applyFont="1" applyFill="1" applyBorder="1" applyAlignment="1" applyProtection="1">
      <alignment horizontal="center" vertical="center" wrapText="1"/>
      <protection/>
    </xf>
    <xf numFmtId="172" fontId="28" fillId="33" borderId="12" xfId="55" applyFont="1" applyFill="1" applyBorder="1" applyAlignment="1" applyProtection="1">
      <alignment horizontal="center" vertical="center"/>
      <protection/>
    </xf>
    <xf numFmtId="172" fontId="27" fillId="0" borderId="14" xfId="55" applyFont="1" applyFill="1" applyBorder="1" applyAlignment="1" applyProtection="1">
      <alignment horizontal="center" vertical="center" wrapText="1"/>
      <protection/>
    </xf>
    <xf numFmtId="175" fontId="29" fillId="0" borderId="15" xfId="55" applyNumberFormat="1" applyFont="1" applyFill="1" applyBorder="1" applyAlignment="1" applyProtection="1">
      <alignment horizontal="center" vertical="center" textRotation="90"/>
      <protection/>
    </xf>
    <xf numFmtId="176" fontId="29" fillId="0" borderId="15" xfId="55" applyNumberFormat="1" applyFont="1" applyFill="1" applyBorder="1" applyAlignment="1" applyProtection="1">
      <alignment horizontal="center" vertical="center"/>
      <protection/>
    </xf>
    <xf numFmtId="172" fontId="29" fillId="0" borderId="15" xfId="55" applyFont="1" applyFill="1" applyBorder="1" applyAlignment="1" applyProtection="1">
      <alignment horizontal="center" vertical="center" textRotation="90"/>
      <protection/>
    </xf>
    <xf numFmtId="177" fontId="29" fillId="0" borderId="15" xfId="55" applyNumberFormat="1" applyFont="1" applyFill="1" applyBorder="1" applyAlignment="1" applyProtection="1">
      <alignment horizontal="center" vertical="center" wrapText="1"/>
      <protection/>
    </xf>
    <xf numFmtId="175" fontId="26" fillId="0" borderId="15" xfId="55" applyNumberFormat="1" applyFont="1" applyFill="1" applyBorder="1" applyAlignment="1" applyProtection="1">
      <alignment horizontal="center" vertical="center"/>
      <protection/>
    </xf>
    <xf numFmtId="177" fontId="26" fillId="0" borderId="15" xfId="55" applyNumberFormat="1" applyFont="1" applyFill="1" applyBorder="1" applyAlignment="1" applyProtection="1">
      <alignment horizontal="center" vertical="center"/>
      <protection/>
    </xf>
    <xf numFmtId="172" fontId="29" fillId="0" borderId="15" xfId="55" applyFont="1" applyFill="1" applyBorder="1" applyAlignment="1" applyProtection="1">
      <alignment horizontal="center" vertical="center" textRotation="90" wrapText="1"/>
      <protection/>
    </xf>
    <xf numFmtId="175" fontId="29" fillId="0" borderId="15" xfId="55" applyNumberFormat="1" applyFont="1" applyFill="1" applyBorder="1" applyAlignment="1" applyProtection="1">
      <alignment horizontal="center" vertical="center"/>
      <protection/>
    </xf>
    <xf numFmtId="176" fontId="26" fillId="0" borderId="15" xfId="55" applyNumberFormat="1" applyFont="1" applyFill="1" applyBorder="1" applyAlignment="1" applyProtection="1">
      <alignment horizontal="center" vertical="center"/>
      <protection/>
    </xf>
    <xf numFmtId="177" fontId="26" fillId="33" borderId="15" xfId="55" applyNumberFormat="1" applyFont="1" applyFill="1" applyBorder="1" applyAlignment="1" applyProtection="1">
      <alignment horizontal="center" vertical="center"/>
      <protection/>
    </xf>
    <xf numFmtId="177" fontId="26" fillId="34" borderId="15" xfId="55" applyNumberFormat="1" applyFont="1" applyFill="1" applyBorder="1" applyAlignment="1" applyProtection="1">
      <alignment horizontal="center" vertical="center" wrapText="1"/>
      <protection/>
    </xf>
    <xf numFmtId="175" fontId="26" fillId="0" borderId="15" xfId="55" applyNumberFormat="1" applyFont="1" applyFill="1" applyBorder="1" applyAlignment="1" applyProtection="1">
      <alignment horizontal="justify" vertical="center" textRotation="90"/>
      <protection/>
    </xf>
    <xf numFmtId="175" fontId="26" fillId="0" borderId="15" xfId="55" applyNumberFormat="1" applyFont="1" applyFill="1" applyBorder="1" applyAlignment="1" applyProtection="1">
      <alignment horizontal="justify" vertical="center"/>
      <protection/>
    </xf>
    <xf numFmtId="175" fontId="26" fillId="0" borderId="15" xfId="55" applyNumberFormat="1" applyFont="1" applyFill="1" applyBorder="1" applyAlignment="1" applyProtection="1">
      <alignment horizontal="center" vertical="center" textRotation="90"/>
      <protection/>
    </xf>
    <xf numFmtId="177" fontId="26" fillId="0" borderId="15" xfId="55" applyNumberFormat="1" applyFont="1" applyFill="1" applyBorder="1" applyAlignment="1" applyProtection="1">
      <alignment horizontal="center" vertical="center" wrapText="1"/>
      <protection/>
    </xf>
    <xf numFmtId="176" fontId="26" fillId="0" borderId="15" xfId="55" applyNumberFormat="1" applyFont="1" applyFill="1" applyBorder="1" applyAlignment="1" applyProtection="1">
      <alignment horizontal="justify" vertical="center"/>
      <protection/>
    </xf>
    <xf numFmtId="177" fontId="26" fillId="0" borderId="15" xfId="55" applyNumberFormat="1" applyFont="1" applyFill="1" applyBorder="1" applyAlignment="1" applyProtection="1">
      <alignment horizontal="justify" vertical="center"/>
      <protection/>
    </xf>
    <xf numFmtId="177" fontId="26" fillId="33" borderId="15" xfId="55" applyNumberFormat="1" applyFont="1" applyFill="1" applyBorder="1" applyAlignment="1" applyProtection="1">
      <alignment horizontal="justify" vertical="center"/>
      <protection/>
    </xf>
    <xf numFmtId="177" fontId="26" fillId="33" borderId="15" xfId="55" applyNumberFormat="1" applyFont="1" applyFill="1" applyBorder="1" applyAlignment="1" applyProtection="1">
      <alignment horizontal="right" vertical="center"/>
      <protection/>
    </xf>
    <xf numFmtId="177" fontId="26" fillId="34" borderId="15" xfId="55" applyNumberFormat="1" applyFont="1" applyFill="1" applyBorder="1" applyAlignment="1" applyProtection="1">
      <alignment horizontal="right" vertical="center" wrapText="1"/>
      <protection/>
    </xf>
    <xf numFmtId="0" fontId="26" fillId="0" borderId="15" xfId="55" applyNumberFormat="1" applyFont="1" applyFill="1" applyBorder="1" applyAlignment="1" applyProtection="1">
      <alignment horizontal="justify" vertical="center"/>
      <protection/>
    </xf>
    <xf numFmtId="172" fontId="26" fillId="0" borderId="15" xfId="55" applyFont="1" applyFill="1" applyBorder="1" applyAlignment="1" applyProtection="1">
      <alignment horizontal="center" vertical="center" textRotation="90"/>
      <protection/>
    </xf>
    <xf numFmtId="177" fontId="26" fillId="0" borderId="15" xfId="44" applyNumberFormat="1" applyFont="1" applyFill="1" applyBorder="1" applyAlignment="1" applyProtection="1">
      <alignment horizontal="justify"/>
      <protection/>
    </xf>
    <xf numFmtId="172" fontId="26" fillId="0" borderId="16" xfId="44" applyFont="1" applyFill="1" applyBorder="1" applyAlignment="1" applyProtection="1">
      <alignment horizontal="justify"/>
      <protection/>
    </xf>
    <xf numFmtId="4" fontId="26" fillId="0" borderId="0" xfId="44" applyNumberFormat="1" applyFont="1" applyFill="1" applyBorder="1" applyAlignment="1" applyProtection="1">
      <alignment horizontal="justify"/>
      <protection/>
    </xf>
    <xf numFmtId="172" fontId="30" fillId="0" borderId="0" xfId="44" applyFont="1" applyFill="1" applyBorder="1" applyAlignment="1" applyProtection="1">
      <alignment horizontal="justify" readingOrder="1"/>
      <protection/>
    </xf>
    <xf numFmtId="177" fontId="26" fillId="0" borderId="17" xfId="44" applyNumberFormat="1" applyFont="1" applyFill="1" applyBorder="1" applyAlignment="1" applyProtection="1">
      <alignment horizontal="justify"/>
      <protection/>
    </xf>
    <xf numFmtId="177" fontId="26" fillId="34" borderId="12" xfId="55" applyNumberFormat="1" applyFont="1" applyFill="1" applyBorder="1" applyAlignment="1" applyProtection="1">
      <alignment horizontal="right" vertical="center" wrapText="1"/>
      <protection/>
    </xf>
    <xf numFmtId="178" fontId="26" fillId="0" borderId="18" xfId="44" applyNumberFormat="1" applyFont="1" applyFill="1" applyBorder="1" applyAlignment="1" applyProtection="1">
      <alignment horizontal="justify"/>
      <protection/>
    </xf>
    <xf numFmtId="180" fontId="26" fillId="0" borderId="0" xfId="44" applyNumberFormat="1" applyFont="1" applyFill="1" applyBorder="1" applyAlignment="1" applyProtection="1">
      <alignment horizontal="center"/>
      <protection/>
    </xf>
    <xf numFmtId="0" fontId="32" fillId="0" borderId="0" xfId="0" applyFont="1" applyAlignment="1">
      <alignment/>
    </xf>
    <xf numFmtId="177" fontId="26" fillId="0" borderId="15" xfId="55" applyNumberFormat="1" applyFont="1" applyFill="1" applyBorder="1" applyAlignment="1" applyProtection="1">
      <alignment horizontal="center" vertical="center" wrapText="1"/>
      <protection/>
    </xf>
    <xf numFmtId="172" fontId="26" fillId="0" borderId="15" xfId="55" applyFont="1" applyFill="1" applyBorder="1" applyAlignment="1" applyProtection="1">
      <alignment horizontal="center" vertical="center"/>
      <protection/>
    </xf>
    <xf numFmtId="175" fontId="26" fillId="0" borderId="15" xfId="55" applyNumberFormat="1" applyFont="1" applyFill="1" applyBorder="1" applyAlignment="1" applyProtection="1">
      <alignment horizontal="center" vertical="center"/>
      <protection/>
    </xf>
    <xf numFmtId="172" fontId="26" fillId="0" borderId="15" xfId="55" applyNumberFormat="1" applyFont="1" applyFill="1" applyBorder="1" applyAlignment="1" applyProtection="1">
      <alignment horizontal="justify" vertical="center"/>
      <protection/>
    </xf>
    <xf numFmtId="176" fontId="26" fillId="0" borderId="15" xfId="55" applyNumberFormat="1" applyFont="1" applyFill="1" applyBorder="1" applyAlignment="1" applyProtection="1">
      <alignment horizontal="justify" vertical="center" wrapText="1"/>
      <protection/>
    </xf>
    <xf numFmtId="177" fontId="26" fillId="0" borderId="15" xfId="55" applyNumberFormat="1" applyFont="1" applyFill="1" applyBorder="1" applyAlignment="1" applyProtection="1">
      <alignment horizontal="center" vertical="center"/>
      <protection/>
    </xf>
    <xf numFmtId="172" fontId="26" fillId="0" borderId="15" xfId="44" applyFont="1" applyFill="1" applyBorder="1" applyAlignment="1" applyProtection="1">
      <alignment horizontal="center"/>
      <protection/>
    </xf>
    <xf numFmtId="172" fontId="26" fillId="0" borderId="15" xfId="44" applyFont="1" applyFill="1" applyBorder="1" applyAlignment="1" applyProtection="1">
      <alignment horizontal="justify"/>
      <protection/>
    </xf>
    <xf numFmtId="177" fontId="26" fillId="0" borderId="15" xfId="55" applyNumberFormat="1" applyFont="1" applyFill="1" applyBorder="1" applyAlignment="1" applyProtection="1">
      <alignment horizontal="justify" vertical="center"/>
      <protection/>
    </xf>
    <xf numFmtId="175" fontId="26" fillId="0" borderId="15" xfId="55" applyNumberFormat="1" applyFont="1" applyFill="1" applyBorder="1" applyAlignment="1" applyProtection="1">
      <alignment horizontal="justify" vertical="center"/>
      <protection/>
    </xf>
    <xf numFmtId="175" fontId="26" fillId="0" borderId="15" xfId="55" applyNumberFormat="1" applyFont="1" applyFill="1" applyBorder="1" applyAlignment="1" applyProtection="1">
      <alignment horizontal="justify" vertical="center" textRotation="90"/>
      <protection/>
    </xf>
    <xf numFmtId="172" fontId="26" fillId="0" borderId="15" xfId="55" applyFont="1" applyFill="1" applyBorder="1" applyAlignment="1" applyProtection="1">
      <alignment horizontal="center" vertical="center" textRotation="90"/>
      <protection/>
    </xf>
    <xf numFmtId="175" fontId="26" fillId="0" borderId="12" xfId="55" applyNumberFormat="1" applyFont="1" applyFill="1" applyBorder="1" applyAlignment="1" applyProtection="1">
      <alignment horizontal="center" vertical="center"/>
      <protection/>
    </xf>
    <xf numFmtId="175" fontId="26" fillId="0" borderId="19" xfId="55" applyNumberFormat="1" applyFont="1" applyFill="1" applyBorder="1" applyAlignment="1" applyProtection="1">
      <alignment horizontal="center" vertical="center"/>
      <protection/>
    </xf>
    <xf numFmtId="0" fontId="26" fillId="0" borderId="15" xfId="55" applyNumberFormat="1" applyFont="1" applyFill="1" applyBorder="1" applyAlignment="1" applyProtection="1">
      <alignment horizontal="justify" vertical="center"/>
      <protection/>
    </xf>
    <xf numFmtId="175" fontId="29" fillId="0" borderId="15" xfId="55" applyNumberFormat="1" applyFont="1" applyFill="1" applyBorder="1" applyAlignment="1" applyProtection="1">
      <alignment horizontal="center" vertical="center"/>
      <protection/>
    </xf>
    <xf numFmtId="172" fontId="29" fillId="0" borderId="15" xfId="55" applyNumberFormat="1" applyFont="1" applyFill="1" applyBorder="1" applyAlignment="1" applyProtection="1">
      <alignment horizontal="justify" vertical="center"/>
      <protection/>
    </xf>
    <xf numFmtId="175" fontId="29" fillId="0" borderId="15" xfId="55" applyNumberFormat="1" applyFont="1" applyFill="1" applyBorder="1" applyAlignment="1" applyProtection="1">
      <alignment horizontal="justify" vertical="center" textRotation="90"/>
      <protection/>
    </xf>
    <xf numFmtId="176" fontId="29" fillId="0" borderId="15" xfId="55" applyNumberFormat="1" applyFont="1" applyFill="1" applyBorder="1" applyAlignment="1" applyProtection="1">
      <alignment horizontal="center" vertical="center"/>
      <protection/>
    </xf>
    <xf numFmtId="172" fontId="29" fillId="0" borderId="15" xfId="55" applyFont="1" applyFill="1" applyBorder="1" applyAlignment="1" applyProtection="1">
      <alignment horizontal="center" vertical="center" textRotation="90"/>
      <protection/>
    </xf>
    <xf numFmtId="177" fontId="29" fillId="0" borderId="15" xfId="55" applyNumberFormat="1" applyFont="1" applyFill="1" applyBorder="1" applyAlignment="1" applyProtection="1">
      <alignment horizontal="center" vertical="center" wrapText="1"/>
      <protection/>
    </xf>
    <xf numFmtId="172" fontId="26" fillId="0" borderId="15" xfId="55" applyFont="1" applyFill="1" applyBorder="1" applyAlignment="1" applyProtection="1">
      <alignment horizontal="center" vertical="center" textRotation="90" wrapText="1"/>
      <protection/>
    </xf>
    <xf numFmtId="172" fontId="26" fillId="0" borderId="17" xfId="55" applyFont="1" applyFill="1" applyBorder="1" applyAlignment="1" applyProtection="1">
      <alignment horizontal="center" vertical="center"/>
      <protection/>
    </xf>
    <xf numFmtId="172" fontId="31" fillId="0" borderId="0" xfId="44" applyFont="1" applyFill="1" applyBorder="1" applyAlignment="1" applyProtection="1">
      <alignment horizontal="center" vertical="center" wrapText="1"/>
      <protection/>
    </xf>
    <xf numFmtId="172" fontId="26" fillId="0" borderId="15" xfId="55" applyFont="1" applyFill="1" applyBorder="1" applyAlignment="1" applyProtection="1">
      <alignment horizontal="center" vertical="center" wrapText="1"/>
      <protection/>
    </xf>
  </cellXfs>
  <cellStyles count="56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Normal" xfId="44"/>
    <cellStyle name="Heading 3" xfId="45"/>
    <cellStyle name="Heading1" xfId="46"/>
    <cellStyle name="Hyperlink" xfId="47"/>
    <cellStyle name="Komórka połączona" xfId="48"/>
    <cellStyle name="Komórka zaznaczona" xfId="49"/>
    <cellStyle name="Nagłówek 1" xfId="50"/>
    <cellStyle name="Nagłówek 2" xfId="51"/>
    <cellStyle name="Nagłówek 3" xfId="52"/>
    <cellStyle name="Nagłówek 4" xfId="53"/>
    <cellStyle name="Neutralny" xfId="54"/>
    <cellStyle name="Normalny 2" xfId="55"/>
    <cellStyle name="Obliczenia" xfId="56"/>
    <cellStyle name="Followed Hyperlink" xfId="57"/>
    <cellStyle name="Percent" xfId="58"/>
    <cellStyle name="Procentowy 2" xfId="59"/>
    <cellStyle name="Result 1" xfId="60"/>
    <cellStyle name="Result2" xfId="61"/>
    <cellStyle name="Suma" xfId="62"/>
    <cellStyle name="Tekst objaśnienia" xfId="63"/>
    <cellStyle name="Tekst ostrzeżenia" xfId="64"/>
    <cellStyle name="Tytuł" xfId="65"/>
    <cellStyle name="Uwaga" xfId="66"/>
    <cellStyle name="Currency" xfId="67"/>
    <cellStyle name="Currency [0]" xfId="68"/>
    <cellStyle name="Zły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41"/>
  <sheetViews>
    <sheetView tabSelected="1" zoomScale="80" zoomScaleNormal="80" zoomScalePageLayoutView="0" workbookViewId="0" topLeftCell="A1">
      <selection activeCell="B35" sqref="B35"/>
    </sheetView>
  </sheetViews>
  <sheetFormatPr defaultColWidth="8.00390625" defaultRowHeight="14.25"/>
  <cols>
    <col min="1" max="1" width="2.625" style="1" customWidth="1"/>
    <col min="2" max="2" width="6.125" style="1" customWidth="1"/>
    <col min="3" max="3" width="4.50390625" style="2" customWidth="1"/>
    <col min="4" max="4" width="2.50390625" style="2" customWidth="1"/>
    <col min="5" max="5" width="8.00390625" style="2" customWidth="1"/>
    <col min="6" max="6" width="3.625" style="1" customWidth="1"/>
    <col min="7" max="7" width="11.00390625" style="2" customWidth="1"/>
    <col min="8" max="8" width="3.125" style="2" customWidth="1"/>
    <col min="9" max="9" width="7.50390625" style="2" customWidth="1"/>
    <col min="10" max="10" width="12.375" style="2" customWidth="1"/>
    <col min="11" max="11" width="7.50390625" style="2" customWidth="1"/>
    <col min="12" max="12" width="8.50390625" style="2" customWidth="1"/>
    <col min="13" max="13" width="11.50390625" style="2" customWidth="1"/>
    <col min="14" max="14" width="6.625" style="2" customWidth="1"/>
    <col min="15" max="15" width="7.375" style="2" customWidth="1"/>
    <col min="16" max="16" width="6.375" style="2" customWidth="1"/>
    <col min="17" max="17" width="8.125" style="2" customWidth="1"/>
    <col min="18" max="18" width="6.375" style="2" customWidth="1"/>
    <col min="19" max="19" width="8.625" style="2" customWidth="1"/>
    <col min="20" max="20" width="6.00390625" style="2" customWidth="1"/>
    <col min="21" max="21" width="7.50390625" style="2" customWidth="1"/>
    <col min="22" max="22" width="4.875" style="2" customWidth="1"/>
    <col min="23" max="23" width="6.75390625" style="2" customWidth="1"/>
    <col min="24" max="24" width="5.375" style="2" customWidth="1"/>
    <col min="25" max="25" width="6.50390625" style="2" customWidth="1"/>
    <col min="26" max="28" width="8.875" style="2" customWidth="1"/>
    <col min="29" max="29" width="8.875" style="1" customWidth="1"/>
    <col min="30" max="30" width="8.875" style="2" customWidth="1"/>
    <col min="31" max="31" width="12.375" style="2" customWidth="1"/>
    <col min="32" max="48" width="8.00390625" style="2" customWidth="1"/>
    <col min="49" max="16384" width="8.00390625" style="3" customWidth="1"/>
  </cols>
  <sheetData>
    <row r="1" ht="15">
      <c r="AD1" s="48" t="s">
        <v>51</v>
      </c>
    </row>
    <row r="3" ht="12">
      <c r="L3" s="4"/>
    </row>
    <row r="4" ht="3" customHeight="1"/>
    <row r="5" ht="9" customHeight="1" hidden="1"/>
    <row r="6" spans="1:31" ht="15.75" customHeight="1">
      <c r="A6" s="72" t="s">
        <v>50</v>
      </c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  <c r="AA6" s="72"/>
      <c r="AB6" s="72"/>
      <c r="AC6" s="72"/>
      <c r="AD6" s="72"/>
      <c r="AE6" s="72"/>
    </row>
    <row r="7" spans="1:31" ht="24" customHeight="1">
      <c r="A7" s="72"/>
      <c r="B7" s="72"/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  <c r="X7" s="72"/>
      <c r="Y7" s="72"/>
      <c r="Z7" s="72"/>
      <c r="AA7" s="72"/>
      <c r="AB7" s="72"/>
      <c r="AC7" s="72"/>
      <c r="AD7" s="72"/>
      <c r="AE7" s="72"/>
    </row>
    <row r="8" spans="1:31" ht="12">
      <c r="A8" s="5"/>
      <c r="B8" s="5"/>
      <c r="C8" s="6"/>
      <c r="D8" s="6"/>
      <c r="E8" s="6"/>
      <c r="F8" s="5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5"/>
      <c r="AD8" s="6"/>
      <c r="AE8" s="6"/>
    </row>
    <row r="9" spans="1:31" s="1" customFormat="1" ht="31.5" customHeight="1">
      <c r="A9" s="50" t="s">
        <v>0</v>
      </c>
      <c r="B9" s="70" t="s">
        <v>1</v>
      </c>
      <c r="C9" s="70" t="s">
        <v>2</v>
      </c>
      <c r="D9" s="70" t="s">
        <v>3</v>
      </c>
      <c r="E9" s="70"/>
      <c r="F9" s="70" t="s">
        <v>42</v>
      </c>
      <c r="G9" s="70"/>
      <c r="H9" s="70" t="s">
        <v>4</v>
      </c>
      <c r="I9" s="73" t="s">
        <v>45</v>
      </c>
      <c r="J9" s="73"/>
      <c r="K9" s="73"/>
      <c r="L9" s="73"/>
      <c r="M9" s="73"/>
      <c r="N9" s="50" t="s">
        <v>46</v>
      </c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70" t="s">
        <v>41</v>
      </c>
    </row>
    <row r="10" spans="1:31" s="1" customFormat="1" ht="33" customHeight="1">
      <c r="A10" s="50"/>
      <c r="B10" s="70"/>
      <c r="C10" s="70"/>
      <c r="D10" s="70"/>
      <c r="E10" s="70"/>
      <c r="F10" s="70"/>
      <c r="G10" s="70"/>
      <c r="H10" s="70"/>
      <c r="I10" s="50" t="s">
        <v>5</v>
      </c>
      <c r="J10" s="50"/>
      <c r="K10" s="50"/>
      <c r="L10" s="50"/>
      <c r="M10" s="70" t="s">
        <v>6</v>
      </c>
      <c r="N10" s="71" t="s">
        <v>5</v>
      </c>
      <c r="O10" s="71"/>
      <c r="P10" s="71"/>
      <c r="Q10" s="7"/>
      <c r="R10" s="7"/>
      <c r="S10" s="7"/>
      <c r="T10" s="7"/>
      <c r="U10" s="7"/>
      <c r="V10" s="7"/>
      <c r="W10" s="7"/>
      <c r="X10" s="8"/>
      <c r="Y10" s="8"/>
      <c r="Z10" s="8"/>
      <c r="AA10" s="8"/>
      <c r="AB10" s="8"/>
      <c r="AC10" s="8"/>
      <c r="AD10" s="70" t="s">
        <v>7</v>
      </c>
      <c r="AE10" s="70"/>
    </row>
    <row r="11" spans="1:31" s="1" customFormat="1" ht="114.75" customHeight="1">
      <c r="A11" s="50"/>
      <c r="B11" s="70"/>
      <c r="C11" s="70"/>
      <c r="D11" s="70"/>
      <c r="E11" s="70"/>
      <c r="F11" s="70"/>
      <c r="G11" s="70"/>
      <c r="H11" s="70"/>
      <c r="I11" s="9" t="s">
        <v>47</v>
      </c>
      <c r="J11" s="9" t="s">
        <v>8</v>
      </c>
      <c r="K11" s="9" t="s">
        <v>9</v>
      </c>
      <c r="L11" s="10" t="s">
        <v>10</v>
      </c>
      <c r="M11" s="70"/>
      <c r="N11" s="11" t="s">
        <v>48</v>
      </c>
      <c r="O11" s="9" t="s">
        <v>11</v>
      </c>
      <c r="P11" s="9" t="s">
        <v>12</v>
      </c>
      <c r="Q11" s="9" t="s">
        <v>13</v>
      </c>
      <c r="R11" s="9" t="s">
        <v>49</v>
      </c>
      <c r="S11" s="9" t="s">
        <v>14</v>
      </c>
      <c r="T11" s="9" t="s">
        <v>15</v>
      </c>
      <c r="U11" s="9" t="s">
        <v>16</v>
      </c>
      <c r="V11" s="9" t="s">
        <v>17</v>
      </c>
      <c r="W11" s="10" t="s">
        <v>18</v>
      </c>
      <c r="X11" s="12" t="s">
        <v>19</v>
      </c>
      <c r="Y11" s="12" t="s">
        <v>20</v>
      </c>
      <c r="Z11" s="12" t="s">
        <v>21</v>
      </c>
      <c r="AA11" s="12" t="s">
        <v>22</v>
      </c>
      <c r="AB11" s="12" t="s">
        <v>23</v>
      </c>
      <c r="AC11" s="12" t="s">
        <v>24</v>
      </c>
      <c r="AD11" s="70"/>
      <c r="AE11" s="70"/>
    </row>
    <row r="12" spans="1:31" s="1" customFormat="1" ht="12">
      <c r="A12" s="13">
        <v>1</v>
      </c>
      <c r="B12" s="13">
        <v>2</v>
      </c>
      <c r="C12" s="13">
        <v>3</v>
      </c>
      <c r="D12" s="13">
        <v>4</v>
      </c>
      <c r="E12" s="13">
        <v>5</v>
      </c>
      <c r="F12" s="13">
        <v>6</v>
      </c>
      <c r="G12" s="13">
        <v>7</v>
      </c>
      <c r="H12" s="13">
        <v>8</v>
      </c>
      <c r="I12" s="13">
        <v>9</v>
      </c>
      <c r="J12" s="14">
        <v>10</v>
      </c>
      <c r="K12" s="14">
        <v>11</v>
      </c>
      <c r="L12" s="15">
        <v>12</v>
      </c>
      <c r="M12" s="16">
        <v>13</v>
      </c>
      <c r="N12" s="17">
        <v>14</v>
      </c>
      <c r="O12" s="14">
        <v>15</v>
      </c>
      <c r="P12" s="14">
        <v>16</v>
      </c>
      <c r="Q12" s="14">
        <v>17</v>
      </c>
      <c r="R12" s="14">
        <v>18</v>
      </c>
      <c r="S12" s="14">
        <v>19</v>
      </c>
      <c r="T12" s="14">
        <v>20</v>
      </c>
      <c r="U12" s="14">
        <v>21</v>
      </c>
      <c r="V12" s="14">
        <v>22</v>
      </c>
      <c r="W12" s="15">
        <v>23</v>
      </c>
      <c r="X12" s="14">
        <v>24</v>
      </c>
      <c r="Y12" s="14">
        <v>25</v>
      </c>
      <c r="Z12" s="14">
        <v>26</v>
      </c>
      <c r="AA12" s="14">
        <v>27</v>
      </c>
      <c r="AB12" s="14">
        <v>28</v>
      </c>
      <c r="AC12" s="14">
        <v>29</v>
      </c>
      <c r="AD12" s="16">
        <v>30</v>
      </c>
      <c r="AE12" s="16">
        <v>31</v>
      </c>
    </row>
    <row r="13" spans="1:31" s="1" customFormat="1" ht="46.5" customHeight="1">
      <c r="A13" s="50" t="s">
        <v>52</v>
      </c>
      <c r="B13" s="64" t="s">
        <v>25</v>
      </c>
      <c r="C13" s="65">
        <v>7</v>
      </c>
      <c r="D13" s="18" t="s">
        <v>26</v>
      </c>
      <c r="E13" s="19">
        <v>437</v>
      </c>
      <c r="F13" s="20" t="s">
        <v>27</v>
      </c>
      <c r="G13" s="21">
        <v>326820</v>
      </c>
      <c r="H13" s="53">
        <v>12</v>
      </c>
      <c r="I13" s="22"/>
      <c r="J13" s="23">
        <f>G13*I13</f>
        <v>0</v>
      </c>
      <c r="K13" s="22"/>
      <c r="L13" s="23">
        <f>H13*K13</f>
        <v>0</v>
      </c>
      <c r="M13" s="51" t="s">
        <v>28</v>
      </c>
      <c r="N13" s="22"/>
      <c r="O13" s="23">
        <f>G13*N13</f>
        <v>0</v>
      </c>
      <c r="P13" s="22"/>
      <c r="Q13" s="23">
        <f>H13*P13</f>
        <v>0</v>
      </c>
      <c r="R13" s="22"/>
      <c r="S13" s="23">
        <f>G13*R13</f>
        <v>0</v>
      </c>
      <c r="T13" s="22"/>
      <c r="U13" s="23">
        <f>E13*H13*T13</f>
        <v>0</v>
      </c>
      <c r="V13" s="23"/>
      <c r="W13" s="23">
        <f>H13*V13</f>
        <v>0</v>
      </c>
      <c r="X13" s="23"/>
      <c r="Y13" s="23">
        <f>G13*X13</f>
        <v>0</v>
      </c>
      <c r="Z13" s="23"/>
      <c r="AA13" s="23">
        <f>G13*Z13</f>
        <v>0</v>
      </c>
      <c r="AB13" s="23"/>
      <c r="AC13" s="23">
        <f>G13*AB13</f>
        <v>0</v>
      </c>
      <c r="AD13" s="54" t="s">
        <v>28</v>
      </c>
      <c r="AE13" s="49" t="s">
        <v>28</v>
      </c>
    </row>
    <row r="14" spans="1:31" s="1" customFormat="1" ht="50.25" customHeight="1">
      <c r="A14" s="50"/>
      <c r="B14" s="64"/>
      <c r="C14" s="65"/>
      <c r="D14" s="18"/>
      <c r="E14" s="19">
        <v>0</v>
      </c>
      <c r="F14" s="24" t="s">
        <v>29</v>
      </c>
      <c r="G14" s="25">
        <v>562552</v>
      </c>
      <c r="H14" s="53"/>
      <c r="I14" s="22"/>
      <c r="J14" s="23">
        <f>G14*I14</f>
        <v>0</v>
      </c>
      <c r="K14" s="22" t="s">
        <v>28</v>
      </c>
      <c r="L14" s="23" t="s">
        <v>28</v>
      </c>
      <c r="M14" s="51"/>
      <c r="N14" s="22"/>
      <c r="O14" s="23">
        <f>G14*N14</f>
        <v>0</v>
      </c>
      <c r="P14" s="22" t="s">
        <v>28</v>
      </c>
      <c r="Q14" s="23" t="s">
        <v>28</v>
      </c>
      <c r="R14" s="22"/>
      <c r="S14" s="23">
        <f>G14*R14</f>
        <v>0</v>
      </c>
      <c r="T14" s="22" t="s">
        <v>28</v>
      </c>
      <c r="U14" s="23" t="s">
        <v>28</v>
      </c>
      <c r="V14" s="23" t="s">
        <v>28</v>
      </c>
      <c r="W14" s="23" t="s">
        <v>28</v>
      </c>
      <c r="X14" s="23"/>
      <c r="Y14" s="23">
        <f>G14*X14</f>
        <v>0</v>
      </c>
      <c r="Z14" s="23"/>
      <c r="AA14" s="23">
        <f>G14*Z14</f>
        <v>0</v>
      </c>
      <c r="AB14" s="23"/>
      <c r="AC14" s="23">
        <f>(G14*(1-80%))*AB14</f>
        <v>0</v>
      </c>
      <c r="AD14" s="54"/>
      <c r="AE14" s="49"/>
    </row>
    <row r="15" spans="1:31" s="1" customFormat="1" ht="42.75" customHeight="1">
      <c r="A15" s="50"/>
      <c r="B15" s="64"/>
      <c r="C15" s="65"/>
      <c r="D15" s="18" t="s">
        <v>30</v>
      </c>
      <c r="E15" s="19">
        <f>E13+E14</f>
        <v>437</v>
      </c>
      <c r="F15" s="18" t="s">
        <v>31</v>
      </c>
      <c r="G15" s="21">
        <f>SUM(G13:G14)</f>
        <v>889372</v>
      </c>
      <c r="H15" s="26" t="s">
        <v>28</v>
      </c>
      <c r="I15" s="22" t="s">
        <v>28</v>
      </c>
      <c r="J15" s="23">
        <f>SUM(J13:J14)</f>
        <v>0</v>
      </c>
      <c r="K15" s="22" t="s">
        <v>31</v>
      </c>
      <c r="L15" s="23">
        <f>SUM(L13:L14)</f>
        <v>0</v>
      </c>
      <c r="M15" s="27">
        <f>J15+L15</f>
        <v>0</v>
      </c>
      <c r="N15" s="22" t="s">
        <v>31</v>
      </c>
      <c r="O15" s="23">
        <f>SUM(O13:O14)</f>
        <v>0</v>
      </c>
      <c r="P15" s="22" t="s">
        <v>31</v>
      </c>
      <c r="Q15" s="23">
        <f>SUM(Q13:Q14)</f>
        <v>0</v>
      </c>
      <c r="R15" s="22" t="s">
        <v>31</v>
      </c>
      <c r="S15" s="23">
        <f>SUM(S13:S14)</f>
        <v>0</v>
      </c>
      <c r="T15" s="22" t="s">
        <v>31</v>
      </c>
      <c r="U15" s="23">
        <f>SUM(U13:U14)</f>
        <v>0</v>
      </c>
      <c r="V15" s="22" t="s">
        <v>28</v>
      </c>
      <c r="W15" s="22" t="s">
        <v>28</v>
      </c>
      <c r="X15" s="22" t="s">
        <v>28</v>
      </c>
      <c r="Y15" s="23">
        <f>SUM(Y13:Y14)</f>
        <v>0</v>
      </c>
      <c r="Z15" s="22" t="s">
        <v>28</v>
      </c>
      <c r="AA15" s="23">
        <f>SUM(AA13:AA14)</f>
        <v>0</v>
      </c>
      <c r="AB15" s="22" t="s">
        <v>28</v>
      </c>
      <c r="AC15" s="23">
        <f>SUM(AC13:AC14)</f>
        <v>0</v>
      </c>
      <c r="AD15" s="27">
        <f>O15+Q15+S15+U15+W13+Y15+AA15+AC15</f>
        <v>0</v>
      </c>
      <c r="AE15" s="28">
        <f>M15+AD15</f>
        <v>0</v>
      </c>
    </row>
    <row r="16" spans="1:31" ht="15.75" customHeight="1">
      <c r="A16" s="50" t="s">
        <v>53</v>
      </c>
      <c r="B16" s="64" t="s">
        <v>32</v>
      </c>
      <c r="C16" s="65">
        <v>8</v>
      </c>
      <c r="D16" s="66" t="s">
        <v>26</v>
      </c>
      <c r="E16" s="67">
        <v>442</v>
      </c>
      <c r="F16" s="68" t="s">
        <v>33</v>
      </c>
      <c r="G16" s="69">
        <v>525673</v>
      </c>
      <c r="H16" s="53">
        <v>12</v>
      </c>
      <c r="I16" s="58"/>
      <c r="J16" s="54">
        <f>G16*I16</f>
        <v>0</v>
      </c>
      <c r="K16" s="58"/>
      <c r="L16" s="57">
        <f>H16*K16</f>
        <v>0</v>
      </c>
      <c r="M16" s="51" t="s">
        <v>28</v>
      </c>
      <c r="N16" s="51"/>
      <c r="O16" s="63">
        <f>G16*N16</f>
        <v>0</v>
      </c>
      <c r="P16" s="58"/>
      <c r="Q16" s="57">
        <f>E16*H16*P16</f>
        <v>0</v>
      </c>
      <c r="R16" s="51"/>
      <c r="S16" s="57">
        <f>G16*R16</f>
        <v>0</v>
      </c>
      <c r="T16" s="58"/>
      <c r="U16" s="57">
        <f>E16*H16*T16</f>
        <v>0</v>
      </c>
      <c r="V16" s="57"/>
      <c r="W16" s="57">
        <f>H16*V16</f>
        <v>0</v>
      </c>
      <c r="X16" s="57"/>
      <c r="Y16" s="54">
        <f>G18*X16</f>
        <v>0</v>
      </c>
      <c r="Z16" s="54"/>
      <c r="AA16" s="54">
        <f>G16*Z16</f>
        <v>0</v>
      </c>
      <c r="AB16" s="54"/>
      <c r="AC16" s="54">
        <f>(G18*(1-30%)*AB16)</f>
        <v>0</v>
      </c>
      <c r="AD16" s="54" t="s">
        <v>28</v>
      </c>
      <c r="AE16" s="49" t="s">
        <v>28</v>
      </c>
    </row>
    <row r="17" spans="1:31" ht="51.75" customHeight="1">
      <c r="A17" s="50"/>
      <c r="B17" s="64"/>
      <c r="C17" s="65"/>
      <c r="D17" s="66"/>
      <c r="E17" s="67"/>
      <c r="F17" s="68"/>
      <c r="G17" s="69"/>
      <c r="H17" s="53"/>
      <c r="I17" s="58"/>
      <c r="J17" s="54"/>
      <c r="K17" s="58"/>
      <c r="L17" s="57"/>
      <c r="M17" s="51"/>
      <c r="N17" s="51"/>
      <c r="O17" s="63"/>
      <c r="P17" s="58"/>
      <c r="Q17" s="57"/>
      <c r="R17" s="51"/>
      <c r="S17" s="57"/>
      <c r="T17" s="58"/>
      <c r="U17" s="57"/>
      <c r="V17" s="57"/>
      <c r="W17" s="57"/>
      <c r="X17" s="57"/>
      <c r="Y17" s="54"/>
      <c r="Z17" s="54"/>
      <c r="AA17" s="54"/>
      <c r="AB17" s="54"/>
      <c r="AC17" s="54"/>
      <c r="AD17" s="54"/>
      <c r="AE17" s="49"/>
    </row>
    <row r="18" spans="1:31" s="1" customFormat="1" ht="36.75">
      <c r="A18" s="50"/>
      <c r="B18" s="64"/>
      <c r="C18" s="65"/>
      <c r="D18" s="18" t="s">
        <v>30</v>
      </c>
      <c r="E18" s="19">
        <f>E16+E17</f>
        <v>442</v>
      </c>
      <c r="F18" s="18" t="s">
        <v>31</v>
      </c>
      <c r="G18" s="21">
        <f>SUM(G16:G17)</f>
        <v>525673</v>
      </c>
      <c r="H18" s="26" t="s">
        <v>28</v>
      </c>
      <c r="I18" s="22" t="s">
        <v>28</v>
      </c>
      <c r="J18" s="23">
        <f>SUM(J16:J17)</f>
        <v>0</v>
      </c>
      <c r="K18" s="22" t="s">
        <v>31</v>
      </c>
      <c r="L18" s="23">
        <f>SUM(L16:L17)</f>
        <v>0</v>
      </c>
      <c r="M18" s="27">
        <f>J18+L18</f>
        <v>0</v>
      </c>
      <c r="N18" s="22" t="s">
        <v>31</v>
      </c>
      <c r="O18" s="23">
        <f>SUM(O16:O17)</f>
        <v>0</v>
      </c>
      <c r="P18" s="22" t="s">
        <v>31</v>
      </c>
      <c r="Q18" s="23">
        <f>SUM(Q16:Q17)</f>
        <v>0</v>
      </c>
      <c r="R18" s="22" t="s">
        <v>31</v>
      </c>
      <c r="S18" s="23">
        <f>SUM(S16:S17)</f>
        <v>0</v>
      </c>
      <c r="T18" s="22" t="s">
        <v>31</v>
      </c>
      <c r="U18" s="23">
        <f>SUM(U16:U17)</f>
        <v>0</v>
      </c>
      <c r="V18" s="22" t="s">
        <v>28</v>
      </c>
      <c r="W18" s="22" t="s">
        <v>28</v>
      </c>
      <c r="X18" s="22" t="s">
        <v>28</v>
      </c>
      <c r="Y18" s="23">
        <f>SUM(Y16:Y17)</f>
        <v>0</v>
      </c>
      <c r="Z18" s="22" t="s">
        <v>28</v>
      </c>
      <c r="AA18" s="23">
        <f>SUM(AA16:AA17)</f>
        <v>0</v>
      </c>
      <c r="AB18" s="22" t="s">
        <v>28</v>
      </c>
      <c r="AC18" s="22">
        <f>SUM(AC16:AC17)</f>
        <v>0</v>
      </c>
      <c r="AD18" s="27">
        <f>O18+Q18+S18+U18+W16+Y16+AA18+AC18</f>
        <v>0</v>
      </c>
      <c r="AE18" s="28">
        <f>M18+AD18</f>
        <v>0</v>
      </c>
    </row>
    <row r="19" spans="1:31" ht="15.75" customHeight="1">
      <c r="A19" s="50" t="s">
        <v>54</v>
      </c>
      <c r="B19" s="51" t="s">
        <v>34</v>
      </c>
      <c r="C19" s="52">
        <v>88</v>
      </c>
      <c r="D19" s="59" t="s">
        <v>26</v>
      </c>
      <c r="E19" s="58">
        <v>645</v>
      </c>
      <c r="F19" s="60" t="s">
        <v>33</v>
      </c>
      <c r="G19" s="49">
        <v>385727</v>
      </c>
      <c r="H19" s="53">
        <v>12</v>
      </c>
      <c r="I19" s="58"/>
      <c r="J19" s="54">
        <f>G19*I19</f>
        <v>0</v>
      </c>
      <c r="K19" s="58"/>
      <c r="L19" s="57">
        <f>H19*K19</f>
        <v>0</v>
      </c>
      <c r="M19" s="51" t="s">
        <v>28</v>
      </c>
      <c r="N19" s="61"/>
      <c r="O19" s="57">
        <f>G19*N19</f>
        <v>0</v>
      </c>
      <c r="P19" s="58"/>
      <c r="Q19" s="57">
        <f>E19*H19*P19</f>
        <v>0</v>
      </c>
      <c r="R19" s="51"/>
      <c r="S19" s="57">
        <f>G19*R19</f>
        <v>0</v>
      </c>
      <c r="T19" s="58"/>
      <c r="U19" s="57">
        <f>E19*H19*T19</f>
        <v>0</v>
      </c>
      <c r="V19" s="57"/>
      <c r="W19" s="57">
        <f>H19*V19</f>
        <v>0</v>
      </c>
      <c r="X19" s="57"/>
      <c r="Y19" s="54">
        <f>G21*X19</f>
        <v>0</v>
      </c>
      <c r="Z19" s="54"/>
      <c r="AA19" s="54">
        <f>G19*Z19</f>
        <v>0</v>
      </c>
      <c r="AB19" s="54"/>
      <c r="AC19" s="54">
        <f>(G19*(1-30%)*AB19)</f>
        <v>0</v>
      </c>
      <c r="AD19" s="54" t="s">
        <v>28</v>
      </c>
      <c r="AE19" s="49" t="s">
        <v>28</v>
      </c>
    </row>
    <row r="20" spans="1:31" ht="27.75" customHeight="1">
      <c r="A20" s="50"/>
      <c r="B20" s="51"/>
      <c r="C20" s="52"/>
      <c r="D20" s="59"/>
      <c r="E20" s="58"/>
      <c r="F20" s="60"/>
      <c r="G20" s="49"/>
      <c r="H20" s="53"/>
      <c r="I20" s="58"/>
      <c r="J20" s="54"/>
      <c r="K20" s="58"/>
      <c r="L20" s="57"/>
      <c r="M20" s="51"/>
      <c r="N20" s="62"/>
      <c r="O20" s="57"/>
      <c r="P20" s="58"/>
      <c r="Q20" s="57"/>
      <c r="R20" s="51"/>
      <c r="S20" s="57"/>
      <c r="T20" s="58"/>
      <c r="U20" s="57"/>
      <c r="V20" s="57"/>
      <c r="W20" s="57"/>
      <c r="X20" s="57"/>
      <c r="Y20" s="54"/>
      <c r="Z20" s="54"/>
      <c r="AA20" s="54"/>
      <c r="AB20" s="54"/>
      <c r="AC20" s="54"/>
      <c r="AD20" s="54"/>
      <c r="AE20" s="49"/>
    </row>
    <row r="21" spans="1:31" ht="36.75">
      <c r="A21" s="50"/>
      <c r="B21" s="51"/>
      <c r="C21" s="52"/>
      <c r="D21" s="29" t="s">
        <v>30</v>
      </c>
      <c r="E21" s="30">
        <f>E19</f>
        <v>645</v>
      </c>
      <c r="F21" s="31" t="s">
        <v>31</v>
      </c>
      <c r="G21" s="32">
        <f>SUM(G19:G20)</f>
        <v>385727</v>
      </c>
      <c r="H21" s="33" t="s">
        <v>28</v>
      </c>
      <c r="I21" s="30" t="s">
        <v>28</v>
      </c>
      <c r="J21" s="34">
        <f>SUM(J19)</f>
        <v>0</v>
      </c>
      <c r="K21" s="30" t="s">
        <v>31</v>
      </c>
      <c r="L21" s="34">
        <f>SUM(L19:L20)</f>
        <v>0</v>
      </c>
      <c r="M21" s="35">
        <f>J19+L21</f>
        <v>0</v>
      </c>
      <c r="N21" s="22" t="s">
        <v>31</v>
      </c>
      <c r="O21" s="34">
        <f>SUM(O19:O20)</f>
        <v>0</v>
      </c>
      <c r="P21" s="30" t="s">
        <v>31</v>
      </c>
      <c r="Q21" s="34">
        <f>SUM(Q19:Q20)</f>
        <v>0</v>
      </c>
      <c r="R21" s="30" t="s">
        <v>31</v>
      </c>
      <c r="S21" s="34">
        <f>SUM(S19:S20)</f>
        <v>0</v>
      </c>
      <c r="T21" s="30" t="s">
        <v>31</v>
      </c>
      <c r="U21" s="34">
        <f>SUM(U19:U20)</f>
        <v>0</v>
      </c>
      <c r="V21" s="22" t="s">
        <v>28</v>
      </c>
      <c r="W21" s="22" t="s">
        <v>28</v>
      </c>
      <c r="X21" s="22" t="s">
        <v>28</v>
      </c>
      <c r="Y21" s="23">
        <f>SUM(Y19:Y20)</f>
        <v>0</v>
      </c>
      <c r="Z21" s="22" t="s">
        <v>28</v>
      </c>
      <c r="AA21" s="23">
        <f>SUM(AA19:AA20)</f>
        <v>0</v>
      </c>
      <c r="AB21" s="22" t="s">
        <v>28</v>
      </c>
      <c r="AC21" s="23">
        <f>SUM(AC19:AC20)</f>
        <v>0</v>
      </c>
      <c r="AD21" s="36">
        <f>O21+Q21+S21+U21+W19+Y19</f>
        <v>0</v>
      </c>
      <c r="AE21" s="37">
        <f>M21+AD21</f>
        <v>0</v>
      </c>
    </row>
    <row r="22" spans="1:31" ht="45" customHeight="1">
      <c r="A22" s="50" t="s">
        <v>55</v>
      </c>
      <c r="B22" s="51" t="s">
        <v>35</v>
      </c>
      <c r="C22" s="52">
        <v>67</v>
      </c>
      <c r="D22" s="29" t="s">
        <v>26</v>
      </c>
      <c r="E22" s="30">
        <v>1263</v>
      </c>
      <c r="F22" s="12" t="s">
        <v>27</v>
      </c>
      <c r="G22" s="32">
        <v>455595</v>
      </c>
      <c r="H22" s="53">
        <v>12</v>
      </c>
      <c r="I22" s="30"/>
      <c r="J22" s="34">
        <f>G22*I22</f>
        <v>0</v>
      </c>
      <c r="K22" s="30"/>
      <c r="L22" s="34">
        <f>H22*K22</f>
        <v>0</v>
      </c>
      <c r="M22" s="51" t="s">
        <v>28</v>
      </c>
      <c r="N22" s="22"/>
      <c r="O22" s="38">
        <f>G22*N22</f>
        <v>0</v>
      </c>
      <c r="P22" s="30"/>
      <c r="Q22" s="34">
        <f>E22*P22</f>
        <v>0</v>
      </c>
      <c r="R22" s="22"/>
      <c r="S22" s="34">
        <f>G22*R22</f>
        <v>0</v>
      </c>
      <c r="T22" s="30"/>
      <c r="U22" s="34">
        <f>E22*H22*T22</f>
        <v>0</v>
      </c>
      <c r="V22" s="34"/>
      <c r="W22" s="34">
        <f>H22*V22</f>
        <v>0</v>
      </c>
      <c r="X22" s="23"/>
      <c r="Y22" s="23">
        <f>G22*X22</f>
        <v>0</v>
      </c>
      <c r="Z22" s="23"/>
      <c r="AA22" s="23">
        <f>G22*Z22</f>
        <v>0</v>
      </c>
      <c r="AB22" s="23"/>
      <c r="AC22" s="23">
        <f>G22*AB22</f>
        <v>0</v>
      </c>
      <c r="AD22" s="54" t="s">
        <v>28</v>
      </c>
      <c r="AE22" s="49" t="s">
        <v>28</v>
      </c>
    </row>
    <row r="23" spans="1:31" ht="44.25" customHeight="1">
      <c r="A23" s="50"/>
      <c r="B23" s="51"/>
      <c r="C23" s="52"/>
      <c r="D23" s="29"/>
      <c r="E23" s="30"/>
      <c r="F23" s="12" t="s">
        <v>29</v>
      </c>
      <c r="G23" s="23">
        <v>832546</v>
      </c>
      <c r="H23" s="53"/>
      <c r="I23" s="30"/>
      <c r="J23" s="34">
        <f>G23*I23</f>
        <v>0</v>
      </c>
      <c r="K23" s="22" t="s">
        <v>28</v>
      </c>
      <c r="L23" s="22" t="s">
        <v>28</v>
      </c>
      <c r="M23" s="51"/>
      <c r="N23" s="22"/>
      <c r="O23" s="34">
        <f>G23*N23</f>
        <v>0</v>
      </c>
      <c r="P23" s="22" t="s">
        <v>28</v>
      </c>
      <c r="Q23" s="23" t="s">
        <v>28</v>
      </c>
      <c r="R23" s="22"/>
      <c r="S23" s="34">
        <f>G23*R23</f>
        <v>0</v>
      </c>
      <c r="T23" s="22" t="s">
        <v>28</v>
      </c>
      <c r="U23" s="23" t="s">
        <v>28</v>
      </c>
      <c r="V23" s="22" t="s">
        <v>28</v>
      </c>
      <c r="W23" s="22" t="s">
        <v>28</v>
      </c>
      <c r="X23" s="23"/>
      <c r="Y23" s="23">
        <f>G23*X23</f>
        <v>0</v>
      </c>
      <c r="Z23" s="23"/>
      <c r="AA23" s="23">
        <f>G23*Z23</f>
        <v>0</v>
      </c>
      <c r="AB23" s="23"/>
      <c r="AC23" s="23">
        <f>(G23*(1-80%))*AB23</f>
        <v>0</v>
      </c>
      <c r="AD23" s="54"/>
      <c r="AE23" s="49"/>
    </row>
    <row r="24" spans="1:31" ht="36.75">
      <c r="A24" s="50"/>
      <c r="B24" s="51"/>
      <c r="C24" s="52"/>
      <c r="D24" s="29" t="s">
        <v>30</v>
      </c>
      <c r="E24" s="30">
        <f>E22+E23</f>
        <v>1263</v>
      </c>
      <c r="F24" s="31" t="s">
        <v>31</v>
      </c>
      <c r="G24" s="32">
        <f>SUM(G22:G23)</f>
        <v>1288141</v>
      </c>
      <c r="H24" s="33" t="s">
        <v>28</v>
      </c>
      <c r="I24" s="30" t="s">
        <v>28</v>
      </c>
      <c r="J24" s="34">
        <f>SUM(J22:J23)</f>
        <v>0</v>
      </c>
      <c r="K24" s="30" t="s">
        <v>31</v>
      </c>
      <c r="L24" s="34">
        <f>SUM(L22:L23)</f>
        <v>0</v>
      </c>
      <c r="M24" s="35">
        <f>J24+L24</f>
        <v>0</v>
      </c>
      <c r="N24" s="22" t="s">
        <v>31</v>
      </c>
      <c r="O24" s="34">
        <f>SUM(O22:O23)</f>
        <v>0</v>
      </c>
      <c r="P24" s="30" t="s">
        <v>31</v>
      </c>
      <c r="Q24" s="34">
        <f>SUM(Q22:Q23)</f>
        <v>0</v>
      </c>
      <c r="R24" s="30" t="s">
        <v>31</v>
      </c>
      <c r="S24" s="34">
        <f>SUM(S22:S23)</f>
        <v>0</v>
      </c>
      <c r="T24" s="30" t="s">
        <v>31</v>
      </c>
      <c r="U24" s="34">
        <f>SUM(U22:U23)</f>
        <v>0</v>
      </c>
      <c r="V24" s="22" t="s">
        <v>28</v>
      </c>
      <c r="W24" s="22" t="s">
        <v>28</v>
      </c>
      <c r="X24" s="22" t="s">
        <v>28</v>
      </c>
      <c r="Y24" s="23">
        <f>SUM(Y22:Y23)</f>
        <v>0</v>
      </c>
      <c r="Z24" s="22" t="s">
        <v>28</v>
      </c>
      <c r="AA24" s="23">
        <f>SUM(AA22:AA23)</f>
        <v>0</v>
      </c>
      <c r="AB24" s="22" t="s">
        <v>28</v>
      </c>
      <c r="AC24" s="23">
        <f>SUM(AC22:AC23)</f>
        <v>0</v>
      </c>
      <c r="AD24" s="36">
        <f>O24+Q24+S24+U24+W22+Y24+AA24+AC24</f>
        <v>0</v>
      </c>
      <c r="AE24" s="37">
        <f>M24+AD24</f>
        <v>0</v>
      </c>
    </row>
    <row r="25" spans="1:31" ht="51" customHeight="1">
      <c r="A25" s="50" t="s">
        <v>56</v>
      </c>
      <c r="B25" s="51" t="s">
        <v>36</v>
      </c>
      <c r="C25" s="52">
        <v>2</v>
      </c>
      <c r="D25" s="29" t="s">
        <v>26</v>
      </c>
      <c r="E25" s="30">
        <v>41</v>
      </c>
      <c r="F25" s="39" t="s">
        <v>37</v>
      </c>
      <c r="G25" s="32">
        <v>1260</v>
      </c>
      <c r="H25" s="53">
        <v>12</v>
      </c>
      <c r="I25" s="30"/>
      <c r="J25" s="34">
        <f>G25*I25</f>
        <v>0</v>
      </c>
      <c r="K25" s="30"/>
      <c r="L25" s="34">
        <f>H25*K25</f>
        <v>0</v>
      </c>
      <c r="M25" s="51" t="s">
        <v>28</v>
      </c>
      <c r="N25" s="22"/>
      <c r="O25" s="34">
        <f>G25*N25</f>
        <v>0</v>
      </c>
      <c r="P25" s="30"/>
      <c r="Q25" s="34">
        <f>E25*P25</f>
        <v>0</v>
      </c>
      <c r="R25" s="22"/>
      <c r="S25" s="34">
        <f>G25*R25</f>
        <v>0</v>
      </c>
      <c r="T25" s="30"/>
      <c r="U25" s="34">
        <f>E25*H25*T25</f>
        <v>0</v>
      </c>
      <c r="V25" s="34"/>
      <c r="W25" s="34">
        <f>H25*V25</f>
        <v>0</v>
      </c>
      <c r="X25" s="23"/>
      <c r="Y25" s="23">
        <f>G25*X25</f>
        <v>0</v>
      </c>
      <c r="Z25" s="23"/>
      <c r="AA25" s="23">
        <f>G25*Z25</f>
        <v>0</v>
      </c>
      <c r="AB25" s="23"/>
      <c r="AC25" s="23">
        <f>AB25*G25</f>
        <v>0</v>
      </c>
      <c r="AD25" s="54" t="s">
        <v>28</v>
      </c>
      <c r="AE25" s="49" t="s">
        <v>28</v>
      </c>
    </row>
    <row r="26" spans="1:31" ht="36" customHeight="1">
      <c r="A26" s="50"/>
      <c r="B26" s="51"/>
      <c r="C26" s="52"/>
      <c r="D26" s="29"/>
      <c r="E26" s="30"/>
      <c r="F26" s="12" t="s">
        <v>38</v>
      </c>
      <c r="G26" s="23">
        <v>1312</v>
      </c>
      <c r="H26" s="53"/>
      <c r="I26" s="30"/>
      <c r="J26" s="34">
        <f>G26*I26</f>
        <v>0</v>
      </c>
      <c r="K26" s="22" t="s">
        <v>28</v>
      </c>
      <c r="L26" s="22" t="s">
        <v>28</v>
      </c>
      <c r="M26" s="51"/>
      <c r="N26" s="22"/>
      <c r="O26" s="34">
        <f>G26*N26</f>
        <v>0</v>
      </c>
      <c r="P26" s="22" t="s">
        <v>28</v>
      </c>
      <c r="Q26" s="23" t="s">
        <v>28</v>
      </c>
      <c r="R26" s="22"/>
      <c r="S26" s="34">
        <f>G26*R26</f>
        <v>0</v>
      </c>
      <c r="T26" s="22" t="s">
        <v>28</v>
      </c>
      <c r="U26" s="22" t="s">
        <v>28</v>
      </c>
      <c r="V26" s="22" t="s">
        <v>28</v>
      </c>
      <c r="W26" s="22" t="s">
        <v>28</v>
      </c>
      <c r="X26" s="23"/>
      <c r="Y26" s="23">
        <f>G26*X26</f>
        <v>0</v>
      </c>
      <c r="Z26" s="23"/>
      <c r="AA26" s="23">
        <f>G26*Z26</f>
        <v>0</v>
      </c>
      <c r="AB26" s="23"/>
      <c r="AC26" s="23">
        <f>(G26*(1-80%))*AB26</f>
        <v>0</v>
      </c>
      <c r="AD26" s="54"/>
      <c r="AE26" s="49"/>
    </row>
    <row r="27" spans="1:31" ht="36.75">
      <c r="A27" s="50"/>
      <c r="B27" s="51"/>
      <c r="C27" s="52"/>
      <c r="D27" s="29" t="s">
        <v>30</v>
      </c>
      <c r="E27" s="30">
        <f>E25+E26</f>
        <v>41</v>
      </c>
      <c r="F27" s="31" t="s">
        <v>31</v>
      </c>
      <c r="G27" s="32">
        <f>SUM(G25:G26)</f>
        <v>2572</v>
      </c>
      <c r="H27" s="33" t="s">
        <v>28</v>
      </c>
      <c r="I27" s="30" t="s">
        <v>28</v>
      </c>
      <c r="J27" s="34">
        <f>SUM(J25:J26)</f>
        <v>0</v>
      </c>
      <c r="K27" s="30" t="s">
        <v>31</v>
      </c>
      <c r="L27" s="34">
        <f>SUM(L25:L26)</f>
        <v>0</v>
      </c>
      <c r="M27" s="35">
        <f>J27+L27</f>
        <v>0</v>
      </c>
      <c r="N27" s="22" t="s">
        <v>31</v>
      </c>
      <c r="O27" s="34">
        <f>SUM(O25:O26)</f>
        <v>0</v>
      </c>
      <c r="P27" s="30" t="s">
        <v>31</v>
      </c>
      <c r="Q27" s="34">
        <f>SUM(Q25:Q26)</f>
        <v>0</v>
      </c>
      <c r="R27" s="30" t="s">
        <v>31</v>
      </c>
      <c r="S27" s="34">
        <f>SUM(S25:S26)</f>
        <v>0</v>
      </c>
      <c r="T27" s="30" t="s">
        <v>31</v>
      </c>
      <c r="U27" s="34">
        <f>SUM(U25:U26)</f>
        <v>0</v>
      </c>
      <c r="V27" s="22" t="s">
        <v>28</v>
      </c>
      <c r="W27" s="22" t="s">
        <v>28</v>
      </c>
      <c r="X27" s="22" t="s">
        <v>28</v>
      </c>
      <c r="Y27" s="23">
        <f>SUM(Y25:Y26)</f>
        <v>0</v>
      </c>
      <c r="Z27" s="22" t="s">
        <v>28</v>
      </c>
      <c r="AA27" s="23">
        <f>SUM(AA25:AA26)</f>
        <v>0</v>
      </c>
      <c r="AB27" s="22" t="s">
        <v>28</v>
      </c>
      <c r="AC27" s="23">
        <f>SUM(AC25:AC26)</f>
        <v>0</v>
      </c>
      <c r="AD27" s="36">
        <f>O27+Q27+S27+U27+W25+Y27+AA27+AC24</f>
        <v>0</v>
      </c>
      <c r="AE27" s="37">
        <f>M27+AD27</f>
        <v>0</v>
      </c>
    </row>
    <row r="28" spans="1:31" ht="51" customHeight="1">
      <c r="A28" s="50" t="s">
        <v>57</v>
      </c>
      <c r="B28" s="51" t="s">
        <v>43</v>
      </c>
      <c r="C28" s="52">
        <v>1</v>
      </c>
      <c r="D28" s="29" t="s">
        <v>26</v>
      </c>
      <c r="E28" s="30">
        <v>130</v>
      </c>
      <c r="F28" s="39" t="s">
        <v>37</v>
      </c>
      <c r="G28" s="32">
        <v>136094</v>
      </c>
      <c r="H28" s="53">
        <v>12</v>
      </c>
      <c r="I28" s="30"/>
      <c r="J28" s="34">
        <f>G28*I28</f>
        <v>0</v>
      </c>
      <c r="K28" s="30"/>
      <c r="L28" s="34">
        <f>H28*K28</f>
        <v>0</v>
      </c>
      <c r="M28" s="51" t="s">
        <v>28</v>
      </c>
      <c r="N28" s="22"/>
      <c r="O28" s="34">
        <f>G28*N28</f>
        <v>0</v>
      </c>
      <c r="P28" s="30"/>
      <c r="Q28" s="34">
        <f>E28*P28</f>
        <v>0</v>
      </c>
      <c r="R28" s="22"/>
      <c r="S28" s="34">
        <f>G28*R28</f>
        <v>0</v>
      </c>
      <c r="T28" s="30"/>
      <c r="U28" s="34">
        <f>E28*H28*T28</f>
        <v>0</v>
      </c>
      <c r="V28" s="34"/>
      <c r="W28" s="34">
        <f>H28*V28</f>
        <v>0</v>
      </c>
      <c r="X28" s="23"/>
      <c r="Y28" s="23">
        <f>G28*X28</f>
        <v>0</v>
      </c>
      <c r="Z28" s="23"/>
      <c r="AA28" s="23">
        <f>G28*Z28</f>
        <v>0</v>
      </c>
      <c r="AB28" s="23"/>
      <c r="AC28" s="23">
        <f>AB28*G28</f>
        <v>0</v>
      </c>
      <c r="AD28" s="54" t="s">
        <v>28</v>
      </c>
      <c r="AE28" s="49" t="s">
        <v>28</v>
      </c>
    </row>
    <row r="29" spans="1:31" ht="36" customHeight="1">
      <c r="A29" s="50"/>
      <c r="B29" s="51"/>
      <c r="C29" s="52"/>
      <c r="D29" s="29"/>
      <c r="E29" s="30"/>
      <c r="F29" s="12" t="s">
        <v>38</v>
      </c>
      <c r="G29" s="23">
        <v>106729</v>
      </c>
      <c r="H29" s="53"/>
      <c r="I29" s="30"/>
      <c r="J29" s="34">
        <f>G29*I29</f>
        <v>0</v>
      </c>
      <c r="K29" s="22" t="s">
        <v>28</v>
      </c>
      <c r="L29" s="22" t="s">
        <v>28</v>
      </c>
      <c r="M29" s="51"/>
      <c r="N29" s="22"/>
      <c r="O29" s="34">
        <f>G29*N29</f>
        <v>0</v>
      </c>
      <c r="P29" s="22" t="s">
        <v>28</v>
      </c>
      <c r="Q29" s="23" t="s">
        <v>28</v>
      </c>
      <c r="R29" s="22"/>
      <c r="S29" s="34">
        <f>G29*R29</f>
        <v>0</v>
      </c>
      <c r="T29" s="22" t="s">
        <v>28</v>
      </c>
      <c r="U29" s="22" t="s">
        <v>28</v>
      </c>
      <c r="V29" s="22" t="s">
        <v>28</v>
      </c>
      <c r="W29" s="22" t="s">
        <v>28</v>
      </c>
      <c r="X29" s="23"/>
      <c r="Y29" s="23">
        <f>G29*X29</f>
        <v>0</v>
      </c>
      <c r="Z29" s="23"/>
      <c r="AA29" s="23">
        <f>G29*Z29</f>
        <v>0</v>
      </c>
      <c r="AB29" s="23"/>
      <c r="AC29" s="23">
        <f>(G29*(1-80%))*AB29</f>
        <v>0</v>
      </c>
      <c r="AD29" s="54"/>
      <c r="AE29" s="49"/>
    </row>
    <row r="30" spans="1:31" ht="36.75">
      <c r="A30" s="50"/>
      <c r="B30" s="51"/>
      <c r="C30" s="52"/>
      <c r="D30" s="29" t="s">
        <v>30</v>
      </c>
      <c r="E30" s="30">
        <f>E28+E29</f>
        <v>130</v>
      </c>
      <c r="F30" s="31" t="s">
        <v>31</v>
      </c>
      <c r="G30" s="32">
        <f>SUM(G28:G29)</f>
        <v>242823</v>
      </c>
      <c r="H30" s="33" t="s">
        <v>28</v>
      </c>
      <c r="I30" s="30" t="s">
        <v>28</v>
      </c>
      <c r="J30" s="34">
        <f>SUM(J28:J29)</f>
        <v>0</v>
      </c>
      <c r="K30" s="30" t="s">
        <v>31</v>
      </c>
      <c r="L30" s="34">
        <f>SUM(L28:L29)</f>
        <v>0</v>
      </c>
      <c r="M30" s="35">
        <f>J30+L30</f>
        <v>0</v>
      </c>
      <c r="N30" s="22" t="s">
        <v>31</v>
      </c>
      <c r="O30" s="34">
        <f>SUM(O28:O29)</f>
        <v>0</v>
      </c>
      <c r="P30" s="30" t="s">
        <v>31</v>
      </c>
      <c r="Q30" s="34">
        <f>SUM(Q28:Q29)</f>
        <v>0</v>
      </c>
      <c r="R30" s="30" t="s">
        <v>31</v>
      </c>
      <c r="S30" s="34">
        <f>SUM(S28:S29)</f>
        <v>0</v>
      </c>
      <c r="T30" s="30" t="s">
        <v>31</v>
      </c>
      <c r="U30" s="34">
        <f>SUM(U28:U29)</f>
        <v>0</v>
      </c>
      <c r="V30" s="22" t="s">
        <v>28</v>
      </c>
      <c r="W30" s="22" t="s">
        <v>28</v>
      </c>
      <c r="X30" s="22" t="s">
        <v>28</v>
      </c>
      <c r="Y30" s="23">
        <f>SUM(Y28:Y29)</f>
        <v>0</v>
      </c>
      <c r="Z30" s="22" t="s">
        <v>28</v>
      </c>
      <c r="AA30" s="23">
        <f>SUM(AA28:AA29)</f>
        <v>0</v>
      </c>
      <c r="AB30" s="22" t="s">
        <v>28</v>
      </c>
      <c r="AC30" s="23">
        <f>SUM(AC28:AC29)</f>
        <v>0</v>
      </c>
      <c r="AD30" s="36">
        <f>O30+Q30+S30+U30+W28+Y30+AA30+AC27</f>
        <v>0</v>
      </c>
      <c r="AE30" s="37">
        <f>M30+AD30</f>
        <v>0</v>
      </c>
    </row>
    <row r="31" spans="1:31" ht="15.75" customHeight="1">
      <c r="A31" s="50" t="s">
        <v>58</v>
      </c>
      <c r="B31" s="51" t="s">
        <v>39</v>
      </c>
      <c r="C31" s="52">
        <v>7</v>
      </c>
      <c r="D31" s="59" t="s">
        <v>26</v>
      </c>
      <c r="E31" s="58">
        <v>113</v>
      </c>
      <c r="F31" s="60" t="s">
        <v>33</v>
      </c>
      <c r="G31" s="49">
        <v>140846</v>
      </c>
      <c r="H31" s="53">
        <v>12</v>
      </c>
      <c r="I31" s="58"/>
      <c r="J31" s="57">
        <f>G31*I31</f>
        <v>0</v>
      </c>
      <c r="K31" s="58"/>
      <c r="L31" s="57">
        <f>H31*K31</f>
        <v>0</v>
      </c>
      <c r="M31" s="51" t="s">
        <v>28</v>
      </c>
      <c r="N31" s="54"/>
      <c r="O31" s="57">
        <f>G31*N31</f>
        <v>0</v>
      </c>
      <c r="P31" s="58"/>
      <c r="Q31" s="57">
        <f>E31*H31*P31</f>
        <v>0</v>
      </c>
      <c r="R31" s="51"/>
      <c r="S31" s="57">
        <f>G31*R31</f>
        <v>0</v>
      </c>
      <c r="T31" s="58"/>
      <c r="U31" s="57">
        <f>E31*H31*T31</f>
        <v>0</v>
      </c>
      <c r="V31" s="57"/>
      <c r="W31" s="57">
        <f>H31*V31</f>
        <v>0</v>
      </c>
      <c r="X31" s="54"/>
      <c r="Y31" s="54">
        <f>G31*X31</f>
        <v>0</v>
      </c>
      <c r="Z31" s="54"/>
      <c r="AA31" s="54">
        <f>G31*Z31</f>
        <v>0</v>
      </c>
      <c r="AB31" s="54"/>
      <c r="AC31" s="54">
        <f>(G31*(1-30%))*AB31</f>
        <v>0</v>
      </c>
      <c r="AD31" s="54" t="s">
        <v>28</v>
      </c>
      <c r="AE31" s="49" t="s">
        <v>28</v>
      </c>
    </row>
    <row r="32" spans="1:31" ht="23.25" customHeight="1">
      <c r="A32" s="50"/>
      <c r="B32" s="51"/>
      <c r="C32" s="52"/>
      <c r="D32" s="59"/>
      <c r="E32" s="58"/>
      <c r="F32" s="60"/>
      <c r="G32" s="49"/>
      <c r="H32" s="53"/>
      <c r="I32" s="58"/>
      <c r="J32" s="57"/>
      <c r="K32" s="58"/>
      <c r="L32" s="57"/>
      <c r="M32" s="51"/>
      <c r="N32" s="51"/>
      <c r="O32" s="57"/>
      <c r="P32" s="58"/>
      <c r="Q32" s="57"/>
      <c r="R32" s="51"/>
      <c r="S32" s="57"/>
      <c r="T32" s="58"/>
      <c r="U32" s="57"/>
      <c r="V32" s="57"/>
      <c r="W32" s="57"/>
      <c r="X32" s="54"/>
      <c r="Y32" s="54"/>
      <c r="Z32" s="54"/>
      <c r="AA32" s="54"/>
      <c r="AB32" s="54"/>
      <c r="AC32" s="54"/>
      <c r="AD32" s="54"/>
      <c r="AE32" s="49"/>
    </row>
    <row r="33" spans="1:31" ht="36.75">
      <c r="A33" s="50"/>
      <c r="B33" s="51"/>
      <c r="C33" s="52"/>
      <c r="D33" s="29" t="s">
        <v>30</v>
      </c>
      <c r="E33" s="30">
        <f>E31</f>
        <v>113</v>
      </c>
      <c r="F33" s="31" t="s">
        <v>31</v>
      </c>
      <c r="G33" s="32">
        <f>SUM(G31:G32)</f>
        <v>140846</v>
      </c>
      <c r="H33" s="33" t="s">
        <v>28</v>
      </c>
      <c r="I33" s="30" t="s">
        <v>28</v>
      </c>
      <c r="J33" s="34">
        <f>SUM(J31)</f>
        <v>0</v>
      </c>
      <c r="K33" s="30" t="s">
        <v>31</v>
      </c>
      <c r="L33" s="34">
        <f>SUM(L31:L32)</f>
        <v>0</v>
      </c>
      <c r="M33" s="35">
        <f>J33+L33</f>
        <v>0</v>
      </c>
      <c r="N33" s="22" t="s">
        <v>31</v>
      </c>
      <c r="O33" s="34">
        <f>SUM(O31:O32)</f>
        <v>0</v>
      </c>
      <c r="P33" s="30" t="s">
        <v>31</v>
      </c>
      <c r="Q33" s="34">
        <f>SUM(Q31:Q32)</f>
        <v>0</v>
      </c>
      <c r="R33" s="30" t="s">
        <v>31</v>
      </c>
      <c r="S33" s="34">
        <f>SUM(S31:S32)</f>
        <v>0</v>
      </c>
      <c r="T33" s="30" t="s">
        <v>31</v>
      </c>
      <c r="U33" s="34">
        <f>SUM(U31:U32)</f>
        <v>0</v>
      </c>
      <c r="V33" s="22" t="s">
        <v>28</v>
      </c>
      <c r="W33" s="22" t="s">
        <v>28</v>
      </c>
      <c r="X33" s="22" t="s">
        <v>28</v>
      </c>
      <c r="Y33" s="22" t="s">
        <v>28</v>
      </c>
      <c r="Z33" s="22" t="s">
        <v>28</v>
      </c>
      <c r="AA33" s="23">
        <f>SUM(AA31:AA32)</f>
        <v>0</v>
      </c>
      <c r="AB33" s="22" t="s">
        <v>28</v>
      </c>
      <c r="AC33" s="23">
        <f>SUM(AC31:AC32)</f>
        <v>0</v>
      </c>
      <c r="AD33" s="36">
        <f>O33+Q33+S33+U33+W31+Y31+AA31+AC31</f>
        <v>0</v>
      </c>
      <c r="AE33" s="45">
        <f>M33+AD33</f>
        <v>0</v>
      </c>
    </row>
    <row r="34" spans="4:31" ht="21" customHeight="1">
      <c r="D34" s="55" t="s">
        <v>40</v>
      </c>
      <c r="E34" s="55"/>
      <c r="F34" s="55"/>
      <c r="G34" s="40">
        <f>SUM(G33,G30,G27,G24,G21,G18,G15)</f>
        <v>3475154</v>
      </c>
      <c r="I34" s="41" t="s">
        <v>40</v>
      </c>
      <c r="J34" s="40">
        <f>SUM(J33,J30,J27,J24,J21,J18,J15)</f>
        <v>0</v>
      </c>
      <c r="K34" s="56" t="s">
        <v>31</v>
      </c>
      <c r="L34" s="56"/>
      <c r="M34" s="40">
        <f>SUM(M33,M30,M27,M24,M21,M18,M15)</f>
        <v>0</v>
      </c>
      <c r="V34" s="55" t="s">
        <v>40</v>
      </c>
      <c r="W34" s="55"/>
      <c r="X34" s="55"/>
      <c r="Y34" s="55"/>
      <c r="Z34" s="22" t="s">
        <v>28</v>
      </c>
      <c r="AA34" s="22" t="s">
        <v>28</v>
      </c>
      <c r="AB34" s="22" t="s">
        <v>28</v>
      </c>
      <c r="AC34" s="22" t="s">
        <v>28</v>
      </c>
      <c r="AD34" s="44">
        <f>SUM(AD33,AD30,AD27,AD24,AD21,AD18,AD15)</f>
        <v>0</v>
      </c>
      <c r="AE34" s="46">
        <f>SUM(AE33,AE30,AE27,AE24,AE21,AE18,AE15)</f>
        <v>0</v>
      </c>
    </row>
    <row r="35" spans="5:31" ht="18.75" customHeight="1">
      <c r="E35" s="2">
        <f>E15+E18+E21+E24+E27+E30+E33</f>
        <v>3071</v>
      </c>
      <c r="J35" s="42"/>
      <c r="AD35" s="2" t="s">
        <v>44</v>
      </c>
      <c r="AE35" s="46">
        <f>AE34*1.23</f>
        <v>0</v>
      </c>
    </row>
    <row r="36" ht="12">
      <c r="U36" s="43"/>
    </row>
    <row r="40" ht="12">
      <c r="AE40" s="47"/>
    </row>
    <row r="41" ht="12">
      <c r="AE41" s="47"/>
    </row>
  </sheetData>
  <sheetProtection selectLockedCells="1" selectUnlockedCells="1"/>
  <mergeCells count="138">
    <mergeCell ref="A6:AE7"/>
    <mergeCell ref="A9:A11"/>
    <mergeCell ref="B9:B11"/>
    <mergeCell ref="C9:C11"/>
    <mergeCell ref="D9:E11"/>
    <mergeCell ref="F9:G11"/>
    <mergeCell ref="H9:H11"/>
    <mergeCell ref="I9:M9"/>
    <mergeCell ref="N9:AD9"/>
    <mergeCell ref="AE9:AE11"/>
    <mergeCell ref="I10:L10"/>
    <mergeCell ref="M10:M11"/>
    <mergeCell ref="N10:P10"/>
    <mergeCell ref="AD10:AD11"/>
    <mergeCell ref="A13:A15"/>
    <mergeCell ref="B13:B15"/>
    <mergeCell ref="C13:C15"/>
    <mergeCell ref="H13:H14"/>
    <mergeCell ref="M13:M14"/>
    <mergeCell ref="AD13:AD14"/>
    <mergeCell ref="AE13:AE14"/>
    <mergeCell ref="A16:A18"/>
    <mergeCell ref="B16:B18"/>
    <mergeCell ref="C16:C18"/>
    <mergeCell ref="D16:D17"/>
    <mergeCell ref="E16:E17"/>
    <mergeCell ref="F16:F17"/>
    <mergeCell ref="G16:G17"/>
    <mergeCell ref="H16:H17"/>
    <mergeCell ref="I16:I17"/>
    <mergeCell ref="J16:J17"/>
    <mergeCell ref="K16:K17"/>
    <mergeCell ref="L16:L17"/>
    <mergeCell ref="M16:M17"/>
    <mergeCell ref="N16:N17"/>
    <mergeCell ref="O16:O17"/>
    <mergeCell ref="P16:P17"/>
    <mergeCell ref="Q16:Q17"/>
    <mergeCell ref="R16:R17"/>
    <mergeCell ref="S16:S17"/>
    <mergeCell ref="T16:T17"/>
    <mergeCell ref="U16:U17"/>
    <mergeCell ref="V16:V17"/>
    <mergeCell ref="W16:W17"/>
    <mergeCell ref="X16:X17"/>
    <mergeCell ref="Y16:Y17"/>
    <mergeCell ref="Z16:Z17"/>
    <mergeCell ref="AA16:AA17"/>
    <mergeCell ref="AB16:AB17"/>
    <mergeCell ref="AC16:AC17"/>
    <mergeCell ref="AD16:AD17"/>
    <mergeCell ref="AE16:AE17"/>
    <mergeCell ref="A19:A21"/>
    <mergeCell ref="B19:B21"/>
    <mergeCell ref="C19:C21"/>
    <mergeCell ref="D19:D20"/>
    <mergeCell ref="E19:E20"/>
    <mergeCell ref="F19:F20"/>
    <mergeCell ref="G19:G20"/>
    <mergeCell ref="H19:H20"/>
    <mergeCell ref="I19:I20"/>
    <mergeCell ref="J19:J20"/>
    <mergeCell ref="K19:K20"/>
    <mergeCell ref="L19:L20"/>
    <mergeCell ref="M19:M20"/>
    <mergeCell ref="N19:N20"/>
    <mergeCell ref="O19:O20"/>
    <mergeCell ref="P19:P20"/>
    <mergeCell ref="Q19:Q20"/>
    <mergeCell ref="R19:R20"/>
    <mergeCell ref="AA19:AA20"/>
    <mergeCell ref="AB19:AB20"/>
    <mergeCell ref="AC19:AC20"/>
    <mergeCell ref="AD19:AD20"/>
    <mergeCell ref="S19:S20"/>
    <mergeCell ref="T19:T20"/>
    <mergeCell ref="U19:U20"/>
    <mergeCell ref="V19:V20"/>
    <mergeCell ref="W19:W20"/>
    <mergeCell ref="X19:X20"/>
    <mergeCell ref="AE19:AE20"/>
    <mergeCell ref="A22:A24"/>
    <mergeCell ref="B22:B24"/>
    <mergeCell ref="C22:C24"/>
    <mergeCell ref="H22:H23"/>
    <mergeCell ref="M22:M23"/>
    <mergeCell ref="AD22:AD23"/>
    <mergeCell ref="AE22:AE23"/>
    <mergeCell ref="Y19:Y20"/>
    <mergeCell ref="Z19:Z20"/>
    <mergeCell ref="G31:G32"/>
    <mergeCell ref="H31:H32"/>
    <mergeCell ref="I31:I32"/>
    <mergeCell ref="AE25:AE26"/>
    <mergeCell ref="A25:A27"/>
    <mergeCell ref="B25:B27"/>
    <mergeCell ref="C25:C27"/>
    <mergeCell ref="H25:H26"/>
    <mergeCell ref="M25:M26"/>
    <mergeCell ref="AD25:AD26"/>
    <mergeCell ref="A31:A33"/>
    <mergeCell ref="B31:B33"/>
    <mergeCell ref="C31:C33"/>
    <mergeCell ref="D31:D32"/>
    <mergeCell ref="E31:E32"/>
    <mergeCell ref="F31:F32"/>
    <mergeCell ref="J31:J32"/>
    <mergeCell ref="K31:K32"/>
    <mergeCell ref="L31:L32"/>
    <mergeCell ref="M31:M32"/>
    <mergeCell ref="N31:N32"/>
    <mergeCell ref="O31:O32"/>
    <mergeCell ref="Y31:Y32"/>
    <mergeCell ref="Z31:Z32"/>
    <mergeCell ref="AA31:AA32"/>
    <mergeCell ref="P31:P32"/>
    <mergeCell ref="Q31:Q32"/>
    <mergeCell ref="R31:R32"/>
    <mergeCell ref="S31:S32"/>
    <mergeCell ref="T31:T32"/>
    <mergeCell ref="U31:U32"/>
    <mergeCell ref="AB31:AB32"/>
    <mergeCell ref="AC31:AC32"/>
    <mergeCell ref="AD31:AD32"/>
    <mergeCell ref="AE31:AE32"/>
    <mergeCell ref="D34:F34"/>
    <mergeCell ref="K34:L34"/>
    <mergeCell ref="V34:Y34"/>
    <mergeCell ref="V31:V32"/>
    <mergeCell ref="W31:W32"/>
    <mergeCell ref="X31:X32"/>
    <mergeCell ref="AE28:AE29"/>
    <mergeCell ref="A28:A30"/>
    <mergeCell ref="B28:B30"/>
    <mergeCell ref="C28:C30"/>
    <mergeCell ref="H28:H29"/>
    <mergeCell ref="M28:M29"/>
    <mergeCell ref="AD28:AD29"/>
  </mergeCells>
  <printOptions/>
  <pageMargins left="0.25" right="0.25" top="0.75" bottom="0.75" header="0.5118055555555555" footer="0.5118055555555555"/>
  <pageSetup fitToHeight="1" fitToWidth="1" horizontalDpi="600" verticalDpi="600" orientation="landscape" paperSize="8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Artur Mieczkowski</dc:creator>
  <cp:keywords/>
  <dc:description/>
  <cp:lastModifiedBy>Karolina Majk</cp:lastModifiedBy>
  <cp:lastPrinted>2022-10-21T09:42:11Z</cp:lastPrinted>
  <dcterms:created xsi:type="dcterms:W3CDTF">2022-10-13T14:10:39Z</dcterms:created>
  <dcterms:modified xsi:type="dcterms:W3CDTF">2022-10-21T09:56:26Z</dcterms:modified>
  <cp:category/>
  <cp:version/>
  <cp:contentType/>
  <cp:contentStatus/>
</cp:coreProperties>
</file>