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20" windowWidth="24675" windowHeight="11805"/>
  </bookViews>
  <sheets>
    <sheet name="Zadanie 12" sheetId="1" r:id="rId1"/>
  </sheets>
  <calcPr calcId="145621"/>
</workbook>
</file>

<file path=xl/calcChain.xml><?xml version="1.0" encoding="utf-8"?>
<calcChain xmlns="http://schemas.openxmlformats.org/spreadsheetml/2006/main">
  <c r="J24" i="1" l="1"/>
  <c r="J17" i="1"/>
  <c r="J9" i="1" l="1"/>
  <c r="J26" i="1" l="1"/>
  <c r="L26" i="1" s="1"/>
  <c r="J27" i="1"/>
  <c r="L27" i="1" s="1"/>
  <c r="L24" i="1" l="1"/>
  <c r="J32" i="1" l="1"/>
  <c r="L32" i="1" s="1"/>
  <c r="J38" i="1" l="1"/>
  <c r="L38" i="1" s="1"/>
  <c r="J37" i="1"/>
  <c r="L37" i="1" s="1"/>
  <c r="J36" i="1"/>
  <c r="L36" i="1" s="1"/>
  <c r="J35" i="1"/>
  <c r="L35" i="1" s="1"/>
  <c r="J34" i="1"/>
  <c r="L34" i="1" s="1"/>
  <c r="J33" i="1"/>
  <c r="L33" i="1" s="1"/>
  <c r="J31" i="1"/>
  <c r="L31" i="1" s="1"/>
  <c r="J30" i="1"/>
  <c r="L30" i="1" s="1"/>
  <c r="J29" i="1"/>
  <c r="L29" i="1" s="1"/>
  <c r="J28" i="1"/>
  <c r="L28" i="1" s="1"/>
  <c r="J25" i="1"/>
  <c r="L25" i="1" s="1"/>
  <c r="J23" i="1"/>
  <c r="L23" i="1" s="1"/>
  <c r="J18" i="1"/>
  <c r="L18" i="1" s="1"/>
  <c r="J13" i="1"/>
  <c r="L13" i="1" s="1"/>
  <c r="J14" i="1"/>
  <c r="L14" i="1" s="1"/>
  <c r="J15" i="1"/>
  <c r="L15" i="1" s="1"/>
  <c r="J16" i="1"/>
  <c r="L16" i="1" s="1"/>
  <c r="L17" i="1"/>
  <c r="J12" i="1"/>
  <c r="L12" i="1" s="1"/>
  <c r="J11" i="1"/>
  <c r="L11" i="1" s="1"/>
  <c r="J6" i="1"/>
  <c r="L6" i="1" s="1"/>
  <c r="J7" i="1"/>
  <c r="L7" i="1" s="1"/>
  <c r="J8" i="1"/>
  <c r="L8" i="1" s="1"/>
  <c r="J10" i="1"/>
  <c r="L10" i="1" s="1"/>
  <c r="J5" i="1"/>
  <c r="L5" i="1" s="1"/>
  <c r="J39" i="1" l="1"/>
  <c r="L9" i="1"/>
  <c r="L39" i="1" s="1"/>
</calcChain>
</file>

<file path=xl/sharedStrings.xml><?xml version="1.0" encoding="utf-8"?>
<sst xmlns="http://schemas.openxmlformats.org/spreadsheetml/2006/main" count="141" uniqueCount="92">
  <si>
    <t>Lp.</t>
  </si>
  <si>
    <t>Przedmiot zamówienia</t>
  </si>
  <si>
    <t>Ilość</t>
  </si>
  <si>
    <t>j.m.</t>
  </si>
  <si>
    <t>Cena jednostkowa netto</t>
  </si>
  <si>
    <t>Wartość netto</t>
  </si>
  <si>
    <t>Stawka podatku VAT</t>
  </si>
  <si>
    <t>Wartość brutto</t>
  </si>
  <si>
    <t>Producent</t>
  </si>
  <si>
    <t>Kod / numer katalogowy</t>
  </si>
  <si>
    <t>6=3 x 5</t>
  </si>
  <si>
    <t>8=6+VAT</t>
  </si>
  <si>
    <t xml:space="preserve">Papier Ascard </t>
  </si>
  <si>
    <t xml:space="preserve">a) Ascard 3  104x40 z nadrukiem </t>
  </si>
  <si>
    <t>szt.</t>
  </si>
  <si>
    <t>rolka</t>
  </si>
  <si>
    <t>c) A-4/B56  112x25</t>
  </si>
  <si>
    <t xml:space="preserve">Papier do EKG </t>
  </si>
  <si>
    <t>a) Ascard 612 GOLD z nadrukiem  szer. 210mmx25m</t>
  </si>
  <si>
    <t>Papier do KTG</t>
  </si>
  <si>
    <t>Papier Hellige EK-53/56  129-130x135x350-370</t>
  </si>
  <si>
    <t xml:space="preserve">Papier AT-6  144-145x100x350  </t>
  </si>
  <si>
    <t>Papier B-5 60x25 ECO</t>
  </si>
  <si>
    <t>Papier termoczuły 110x30 bez nadruku</t>
  </si>
  <si>
    <t>Papier do USG K 61B  oryginalny</t>
  </si>
  <si>
    <t>opak.</t>
  </si>
  <si>
    <t>Elektroda do elektrochirurgii  płytki bierne-dzielona</t>
  </si>
  <si>
    <t>Żel do EKG  opak. 500g</t>
  </si>
  <si>
    <t xml:space="preserve">Żel do USG niebieski 0,5l </t>
  </si>
  <si>
    <t xml:space="preserve">Papier Lifepack  </t>
  </si>
  <si>
    <t>Szkiełka nakrywkowe, opak. 100 szt.</t>
  </si>
  <si>
    <t>a) 22x22</t>
  </si>
  <si>
    <t>b) 24x24</t>
  </si>
  <si>
    <t>b) T.ELE.DEFI.QCmedtronic physiocontrol bez redukcji energii&gt;25 kg</t>
  </si>
  <si>
    <t>RAZEM  poz. 1 – 21:</t>
  </si>
  <si>
    <t>x</t>
  </si>
  <si>
    <t>Elektroda jednorazowa do EKG, pianka polietylenowa,  pokryta białym klejem akrylowym, żel stały; opak.= 50 sztuk</t>
  </si>
  <si>
    <t xml:space="preserve">a) szer. rolki 50 mm, Mindary BeneHeart, z nadrukiem </t>
  </si>
  <si>
    <t>Elektroda do defibrylacji, standard z kablem wewnątrz opakowania</t>
  </si>
  <si>
    <t>a) dla dzieci  iT.ELE.DEFI.QC1</t>
  </si>
  <si>
    <t>Sorimex</t>
  </si>
  <si>
    <r>
      <t xml:space="preserve">Poz. 10, 17, 18 -  Zamawiający </t>
    </r>
    <r>
      <rPr>
        <b/>
        <u/>
        <sz val="12"/>
        <color rgb="FF0070C0"/>
        <rFont val="Arial Narrow"/>
        <family val="2"/>
        <charset val="238"/>
      </rPr>
      <t>dopuszcza</t>
    </r>
    <r>
      <rPr>
        <b/>
        <sz val="12"/>
        <color theme="1"/>
        <rFont val="Arial Narrow"/>
        <family val="2"/>
        <charset val="238"/>
      </rPr>
      <t xml:space="preserve"> możliwość zaoferowania w mniejszych/większych opakowaniach </t>
    </r>
    <r>
      <rPr>
        <b/>
        <u/>
        <sz val="12"/>
        <color theme="1"/>
        <rFont val="Arial Narrow"/>
        <family val="2"/>
        <charset val="238"/>
      </rPr>
      <t>pod warunkiem</t>
    </r>
    <r>
      <rPr>
        <b/>
        <sz val="12"/>
        <color theme="1"/>
        <rFont val="Arial Narrow"/>
        <family val="2"/>
        <charset val="238"/>
      </rPr>
      <t xml:space="preserve"> odpowiedniego przeliczenia wymaganej ilości.</t>
    </r>
  </si>
  <si>
    <t>Fiab</t>
  </si>
  <si>
    <t>F7820</t>
  </si>
  <si>
    <t>Neomed</t>
  </si>
  <si>
    <t>Hegard</t>
  </si>
  <si>
    <t>Chemland</t>
  </si>
  <si>
    <t>Pirrone</t>
  </si>
  <si>
    <t>Mitsubishi</t>
  </si>
  <si>
    <t>K-61B</t>
  </si>
  <si>
    <t>EK-S 45PSG RTG</t>
  </si>
  <si>
    <t>EK-S 35 PSG ST</t>
  </si>
  <si>
    <t>MDP.055.104.040.16</t>
  </si>
  <si>
    <t>MDP.055.112.025.12</t>
  </si>
  <si>
    <t>MDP.055.110.010.12</t>
  </si>
  <si>
    <t>MDP.055.210.025.12</t>
  </si>
  <si>
    <t>MDP.055.060.025.12</t>
  </si>
  <si>
    <t>MDP.055.110.030.12.L</t>
  </si>
  <si>
    <t>Greatcare</t>
  </si>
  <si>
    <t>NGUB500</t>
  </si>
  <si>
    <t xml:space="preserve">Miejscowość, dnia Toruń   Kwalifikowany podpis elektroniczny  osoby upoważnionej …………………………………………. </t>
  </si>
  <si>
    <t>* poz.10a, elektroda 45x42mm</t>
  </si>
  <si>
    <t>* poz.10b, elektroda 50x35mm</t>
  </si>
  <si>
    <t>b) Ascard 33 112x15 /dopuszcza się 110x10</t>
  </si>
  <si>
    <t>b) Helige EK-512P   130x135x370</t>
  </si>
  <si>
    <r>
      <t xml:space="preserve">a) Hewlett Pacard Ma911A  150-151x100x150  </t>
    </r>
    <r>
      <rPr>
        <b/>
        <sz val="10"/>
        <color rgb="FF000000"/>
        <rFont val="Arial"/>
        <family val="2"/>
        <charset val="238"/>
      </rPr>
      <t xml:space="preserve"> </t>
    </r>
  </si>
  <si>
    <t>b) BT-350-oryginał  152x90x150 /dopuszcza się zmiennik</t>
  </si>
  <si>
    <t>Papier do Hewlett Pacard HP M1709A  210x300x200</t>
  </si>
  <si>
    <t>a) przezierna w promieniach RTG, okrągła z języczkiem,  wym. 45x25 lub 45x22*</t>
  </si>
  <si>
    <t>b) przeznaczona do prób wysiłkowych, prostokątna z zaokrąglonymi rogami i języczkiem, wym.36x48*</t>
  </si>
  <si>
    <t>Papier FC-1400  151-152x25</t>
  </si>
  <si>
    <t>Papier EKG 300G – 80mmx20m, z nadrukiem</t>
  </si>
  <si>
    <t>b) szer.100mm / dopuszcza się 100mmx40m</t>
  </si>
  <si>
    <t>c) Lifepack12  szer. 106 mmxx25m / dopuszcza się 106,5mmx23m*</t>
  </si>
  <si>
    <t>Szkiełka podstawowe 25,4x76.2 mm  lub 24,4x76,2mm (1”x3) 1,00mm – 1,2mm Trick, matowany brzeg, opak. 50 szt.</t>
  </si>
  <si>
    <t>Papier do kardiografu COROM (2104908-001) do systemu MONACO, z nadrukiem, rozm.152x90x150</t>
  </si>
  <si>
    <t>zał. 2/12 do SWZ</t>
  </si>
  <si>
    <t>NGE500</t>
  </si>
  <si>
    <t>* poz.19, fi 30mm</t>
  </si>
  <si>
    <t>Elektrody EKG dla dzieci 30x25 lub 36x31mm, przezierna w promieniach RTG,  okrągłe z języczkiem, pokryte klejem *</t>
  </si>
  <si>
    <t>Pasaco</t>
  </si>
  <si>
    <t>100/40</t>
  </si>
  <si>
    <t>EK-S 30PSG RTG</t>
  </si>
  <si>
    <t>F7952P</t>
  </si>
  <si>
    <t>F7952</t>
  </si>
  <si>
    <t>MDP.055.050.030.12.B</t>
  </si>
  <si>
    <t>MDP.055.107.023.12.B</t>
  </si>
  <si>
    <t>GCE127107</t>
  </si>
  <si>
    <t>04-298.202.03</t>
  </si>
  <si>
    <t>04-298.202.04</t>
  </si>
  <si>
    <t>* poz.16c, papier 107x23</t>
  </si>
  <si>
    <t>FORMULARZ CENOWY -zadanie częściowe nr 12 - dostawa papierów rejestracyjnych, elektrod, żeli, szkiełek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</si>
</sst>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b/>
      <sz val="12"/>
      <color rgb="FF0070C0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u/>
      <sz val="12"/>
      <color rgb="FF0070C0"/>
      <name val="Arial Narrow"/>
      <family val="2"/>
      <charset val="238"/>
    </font>
    <font>
      <b/>
      <u/>
      <sz val="12"/>
      <color theme="1"/>
      <name val="Arial Narrow"/>
      <family val="2"/>
      <charset val="238"/>
    </font>
    <font>
      <i/>
      <sz val="12"/>
      <color theme="1"/>
      <name val="Arial Narrow"/>
      <family val="2"/>
      <charset val="238"/>
    </font>
    <font>
      <sz val="10"/>
      <color rgb="FF000000"/>
      <name val="Arial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 indent="1"/>
    </xf>
    <xf numFmtId="164" fontId="8" fillId="0" borderId="2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0" xfId="0" applyFont="1" applyFill="1"/>
    <xf numFmtId="0" fontId="8" fillId="0" borderId="2" xfId="0" applyFont="1" applyBorder="1" applyAlignment="1">
      <alignment horizontal="justify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justify" vertical="center" wrapText="1"/>
    </xf>
    <xf numFmtId="0" fontId="13" fillId="0" borderId="8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/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/>
    <xf numFmtId="0" fontId="10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2" fillId="0" borderId="0" xfId="0" applyFont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tabSelected="1" topLeftCell="A31" workbookViewId="0">
      <selection activeCell="J2" sqref="J2:J3"/>
    </sheetView>
  </sheetViews>
  <sheetFormatPr defaultRowHeight="15" x14ac:dyDescent="0.25"/>
  <cols>
    <col min="1" max="1" width="5.85546875" customWidth="1"/>
    <col min="2" max="2" width="42" customWidth="1"/>
    <col min="3" max="3" width="1.140625" customWidth="1"/>
    <col min="4" max="4" width="3.5703125" customWidth="1"/>
    <col min="6" max="6" width="25" customWidth="1"/>
    <col min="9" max="9" width="17.140625" customWidth="1"/>
    <col min="10" max="10" width="18.7109375" customWidth="1"/>
    <col min="11" max="11" width="16.28515625" customWidth="1"/>
    <col min="12" max="12" width="12.7109375" customWidth="1"/>
    <col min="13" max="13" width="17.85546875" style="1" customWidth="1"/>
    <col min="14" max="14" width="29.140625" customWidth="1"/>
  </cols>
  <sheetData>
    <row r="1" spans="1:14" ht="15.75" x14ac:dyDescent="0.25">
      <c r="A1" s="57" t="s">
        <v>91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2" t="s">
        <v>76</v>
      </c>
    </row>
    <row r="2" spans="1:14" ht="15" customHeight="1" x14ac:dyDescent="0.25">
      <c r="A2" s="43" t="s">
        <v>0</v>
      </c>
      <c r="B2" s="43" t="s">
        <v>1</v>
      </c>
      <c r="C2" s="56"/>
      <c r="D2" s="56"/>
      <c r="E2" s="56"/>
      <c r="F2" s="56"/>
      <c r="G2" s="43" t="s">
        <v>2</v>
      </c>
      <c r="H2" s="43" t="s">
        <v>3</v>
      </c>
      <c r="I2" s="43" t="s">
        <v>4</v>
      </c>
      <c r="J2" s="43" t="s">
        <v>5</v>
      </c>
      <c r="K2" s="43" t="s">
        <v>6</v>
      </c>
      <c r="L2" s="43" t="s">
        <v>7</v>
      </c>
      <c r="M2" s="53" t="s">
        <v>8</v>
      </c>
      <c r="N2" s="53" t="s">
        <v>9</v>
      </c>
    </row>
    <row r="3" spans="1:14" ht="36" customHeight="1" x14ac:dyDescent="0.25">
      <c r="A3" s="43"/>
      <c r="B3" s="43"/>
      <c r="C3" s="56"/>
      <c r="D3" s="56"/>
      <c r="E3" s="56"/>
      <c r="F3" s="56"/>
      <c r="G3" s="43"/>
      <c r="H3" s="43"/>
      <c r="I3" s="56"/>
      <c r="J3" s="43"/>
      <c r="K3" s="56"/>
      <c r="L3" s="56"/>
      <c r="M3" s="59"/>
      <c r="N3" s="54"/>
    </row>
    <row r="4" spans="1:14" ht="15.75" x14ac:dyDescent="0.25">
      <c r="A4" s="3">
        <v>1</v>
      </c>
      <c r="B4" s="55">
        <v>2</v>
      </c>
      <c r="C4" s="56"/>
      <c r="D4" s="56"/>
      <c r="E4" s="56"/>
      <c r="F4" s="56"/>
      <c r="G4" s="3">
        <v>3</v>
      </c>
      <c r="H4" s="3">
        <v>4</v>
      </c>
      <c r="I4" s="3">
        <v>5</v>
      </c>
      <c r="J4" s="3" t="s">
        <v>10</v>
      </c>
      <c r="K4" s="3">
        <v>7</v>
      </c>
      <c r="L4" s="3" t="s">
        <v>11</v>
      </c>
      <c r="M4" s="13">
        <v>9</v>
      </c>
      <c r="N4" s="19">
        <v>10</v>
      </c>
    </row>
    <row r="5" spans="1:14" ht="19.5" customHeight="1" x14ac:dyDescent="0.25">
      <c r="A5" s="51">
        <v>1</v>
      </c>
      <c r="B5" s="31" t="s">
        <v>12</v>
      </c>
      <c r="C5" s="38" t="s">
        <v>13</v>
      </c>
      <c r="D5" s="38"/>
      <c r="E5" s="38"/>
      <c r="F5" s="38"/>
      <c r="G5" s="4">
        <v>50</v>
      </c>
      <c r="H5" s="4" t="s">
        <v>14</v>
      </c>
      <c r="I5" s="12">
        <v>4.0999999999999996</v>
      </c>
      <c r="J5" s="17">
        <f>I5*G5</f>
        <v>204.99999999999997</v>
      </c>
      <c r="K5" s="18">
        <v>0.08</v>
      </c>
      <c r="L5" s="17">
        <f>J5+(J5*8%)</f>
        <v>221.39999999999998</v>
      </c>
      <c r="M5" s="14" t="s">
        <v>45</v>
      </c>
      <c r="N5" s="29" t="s">
        <v>52</v>
      </c>
    </row>
    <row r="6" spans="1:14" ht="32.25" customHeight="1" x14ac:dyDescent="0.25">
      <c r="A6" s="51"/>
      <c r="B6" s="31"/>
      <c r="C6" s="38" t="s">
        <v>63</v>
      </c>
      <c r="D6" s="38"/>
      <c r="E6" s="38"/>
      <c r="F6" s="38"/>
      <c r="G6" s="4">
        <v>30</v>
      </c>
      <c r="H6" s="4" t="s">
        <v>15</v>
      </c>
      <c r="I6" s="12">
        <v>1.3</v>
      </c>
      <c r="J6" s="17">
        <f t="shared" ref="J6:J10" si="0">I6*G6</f>
        <v>39</v>
      </c>
      <c r="K6" s="18">
        <v>0.08</v>
      </c>
      <c r="L6" s="17">
        <f t="shared" ref="L6:L16" si="1">J6+(J6*8%)</f>
        <v>42.12</v>
      </c>
      <c r="M6" s="14" t="s">
        <v>45</v>
      </c>
      <c r="N6" s="29" t="s">
        <v>54</v>
      </c>
    </row>
    <row r="7" spans="1:14" ht="37.5" customHeight="1" x14ac:dyDescent="0.25">
      <c r="A7" s="51"/>
      <c r="B7" s="31"/>
      <c r="C7" s="38" t="s">
        <v>16</v>
      </c>
      <c r="D7" s="38"/>
      <c r="E7" s="38"/>
      <c r="F7" s="38"/>
      <c r="G7" s="4">
        <v>600</v>
      </c>
      <c r="H7" s="4" t="s">
        <v>14</v>
      </c>
      <c r="I7" s="12">
        <v>2.2000000000000002</v>
      </c>
      <c r="J7" s="17">
        <f t="shared" si="0"/>
        <v>1320</v>
      </c>
      <c r="K7" s="18">
        <v>0.08</v>
      </c>
      <c r="L7" s="17">
        <f t="shared" si="1"/>
        <v>1425.6</v>
      </c>
      <c r="M7" s="14" t="s">
        <v>45</v>
      </c>
      <c r="N7" s="29" t="s">
        <v>53</v>
      </c>
    </row>
    <row r="8" spans="1:14" ht="27.75" customHeight="1" x14ac:dyDescent="0.25">
      <c r="A8" s="51">
        <v>2</v>
      </c>
      <c r="B8" s="31" t="s">
        <v>17</v>
      </c>
      <c r="C8" s="38" t="s">
        <v>18</v>
      </c>
      <c r="D8" s="38"/>
      <c r="E8" s="38"/>
      <c r="F8" s="38"/>
      <c r="G8" s="4">
        <v>80</v>
      </c>
      <c r="H8" s="4" t="s">
        <v>15</v>
      </c>
      <c r="I8" s="12">
        <v>5.45</v>
      </c>
      <c r="J8" s="17">
        <f t="shared" si="0"/>
        <v>436</v>
      </c>
      <c r="K8" s="18">
        <v>0.08</v>
      </c>
      <c r="L8" s="17">
        <f t="shared" si="1"/>
        <v>470.88</v>
      </c>
      <c r="M8" s="14" t="s">
        <v>45</v>
      </c>
      <c r="N8" s="29" t="s">
        <v>55</v>
      </c>
    </row>
    <row r="9" spans="1:14" ht="28.5" customHeight="1" x14ac:dyDescent="0.25">
      <c r="A9" s="51"/>
      <c r="B9" s="31"/>
      <c r="C9" s="38" t="s">
        <v>64</v>
      </c>
      <c r="D9" s="38"/>
      <c r="E9" s="38"/>
      <c r="F9" s="38"/>
      <c r="G9" s="4">
        <v>50</v>
      </c>
      <c r="H9" s="4" t="s">
        <v>14</v>
      </c>
      <c r="I9" s="12">
        <v>13.2</v>
      </c>
      <c r="J9" s="27">
        <f t="shared" si="0"/>
        <v>660</v>
      </c>
      <c r="K9" s="18">
        <v>0.08</v>
      </c>
      <c r="L9" s="17">
        <f t="shared" si="1"/>
        <v>712.8</v>
      </c>
      <c r="M9" s="14" t="s">
        <v>47</v>
      </c>
      <c r="N9" s="29">
        <v>21584</v>
      </c>
    </row>
    <row r="10" spans="1:14" ht="42" customHeight="1" x14ac:dyDescent="0.25">
      <c r="A10" s="51">
        <v>3</v>
      </c>
      <c r="B10" s="31" t="s">
        <v>19</v>
      </c>
      <c r="C10" s="31" t="s">
        <v>65</v>
      </c>
      <c r="D10" s="31"/>
      <c r="E10" s="31"/>
      <c r="F10" s="31"/>
      <c r="G10" s="4">
        <v>100</v>
      </c>
      <c r="H10" s="4" t="s">
        <v>14</v>
      </c>
      <c r="I10" s="12">
        <v>2.75</v>
      </c>
      <c r="J10" s="17">
        <f t="shared" si="0"/>
        <v>275</v>
      </c>
      <c r="K10" s="18">
        <v>0.08</v>
      </c>
      <c r="L10" s="17">
        <f t="shared" si="1"/>
        <v>297</v>
      </c>
      <c r="M10" s="14" t="s">
        <v>47</v>
      </c>
      <c r="N10" s="29">
        <v>21597</v>
      </c>
    </row>
    <row r="11" spans="1:14" ht="42.75" customHeight="1" x14ac:dyDescent="0.25">
      <c r="A11" s="51"/>
      <c r="B11" s="31"/>
      <c r="C11" s="31" t="s">
        <v>66</v>
      </c>
      <c r="D11" s="31"/>
      <c r="E11" s="31"/>
      <c r="F11" s="31"/>
      <c r="G11" s="4">
        <v>100</v>
      </c>
      <c r="H11" s="4" t="s">
        <v>14</v>
      </c>
      <c r="I11" s="12">
        <v>3.95</v>
      </c>
      <c r="J11" s="17">
        <f>I11*G11</f>
        <v>395</v>
      </c>
      <c r="K11" s="18">
        <v>0.08</v>
      </c>
      <c r="L11" s="17">
        <f t="shared" si="1"/>
        <v>426.6</v>
      </c>
      <c r="M11" s="14" t="s">
        <v>47</v>
      </c>
      <c r="N11" s="29">
        <v>21718</v>
      </c>
    </row>
    <row r="12" spans="1:14" ht="15" customHeight="1" x14ac:dyDescent="0.25">
      <c r="A12" s="4">
        <v>4</v>
      </c>
      <c r="B12" s="31" t="s">
        <v>67</v>
      </c>
      <c r="C12" s="31"/>
      <c r="D12" s="31"/>
      <c r="E12" s="31"/>
      <c r="F12" s="31"/>
      <c r="G12" s="4">
        <v>40</v>
      </c>
      <c r="H12" s="4" t="s">
        <v>14</v>
      </c>
      <c r="I12" s="12">
        <v>15.5</v>
      </c>
      <c r="J12" s="17">
        <f>I12*G12</f>
        <v>620</v>
      </c>
      <c r="K12" s="18">
        <v>0.08</v>
      </c>
      <c r="L12" s="17">
        <f t="shared" si="1"/>
        <v>669.6</v>
      </c>
      <c r="M12" s="14" t="s">
        <v>47</v>
      </c>
      <c r="N12" s="29">
        <v>21710</v>
      </c>
    </row>
    <row r="13" spans="1:14" ht="15" customHeight="1" x14ac:dyDescent="0.25">
      <c r="A13" s="4">
        <v>5</v>
      </c>
      <c r="B13" s="31" t="s">
        <v>20</v>
      </c>
      <c r="C13" s="31"/>
      <c r="D13" s="31"/>
      <c r="E13" s="31"/>
      <c r="F13" s="31"/>
      <c r="G13" s="4">
        <v>20</v>
      </c>
      <c r="H13" s="4" t="s">
        <v>14</v>
      </c>
      <c r="I13" s="12">
        <v>13.2</v>
      </c>
      <c r="J13" s="17">
        <f t="shared" ref="J13:J17" si="2">I13*G13</f>
        <v>264</v>
      </c>
      <c r="K13" s="18">
        <v>0.08</v>
      </c>
      <c r="L13" s="17">
        <f t="shared" si="1"/>
        <v>285.12</v>
      </c>
      <c r="M13" s="14" t="s">
        <v>47</v>
      </c>
      <c r="N13" s="29">
        <v>21584</v>
      </c>
    </row>
    <row r="14" spans="1:14" ht="15" customHeight="1" x14ac:dyDescent="0.25">
      <c r="A14" s="4">
        <v>6</v>
      </c>
      <c r="B14" s="31" t="s">
        <v>21</v>
      </c>
      <c r="C14" s="31"/>
      <c r="D14" s="31"/>
      <c r="E14" s="31"/>
      <c r="F14" s="31"/>
      <c r="G14" s="4">
        <v>30</v>
      </c>
      <c r="H14" s="4" t="s">
        <v>14</v>
      </c>
      <c r="I14" s="12">
        <v>8.4499999999999993</v>
      </c>
      <c r="J14" s="17">
        <f t="shared" si="2"/>
        <v>253.49999999999997</v>
      </c>
      <c r="K14" s="18">
        <v>0.08</v>
      </c>
      <c r="L14" s="17">
        <f t="shared" si="1"/>
        <v>273.77999999999997</v>
      </c>
      <c r="M14" s="14" t="s">
        <v>47</v>
      </c>
      <c r="N14" s="29">
        <v>21551</v>
      </c>
    </row>
    <row r="15" spans="1:14" ht="15" customHeight="1" x14ac:dyDescent="0.25">
      <c r="A15" s="4">
        <v>7</v>
      </c>
      <c r="B15" s="31" t="s">
        <v>22</v>
      </c>
      <c r="C15" s="31"/>
      <c r="D15" s="31"/>
      <c r="E15" s="31"/>
      <c r="F15" s="31"/>
      <c r="G15" s="4">
        <v>200</v>
      </c>
      <c r="H15" s="4" t="s">
        <v>15</v>
      </c>
      <c r="I15" s="12">
        <v>1.55</v>
      </c>
      <c r="J15" s="17">
        <f t="shared" si="2"/>
        <v>310</v>
      </c>
      <c r="K15" s="18">
        <v>0.08</v>
      </c>
      <c r="L15" s="17">
        <f t="shared" si="1"/>
        <v>334.8</v>
      </c>
      <c r="M15" s="14" t="s">
        <v>45</v>
      </c>
      <c r="N15" s="29" t="s">
        <v>56</v>
      </c>
    </row>
    <row r="16" spans="1:14" ht="15" customHeight="1" x14ac:dyDescent="0.25">
      <c r="A16" s="4">
        <v>8</v>
      </c>
      <c r="B16" s="31" t="s">
        <v>23</v>
      </c>
      <c r="C16" s="31"/>
      <c r="D16" s="31"/>
      <c r="E16" s="31"/>
      <c r="F16" s="31"/>
      <c r="G16" s="4">
        <v>100</v>
      </c>
      <c r="H16" s="4" t="s">
        <v>15</v>
      </c>
      <c r="I16" s="12">
        <v>2.65</v>
      </c>
      <c r="J16" s="17">
        <f t="shared" si="2"/>
        <v>265</v>
      </c>
      <c r="K16" s="18">
        <v>0.08</v>
      </c>
      <c r="L16" s="17">
        <f t="shared" si="1"/>
        <v>286.2</v>
      </c>
      <c r="M16" s="14" t="s">
        <v>45</v>
      </c>
      <c r="N16" s="29" t="s">
        <v>57</v>
      </c>
    </row>
    <row r="17" spans="1:14" ht="15" customHeight="1" x14ac:dyDescent="0.25">
      <c r="A17" s="4">
        <v>9</v>
      </c>
      <c r="B17" s="31" t="s">
        <v>24</v>
      </c>
      <c r="C17" s="31"/>
      <c r="D17" s="31"/>
      <c r="E17" s="31"/>
      <c r="F17" s="31"/>
      <c r="G17" s="4">
        <v>30</v>
      </c>
      <c r="H17" s="4" t="s">
        <v>14</v>
      </c>
      <c r="I17" s="12">
        <v>20.8</v>
      </c>
      <c r="J17" s="27">
        <f t="shared" si="2"/>
        <v>624</v>
      </c>
      <c r="K17" s="18">
        <v>0.08</v>
      </c>
      <c r="L17" s="17">
        <f>J17+(J17*8%)</f>
        <v>673.92</v>
      </c>
      <c r="M17" s="14" t="s">
        <v>48</v>
      </c>
      <c r="N17" s="29" t="s">
        <v>49</v>
      </c>
    </row>
    <row r="18" spans="1:14" ht="15" customHeight="1" x14ac:dyDescent="0.25">
      <c r="A18" s="39">
        <v>10</v>
      </c>
      <c r="B18" s="32" t="s">
        <v>36</v>
      </c>
      <c r="C18" s="34"/>
      <c r="D18" s="45" t="s">
        <v>68</v>
      </c>
      <c r="E18" s="47"/>
      <c r="F18" s="46"/>
      <c r="G18" s="51">
        <v>1500</v>
      </c>
      <c r="H18" s="51" t="s">
        <v>25</v>
      </c>
      <c r="I18" s="52">
        <v>7.9</v>
      </c>
      <c r="J18" s="52">
        <f>I18*G18</f>
        <v>11850</v>
      </c>
      <c r="K18" s="61">
        <v>0.08</v>
      </c>
      <c r="L18" s="52">
        <f>J18+(J18*8%)</f>
        <v>12798</v>
      </c>
      <c r="M18" s="59" t="s">
        <v>40</v>
      </c>
      <c r="N18" s="60" t="s">
        <v>50</v>
      </c>
    </row>
    <row r="19" spans="1:14" ht="15" customHeight="1" x14ac:dyDescent="0.25">
      <c r="A19" s="40"/>
      <c r="B19" s="48"/>
      <c r="C19" s="50"/>
      <c r="D19" s="48"/>
      <c r="E19" s="49"/>
      <c r="F19" s="50"/>
      <c r="G19" s="51"/>
      <c r="H19" s="51"/>
      <c r="I19" s="52"/>
      <c r="J19" s="52"/>
      <c r="K19" s="51"/>
      <c r="L19" s="51"/>
      <c r="M19" s="59"/>
      <c r="N19" s="60"/>
    </row>
    <row r="20" spans="1:14" ht="15" customHeight="1" x14ac:dyDescent="0.25">
      <c r="A20" s="40"/>
      <c r="B20" s="48"/>
      <c r="C20" s="50"/>
      <c r="D20" s="48"/>
      <c r="E20" s="49"/>
      <c r="F20" s="50"/>
      <c r="G20" s="51"/>
      <c r="H20" s="51"/>
      <c r="I20" s="52"/>
      <c r="J20" s="52"/>
      <c r="K20" s="51"/>
      <c r="L20" s="51"/>
      <c r="M20" s="59"/>
      <c r="N20" s="60"/>
    </row>
    <row r="21" spans="1:14" ht="15" customHeight="1" x14ac:dyDescent="0.25">
      <c r="A21" s="40"/>
      <c r="B21" s="48"/>
      <c r="C21" s="50"/>
      <c r="D21" s="48"/>
      <c r="E21" s="49"/>
      <c r="F21" s="50"/>
      <c r="G21" s="51"/>
      <c r="H21" s="51"/>
      <c r="I21" s="52"/>
      <c r="J21" s="52"/>
      <c r="K21" s="51"/>
      <c r="L21" s="51"/>
      <c r="M21" s="59"/>
      <c r="N21" s="60"/>
    </row>
    <row r="22" spans="1:14" ht="15" customHeight="1" x14ac:dyDescent="0.25">
      <c r="A22" s="40"/>
      <c r="B22" s="48"/>
      <c r="C22" s="50"/>
      <c r="D22" s="35"/>
      <c r="E22" s="36"/>
      <c r="F22" s="37"/>
      <c r="G22" s="51"/>
      <c r="H22" s="51"/>
      <c r="I22" s="52"/>
      <c r="J22" s="52"/>
      <c r="K22" s="51"/>
      <c r="L22" s="51"/>
      <c r="M22" s="59"/>
      <c r="N22" s="60"/>
    </row>
    <row r="23" spans="1:14" ht="54.75" customHeight="1" x14ac:dyDescent="0.25">
      <c r="A23" s="41"/>
      <c r="B23" s="48"/>
      <c r="C23" s="50"/>
      <c r="D23" s="45" t="s">
        <v>69</v>
      </c>
      <c r="E23" s="47"/>
      <c r="F23" s="46"/>
      <c r="G23" s="15">
        <v>400</v>
      </c>
      <c r="H23" s="15" t="s">
        <v>25</v>
      </c>
      <c r="I23" s="17">
        <v>6.45</v>
      </c>
      <c r="J23" s="17">
        <f>I23*G23</f>
        <v>2580</v>
      </c>
      <c r="K23" s="18">
        <v>0.08</v>
      </c>
      <c r="L23" s="17">
        <f>J23+(J23*K23)</f>
        <v>2786.4</v>
      </c>
      <c r="M23" s="14" t="s">
        <v>40</v>
      </c>
      <c r="N23" s="29" t="s">
        <v>51</v>
      </c>
    </row>
    <row r="24" spans="1:14" ht="39" customHeight="1" x14ac:dyDescent="0.25">
      <c r="A24" s="15">
        <v>11</v>
      </c>
      <c r="B24" s="31" t="s">
        <v>26</v>
      </c>
      <c r="C24" s="31"/>
      <c r="D24" s="31"/>
      <c r="E24" s="31"/>
      <c r="F24" s="31"/>
      <c r="G24" s="15">
        <v>2500</v>
      </c>
      <c r="H24" s="15" t="s">
        <v>14</v>
      </c>
      <c r="I24" s="17">
        <v>2.5</v>
      </c>
      <c r="J24" s="27">
        <f>I24*G24</f>
        <v>6250</v>
      </c>
      <c r="K24" s="21">
        <v>0.08</v>
      </c>
      <c r="L24" s="20">
        <f>J24+(J24*K24)</f>
        <v>6750</v>
      </c>
      <c r="M24" s="22" t="s">
        <v>42</v>
      </c>
      <c r="N24" s="29" t="s">
        <v>43</v>
      </c>
    </row>
    <row r="25" spans="1:14" ht="15.75" x14ac:dyDescent="0.25">
      <c r="A25" s="4">
        <v>12</v>
      </c>
      <c r="B25" s="31" t="s">
        <v>27</v>
      </c>
      <c r="C25" s="31"/>
      <c r="D25" s="31"/>
      <c r="E25" s="31"/>
      <c r="F25" s="31"/>
      <c r="G25" s="15">
        <v>200</v>
      </c>
      <c r="H25" s="15" t="s">
        <v>14</v>
      </c>
      <c r="I25" s="17">
        <v>2.7</v>
      </c>
      <c r="J25" s="17">
        <f>I25*G25</f>
        <v>540</v>
      </c>
      <c r="K25" s="18">
        <v>0.08</v>
      </c>
      <c r="L25" s="17">
        <f>J25+(J25*K25)</f>
        <v>583.20000000000005</v>
      </c>
      <c r="M25" s="22" t="s">
        <v>44</v>
      </c>
      <c r="N25" s="29" t="s">
        <v>77</v>
      </c>
    </row>
    <row r="26" spans="1:14" ht="31.5" customHeight="1" x14ac:dyDescent="0.25">
      <c r="A26" s="15">
        <v>13</v>
      </c>
      <c r="B26" s="31" t="s">
        <v>28</v>
      </c>
      <c r="C26" s="31"/>
      <c r="D26" s="31"/>
      <c r="E26" s="31"/>
      <c r="F26" s="31"/>
      <c r="G26" s="15">
        <v>600</v>
      </c>
      <c r="H26" s="15" t="s">
        <v>14</v>
      </c>
      <c r="I26" s="17">
        <v>2.2000000000000002</v>
      </c>
      <c r="J26" s="25">
        <f t="shared" ref="J26:J27" si="3">I26*G26</f>
        <v>1320</v>
      </c>
      <c r="K26" s="26">
        <v>0.08</v>
      </c>
      <c r="L26" s="27">
        <f t="shared" ref="L26:L27" si="4">J26+(J26*K26)</f>
        <v>1425.6</v>
      </c>
      <c r="M26" s="22" t="s">
        <v>44</v>
      </c>
      <c r="N26" s="29" t="s">
        <v>59</v>
      </c>
    </row>
    <row r="27" spans="1:14" ht="32.25" customHeight="1" x14ac:dyDescent="0.25">
      <c r="A27" s="15">
        <v>14</v>
      </c>
      <c r="B27" s="31" t="s">
        <v>70</v>
      </c>
      <c r="C27" s="31"/>
      <c r="D27" s="31"/>
      <c r="E27" s="31"/>
      <c r="F27" s="31"/>
      <c r="G27" s="15">
        <v>50</v>
      </c>
      <c r="H27" s="15" t="s">
        <v>15</v>
      </c>
      <c r="I27" s="17">
        <v>7.8</v>
      </c>
      <c r="J27" s="25">
        <f t="shared" si="3"/>
        <v>390</v>
      </c>
      <c r="K27" s="26">
        <v>0.08</v>
      </c>
      <c r="L27" s="27">
        <f t="shared" si="4"/>
        <v>421.2</v>
      </c>
      <c r="M27" s="22" t="s">
        <v>47</v>
      </c>
      <c r="N27" s="29">
        <v>53215</v>
      </c>
    </row>
    <row r="28" spans="1:14" ht="15.75" x14ac:dyDescent="0.25">
      <c r="A28" s="4">
        <v>15</v>
      </c>
      <c r="B28" s="31" t="s">
        <v>71</v>
      </c>
      <c r="C28" s="31"/>
      <c r="D28" s="31"/>
      <c r="E28" s="31"/>
      <c r="F28" s="31"/>
      <c r="G28" s="15">
        <v>40</v>
      </c>
      <c r="H28" s="15" t="s">
        <v>15</v>
      </c>
      <c r="I28" s="17">
        <v>2.1</v>
      </c>
      <c r="J28" s="17">
        <f>I28*G28</f>
        <v>84</v>
      </c>
      <c r="K28" s="18">
        <v>0.08</v>
      </c>
      <c r="L28" s="17">
        <f>J28+(J28*K28)</f>
        <v>90.72</v>
      </c>
      <c r="M28" s="14" t="s">
        <v>47</v>
      </c>
      <c r="N28" s="29">
        <v>12016</v>
      </c>
    </row>
    <row r="29" spans="1:14" ht="25.5" customHeight="1" x14ac:dyDescent="0.25">
      <c r="A29" s="39">
        <v>16</v>
      </c>
      <c r="B29" s="31" t="s">
        <v>29</v>
      </c>
      <c r="C29" s="31"/>
      <c r="D29" s="31"/>
      <c r="E29" s="45" t="s">
        <v>37</v>
      </c>
      <c r="F29" s="46"/>
      <c r="G29" s="15">
        <v>30</v>
      </c>
      <c r="H29" s="15" t="s">
        <v>15</v>
      </c>
      <c r="I29" s="17">
        <v>1.8</v>
      </c>
      <c r="J29" s="17">
        <f>I29*G29</f>
        <v>54</v>
      </c>
      <c r="K29" s="18">
        <v>0.08</v>
      </c>
      <c r="L29" s="17">
        <f t="shared" ref="L29:L30" si="5">J29+(J29*K29)</f>
        <v>58.32</v>
      </c>
      <c r="M29" s="14" t="s">
        <v>45</v>
      </c>
      <c r="N29" s="29" t="s">
        <v>85</v>
      </c>
    </row>
    <row r="30" spans="1:14" ht="30.75" customHeight="1" x14ac:dyDescent="0.25">
      <c r="A30" s="40"/>
      <c r="B30" s="31"/>
      <c r="C30" s="31"/>
      <c r="D30" s="31"/>
      <c r="E30" s="31" t="s">
        <v>72</v>
      </c>
      <c r="F30" s="31"/>
      <c r="G30" s="15">
        <v>30</v>
      </c>
      <c r="H30" s="15" t="s">
        <v>15</v>
      </c>
      <c r="I30" s="17">
        <v>3.6</v>
      </c>
      <c r="J30" s="17">
        <f>I30*G30</f>
        <v>108</v>
      </c>
      <c r="K30" s="18">
        <v>0.08</v>
      </c>
      <c r="L30" s="17">
        <f t="shared" si="5"/>
        <v>116.64</v>
      </c>
      <c r="M30" s="14" t="s">
        <v>80</v>
      </c>
      <c r="N30" s="29" t="s">
        <v>81</v>
      </c>
    </row>
    <row r="31" spans="1:14" ht="39.75" customHeight="1" x14ac:dyDescent="0.25">
      <c r="A31" s="41"/>
      <c r="B31" s="31"/>
      <c r="C31" s="31"/>
      <c r="D31" s="31"/>
      <c r="E31" s="31" t="s">
        <v>73</v>
      </c>
      <c r="F31" s="31"/>
      <c r="G31" s="15">
        <v>200</v>
      </c>
      <c r="H31" s="15" t="s">
        <v>15</v>
      </c>
      <c r="I31" s="17">
        <v>3.95</v>
      </c>
      <c r="J31" s="17">
        <f>I31*G31</f>
        <v>790</v>
      </c>
      <c r="K31" s="18">
        <v>0.08</v>
      </c>
      <c r="L31" s="17">
        <f>J31+(J31*K31)</f>
        <v>853.2</v>
      </c>
      <c r="M31" s="14" t="s">
        <v>45</v>
      </c>
      <c r="N31" s="29" t="s">
        <v>86</v>
      </c>
    </row>
    <row r="32" spans="1:14" ht="51.75" customHeight="1" x14ac:dyDescent="0.25">
      <c r="A32" s="15">
        <v>17</v>
      </c>
      <c r="B32" s="31" t="s">
        <v>74</v>
      </c>
      <c r="C32" s="31"/>
      <c r="D32" s="31"/>
      <c r="E32" s="31"/>
      <c r="F32" s="31"/>
      <c r="G32" s="15">
        <v>200</v>
      </c>
      <c r="H32" s="15" t="s">
        <v>25</v>
      </c>
      <c r="I32" s="17">
        <v>3.3</v>
      </c>
      <c r="J32" s="17">
        <f>I32*G32</f>
        <v>660</v>
      </c>
      <c r="K32" s="18">
        <v>0.08</v>
      </c>
      <c r="L32" s="15">
        <f>J32+(J32*K32)</f>
        <v>712.8</v>
      </c>
      <c r="M32" s="22" t="s">
        <v>58</v>
      </c>
      <c r="N32" s="29" t="s">
        <v>87</v>
      </c>
    </row>
    <row r="33" spans="1:14" ht="15" customHeight="1" x14ac:dyDescent="0.25">
      <c r="A33" s="39">
        <v>18</v>
      </c>
      <c r="B33" s="31" t="s">
        <v>30</v>
      </c>
      <c r="C33" s="31"/>
      <c r="D33" s="31"/>
      <c r="E33" s="31"/>
      <c r="F33" s="24" t="s">
        <v>31</v>
      </c>
      <c r="G33" s="15">
        <v>100</v>
      </c>
      <c r="H33" s="15" t="s">
        <v>25</v>
      </c>
      <c r="I33" s="17">
        <v>4.5</v>
      </c>
      <c r="J33" s="17">
        <f t="shared" ref="J33:J38" si="6">I33*G33</f>
        <v>450</v>
      </c>
      <c r="K33" s="18">
        <v>0.23</v>
      </c>
      <c r="L33" s="17">
        <f t="shared" ref="L33:L38" si="7">J33+(J33*K33)</f>
        <v>553.5</v>
      </c>
      <c r="M33" s="22" t="s">
        <v>46</v>
      </c>
      <c r="N33" s="30" t="s">
        <v>88</v>
      </c>
    </row>
    <row r="34" spans="1:14" ht="15" customHeight="1" x14ac:dyDescent="0.25">
      <c r="A34" s="41"/>
      <c r="B34" s="31"/>
      <c r="C34" s="31"/>
      <c r="D34" s="31"/>
      <c r="E34" s="31"/>
      <c r="F34" s="24" t="s">
        <v>32</v>
      </c>
      <c r="G34" s="15">
        <v>50</v>
      </c>
      <c r="H34" s="15" t="s">
        <v>25</v>
      </c>
      <c r="I34" s="17">
        <v>4.7</v>
      </c>
      <c r="J34" s="17">
        <f t="shared" si="6"/>
        <v>235</v>
      </c>
      <c r="K34" s="28">
        <v>0.23</v>
      </c>
      <c r="L34" s="17">
        <f t="shared" si="7"/>
        <v>289.05</v>
      </c>
      <c r="M34" s="22" t="s">
        <v>46</v>
      </c>
      <c r="N34" s="30" t="s">
        <v>89</v>
      </c>
    </row>
    <row r="35" spans="1:14" ht="36" customHeight="1" x14ac:dyDescent="0.25">
      <c r="A35" s="4">
        <v>19</v>
      </c>
      <c r="B35" s="38" t="s">
        <v>79</v>
      </c>
      <c r="C35" s="38"/>
      <c r="D35" s="38"/>
      <c r="E35" s="38"/>
      <c r="F35" s="38"/>
      <c r="G35" s="15">
        <v>120</v>
      </c>
      <c r="H35" s="15" t="s">
        <v>25</v>
      </c>
      <c r="I35" s="17">
        <v>7.3</v>
      </c>
      <c r="J35" s="17">
        <f t="shared" si="6"/>
        <v>876</v>
      </c>
      <c r="K35" s="18">
        <v>0.08</v>
      </c>
      <c r="L35" s="17">
        <f t="shared" si="7"/>
        <v>946.08</v>
      </c>
      <c r="M35" s="22" t="s">
        <v>40</v>
      </c>
      <c r="N35" s="29" t="s">
        <v>82</v>
      </c>
    </row>
    <row r="36" spans="1:14" ht="15" customHeight="1" x14ac:dyDescent="0.25">
      <c r="A36" s="51">
        <v>20</v>
      </c>
      <c r="B36" s="32" t="s">
        <v>38</v>
      </c>
      <c r="C36" s="33"/>
      <c r="D36" s="34"/>
      <c r="E36" s="31" t="s">
        <v>39</v>
      </c>
      <c r="F36" s="31"/>
      <c r="G36" s="15">
        <v>30</v>
      </c>
      <c r="H36" s="15" t="s">
        <v>25</v>
      </c>
      <c r="I36" s="17">
        <v>52</v>
      </c>
      <c r="J36" s="17">
        <f t="shared" si="6"/>
        <v>1560</v>
      </c>
      <c r="K36" s="28">
        <v>0.08</v>
      </c>
      <c r="L36" s="17">
        <f t="shared" si="7"/>
        <v>1684.8</v>
      </c>
      <c r="M36" s="14" t="s">
        <v>42</v>
      </c>
      <c r="N36" s="29" t="s">
        <v>83</v>
      </c>
    </row>
    <row r="37" spans="1:14" ht="26.25" customHeight="1" x14ac:dyDescent="0.25">
      <c r="A37" s="51"/>
      <c r="B37" s="35"/>
      <c r="C37" s="36"/>
      <c r="D37" s="37"/>
      <c r="E37" s="38" t="s">
        <v>33</v>
      </c>
      <c r="F37" s="38"/>
      <c r="G37" s="4">
        <v>70</v>
      </c>
      <c r="H37" s="4" t="s">
        <v>25</v>
      </c>
      <c r="I37" s="17">
        <v>52</v>
      </c>
      <c r="J37" s="17">
        <f t="shared" si="6"/>
        <v>3640</v>
      </c>
      <c r="K37" s="28">
        <v>0.08</v>
      </c>
      <c r="L37" s="17">
        <f t="shared" si="7"/>
        <v>3931.2</v>
      </c>
      <c r="M37" s="14" t="s">
        <v>42</v>
      </c>
      <c r="N37" s="29" t="s">
        <v>84</v>
      </c>
    </row>
    <row r="38" spans="1:14" ht="27.75" customHeight="1" x14ac:dyDescent="0.25">
      <c r="A38" s="4">
        <v>21</v>
      </c>
      <c r="B38" s="31" t="s">
        <v>75</v>
      </c>
      <c r="C38" s="31"/>
      <c r="D38" s="31"/>
      <c r="E38" s="31"/>
      <c r="F38" s="31"/>
      <c r="G38" s="4">
        <v>60</v>
      </c>
      <c r="H38" s="4" t="s">
        <v>25</v>
      </c>
      <c r="I38" s="17">
        <v>3.9</v>
      </c>
      <c r="J38" s="17">
        <f t="shared" si="6"/>
        <v>234</v>
      </c>
      <c r="K38" s="18">
        <v>0.08</v>
      </c>
      <c r="L38" s="17">
        <f t="shared" si="7"/>
        <v>252.72</v>
      </c>
      <c r="M38" s="14" t="s">
        <v>47</v>
      </c>
      <c r="N38" s="29">
        <v>21719</v>
      </c>
    </row>
    <row r="39" spans="1:14" ht="15" customHeight="1" x14ac:dyDescent="0.25">
      <c r="A39" s="44" t="s">
        <v>34</v>
      </c>
      <c r="B39" s="44"/>
      <c r="C39" s="44"/>
      <c r="D39" s="44"/>
      <c r="E39" s="44"/>
      <c r="F39" s="44"/>
      <c r="G39" s="44"/>
      <c r="H39" s="44"/>
      <c r="I39" s="44"/>
      <c r="J39" s="42">
        <f>SUM(J5:J38)</f>
        <v>37287.5</v>
      </c>
      <c r="K39" s="43" t="s">
        <v>35</v>
      </c>
      <c r="L39" s="42">
        <f>SUM(L5:L38)</f>
        <v>40373.250000000007</v>
      </c>
      <c r="M39" s="43" t="s">
        <v>35</v>
      </c>
      <c r="N39" s="43"/>
    </row>
    <row r="40" spans="1:14" ht="15" customHeight="1" x14ac:dyDescent="0.25">
      <c r="A40" s="44"/>
      <c r="B40" s="44"/>
      <c r="C40" s="44"/>
      <c r="D40" s="44"/>
      <c r="E40" s="44"/>
      <c r="F40" s="44"/>
      <c r="G40" s="44"/>
      <c r="H40" s="44"/>
      <c r="I40" s="44"/>
      <c r="J40" s="43"/>
      <c r="K40" s="43"/>
      <c r="L40" s="43"/>
      <c r="M40" s="43"/>
      <c r="N40" s="43"/>
    </row>
    <row r="41" spans="1:14" ht="15" customHeight="1" x14ac:dyDescent="0.25">
      <c r="A41" s="5"/>
      <c r="B41" s="23" t="s">
        <v>61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6"/>
      <c r="N41" s="5"/>
    </row>
    <row r="42" spans="1:14" ht="15" customHeight="1" x14ac:dyDescent="0.25">
      <c r="A42" s="16"/>
      <c r="B42" s="23" t="s">
        <v>62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6"/>
      <c r="N42" s="16"/>
    </row>
    <row r="43" spans="1:14" ht="15" customHeight="1" x14ac:dyDescent="0.25">
      <c r="A43" s="16"/>
      <c r="B43" s="23" t="s">
        <v>90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6"/>
      <c r="N43" s="16"/>
    </row>
    <row r="44" spans="1:14" ht="15" customHeight="1" x14ac:dyDescent="0.25">
      <c r="A44" s="16"/>
      <c r="B44" s="23" t="s">
        <v>78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6"/>
      <c r="N44" s="16"/>
    </row>
    <row r="45" spans="1:14" ht="15" customHeight="1" x14ac:dyDescent="0.25">
      <c r="A45" s="7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8"/>
      <c r="N45" s="2"/>
    </row>
    <row r="46" spans="1:14" ht="15" customHeight="1" x14ac:dyDescent="0.25">
      <c r="A46" s="62" t="s">
        <v>41</v>
      </c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</row>
    <row r="47" spans="1:14" ht="15.75" x14ac:dyDescent="0.25">
      <c r="A47" s="9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8"/>
      <c r="N47" s="2"/>
    </row>
    <row r="48" spans="1:14" ht="15.75" x14ac:dyDescent="0.25">
      <c r="A48" s="10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8"/>
      <c r="N48" s="2"/>
    </row>
    <row r="49" spans="1:14" ht="15.75" x14ac:dyDescent="0.25">
      <c r="A49" s="11" t="s">
        <v>60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8"/>
      <c r="N49" s="2"/>
    </row>
    <row r="50" spans="1:14" ht="15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8"/>
      <c r="N50" s="2"/>
    </row>
    <row r="51" spans="1:14" ht="15.75" x14ac:dyDescent="0.25">
      <c r="A51" s="9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8"/>
      <c r="N51" s="2"/>
    </row>
    <row r="52" spans="1:14" ht="15.75" x14ac:dyDescent="0.25">
      <c r="A52" s="10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8"/>
      <c r="N52" s="2"/>
    </row>
    <row r="53" spans="1:14" ht="15.75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8"/>
      <c r="N53" s="2"/>
    </row>
  </sheetData>
  <mergeCells count="68">
    <mergeCell ref="A46:N46"/>
    <mergeCell ref="B35:F35"/>
    <mergeCell ref="A36:A37"/>
    <mergeCell ref="B38:F38"/>
    <mergeCell ref="J39:J40"/>
    <mergeCell ref="K39:K40"/>
    <mergeCell ref="L18:L22"/>
    <mergeCell ref="M18:M22"/>
    <mergeCell ref="N18:N22"/>
    <mergeCell ref="B26:F26"/>
    <mergeCell ref="B27:F27"/>
    <mergeCell ref="K18:K22"/>
    <mergeCell ref="B25:F25"/>
    <mergeCell ref="B18:C23"/>
    <mergeCell ref="D23:F23"/>
    <mergeCell ref="B24:F24"/>
    <mergeCell ref="A1:M1"/>
    <mergeCell ref="A2:A3"/>
    <mergeCell ref="B2:F3"/>
    <mergeCell ref="G2:G3"/>
    <mergeCell ref="H2:H3"/>
    <mergeCell ref="I2:I3"/>
    <mergeCell ref="J2:J3"/>
    <mergeCell ref="K2:K3"/>
    <mergeCell ref="L2:L3"/>
    <mergeCell ref="M2:M3"/>
    <mergeCell ref="N2:N3"/>
    <mergeCell ref="B4:F4"/>
    <mergeCell ref="A5:A7"/>
    <mergeCell ref="B5:B7"/>
    <mergeCell ref="C5:F5"/>
    <mergeCell ref="C6:F6"/>
    <mergeCell ref="C7:F7"/>
    <mergeCell ref="A10:A11"/>
    <mergeCell ref="B10:B11"/>
    <mergeCell ref="C10:F10"/>
    <mergeCell ref="C11:F11"/>
    <mergeCell ref="A8:A9"/>
    <mergeCell ref="B8:B9"/>
    <mergeCell ref="C8:F8"/>
    <mergeCell ref="C9:F9"/>
    <mergeCell ref="B15:F15"/>
    <mergeCell ref="B16:F16"/>
    <mergeCell ref="B17:F17"/>
    <mergeCell ref="B12:F12"/>
    <mergeCell ref="B13:F13"/>
    <mergeCell ref="B14:F14"/>
    <mergeCell ref="A18:A23"/>
    <mergeCell ref="A29:A31"/>
    <mergeCell ref="A33:A34"/>
    <mergeCell ref="L39:L40"/>
    <mergeCell ref="M39:N40"/>
    <mergeCell ref="A39:I40"/>
    <mergeCell ref="B28:F28"/>
    <mergeCell ref="B29:D31"/>
    <mergeCell ref="E29:F29"/>
    <mergeCell ref="E30:F30"/>
    <mergeCell ref="E31:F31"/>
    <mergeCell ref="D18:F22"/>
    <mergeCell ref="G18:G22"/>
    <mergeCell ref="H18:H22"/>
    <mergeCell ref="I18:I22"/>
    <mergeCell ref="J18:J22"/>
    <mergeCell ref="B32:F32"/>
    <mergeCell ref="B33:E34"/>
    <mergeCell ref="B36:D37"/>
    <mergeCell ref="E36:F36"/>
    <mergeCell ref="E37:F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Majcher</dc:creator>
  <cp:lastModifiedBy>Agnieszka Majcher</cp:lastModifiedBy>
  <dcterms:created xsi:type="dcterms:W3CDTF">2021-06-25T09:03:45Z</dcterms:created>
  <dcterms:modified xsi:type="dcterms:W3CDTF">2021-10-01T08:28:25Z</dcterms:modified>
</cp:coreProperties>
</file>