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 robót\2020\usuwanie czeremchy 2020\"/>
    </mc:Choice>
  </mc:AlternateContent>
  <xr:revisionPtr revIDLastSave="0" documentId="8_{0984B3F9-7415-454D-80B8-DC204CABEA1C}" xr6:coauthVersionLast="45" xr6:coauthVersionMax="45" xr10:uidLastSave="{00000000-0000-0000-0000-000000000000}"/>
  <bookViews>
    <workbookView xWindow="-120" yWindow="-120" windowWidth="29040" windowHeight="15840" activeTab="1" xr2:uid="{B9230FEC-58B1-4A3F-93FC-9EEE5084BE01}"/>
  </bookViews>
  <sheets>
    <sheet name="czeremcha" sheetId="1" r:id="rId1"/>
    <sheet name="podszyty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8" i="2" l="1"/>
  <c r="G138" i="2"/>
  <c r="I136" i="2"/>
  <c r="I133" i="2"/>
  <c r="I130" i="2"/>
  <c r="I129" i="2"/>
  <c r="I127" i="2"/>
  <c r="I126" i="2"/>
  <c r="I125" i="2"/>
  <c r="I124" i="2"/>
  <c r="I122" i="2"/>
  <c r="I121" i="2"/>
  <c r="I120" i="2"/>
  <c r="I119" i="2"/>
  <c r="I118" i="2"/>
  <c r="I117" i="2"/>
  <c r="I116" i="2"/>
  <c r="I115" i="2"/>
  <c r="I113" i="2"/>
  <c r="I112" i="2"/>
  <c r="I111" i="2"/>
  <c r="I108" i="2"/>
  <c r="I106" i="2"/>
  <c r="I103" i="2"/>
  <c r="I102" i="2"/>
  <c r="I101" i="2"/>
  <c r="I100" i="2"/>
  <c r="I99" i="2"/>
  <c r="I97" i="2"/>
  <c r="I93" i="2"/>
  <c r="I91" i="2"/>
  <c r="I89" i="2"/>
  <c r="I87" i="2"/>
  <c r="I86" i="2"/>
  <c r="I83" i="2"/>
  <c r="I80" i="2"/>
  <c r="I77" i="2"/>
  <c r="I74" i="2"/>
  <c r="I73" i="2"/>
  <c r="I66" i="2"/>
  <c r="I65" i="2"/>
  <c r="I64" i="2"/>
  <c r="I63" i="2"/>
  <c r="I62" i="2"/>
  <c r="I60" i="2"/>
  <c r="I59" i="2"/>
  <c r="I58" i="2"/>
  <c r="I57" i="2"/>
  <c r="I55" i="2"/>
  <c r="I54" i="2"/>
  <c r="I53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5" i="2"/>
  <c r="I34" i="2"/>
  <c r="I32" i="2"/>
  <c r="I31" i="2"/>
  <c r="I28" i="2"/>
  <c r="I27" i="2"/>
  <c r="I138" i="2" s="1"/>
  <c r="I23" i="2"/>
  <c r="I22" i="2"/>
  <c r="I21" i="2"/>
  <c r="I20" i="2"/>
  <c r="I19" i="2"/>
  <c r="I18" i="2"/>
  <c r="I17" i="2"/>
  <c r="I16" i="2"/>
  <c r="I15" i="2"/>
  <c r="I14" i="2"/>
  <c r="I11" i="2"/>
  <c r="I10" i="2"/>
  <c r="I9" i="2"/>
  <c r="I6" i="2"/>
  <c r="I5" i="2"/>
  <c r="D23" i="1" l="1"/>
  <c r="C23" i="1"/>
  <c r="D48" i="1"/>
  <c r="C48" i="1"/>
  <c r="D64" i="1"/>
  <c r="C64" i="1"/>
  <c r="D131" i="1"/>
  <c r="C131" i="1"/>
  <c r="D150" i="1"/>
  <c r="C150" i="1"/>
  <c r="C151" i="1" l="1"/>
  <c r="D151" i="1"/>
  <c r="H149" i="1"/>
  <c r="H148" i="1"/>
  <c r="H141" i="1"/>
  <c r="H142" i="1"/>
  <c r="H143" i="1"/>
  <c r="H144" i="1"/>
  <c r="H145" i="1"/>
  <c r="H146" i="1"/>
  <c r="H147" i="1"/>
  <c r="H140" i="1"/>
  <c r="H139" i="1"/>
  <c r="H138" i="1"/>
  <c r="H137" i="1"/>
  <c r="H136" i="1"/>
  <c r="H134" i="1"/>
  <c r="H135" i="1"/>
  <c r="H133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2" i="1"/>
  <c r="H113" i="1"/>
  <c r="H111" i="1"/>
  <c r="H110" i="1"/>
  <c r="H109" i="1"/>
  <c r="H107" i="1"/>
  <c r="H108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1" i="1"/>
  <c r="H22" i="1"/>
  <c r="H20" i="1"/>
  <c r="H19" i="1"/>
  <c r="H14" i="1"/>
  <c r="H18" i="1"/>
  <c r="H16" i="1"/>
  <c r="H17" i="1"/>
  <c r="H15" i="1"/>
  <c r="H13" i="1"/>
  <c r="H12" i="1"/>
  <c r="H11" i="1"/>
  <c r="H10" i="1"/>
  <c r="H9" i="1"/>
  <c r="H8" i="1"/>
  <c r="H7" i="1"/>
  <c r="H6" i="1"/>
  <c r="H5" i="1"/>
  <c r="H4" i="1"/>
  <c r="H3" i="1"/>
  <c r="H23" i="1" l="1"/>
  <c r="H64" i="1"/>
  <c r="H131" i="1"/>
  <c r="H150" i="1"/>
  <c r="H48" i="1"/>
  <c r="H151" i="1" l="1"/>
</calcChain>
</file>

<file path=xl/sharedStrings.xml><?xml version="1.0" encoding="utf-8"?>
<sst xmlns="http://schemas.openxmlformats.org/spreadsheetml/2006/main" count="1548" uniqueCount="210">
  <si>
    <t>Leśnictwo</t>
  </si>
  <si>
    <t>Odział i wydzielenie</t>
  </si>
  <si>
    <t>Powierzchnia wydzielenia (ha)</t>
  </si>
  <si>
    <t>Powierzchnia do wykonania (ha)</t>
  </si>
  <si>
    <t>Zagumnie</t>
  </si>
  <si>
    <t>Ciosmy</t>
  </si>
  <si>
    <t>2-a</t>
  </si>
  <si>
    <t>2-d</t>
  </si>
  <si>
    <t>2-f</t>
  </si>
  <si>
    <t>3- c</t>
  </si>
  <si>
    <t>13-d</t>
  </si>
  <si>
    <t>15-a</t>
  </si>
  <si>
    <t>19-d</t>
  </si>
  <si>
    <t>19-f</t>
  </si>
  <si>
    <t>20-d</t>
  </si>
  <si>
    <t>21-a</t>
  </si>
  <si>
    <t>21-f</t>
  </si>
  <si>
    <t>21-g</t>
  </si>
  <si>
    <t>37-b</t>
  </si>
  <si>
    <t>25-f</t>
  </si>
  <si>
    <t>27-g</t>
  </si>
  <si>
    <t>28-a</t>
  </si>
  <si>
    <t>34-f</t>
  </si>
  <si>
    <t>35-a</t>
  </si>
  <si>
    <t>40-h</t>
  </si>
  <si>
    <t>45-b</t>
  </si>
  <si>
    <t>Nadrzecze</t>
  </si>
  <si>
    <t>11-f</t>
  </si>
  <si>
    <t>11-r</t>
  </si>
  <si>
    <t>175-c</t>
  </si>
  <si>
    <t>175-d</t>
  </si>
  <si>
    <t>176-d</t>
  </si>
  <si>
    <t>180-b</t>
  </si>
  <si>
    <t>180-a</t>
  </si>
  <si>
    <t>181-a</t>
  </si>
  <si>
    <t>181-f</t>
  </si>
  <si>
    <t>181-d</t>
  </si>
  <si>
    <t>Bojary</t>
  </si>
  <si>
    <t>41-a</t>
  </si>
  <si>
    <t>41-d</t>
  </si>
  <si>
    <t>48-h</t>
  </si>
  <si>
    <t>49-f</t>
  </si>
  <si>
    <t>49-d</t>
  </si>
  <si>
    <t>50-c</t>
  </si>
  <si>
    <t>50-d</t>
  </si>
  <si>
    <t>50-i</t>
  </si>
  <si>
    <t>50-h</t>
  </si>
  <si>
    <t>52-c</t>
  </si>
  <si>
    <t>52-f</t>
  </si>
  <si>
    <t>59-a</t>
  </si>
  <si>
    <t>59-d</t>
  </si>
  <si>
    <t>60-a</t>
  </si>
  <si>
    <t>60-h</t>
  </si>
  <si>
    <t>63-a</t>
  </si>
  <si>
    <t>65-b</t>
  </si>
  <si>
    <t>66-h</t>
  </si>
  <si>
    <t>66-m</t>
  </si>
  <si>
    <t>67--c</t>
  </si>
  <si>
    <t>71-f</t>
  </si>
  <si>
    <t>71-d</t>
  </si>
  <si>
    <t>72-b</t>
  </si>
  <si>
    <t>73-d</t>
  </si>
  <si>
    <t>73-f</t>
  </si>
  <si>
    <t>75-a</t>
  </si>
  <si>
    <t>77-a</t>
  </si>
  <si>
    <t>77-g</t>
  </si>
  <si>
    <t>77-d</t>
  </si>
  <si>
    <t>78-b</t>
  </si>
  <si>
    <t>81-a</t>
  </si>
  <si>
    <t>83-a</t>
  </si>
  <si>
    <t>83-b</t>
  </si>
  <si>
    <t>83-h</t>
  </si>
  <si>
    <t>83-f</t>
  </si>
  <si>
    <t>85-a</t>
  </si>
  <si>
    <t>85-b</t>
  </si>
  <si>
    <t>87-d</t>
  </si>
  <si>
    <t>87-c</t>
  </si>
  <si>
    <t>88-c</t>
  </si>
  <si>
    <t>88-a</t>
  </si>
  <si>
    <t>89-a</t>
  </si>
  <si>
    <t>89-c</t>
  </si>
  <si>
    <t>90-i</t>
  </si>
  <si>
    <t>97-g</t>
  </si>
  <si>
    <t>97-f</t>
  </si>
  <si>
    <t xml:space="preserve">97-d </t>
  </si>
  <si>
    <t>98-h</t>
  </si>
  <si>
    <t>98-g</t>
  </si>
  <si>
    <t>98-d</t>
  </si>
  <si>
    <t>99-b</t>
  </si>
  <si>
    <t>99-f</t>
  </si>
  <si>
    <t>101-b</t>
  </si>
  <si>
    <t>101-a</t>
  </si>
  <si>
    <t>102-a</t>
  </si>
  <si>
    <t>102-c</t>
  </si>
  <si>
    <t>104-a</t>
  </si>
  <si>
    <t>104-c</t>
  </si>
  <si>
    <t>106-f</t>
  </si>
  <si>
    <t>107-d</t>
  </si>
  <si>
    <t>114-a</t>
  </si>
  <si>
    <t>114-c</t>
  </si>
  <si>
    <t>115-g</t>
  </si>
  <si>
    <t>115-i</t>
  </si>
  <si>
    <t>116-b</t>
  </si>
  <si>
    <t>Sól</t>
  </si>
  <si>
    <t>57-i</t>
  </si>
  <si>
    <t>58-f</t>
  </si>
  <si>
    <t>58-d</t>
  </si>
  <si>
    <t>59-h</t>
  </si>
  <si>
    <t>79-k</t>
  </si>
  <si>
    <t>86-i</t>
  </si>
  <si>
    <t>87-g</t>
  </si>
  <si>
    <t>87-n</t>
  </si>
  <si>
    <t>89-k</t>
  </si>
  <si>
    <t>89-l</t>
  </si>
  <si>
    <t>89-i</t>
  </si>
  <si>
    <t>89-h</t>
  </si>
  <si>
    <t>89-j</t>
  </si>
  <si>
    <t>94-o</t>
  </si>
  <si>
    <t>94-n</t>
  </si>
  <si>
    <t>94-m</t>
  </si>
  <si>
    <t>Nazwa czynności materiału</t>
  </si>
  <si>
    <t>Ilość roboczo godzin</t>
  </si>
  <si>
    <t>WPOD&gt; 62N</t>
  </si>
  <si>
    <t>17-c</t>
  </si>
  <si>
    <t>17-m</t>
  </si>
  <si>
    <t>WPOD&gt;62N</t>
  </si>
  <si>
    <t>WPOD&gt;61N</t>
  </si>
  <si>
    <t>WPOD&gt;63N</t>
  </si>
  <si>
    <t>WPOD&gt; 63N</t>
  </si>
  <si>
    <t>WPOD-62N</t>
  </si>
  <si>
    <t>227 - h</t>
  </si>
  <si>
    <t>227 -  i</t>
  </si>
  <si>
    <t>227 -  j</t>
  </si>
  <si>
    <t>228 -d</t>
  </si>
  <si>
    <t>230  - h</t>
  </si>
  <si>
    <t>238  - a</t>
  </si>
  <si>
    <t>238 - b</t>
  </si>
  <si>
    <t>229 - h</t>
  </si>
  <si>
    <t>209  -i</t>
  </si>
  <si>
    <t>210 -  f</t>
  </si>
  <si>
    <t>210   -b</t>
  </si>
  <si>
    <t>210 - k</t>
  </si>
  <si>
    <t>210  -h</t>
  </si>
  <si>
    <t>210 -  i</t>
  </si>
  <si>
    <t>211  - c</t>
  </si>
  <si>
    <t>212 - h</t>
  </si>
  <si>
    <t>215  - b</t>
  </si>
  <si>
    <t>197  - c</t>
  </si>
  <si>
    <t>197 -  g</t>
  </si>
  <si>
    <t>197 -  h</t>
  </si>
  <si>
    <t>1 -   b</t>
  </si>
  <si>
    <t>1 - d</t>
  </si>
  <si>
    <t>1 -  a</t>
  </si>
  <si>
    <t>Suma</t>
  </si>
  <si>
    <t>Wyc. 10-30% pokr. podsz 1-2n.</t>
  </si>
  <si>
    <t>Wyc. 10-30% pokr. podsz &lt;1m.n.</t>
  </si>
  <si>
    <t>Wyc.31-60% pokr.podsz.1-2.n.</t>
  </si>
  <si>
    <t>Wyc.pow61% pokr. podsz &gt;2m.n.</t>
  </si>
  <si>
    <t>WPOD -32N</t>
  </si>
  <si>
    <t>WPOD- 62N</t>
  </si>
  <si>
    <t>WPOD- 32N</t>
  </si>
  <si>
    <t>WPOD- 31N</t>
  </si>
  <si>
    <t>Wyc. pow61% pokr. podsz 1-2n</t>
  </si>
  <si>
    <t>Wyc.10-30% pokr.podsz.&gt;2m.n.</t>
  </si>
  <si>
    <t>WPOD -31N</t>
  </si>
  <si>
    <t>WPOD -62N</t>
  </si>
  <si>
    <t>WPOD- 33N</t>
  </si>
  <si>
    <t>Wyc. 31-60% pokr. podsz &lt;1m.n.</t>
  </si>
  <si>
    <t>Rok planowanego zabiegu</t>
  </si>
  <si>
    <t>2020-2021</t>
  </si>
  <si>
    <t>Planowane pozycje na czeremcha amerykańska</t>
  </si>
  <si>
    <t>Planowane pozycje do usunięcia podszytów</t>
  </si>
  <si>
    <t>Odział</t>
  </si>
  <si>
    <t>Wydzielenie</t>
  </si>
  <si>
    <t>Kod czynności materiału</t>
  </si>
  <si>
    <t>Nazwa czynnośći/ materiału</t>
  </si>
  <si>
    <t>pow. Manipulacyjna</t>
  </si>
  <si>
    <t>pow. Zredukowana</t>
  </si>
  <si>
    <t>ilość roboczo</t>
  </si>
  <si>
    <t>Otoja</t>
  </si>
  <si>
    <t>godzin</t>
  </si>
  <si>
    <t>TAK/NIE</t>
  </si>
  <si>
    <t>h</t>
  </si>
  <si>
    <t>WPOD-32N</t>
  </si>
  <si>
    <t>Wyc.z u.10-30% pokr. podsz.1-2.n</t>
  </si>
  <si>
    <t>TAK</t>
  </si>
  <si>
    <t>a</t>
  </si>
  <si>
    <t>f</t>
  </si>
  <si>
    <t>r</t>
  </si>
  <si>
    <t>2020-2022</t>
  </si>
  <si>
    <t>NIE</t>
  </si>
  <si>
    <t>d</t>
  </si>
  <si>
    <t>b</t>
  </si>
  <si>
    <t>Wyc.z u.31-60% pokr. podsz.1-2.n</t>
  </si>
  <si>
    <t>g</t>
  </si>
  <si>
    <t>18A</t>
  </si>
  <si>
    <t>18B</t>
  </si>
  <si>
    <t>j</t>
  </si>
  <si>
    <t>i</t>
  </si>
  <si>
    <t>k</t>
  </si>
  <si>
    <t>WPOD-63N</t>
  </si>
  <si>
    <t>Wyc.31-60% pokr. podsz &gt;2m.n.</t>
  </si>
  <si>
    <t>2020-2020</t>
  </si>
  <si>
    <t>c</t>
  </si>
  <si>
    <t xml:space="preserve">c </t>
  </si>
  <si>
    <t>n</t>
  </si>
  <si>
    <t>o</t>
  </si>
  <si>
    <t>f=</t>
  </si>
  <si>
    <t>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</si>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</sst>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NumberFormat="1" applyBorder="1"/>
    <xf numFmtId="18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64" fontId="0" fillId="2" borderId="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5A1B-66C3-461B-8DED-AC812035F3A4}">
  <dimension ref="A1:H151"/>
  <sheetViews>
    <sheetView topLeftCell="A139" workbookViewId="0">
      <selection sqref="A1:H1"/>
    </sheetView>
  </sheetViews>
  <sheetFormatPr defaultRowHeight="15" x14ac:dyDescent="0.25"/>
  <cols>
    <col min="1" max="1" width="12.7109375" customWidth="1"/>
    <col min="2" max="2" width="11" customWidth="1"/>
    <col min="3" max="3" width="11.42578125" customWidth="1"/>
    <col min="4" max="4" width="10.42578125" customWidth="1"/>
    <col min="5" max="5" width="28.85546875" customWidth="1"/>
    <col min="6" max="6" width="14.85546875" customWidth="1"/>
    <col min="7" max="7" width="16" customWidth="1"/>
    <col min="8" max="8" width="17.7109375" customWidth="1"/>
  </cols>
  <sheetData>
    <row r="1" spans="1:8" x14ac:dyDescent="0.25">
      <c r="A1" s="9" t="s">
        <v>170</v>
      </c>
      <c r="B1" s="9"/>
      <c r="C1" s="9"/>
      <c r="D1" s="9"/>
      <c r="E1" s="9"/>
      <c r="F1" s="9"/>
      <c r="G1" s="9"/>
      <c r="H1" s="9"/>
    </row>
    <row r="2" spans="1:8" ht="74.4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/>
      <c r="F2" s="8" t="s">
        <v>168</v>
      </c>
      <c r="G2" s="8" t="s">
        <v>120</v>
      </c>
      <c r="H2" s="8" t="s">
        <v>121</v>
      </c>
    </row>
    <row r="3" spans="1:8" x14ac:dyDescent="0.25">
      <c r="A3" s="1" t="s">
        <v>4</v>
      </c>
      <c r="B3" s="1" t="s">
        <v>130</v>
      </c>
      <c r="C3" s="1">
        <v>2.78</v>
      </c>
      <c r="D3" s="1">
        <v>0.36</v>
      </c>
      <c r="E3" s="1" t="s">
        <v>154</v>
      </c>
      <c r="F3" s="7" t="s">
        <v>169</v>
      </c>
      <c r="G3" s="1" t="s">
        <v>160</v>
      </c>
      <c r="H3" s="2">
        <f>D3*30.04</f>
        <v>10.814399999999999</v>
      </c>
    </row>
    <row r="4" spans="1:8" x14ac:dyDescent="0.25">
      <c r="A4" s="1" t="s">
        <v>4</v>
      </c>
      <c r="B4" s="1" t="s">
        <v>131</v>
      </c>
      <c r="C4" s="1">
        <v>2.7</v>
      </c>
      <c r="D4" s="1">
        <v>0.44</v>
      </c>
      <c r="E4" s="1" t="s">
        <v>154</v>
      </c>
      <c r="F4" s="7" t="s">
        <v>169</v>
      </c>
      <c r="G4" s="1" t="s">
        <v>160</v>
      </c>
      <c r="H4" s="2">
        <f>D4*30.04</f>
        <v>13.217599999999999</v>
      </c>
    </row>
    <row r="5" spans="1:8" x14ac:dyDescent="0.25">
      <c r="A5" s="1" t="s">
        <v>4</v>
      </c>
      <c r="B5" s="1" t="s">
        <v>132</v>
      </c>
      <c r="C5" s="1">
        <v>9.33</v>
      </c>
      <c r="D5" s="1">
        <v>2.79</v>
      </c>
      <c r="E5" s="1" t="s">
        <v>154</v>
      </c>
      <c r="F5" s="7" t="s">
        <v>169</v>
      </c>
      <c r="G5" s="1" t="s">
        <v>158</v>
      </c>
      <c r="H5" s="1">
        <f>D5*36</f>
        <v>100.44</v>
      </c>
    </row>
    <row r="6" spans="1:8" x14ac:dyDescent="0.25">
      <c r="A6" s="1" t="s">
        <v>4</v>
      </c>
      <c r="B6" s="1" t="s">
        <v>133</v>
      </c>
      <c r="C6" s="1">
        <v>10.76</v>
      </c>
      <c r="D6" s="1">
        <v>1.08</v>
      </c>
      <c r="E6" s="1" t="s">
        <v>155</v>
      </c>
      <c r="F6" s="7" t="s">
        <v>169</v>
      </c>
      <c r="G6" s="1" t="s">
        <v>161</v>
      </c>
      <c r="H6" s="1">
        <f>D6*19.2</f>
        <v>20.736000000000001</v>
      </c>
    </row>
    <row r="7" spans="1:8" x14ac:dyDescent="0.25">
      <c r="A7" s="1" t="s">
        <v>4</v>
      </c>
      <c r="B7" s="1" t="s">
        <v>134</v>
      </c>
      <c r="C7" s="1">
        <v>1.28</v>
      </c>
      <c r="D7" s="1">
        <v>0.25</v>
      </c>
      <c r="E7" s="1" t="s">
        <v>154</v>
      </c>
      <c r="F7" s="7" t="s">
        <v>169</v>
      </c>
      <c r="G7" s="1" t="s">
        <v>160</v>
      </c>
      <c r="H7" s="2">
        <f>D7*30.4</f>
        <v>7.6</v>
      </c>
    </row>
    <row r="8" spans="1:8" x14ac:dyDescent="0.25">
      <c r="A8" s="1" t="s">
        <v>4</v>
      </c>
      <c r="B8" s="1" t="s">
        <v>135</v>
      </c>
      <c r="C8" s="1">
        <v>2.68</v>
      </c>
      <c r="D8" s="1">
        <v>0.72</v>
      </c>
      <c r="E8" s="1" t="s">
        <v>154</v>
      </c>
      <c r="F8" s="7" t="s">
        <v>169</v>
      </c>
      <c r="G8" s="1" t="s">
        <v>158</v>
      </c>
      <c r="H8" s="2">
        <f>D8*30.4</f>
        <v>21.887999999999998</v>
      </c>
    </row>
    <row r="9" spans="1:8" x14ac:dyDescent="0.25">
      <c r="A9" s="1" t="s">
        <v>4</v>
      </c>
      <c r="B9" s="1" t="s">
        <v>136</v>
      </c>
      <c r="C9" s="1">
        <v>2.2599999999999998</v>
      </c>
      <c r="D9" s="1">
        <v>0.74</v>
      </c>
      <c r="E9" s="1" t="s">
        <v>156</v>
      </c>
      <c r="F9" s="7" t="s">
        <v>169</v>
      </c>
      <c r="G9" s="1" t="s">
        <v>159</v>
      </c>
      <c r="H9" s="1">
        <f>D9*43</f>
        <v>31.82</v>
      </c>
    </row>
    <row r="10" spans="1:8" x14ac:dyDescent="0.25">
      <c r="A10" s="1" t="s">
        <v>4</v>
      </c>
      <c r="B10" s="1" t="s">
        <v>137</v>
      </c>
      <c r="C10" s="1">
        <v>2.12</v>
      </c>
      <c r="D10" s="1">
        <v>0.64</v>
      </c>
      <c r="E10" s="1" t="s">
        <v>156</v>
      </c>
      <c r="F10" s="7" t="s">
        <v>169</v>
      </c>
      <c r="G10" s="1" t="s">
        <v>159</v>
      </c>
      <c r="H10" s="1">
        <f>D10*43</f>
        <v>27.52</v>
      </c>
    </row>
    <row r="11" spans="1:8" x14ac:dyDescent="0.25">
      <c r="A11" s="1" t="s">
        <v>4</v>
      </c>
      <c r="B11" s="1" t="s">
        <v>138</v>
      </c>
      <c r="C11" s="1">
        <v>3.28</v>
      </c>
      <c r="D11" s="1">
        <v>1.49</v>
      </c>
      <c r="E11" s="1" t="s">
        <v>157</v>
      </c>
      <c r="F11" s="7" t="s">
        <v>169</v>
      </c>
      <c r="G11" s="1" t="s">
        <v>128</v>
      </c>
      <c r="H11" s="1">
        <f>D11*51</f>
        <v>75.989999999999995</v>
      </c>
    </row>
    <row r="12" spans="1:8" x14ac:dyDescent="0.25">
      <c r="A12" s="1" t="s">
        <v>4</v>
      </c>
      <c r="B12" s="1" t="s">
        <v>139</v>
      </c>
      <c r="C12" s="1">
        <v>1.66</v>
      </c>
      <c r="D12" s="1">
        <v>0.83</v>
      </c>
      <c r="E12" s="1" t="s">
        <v>157</v>
      </c>
      <c r="F12" s="7" t="s">
        <v>169</v>
      </c>
      <c r="G12" s="1" t="s">
        <v>128</v>
      </c>
      <c r="H12" s="1">
        <f>D12*51</f>
        <v>42.33</v>
      </c>
    </row>
    <row r="13" spans="1:8" x14ac:dyDescent="0.25">
      <c r="A13" s="1" t="s">
        <v>4</v>
      </c>
      <c r="B13" s="1" t="s">
        <v>140</v>
      </c>
      <c r="C13" s="1">
        <v>3.92</v>
      </c>
      <c r="D13" s="1">
        <v>1</v>
      </c>
      <c r="E13" s="1" t="s">
        <v>154</v>
      </c>
      <c r="F13" s="7" t="s">
        <v>169</v>
      </c>
      <c r="G13" s="1" t="s">
        <v>160</v>
      </c>
      <c r="H13" s="1">
        <f>D13*30.4</f>
        <v>30.4</v>
      </c>
    </row>
    <row r="14" spans="1:8" x14ac:dyDescent="0.25">
      <c r="A14" s="1" t="s">
        <v>4</v>
      </c>
      <c r="B14" s="1" t="s">
        <v>141</v>
      </c>
      <c r="C14" s="1">
        <v>8.25</v>
      </c>
      <c r="D14" s="1">
        <v>2.66</v>
      </c>
      <c r="E14" s="1" t="s">
        <v>156</v>
      </c>
      <c r="F14" s="7" t="s">
        <v>169</v>
      </c>
      <c r="G14" s="1" t="s">
        <v>159</v>
      </c>
      <c r="H14" s="2">
        <f>D14*43</f>
        <v>114.38000000000001</v>
      </c>
    </row>
    <row r="15" spans="1:8" x14ac:dyDescent="0.25">
      <c r="A15" s="1" t="s">
        <v>4</v>
      </c>
      <c r="B15" s="1" t="s">
        <v>142</v>
      </c>
      <c r="C15" s="1">
        <v>0.68</v>
      </c>
      <c r="D15" s="1">
        <v>0.3</v>
      </c>
      <c r="E15" s="1" t="s">
        <v>154</v>
      </c>
      <c r="F15" s="7" t="s">
        <v>169</v>
      </c>
      <c r="G15" s="1" t="s">
        <v>160</v>
      </c>
      <c r="H15" s="2">
        <f>D15*30.4</f>
        <v>9.1199999999999992</v>
      </c>
    </row>
    <row r="16" spans="1:8" x14ac:dyDescent="0.25">
      <c r="A16" s="1" t="s">
        <v>4</v>
      </c>
      <c r="B16" s="1" t="s">
        <v>143</v>
      </c>
      <c r="C16" s="1">
        <v>0.95</v>
      </c>
      <c r="D16" s="1">
        <v>0.3</v>
      </c>
      <c r="E16" s="1" t="s">
        <v>154</v>
      </c>
      <c r="F16" s="7" t="s">
        <v>169</v>
      </c>
      <c r="G16" s="1" t="s">
        <v>158</v>
      </c>
      <c r="H16" s="2">
        <f>D16*30.4</f>
        <v>9.1199999999999992</v>
      </c>
    </row>
    <row r="17" spans="1:8" x14ac:dyDescent="0.25">
      <c r="A17" s="1" t="s">
        <v>4</v>
      </c>
      <c r="B17" s="1" t="s">
        <v>144</v>
      </c>
      <c r="C17" s="1">
        <v>4.9800000000000004</v>
      </c>
      <c r="D17" s="1">
        <v>1.49</v>
      </c>
      <c r="E17" s="1" t="s">
        <v>154</v>
      </c>
      <c r="F17" s="7" t="s">
        <v>169</v>
      </c>
      <c r="G17" s="1" t="s">
        <v>158</v>
      </c>
      <c r="H17" s="2">
        <f>D17*30.4</f>
        <v>45.295999999999999</v>
      </c>
    </row>
    <row r="18" spans="1:8" x14ac:dyDescent="0.25">
      <c r="A18" s="1" t="s">
        <v>4</v>
      </c>
      <c r="B18" s="1" t="s">
        <v>145</v>
      </c>
      <c r="C18" s="1">
        <v>0.9</v>
      </c>
      <c r="D18" s="1">
        <v>0.27</v>
      </c>
      <c r="E18" s="1" t="s">
        <v>154</v>
      </c>
      <c r="F18" s="7" t="s">
        <v>169</v>
      </c>
      <c r="G18" s="1" t="s">
        <v>158</v>
      </c>
      <c r="H18" s="2">
        <f>D18*30.4</f>
        <v>8.2080000000000002</v>
      </c>
    </row>
    <row r="19" spans="1:8" x14ac:dyDescent="0.25">
      <c r="A19" s="1" t="s">
        <v>4</v>
      </c>
      <c r="B19" s="1" t="s">
        <v>146</v>
      </c>
      <c r="C19" s="1">
        <v>2.92</v>
      </c>
      <c r="D19" s="1">
        <v>0.89</v>
      </c>
      <c r="E19" s="1" t="s">
        <v>156</v>
      </c>
      <c r="F19" s="7" t="s">
        <v>169</v>
      </c>
      <c r="G19" s="1" t="s">
        <v>159</v>
      </c>
      <c r="H19" s="2">
        <f>D19*43</f>
        <v>38.270000000000003</v>
      </c>
    </row>
    <row r="20" spans="1:8" x14ac:dyDescent="0.25">
      <c r="A20" s="1" t="s">
        <v>4</v>
      </c>
      <c r="B20" s="1" t="s">
        <v>147</v>
      </c>
      <c r="C20" s="1">
        <v>2.89</v>
      </c>
      <c r="D20" s="1">
        <v>1</v>
      </c>
      <c r="E20" s="1" t="s">
        <v>156</v>
      </c>
      <c r="F20" s="7" t="s">
        <v>169</v>
      </c>
      <c r="G20" s="1" t="s">
        <v>159</v>
      </c>
      <c r="H20" s="2">
        <f>D20*43</f>
        <v>43</v>
      </c>
    </row>
    <row r="21" spans="1:8" x14ac:dyDescent="0.25">
      <c r="A21" s="1" t="s">
        <v>4</v>
      </c>
      <c r="B21" s="1" t="s">
        <v>148</v>
      </c>
      <c r="C21" s="1">
        <v>3.54</v>
      </c>
      <c r="D21" s="1">
        <v>0.98</v>
      </c>
      <c r="E21" s="1" t="s">
        <v>154</v>
      </c>
      <c r="F21" s="7" t="s">
        <v>169</v>
      </c>
      <c r="G21" s="1" t="s">
        <v>160</v>
      </c>
      <c r="H21" s="2">
        <f>D21*30.4</f>
        <v>29.791999999999998</v>
      </c>
    </row>
    <row r="22" spans="1:8" x14ac:dyDescent="0.25">
      <c r="A22" s="1" t="s">
        <v>4</v>
      </c>
      <c r="B22" s="1" t="s">
        <v>149</v>
      </c>
      <c r="C22" s="1">
        <v>5.34</v>
      </c>
      <c r="D22" s="1">
        <v>1.6</v>
      </c>
      <c r="E22" s="1" t="s">
        <v>154</v>
      </c>
      <c r="F22" s="7" t="s">
        <v>169</v>
      </c>
      <c r="G22" s="1" t="s">
        <v>160</v>
      </c>
      <c r="H22" s="1">
        <f>D22*30.4</f>
        <v>48.64</v>
      </c>
    </row>
    <row r="23" spans="1:8" x14ac:dyDescent="0.25">
      <c r="A23" s="1"/>
      <c r="B23" s="1" t="s">
        <v>153</v>
      </c>
      <c r="C23" s="1">
        <f>SUM(C3:C22)</f>
        <v>73.22</v>
      </c>
      <c r="D23" s="1">
        <f>SUM(D3:D22)</f>
        <v>19.830000000000002</v>
      </c>
      <c r="E23" s="1"/>
      <c r="F23" s="1"/>
      <c r="G23" s="1"/>
      <c r="H23" s="2">
        <f>SUM(H3:H22)</f>
        <v>728.58199999999999</v>
      </c>
    </row>
    <row r="24" spans="1:8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/>
      <c r="F24" s="1"/>
      <c r="G24" s="1" t="s">
        <v>120</v>
      </c>
      <c r="H24" s="1" t="s">
        <v>121</v>
      </c>
    </row>
    <row r="25" spans="1:8" x14ac:dyDescent="0.25">
      <c r="A25" s="1" t="s">
        <v>5</v>
      </c>
      <c r="B25" s="3" t="s">
        <v>152</v>
      </c>
      <c r="C25" s="1">
        <v>2.02</v>
      </c>
      <c r="D25" s="1">
        <v>2.02</v>
      </c>
      <c r="E25" s="1" t="s">
        <v>162</v>
      </c>
      <c r="F25" s="7" t="s">
        <v>169</v>
      </c>
      <c r="G25" s="1" t="s">
        <v>122</v>
      </c>
      <c r="H25" s="1">
        <f>D25*60</f>
        <v>121.2</v>
      </c>
    </row>
    <row r="26" spans="1:8" x14ac:dyDescent="0.25">
      <c r="A26" s="1" t="s">
        <v>5</v>
      </c>
      <c r="B26" s="1" t="s">
        <v>150</v>
      </c>
      <c r="C26" s="1">
        <v>2.1800000000000002</v>
      </c>
      <c r="D26" s="1">
        <v>2.1800000000000002</v>
      </c>
      <c r="E26" s="1" t="s">
        <v>162</v>
      </c>
      <c r="F26" s="7" t="s">
        <v>169</v>
      </c>
      <c r="G26" s="1" t="s">
        <v>122</v>
      </c>
      <c r="H26" s="1">
        <f>D26*60</f>
        <v>130.80000000000001</v>
      </c>
    </row>
    <row r="27" spans="1:8" x14ac:dyDescent="0.25">
      <c r="A27" s="1" t="s">
        <v>5</v>
      </c>
      <c r="B27" s="1" t="s">
        <v>151</v>
      </c>
      <c r="C27" s="1">
        <v>4.47</v>
      </c>
      <c r="D27" s="1">
        <v>1.25</v>
      </c>
      <c r="E27" s="1" t="s">
        <v>155</v>
      </c>
      <c r="F27" s="7" t="s">
        <v>169</v>
      </c>
      <c r="G27" s="1" t="s">
        <v>164</v>
      </c>
      <c r="H27" s="1">
        <f>D27*19.2</f>
        <v>24</v>
      </c>
    </row>
    <row r="28" spans="1:8" x14ac:dyDescent="0.25">
      <c r="A28" s="4" t="s">
        <v>5</v>
      </c>
      <c r="B28" s="5" t="s">
        <v>6</v>
      </c>
      <c r="C28" s="4">
        <v>3.65</v>
      </c>
      <c r="D28" s="4">
        <v>1.1000000000000001</v>
      </c>
      <c r="E28" s="1" t="s">
        <v>156</v>
      </c>
      <c r="F28" s="7" t="s">
        <v>169</v>
      </c>
      <c r="G28" s="1" t="s">
        <v>159</v>
      </c>
      <c r="H28" s="1">
        <f>D28*43</f>
        <v>47.300000000000004</v>
      </c>
    </row>
    <row r="29" spans="1:8" x14ac:dyDescent="0.25">
      <c r="A29" s="4" t="s">
        <v>5</v>
      </c>
      <c r="B29" s="5" t="s">
        <v>7</v>
      </c>
      <c r="C29" s="4">
        <v>2.02</v>
      </c>
      <c r="D29" s="4">
        <v>0.51</v>
      </c>
      <c r="E29" s="1" t="s">
        <v>155</v>
      </c>
      <c r="F29" s="7" t="s">
        <v>169</v>
      </c>
      <c r="G29" s="1" t="s">
        <v>164</v>
      </c>
      <c r="H29" s="2">
        <f>D29*19.2</f>
        <v>9.7919999999999998</v>
      </c>
    </row>
    <row r="30" spans="1:8" x14ac:dyDescent="0.25">
      <c r="A30" s="4" t="s">
        <v>5</v>
      </c>
      <c r="B30" s="4" t="s">
        <v>8</v>
      </c>
      <c r="C30" s="4">
        <v>7.95</v>
      </c>
      <c r="D30" s="4">
        <v>1.3</v>
      </c>
      <c r="E30" s="1" t="s">
        <v>155</v>
      </c>
      <c r="F30" s="7" t="s">
        <v>169</v>
      </c>
      <c r="G30" s="1" t="s">
        <v>164</v>
      </c>
      <c r="H30" s="2">
        <f>D30*19.2</f>
        <v>24.96</v>
      </c>
    </row>
    <row r="31" spans="1:8" x14ac:dyDescent="0.25">
      <c r="A31" s="4" t="s">
        <v>5</v>
      </c>
      <c r="B31" s="4" t="s">
        <v>9</v>
      </c>
      <c r="C31" s="4">
        <v>1.25</v>
      </c>
      <c r="D31" s="4">
        <v>0.5</v>
      </c>
      <c r="E31" s="1" t="s">
        <v>156</v>
      </c>
      <c r="F31" s="7" t="s">
        <v>169</v>
      </c>
      <c r="G31" s="1" t="s">
        <v>159</v>
      </c>
      <c r="H31" s="2">
        <f>D31*43</f>
        <v>21.5</v>
      </c>
    </row>
    <row r="32" spans="1:8" x14ac:dyDescent="0.25">
      <c r="A32" s="4" t="s">
        <v>5</v>
      </c>
      <c r="B32" s="4" t="s">
        <v>10</v>
      </c>
      <c r="C32" s="4">
        <v>8.1300000000000008</v>
      </c>
      <c r="D32" s="4">
        <v>0.81</v>
      </c>
      <c r="E32" s="1" t="s">
        <v>154</v>
      </c>
      <c r="F32" s="7" t="s">
        <v>169</v>
      </c>
      <c r="G32" s="1" t="s">
        <v>160</v>
      </c>
      <c r="H32" s="2">
        <f>D32*30.4</f>
        <v>24.623999999999999</v>
      </c>
    </row>
    <row r="33" spans="1:8" x14ac:dyDescent="0.25">
      <c r="A33" s="4" t="s">
        <v>5</v>
      </c>
      <c r="B33" s="4" t="s">
        <v>11</v>
      </c>
      <c r="C33" s="4">
        <v>23.22</v>
      </c>
      <c r="D33" s="4">
        <v>2</v>
      </c>
      <c r="E33" s="1" t="s">
        <v>154</v>
      </c>
      <c r="F33" s="7" t="s">
        <v>169</v>
      </c>
      <c r="G33" s="1" t="s">
        <v>160</v>
      </c>
      <c r="H33" s="2">
        <f>D33*30.4</f>
        <v>60.8</v>
      </c>
    </row>
    <row r="34" spans="1:8" x14ac:dyDescent="0.25">
      <c r="A34" s="4" t="s">
        <v>5</v>
      </c>
      <c r="B34" s="4" t="s">
        <v>12</v>
      </c>
      <c r="C34" s="4">
        <v>2.93</v>
      </c>
      <c r="D34" s="4">
        <v>0.59</v>
      </c>
      <c r="E34" s="1" t="s">
        <v>154</v>
      </c>
      <c r="F34" s="7" t="s">
        <v>169</v>
      </c>
      <c r="G34" s="1" t="s">
        <v>160</v>
      </c>
      <c r="H34" s="2">
        <f>D34*30.4</f>
        <v>17.936</v>
      </c>
    </row>
    <row r="35" spans="1:8" x14ac:dyDescent="0.25">
      <c r="A35" s="4" t="s">
        <v>5</v>
      </c>
      <c r="B35" s="4" t="s">
        <v>13</v>
      </c>
      <c r="C35" s="4">
        <v>0.6</v>
      </c>
      <c r="D35" s="4">
        <v>0.12</v>
      </c>
      <c r="E35" s="1" t="s">
        <v>154</v>
      </c>
      <c r="F35" s="7" t="s">
        <v>169</v>
      </c>
      <c r="G35" s="1" t="s">
        <v>160</v>
      </c>
      <c r="H35" s="2">
        <f>D35*30.4</f>
        <v>3.6479999999999997</v>
      </c>
    </row>
    <row r="36" spans="1:8" x14ac:dyDescent="0.25">
      <c r="A36" s="4" t="s">
        <v>5</v>
      </c>
      <c r="B36" s="4" t="s">
        <v>14</v>
      </c>
      <c r="C36" s="4">
        <v>2.62</v>
      </c>
      <c r="D36" s="4">
        <v>0.52</v>
      </c>
      <c r="E36" s="1" t="s">
        <v>154</v>
      </c>
      <c r="F36" s="7" t="s">
        <v>169</v>
      </c>
      <c r="G36" s="1" t="s">
        <v>160</v>
      </c>
      <c r="H36" s="2">
        <f>D36*30.4</f>
        <v>15.808</v>
      </c>
    </row>
    <row r="37" spans="1:8" x14ac:dyDescent="0.25">
      <c r="A37" s="4" t="s">
        <v>5</v>
      </c>
      <c r="B37" s="4" t="s">
        <v>15</v>
      </c>
      <c r="C37" s="4">
        <v>6.19</v>
      </c>
      <c r="D37" s="4">
        <v>0.62</v>
      </c>
      <c r="E37" s="4" t="s">
        <v>163</v>
      </c>
      <c r="F37" s="7" t="s">
        <v>169</v>
      </c>
      <c r="G37" s="1" t="s">
        <v>166</v>
      </c>
      <c r="H37" s="2">
        <f>D37*36</f>
        <v>22.32</v>
      </c>
    </row>
    <row r="38" spans="1:8" x14ac:dyDescent="0.25">
      <c r="A38" s="4" t="s">
        <v>5</v>
      </c>
      <c r="B38" s="4" t="s">
        <v>16</v>
      </c>
      <c r="C38" s="4">
        <v>4.16</v>
      </c>
      <c r="D38" s="4">
        <v>0.42</v>
      </c>
      <c r="E38" s="1" t="s">
        <v>154</v>
      </c>
      <c r="F38" s="7" t="s">
        <v>169</v>
      </c>
      <c r="G38" s="1" t="s">
        <v>160</v>
      </c>
      <c r="H38" s="2">
        <f>D38*30.4</f>
        <v>12.767999999999999</v>
      </c>
    </row>
    <row r="39" spans="1:8" x14ac:dyDescent="0.25">
      <c r="A39" s="4" t="s">
        <v>5</v>
      </c>
      <c r="B39" s="4" t="s">
        <v>17</v>
      </c>
      <c r="C39" s="4">
        <v>2.75</v>
      </c>
      <c r="D39" s="4">
        <v>0.55000000000000004</v>
      </c>
      <c r="E39" s="1" t="s">
        <v>154</v>
      </c>
      <c r="F39" s="7" t="s">
        <v>169</v>
      </c>
      <c r="G39" s="1" t="s">
        <v>160</v>
      </c>
      <c r="H39" s="2">
        <f>D39*30.4</f>
        <v>16.72</v>
      </c>
    </row>
    <row r="40" spans="1:8" x14ac:dyDescent="0.25">
      <c r="A40" s="4" t="s">
        <v>5</v>
      </c>
      <c r="B40" s="4" t="s">
        <v>18</v>
      </c>
      <c r="C40" s="4">
        <v>7.53</v>
      </c>
      <c r="D40" s="4">
        <v>0.75</v>
      </c>
      <c r="E40" s="1" t="s">
        <v>154</v>
      </c>
      <c r="F40" s="7" t="s">
        <v>169</v>
      </c>
      <c r="G40" s="1" t="s">
        <v>160</v>
      </c>
      <c r="H40" s="2">
        <f>D40*30.4</f>
        <v>22.799999999999997</v>
      </c>
    </row>
    <row r="41" spans="1:8" x14ac:dyDescent="0.25">
      <c r="A41" s="4" t="s">
        <v>5</v>
      </c>
      <c r="B41" s="4" t="s">
        <v>19</v>
      </c>
      <c r="C41" s="4">
        <v>2.42</v>
      </c>
      <c r="D41" s="4">
        <v>0.97</v>
      </c>
      <c r="E41" s="1" t="s">
        <v>156</v>
      </c>
      <c r="F41" s="7" t="s">
        <v>169</v>
      </c>
      <c r="G41" s="1" t="s">
        <v>165</v>
      </c>
      <c r="H41" s="2">
        <f>D41*43</f>
        <v>41.71</v>
      </c>
    </row>
    <row r="42" spans="1:8" x14ac:dyDescent="0.25">
      <c r="A42" s="4" t="s">
        <v>5</v>
      </c>
      <c r="B42" s="4" t="s">
        <v>20</v>
      </c>
      <c r="C42" s="4">
        <v>1.73</v>
      </c>
      <c r="D42" s="4">
        <v>0.52</v>
      </c>
      <c r="E42" s="4" t="s">
        <v>163</v>
      </c>
      <c r="F42" s="7" t="s">
        <v>169</v>
      </c>
      <c r="G42" s="1" t="s">
        <v>166</v>
      </c>
      <c r="H42" s="1">
        <f>D42*36</f>
        <v>18.72</v>
      </c>
    </row>
    <row r="43" spans="1:8" x14ac:dyDescent="0.25">
      <c r="A43" s="4" t="s">
        <v>5</v>
      </c>
      <c r="B43" s="4" t="s">
        <v>21</v>
      </c>
      <c r="C43" s="4">
        <v>1.94</v>
      </c>
      <c r="D43" s="4">
        <v>0.49</v>
      </c>
      <c r="E43" s="1" t="s">
        <v>154</v>
      </c>
      <c r="F43" s="7" t="s">
        <v>169</v>
      </c>
      <c r="G43" s="1" t="s">
        <v>160</v>
      </c>
      <c r="H43" s="2">
        <f t="shared" ref="H43:H51" si="0">D43*30.4</f>
        <v>14.895999999999999</v>
      </c>
    </row>
    <row r="44" spans="1:8" x14ac:dyDescent="0.25">
      <c r="A44" s="4" t="s">
        <v>5</v>
      </c>
      <c r="B44" s="4" t="s">
        <v>22</v>
      </c>
      <c r="C44" s="4">
        <v>3.08</v>
      </c>
      <c r="D44" s="4">
        <v>0.46</v>
      </c>
      <c r="E44" s="1" t="s">
        <v>154</v>
      </c>
      <c r="F44" s="7" t="s">
        <v>169</v>
      </c>
      <c r="G44" s="1" t="s">
        <v>160</v>
      </c>
      <c r="H44" s="2">
        <f t="shared" si="0"/>
        <v>13.984</v>
      </c>
    </row>
    <row r="45" spans="1:8" x14ac:dyDescent="0.25">
      <c r="A45" s="4" t="s">
        <v>5</v>
      </c>
      <c r="B45" s="4" t="s">
        <v>23</v>
      </c>
      <c r="C45" s="4">
        <v>8.8800000000000008</v>
      </c>
      <c r="D45" s="4">
        <v>0.89</v>
      </c>
      <c r="E45" s="1" t="s">
        <v>154</v>
      </c>
      <c r="F45" s="7" t="s">
        <v>169</v>
      </c>
      <c r="G45" s="1" t="s">
        <v>158</v>
      </c>
      <c r="H45" s="2">
        <f t="shared" si="0"/>
        <v>27.055999999999997</v>
      </c>
    </row>
    <row r="46" spans="1:8" x14ac:dyDescent="0.25">
      <c r="A46" s="4" t="s">
        <v>5</v>
      </c>
      <c r="B46" s="4" t="s">
        <v>24</v>
      </c>
      <c r="C46" s="4">
        <v>6.49</v>
      </c>
      <c r="D46" s="4">
        <v>1.1200000000000001</v>
      </c>
      <c r="E46" s="1" t="s">
        <v>154</v>
      </c>
      <c r="F46" s="7" t="s">
        <v>169</v>
      </c>
      <c r="G46" s="1" t="s">
        <v>160</v>
      </c>
      <c r="H46" s="2">
        <f t="shared" si="0"/>
        <v>34.048000000000002</v>
      </c>
    </row>
    <row r="47" spans="1:8" x14ac:dyDescent="0.25">
      <c r="A47" s="4" t="s">
        <v>5</v>
      </c>
      <c r="B47" s="4" t="s">
        <v>25</v>
      </c>
      <c r="C47" s="4">
        <v>9.92</v>
      </c>
      <c r="D47" s="4">
        <v>0.99</v>
      </c>
      <c r="E47" s="1" t="s">
        <v>154</v>
      </c>
      <c r="F47" s="7" t="s">
        <v>169</v>
      </c>
      <c r="G47" s="1" t="s">
        <v>160</v>
      </c>
      <c r="H47" s="2">
        <f t="shared" si="0"/>
        <v>30.096</v>
      </c>
    </row>
    <row r="48" spans="1:8" x14ac:dyDescent="0.25">
      <c r="A48" s="4"/>
      <c r="B48" s="4" t="s">
        <v>153</v>
      </c>
      <c r="C48" s="4">
        <f>SUM(C25:C47)</f>
        <v>116.13</v>
      </c>
      <c r="D48" s="4">
        <f>SUM(D25:D47)</f>
        <v>20.68</v>
      </c>
      <c r="E48" s="4"/>
      <c r="F48" s="4"/>
      <c r="G48" s="1"/>
      <c r="H48" s="2">
        <f>SUM(H25:H47)</f>
        <v>757.4860000000001</v>
      </c>
    </row>
    <row r="49" spans="1:8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/>
      <c r="F49" s="1"/>
      <c r="G49" s="1" t="s">
        <v>120</v>
      </c>
      <c r="H49" s="1" t="s">
        <v>121</v>
      </c>
    </row>
    <row r="50" spans="1:8" x14ac:dyDescent="0.25">
      <c r="A50" s="4" t="s">
        <v>26</v>
      </c>
      <c r="B50" s="4" t="s">
        <v>27</v>
      </c>
      <c r="C50" s="4">
        <v>2.31</v>
      </c>
      <c r="D50" s="4">
        <v>0.46</v>
      </c>
      <c r="E50" s="1" t="s">
        <v>154</v>
      </c>
      <c r="F50" s="7" t="s">
        <v>169</v>
      </c>
      <c r="G50" s="1" t="s">
        <v>158</v>
      </c>
      <c r="H50" s="2">
        <f t="shared" si="0"/>
        <v>13.984</v>
      </c>
    </row>
    <row r="51" spans="1:8" x14ac:dyDescent="0.25">
      <c r="A51" s="4" t="s">
        <v>26</v>
      </c>
      <c r="B51" s="4" t="s">
        <v>28</v>
      </c>
      <c r="C51" s="4">
        <v>2.23</v>
      </c>
      <c r="D51" s="4">
        <v>0.22</v>
      </c>
      <c r="E51" s="1" t="s">
        <v>154</v>
      </c>
      <c r="F51" s="7" t="s">
        <v>169</v>
      </c>
      <c r="G51" s="1" t="s">
        <v>158</v>
      </c>
      <c r="H51" s="2">
        <f t="shared" si="0"/>
        <v>6.6879999999999997</v>
      </c>
    </row>
    <row r="52" spans="1:8" x14ac:dyDescent="0.25">
      <c r="A52" s="4" t="s">
        <v>26</v>
      </c>
      <c r="B52" s="4" t="s">
        <v>123</v>
      </c>
      <c r="C52" s="4">
        <v>2.4900000000000002</v>
      </c>
      <c r="D52" s="4">
        <v>0.8</v>
      </c>
      <c r="E52" s="1" t="s">
        <v>156</v>
      </c>
      <c r="F52" s="7" t="s">
        <v>169</v>
      </c>
      <c r="G52" s="1" t="s">
        <v>159</v>
      </c>
      <c r="H52" s="2">
        <f>D52*43</f>
        <v>34.4</v>
      </c>
    </row>
    <row r="53" spans="1:8" x14ac:dyDescent="0.25">
      <c r="A53" s="4" t="s">
        <v>26</v>
      </c>
      <c r="B53" s="4" t="s">
        <v>124</v>
      </c>
      <c r="C53" s="4">
        <v>1.41</v>
      </c>
      <c r="D53" s="4">
        <v>0.41</v>
      </c>
      <c r="E53" s="1" t="s">
        <v>154</v>
      </c>
      <c r="F53" s="7" t="s">
        <v>169</v>
      </c>
      <c r="G53" s="1" t="s">
        <v>158</v>
      </c>
      <c r="H53" s="2">
        <f>D53*30.4</f>
        <v>12.463999999999999</v>
      </c>
    </row>
    <row r="54" spans="1:8" x14ac:dyDescent="0.25">
      <c r="A54" s="4" t="s">
        <v>26</v>
      </c>
      <c r="B54" s="4" t="s">
        <v>12</v>
      </c>
      <c r="C54" s="4">
        <v>3.6</v>
      </c>
      <c r="D54" s="4">
        <v>0.91</v>
      </c>
      <c r="E54" s="1" t="s">
        <v>154</v>
      </c>
      <c r="F54" s="7" t="s">
        <v>169</v>
      </c>
      <c r="G54" s="1" t="s">
        <v>158</v>
      </c>
      <c r="H54" s="2">
        <f>D54*30.4</f>
        <v>27.663999999999998</v>
      </c>
    </row>
    <row r="55" spans="1:8" x14ac:dyDescent="0.25">
      <c r="A55" s="4" t="s">
        <v>26</v>
      </c>
      <c r="B55" s="4" t="s">
        <v>13</v>
      </c>
      <c r="C55" s="4">
        <v>2.97</v>
      </c>
      <c r="D55" s="4">
        <v>2.84</v>
      </c>
      <c r="E55" s="1" t="s">
        <v>167</v>
      </c>
      <c r="F55" s="7" t="s">
        <v>169</v>
      </c>
      <c r="G55" s="1" t="s">
        <v>126</v>
      </c>
      <c r="H55" s="2">
        <f>D55*36</f>
        <v>102.24</v>
      </c>
    </row>
    <row r="56" spans="1:8" x14ac:dyDescent="0.25">
      <c r="A56" s="4" t="s">
        <v>26</v>
      </c>
      <c r="B56" s="4" t="s">
        <v>29</v>
      </c>
      <c r="C56" s="4">
        <v>10.62</v>
      </c>
      <c r="D56" s="4">
        <v>3.18</v>
      </c>
      <c r="E56" s="1" t="s">
        <v>154</v>
      </c>
      <c r="F56" s="7" t="s">
        <v>169</v>
      </c>
      <c r="G56" s="1" t="s">
        <v>158</v>
      </c>
      <c r="H56" s="1">
        <f>D56*30.4</f>
        <v>96.671999999999997</v>
      </c>
    </row>
    <row r="57" spans="1:8" x14ac:dyDescent="0.25">
      <c r="A57" s="4" t="s">
        <v>26</v>
      </c>
      <c r="B57" s="4" t="s">
        <v>30</v>
      </c>
      <c r="C57" s="4">
        <v>0.64</v>
      </c>
      <c r="D57" s="4">
        <v>0.51</v>
      </c>
      <c r="E57" s="1" t="s">
        <v>162</v>
      </c>
      <c r="F57" s="7" t="s">
        <v>169</v>
      </c>
      <c r="G57" s="1" t="s">
        <v>125</v>
      </c>
      <c r="H57" s="1">
        <f>D57*60</f>
        <v>30.6</v>
      </c>
    </row>
    <row r="58" spans="1:8" x14ac:dyDescent="0.25">
      <c r="A58" s="4" t="s">
        <v>26</v>
      </c>
      <c r="B58" s="4" t="s">
        <v>31</v>
      </c>
      <c r="C58" s="4">
        <v>10.52</v>
      </c>
      <c r="D58" s="4">
        <v>3.68</v>
      </c>
      <c r="E58" s="1" t="s">
        <v>154</v>
      </c>
      <c r="F58" s="7" t="s">
        <v>169</v>
      </c>
      <c r="G58" s="1" t="s">
        <v>158</v>
      </c>
      <c r="H58" s="2">
        <f>D58*30.4</f>
        <v>111.872</v>
      </c>
    </row>
    <row r="59" spans="1:8" x14ac:dyDescent="0.25">
      <c r="A59" s="4" t="s">
        <v>26</v>
      </c>
      <c r="B59" s="4" t="s">
        <v>32</v>
      </c>
      <c r="C59" s="4">
        <v>3.31</v>
      </c>
      <c r="D59" s="4">
        <v>2.98</v>
      </c>
      <c r="E59" s="1" t="s">
        <v>157</v>
      </c>
      <c r="F59" s="7" t="s">
        <v>169</v>
      </c>
      <c r="G59" s="1" t="s">
        <v>127</v>
      </c>
      <c r="H59" s="1">
        <f>D59*72</f>
        <v>214.56</v>
      </c>
    </row>
    <row r="60" spans="1:8" x14ac:dyDescent="0.25">
      <c r="A60" s="4" t="s">
        <v>26</v>
      </c>
      <c r="B60" s="4" t="s">
        <v>33</v>
      </c>
      <c r="C60" s="4">
        <v>12.64</v>
      </c>
      <c r="D60" s="4">
        <v>8.2100000000000009</v>
      </c>
      <c r="E60" s="1" t="s">
        <v>162</v>
      </c>
      <c r="F60" s="7" t="s">
        <v>169</v>
      </c>
      <c r="G60" s="1" t="s">
        <v>125</v>
      </c>
      <c r="H60" s="6">
        <f>D60*60</f>
        <v>492.6</v>
      </c>
    </row>
    <row r="61" spans="1:8" x14ac:dyDescent="0.25">
      <c r="A61" s="4" t="s">
        <v>26</v>
      </c>
      <c r="B61" s="4" t="s">
        <v>34</v>
      </c>
      <c r="C61" s="4">
        <v>5.51</v>
      </c>
      <c r="D61" s="4">
        <v>1.1000000000000001</v>
      </c>
      <c r="E61" s="1" t="s">
        <v>155</v>
      </c>
      <c r="F61" s="7" t="s">
        <v>169</v>
      </c>
      <c r="G61" s="1" t="s">
        <v>164</v>
      </c>
      <c r="H61" s="1">
        <f>D61*19.2</f>
        <v>21.12</v>
      </c>
    </row>
    <row r="62" spans="1:8" x14ac:dyDescent="0.25">
      <c r="A62" s="4" t="s">
        <v>26</v>
      </c>
      <c r="B62" s="4" t="s">
        <v>35</v>
      </c>
      <c r="C62" s="4">
        <v>11.82</v>
      </c>
      <c r="D62" s="4">
        <v>1.18</v>
      </c>
      <c r="E62" s="1" t="s">
        <v>154</v>
      </c>
      <c r="F62" s="7" t="s">
        <v>169</v>
      </c>
      <c r="G62" s="1" t="s">
        <v>158</v>
      </c>
      <c r="H62" s="2">
        <f>D62*30.4</f>
        <v>35.872</v>
      </c>
    </row>
    <row r="63" spans="1:8" x14ac:dyDescent="0.25">
      <c r="A63" s="4" t="s">
        <v>26</v>
      </c>
      <c r="B63" s="4" t="s">
        <v>36</v>
      </c>
      <c r="C63" s="4">
        <v>0.84</v>
      </c>
      <c r="D63" s="4">
        <v>0.84</v>
      </c>
      <c r="E63" s="1" t="s">
        <v>157</v>
      </c>
      <c r="F63" s="7" t="s">
        <v>169</v>
      </c>
      <c r="G63" s="1" t="s">
        <v>128</v>
      </c>
      <c r="H63" s="1">
        <f>D63*72</f>
        <v>60.48</v>
      </c>
    </row>
    <row r="64" spans="1:8" x14ac:dyDescent="0.25">
      <c r="A64" s="4"/>
      <c r="B64" s="4" t="s">
        <v>153</v>
      </c>
      <c r="C64" s="4">
        <f>SUM(C50:C63)</f>
        <v>70.91</v>
      </c>
      <c r="D64" s="4">
        <f>SUM(D50:D63)</f>
        <v>27.320000000000004</v>
      </c>
      <c r="E64" s="4"/>
      <c r="F64" s="4"/>
      <c r="G64" s="1"/>
      <c r="H64" s="2">
        <f>SUM(H50:H63)</f>
        <v>1261.2160000000001</v>
      </c>
    </row>
    <row r="65" spans="1:8" x14ac:dyDescent="0.25">
      <c r="A65" s="1" t="s">
        <v>0</v>
      </c>
      <c r="B65" s="1" t="s">
        <v>1</v>
      </c>
      <c r="C65" s="1" t="s">
        <v>2</v>
      </c>
      <c r="D65" s="1" t="s">
        <v>3</v>
      </c>
      <c r="E65" s="1"/>
      <c r="F65" s="1"/>
      <c r="G65" s="1" t="s">
        <v>120</v>
      </c>
      <c r="H65" s="1" t="s">
        <v>121</v>
      </c>
    </row>
    <row r="66" spans="1:8" x14ac:dyDescent="0.25">
      <c r="A66" s="1" t="s">
        <v>37</v>
      </c>
      <c r="B66" s="4" t="s">
        <v>38</v>
      </c>
      <c r="C66" s="4">
        <v>14.12</v>
      </c>
      <c r="D66" s="4">
        <v>1.44</v>
      </c>
      <c r="E66" s="1" t="s">
        <v>154</v>
      </c>
      <c r="F66" s="7" t="s">
        <v>169</v>
      </c>
      <c r="G66" s="1" t="s">
        <v>158</v>
      </c>
      <c r="H66" s="2">
        <f t="shared" ref="H66:H76" si="1">D66*30.4</f>
        <v>43.775999999999996</v>
      </c>
    </row>
    <row r="67" spans="1:8" x14ac:dyDescent="0.25">
      <c r="A67" s="1" t="s">
        <v>37</v>
      </c>
      <c r="B67" s="4" t="s">
        <v>39</v>
      </c>
      <c r="C67" s="4">
        <v>7.92</v>
      </c>
      <c r="D67" s="4">
        <v>1.31</v>
      </c>
      <c r="E67" s="1" t="s">
        <v>154</v>
      </c>
      <c r="F67" s="7" t="s">
        <v>169</v>
      </c>
      <c r="G67" s="1" t="s">
        <v>158</v>
      </c>
      <c r="H67" s="2">
        <f t="shared" si="1"/>
        <v>39.823999999999998</v>
      </c>
    </row>
    <row r="68" spans="1:8" x14ac:dyDescent="0.25">
      <c r="A68" s="1" t="s">
        <v>37</v>
      </c>
      <c r="B68" s="4" t="s">
        <v>40</v>
      </c>
      <c r="C68" s="4">
        <v>1.19</v>
      </c>
      <c r="D68" s="4">
        <v>0.3</v>
      </c>
      <c r="E68" s="1" t="s">
        <v>154</v>
      </c>
      <c r="F68" s="7" t="s">
        <v>169</v>
      </c>
      <c r="G68" s="1" t="s">
        <v>158</v>
      </c>
      <c r="H68" s="2">
        <f t="shared" si="1"/>
        <v>9.1199999999999992</v>
      </c>
    </row>
    <row r="69" spans="1:8" x14ac:dyDescent="0.25">
      <c r="A69" s="1" t="s">
        <v>37</v>
      </c>
      <c r="B69" s="4" t="s">
        <v>41</v>
      </c>
      <c r="C69" s="4">
        <v>2.13</v>
      </c>
      <c r="D69" s="4">
        <v>0.42</v>
      </c>
      <c r="E69" s="1" t="s">
        <v>154</v>
      </c>
      <c r="F69" s="7" t="s">
        <v>169</v>
      </c>
      <c r="G69" s="1" t="s">
        <v>158</v>
      </c>
      <c r="H69" s="2">
        <f t="shared" si="1"/>
        <v>12.767999999999999</v>
      </c>
    </row>
    <row r="70" spans="1:8" x14ac:dyDescent="0.25">
      <c r="A70" s="1" t="s">
        <v>37</v>
      </c>
      <c r="B70" s="4" t="s">
        <v>42</v>
      </c>
      <c r="C70" s="4">
        <v>4.26</v>
      </c>
      <c r="D70" s="4">
        <v>0.85</v>
      </c>
      <c r="E70" s="1" t="s">
        <v>154</v>
      </c>
      <c r="F70" s="7" t="s">
        <v>169</v>
      </c>
      <c r="G70" s="1" t="s">
        <v>158</v>
      </c>
      <c r="H70" s="2">
        <f t="shared" si="1"/>
        <v>25.84</v>
      </c>
    </row>
    <row r="71" spans="1:8" x14ac:dyDescent="0.25">
      <c r="A71" s="1" t="s">
        <v>37</v>
      </c>
      <c r="B71" s="4" t="s">
        <v>43</v>
      </c>
      <c r="C71" s="4">
        <v>2.4</v>
      </c>
      <c r="D71" s="4">
        <v>0.3</v>
      </c>
      <c r="E71" s="1" t="s">
        <v>154</v>
      </c>
      <c r="F71" s="7" t="s">
        <v>169</v>
      </c>
      <c r="G71" s="1" t="s">
        <v>158</v>
      </c>
      <c r="H71" s="2">
        <f t="shared" si="1"/>
        <v>9.1199999999999992</v>
      </c>
    </row>
    <row r="72" spans="1:8" x14ac:dyDescent="0.25">
      <c r="A72" s="1" t="s">
        <v>37</v>
      </c>
      <c r="B72" s="4" t="s">
        <v>44</v>
      </c>
      <c r="C72" s="4">
        <v>1.85</v>
      </c>
      <c r="D72" s="4">
        <v>0.41</v>
      </c>
      <c r="E72" s="1" t="s">
        <v>154</v>
      </c>
      <c r="F72" s="7" t="s">
        <v>169</v>
      </c>
      <c r="G72" s="1" t="s">
        <v>158</v>
      </c>
      <c r="H72" s="2">
        <f t="shared" si="1"/>
        <v>12.463999999999999</v>
      </c>
    </row>
    <row r="73" spans="1:8" x14ac:dyDescent="0.25">
      <c r="A73" s="1" t="s">
        <v>37</v>
      </c>
      <c r="B73" s="4" t="s">
        <v>45</v>
      </c>
      <c r="C73" s="4">
        <v>2.69</v>
      </c>
      <c r="D73" s="4">
        <v>0.41</v>
      </c>
      <c r="E73" s="1" t="s">
        <v>154</v>
      </c>
      <c r="F73" s="7" t="s">
        <v>169</v>
      </c>
      <c r="G73" s="1" t="s">
        <v>158</v>
      </c>
      <c r="H73" s="2">
        <f t="shared" si="1"/>
        <v>12.463999999999999</v>
      </c>
    </row>
    <row r="74" spans="1:8" x14ac:dyDescent="0.25">
      <c r="A74" s="1" t="s">
        <v>37</v>
      </c>
      <c r="B74" s="4" t="s">
        <v>46</v>
      </c>
      <c r="C74" s="4">
        <v>1.3</v>
      </c>
      <c r="D74" s="4">
        <v>0.17</v>
      </c>
      <c r="E74" s="1" t="s">
        <v>154</v>
      </c>
      <c r="F74" s="7" t="s">
        <v>169</v>
      </c>
      <c r="G74" s="1" t="s">
        <v>158</v>
      </c>
      <c r="H74" s="2">
        <f t="shared" si="1"/>
        <v>5.1680000000000001</v>
      </c>
    </row>
    <row r="75" spans="1:8" x14ac:dyDescent="0.25">
      <c r="A75" s="1" t="s">
        <v>37</v>
      </c>
      <c r="B75" s="4" t="s">
        <v>47</v>
      </c>
      <c r="C75" s="4">
        <v>2.35</v>
      </c>
      <c r="D75" s="4">
        <v>0.4</v>
      </c>
      <c r="E75" s="1" t="s">
        <v>154</v>
      </c>
      <c r="F75" s="7" t="s">
        <v>169</v>
      </c>
      <c r="G75" s="1" t="s">
        <v>158</v>
      </c>
      <c r="H75" s="2">
        <f t="shared" si="1"/>
        <v>12.16</v>
      </c>
    </row>
    <row r="76" spans="1:8" x14ac:dyDescent="0.25">
      <c r="A76" s="1" t="s">
        <v>37</v>
      </c>
      <c r="B76" s="4" t="s">
        <v>48</v>
      </c>
      <c r="C76" s="4">
        <v>1.75</v>
      </c>
      <c r="D76" s="4">
        <v>0.32</v>
      </c>
      <c r="E76" s="1" t="s">
        <v>154</v>
      </c>
      <c r="F76" s="7" t="s">
        <v>169</v>
      </c>
      <c r="G76" s="1" t="s">
        <v>158</v>
      </c>
      <c r="H76" s="2">
        <f t="shared" si="1"/>
        <v>9.7279999999999998</v>
      </c>
    </row>
    <row r="77" spans="1:8" x14ac:dyDescent="0.25">
      <c r="A77" s="1" t="s">
        <v>37</v>
      </c>
      <c r="B77" s="4" t="s">
        <v>49</v>
      </c>
      <c r="C77" s="4">
        <v>2.74</v>
      </c>
      <c r="D77" s="4">
        <v>0.36</v>
      </c>
      <c r="E77" s="1" t="s">
        <v>155</v>
      </c>
      <c r="F77" s="7" t="s">
        <v>169</v>
      </c>
      <c r="G77" s="1" t="s">
        <v>164</v>
      </c>
      <c r="H77" s="2">
        <f>D77*19.2</f>
        <v>6.9119999999999999</v>
      </c>
    </row>
    <row r="78" spans="1:8" x14ac:dyDescent="0.25">
      <c r="A78" s="1" t="s">
        <v>37</v>
      </c>
      <c r="B78" s="4" t="s">
        <v>50</v>
      </c>
      <c r="C78" s="4">
        <v>4.38</v>
      </c>
      <c r="D78" s="4">
        <v>0.8</v>
      </c>
      <c r="E78" s="1" t="s">
        <v>154</v>
      </c>
      <c r="F78" s="7" t="s">
        <v>169</v>
      </c>
      <c r="G78" s="1" t="s">
        <v>158</v>
      </c>
      <c r="H78" s="2">
        <f t="shared" ref="H78:H106" si="2">D78*30.4</f>
        <v>24.32</v>
      </c>
    </row>
    <row r="79" spans="1:8" x14ac:dyDescent="0.25">
      <c r="A79" s="1" t="s">
        <v>37</v>
      </c>
      <c r="B79" s="4" t="s">
        <v>51</v>
      </c>
      <c r="C79" s="4">
        <v>2.23</v>
      </c>
      <c r="D79" s="4">
        <v>0.39</v>
      </c>
      <c r="E79" s="1" t="s">
        <v>154</v>
      </c>
      <c r="F79" s="7" t="s">
        <v>169</v>
      </c>
      <c r="G79" s="1" t="s">
        <v>158</v>
      </c>
      <c r="H79" s="2">
        <f t="shared" si="2"/>
        <v>11.856</v>
      </c>
    </row>
    <row r="80" spans="1:8" x14ac:dyDescent="0.25">
      <c r="A80" s="1" t="s">
        <v>37</v>
      </c>
      <c r="B80" s="4" t="s">
        <v>52</v>
      </c>
      <c r="C80" s="4">
        <v>1.62</v>
      </c>
      <c r="D80" s="4">
        <v>0.17</v>
      </c>
      <c r="E80" s="1" t="s">
        <v>154</v>
      </c>
      <c r="F80" s="7" t="s">
        <v>169</v>
      </c>
      <c r="G80" s="1" t="s">
        <v>158</v>
      </c>
      <c r="H80" s="2">
        <f t="shared" si="2"/>
        <v>5.1680000000000001</v>
      </c>
    </row>
    <row r="81" spans="1:8" x14ac:dyDescent="0.25">
      <c r="A81" s="1" t="s">
        <v>37</v>
      </c>
      <c r="B81" s="4" t="s">
        <v>53</v>
      </c>
      <c r="C81" s="4">
        <v>1.54</v>
      </c>
      <c r="D81" s="4">
        <v>0.38</v>
      </c>
      <c r="E81" s="1" t="s">
        <v>154</v>
      </c>
      <c r="F81" s="7" t="s">
        <v>169</v>
      </c>
      <c r="G81" s="1" t="s">
        <v>158</v>
      </c>
      <c r="H81" s="2">
        <f t="shared" si="2"/>
        <v>11.552</v>
      </c>
    </row>
    <row r="82" spans="1:8" x14ac:dyDescent="0.25">
      <c r="A82" s="1" t="s">
        <v>37</v>
      </c>
      <c r="B82" s="4" t="s">
        <v>54</v>
      </c>
      <c r="C82" s="4">
        <v>2.72</v>
      </c>
      <c r="D82" s="4">
        <v>0.56000000000000005</v>
      </c>
      <c r="E82" s="1" t="s">
        <v>154</v>
      </c>
      <c r="F82" s="7" t="s">
        <v>169</v>
      </c>
      <c r="G82" s="1" t="s">
        <v>158</v>
      </c>
      <c r="H82" s="2">
        <f t="shared" si="2"/>
        <v>17.024000000000001</v>
      </c>
    </row>
    <row r="83" spans="1:8" x14ac:dyDescent="0.25">
      <c r="A83" s="1" t="s">
        <v>37</v>
      </c>
      <c r="B83" s="4" t="s">
        <v>55</v>
      </c>
      <c r="C83" s="4">
        <v>1.29</v>
      </c>
      <c r="D83" s="4">
        <v>0.26</v>
      </c>
      <c r="E83" s="1" t="s">
        <v>154</v>
      </c>
      <c r="F83" s="7" t="s">
        <v>169</v>
      </c>
      <c r="G83" s="1" t="s">
        <v>158</v>
      </c>
      <c r="H83" s="2">
        <f t="shared" si="2"/>
        <v>7.9039999999999999</v>
      </c>
    </row>
    <row r="84" spans="1:8" x14ac:dyDescent="0.25">
      <c r="A84" s="1" t="s">
        <v>37</v>
      </c>
      <c r="B84" s="4" t="s">
        <v>56</v>
      </c>
      <c r="C84" s="4">
        <v>1.75</v>
      </c>
      <c r="D84" s="4">
        <v>0.47</v>
      </c>
      <c r="E84" s="1" t="s">
        <v>154</v>
      </c>
      <c r="F84" s="7" t="s">
        <v>169</v>
      </c>
      <c r="G84" s="1" t="s">
        <v>158</v>
      </c>
      <c r="H84" s="2">
        <f t="shared" si="2"/>
        <v>14.287999999999998</v>
      </c>
    </row>
    <row r="85" spans="1:8" x14ac:dyDescent="0.25">
      <c r="A85" s="1" t="s">
        <v>37</v>
      </c>
      <c r="B85" s="4" t="s">
        <v>57</v>
      </c>
      <c r="C85" s="4">
        <v>3.99</v>
      </c>
      <c r="D85" s="4">
        <v>0.51</v>
      </c>
      <c r="E85" s="1" t="s">
        <v>154</v>
      </c>
      <c r="F85" s="7" t="s">
        <v>169</v>
      </c>
      <c r="G85" s="1" t="s">
        <v>158</v>
      </c>
      <c r="H85" s="2">
        <f t="shared" si="2"/>
        <v>15.504</v>
      </c>
    </row>
    <row r="86" spans="1:8" x14ac:dyDescent="0.25">
      <c r="A86" s="1" t="s">
        <v>37</v>
      </c>
      <c r="B86" s="4" t="s">
        <v>58</v>
      </c>
      <c r="C86" s="4">
        <v>4.83</v>
      </c>
      <c r="D86" s="4">
        <v>0.92</v>
      </c>
      <c r="E86" s="1" t="s">
        <v>154</v>
      </c>
      <c r="F86" s="7" t="s">
        <v>169</v>
      </c>
      <c r="G86" s="1" t="s">
        <v>158</v>
      </c>
      <c r="H86" s="2">
        <f t="shared" si="2"/>
        <v>27.968</v>
      </c>
    </row>
    <row r="87" spans="1:8" x14ac:dyDescent="0.25">
      <c r="A87" s="1" t="s">
        <v>37</v>
      </c>
      <c r="B87" s="4" t="s">
        <v>59</v>
      </c>
      <c r="C87" s="4">
        <v>1.39</v>
      </c>
      <c r="D87" s="4">
        <v>0.28000000000000003</v>
      </c>
      <c r="E87" s="1" t="s">
        <v>154</v>
      </c>
      <c r="F87" s="7" t="s">
        <v>169</v>
      </c>
      <c r="G87" s="1" t="s">
        <v>158</v>
      </c>
      <c r="H87" s="2">
        <f t="shared" si="2"/>
        <v>8.5120000000000005</v>
      </c>
    </row>
    <row r="88" spans="1:8" x14ac:dyDescent="0.25">
      <c r="A88" s="1" t="s">
        <v>37</v>
      </c>
      <c r="B88" s="4" t="s">
        <v>60</v>
      </c>
      <c r="C88" s="4">
        <v>1.67</v>
      </c>
      <c r="D88" s="4">
        <v>0.32</v>
      </c>
      <c r="E88" s="1" t="s">
        <v>154</v>
      </c>
      <c r="F88" s="7" t="s">
        <v>169</v>
      </c>
      <c r="G88" s="1" t="s">
        <v>158</v>
      </c>
      <c r="H88" s="2">
        <f t="shared" si="2"/>
        <v>9.7279999999999998</v>
      </c>
    </row>
    <row r="89" spans="1:8" x14ac:dyDescent="0.25">
      <c r="A89" s="1" t="s">
        <v>37</v>
      </c>
      <c r="B89" s="4" t="s">
        <v>61</v>
      </c>
      <c r="C89" s="4">
        <v>1.89</v>
      </c>
      <c r="D89" s="4">
        <v>0.28000000000000003</v>
      </c>
      <c r="E89" s="1" t="s">
        <v>154</v>
      </c>
      <c r="F89" s="7" t="s">
        <v>169</v>
      </c>
      <c r="G89" s="1" t="s">
        <v>158</v>
      </c>
      <c r="H89" s="2">
        <f t="shared" si="2"/>
        <v>8.5120000000000005</v>
      </c>
    </row>
    <row r="90" spans="1:8" x14ac:dyDescent="0.25">
      <c r="A90" s="1" t="s">
        <v>37</v>
      </c>
      <c r="B90" s="4" t="s">
        <v>62</v>
      </c>
      <c r="C90" s="4">
        <v>1.0900000000000001</v>
      </c>
      <c r="D90" s="4">
        <v>0.22</v>
      </c>
      <c r="E90" s="1" t="s">
        <v>154</v>
      </c>
      <c r="F90" s="7" t="s">
        <v>169</v>
      </c>
      <c r="G90" s="1" t="s">
        <v>158</v>
      </c>
      <c r="H90" s="2">
        <f t="shared" si="2"/>
        <v>6.6879999999999997</v>
      </c>
    </row>
    <row r="91" spans="1:8" x14ac:dyDescent="0.25">
      <c r="A91" s="1" t="s">
        <v>37</v>
      </c>
      <c r="B91" s="4" t="s">
        <v>63</v>
      </c>
      <c r="C91" s="4">
        <v>10.69</v>
      </c>
      <c r="D91" s="4">
        <v>1.59</v>
      </c>
      <c r="E91" s="1" t="s">
        <v>154</v>
      </c>
      <c r="F91" s="7" t="s">
        <v>169</v>
      </c>
      <c r="G91" s="1" t="s">
        <v>158</v>
      </c>
      <c r="H91" s="2">
        <f t="shared" si="2"/>
        <v>48.335999999999999</v>
      </c>
    </row>
    <row r="92" spans="1:8" x14ac:dyDescent="0.25">
      <c r="A92" s="1" t="s">
        <v>37</v>
      </c>
      <c r="B92" s="4" t="s">
        <v>64</v>
      </c>
      <c r="C92" s="4">
        <v>7.11</v>
      </c>
      <c r="D92" s="4">
        <v>1.07</v>
      </c>
      <c r="E92" s="1" t="s">
        <v>154</v>
      </c>
      <c r="F92" s="7" t="s">
        <v>169</v>
      </c>
      <c r="G92" s="1" t="s">
        <v>158</v>
      </c>
      <c r="H92" s="2">
        <f t="shared" si="2"/>
        <v>32.527999999999999</v>
      </c>
    </row>
    <row r="93" spans="1:8" x14ac:dyDescent="0.25">
      <c r="A93" s="1" t="s">
        <v>37</v>
      </c>
      <c r="B93" s="4" t="s">
        <v>65</v>
      </c>
      <c r="C93" s="4">
        <v>8.73</v>
      </c>
      <c r="D93" s="4">
        <v>1.82</v>
      </c>
      <c r="E93" s="1" t="s">
        <v>154</v>
      </c>
      <c r="F93" s="7" t="s">
        <v>169</v>
      </c>
      <c r="G93" s="1" t="s">
        <v>158</v>
      </c>
      <c r="H93" s="2">
        <f t="shared" si="2"/>
        <v>55.327999999999996</v>
      </c>
    </row>
    <row r="94" spans="1:8" x14ac:dyDescent="0.25">
      <c r="A94" s="1" t="s">
        <v>37</v>
      </c>
      <c r="B94" s="4" t="s">
        <v>66</v>
      </c>
      <c r="C94" s="4">
        <v>9.6999999999999993</v>
      </c>
      <c r="D94" s="4">
        <v>2.2000000000000002</v>
      </c>
      <c r="E94" s="1" t="s">
        <v>154</v>
      </c>
      <c r="F94" s="7" t="s">
        <v>169</v>
      </c>
      <c r="G94" s="1" t="s">
        <v>158</v>
      </c>
      <c r="H94" s="2">
        <f t="shared" si="2"/>
        <v>66.88</v>
      </c>
    </row>
    <row r="95" spans="1:8" x14ac:dyDescent="0.25">
      <c r="A95" s="1" t="s">
        <v>37</v>
      </c>
      <c r="B95" s="4" t="s">
        <v>67</v>
      </c>
      <c r="C95" s="4">
        <v>17.940000000000001</v>
      </c>
      <c r="D95" s="4">
        <v>0.88</v>
      </c>
      <c r="E95" s="1" t="s">
        <v>154</v>
      </c>
      <c r="F95" s="7" t="s">
        <v>169</v>
      </c>
      <c r="G95" s="1" t="s">
        <v>158</v>
      </c>
      <c r="H95" s="2">
        <f t="shared" si="2"/>
        <v>26.751999999999999</v>
      </c>
    </row>
    <row r="96" spans="1:8" x14ac:dyDescent="0.25">
      <c r="A96" s="1" t="s">
        <v>37</v>
      </c>
      <c r="B96" s="4" t="s">
        <v>68</v>
      </c>
      <c r="C96" s="4">
        <v>11.18</v>
      </c>
      <c r="D96" s="4">
        <v>3.13</v>
      </c>
      <c r="E96" s="1" t="s">
        <v>154</v>
      </c>
      <c r="F96" s="7" t="s">
        <v>169</v>
      </c>
      <c r="G96" s="1" t="s">
        <v>158</v>
      </c>
      <c r="H96" s="2">
        <f t="shared" si="2"/>
        <v>95.151999999999987</v>
      </c>
    </row>
    <row r="97" spans="1:8" x14ac:dyDescent="0.25">
      <c r="A97" s="1" t="s">
        <v>37</v>
      </c>
      <c r="B97" s="4" t="s">
        <v>69</v>
      </c>
      <c r="C97" s="4">
        <v>3.35</v>
      </c>
      <c r="D97" s="4">
        <v>0.68</v>
      </c>
      <c r="E97" s="1" t="s">
        <v>154</v>
      </c>
      <c r="F97" s="7" t="s">
        <v>169</v>
      </c>
      <c r="G97" s="1" t="s">
        <v>158</v>
      </c>
      <c r="H97" s="2">
        <f t="shared" si="2"/>
        <v>20.672000000000001</v>
      </c>
    </row>
    <row r="98" spans="1:8" x14ac:dyDescent="0.25">
      <c r="A98" s="1" t="s">
        <v>37</v>
      </c>
      <c r="B98" s="4" t="s">
        <v>70</v>
      </c>
      <c r="C98" s="4">
        <v>3.86</v>
      </c>
      <c r="D98" s="4">
        <v>0.79</v>
      </c>
      <c r="E98" s="1" t="s">
        <v>154</v>
      </c>
      <c r="F98" s="7" t="s">
        <v>169</v>
      </c>
      <c r="G98" s="1" t="s">
        <v>158</v>
      </c>
      <c r="H98" s="2">
        <f t="shared" si="2"/>
        <v>24.015999999999998</v>
      </c>
    </row>
    <row r="99" spans="1:8" x14ac:dyDescent="0.25">
      <c r="A99" s="1" t="s">
        <v>37</v>
      </c>
      <c r="B99" s="4" t="s">
        <v>71</v>
      </c>
      <c r="C99" s="4">
        <v>2.15</v>
      </c>
      <c r="D99" s="4">
        <v>0.44</v>
      </c>
      <c r="E99" s="1" t="s">
        <v>154</v>
      </c>
      <c r="F99" s="7" t="s">
        <v>169</v>
      </c>
      <c r="G99" s="1" t="s">
        <v>158</v>
      </c>
      <c r="H99" s="2">
        <f t="shared" si="2"/>
        <v>13.375999999999999</v>
      </c>
    </row>
    <row r="100" spans="1:8" x14ac:dyDescent="0.25">
      <c r="A100" s="1" t="s">
        <v>37</v>
      </c>
      <c r="B100" s="4" t="s">
        <v>72</v>
      </c>
      <c r="C100" s="4">
        <v>3.72</v>
      </c>
      <c r="D100" s="4">
        <v>0.76</v>
      </c>
      <c r="E100" s="1" t="s">
        <v>154</v>
      </c>
      <c r="F100" s="7" t="s">
        <v>169</v>
      </c>
      <c r="G100" s="1" t="s">
        <v>158</v>
      </c>
      <c r="H100" s="2">
        <f t="shared" si="2"/>
        <v>23.103999999999999</v>
      </c>
    </row>
    <row r="101" spans="1:8" x14ac:dyDescent="0.25">
      <c r="A101" s="1" t="s">
        <v>37</v>
      </c>
      <c r="B101" s="4" t="s">
        <v>73</v>
      </c>
      <c r="C101" s="4">
        <v>4.4000000000000004</v>
      </c>
      <c r="D101" s="4">
        <v>0.96</v>
      </c>
      <c r="E101" s="1" t="s">
        <v>154</v>
      </c>
      <c r="F101" s="7" t="s">
        <v>169</v>
      </c>
      <c r="G101" s="1" t="s">
        <v>158</v>
      </c>
      <c r="H101" s="2">
        <f t="shared" si="2"/>
        <v>29.183999999999997</v>
      </c>
    </row>
    <row r="102" spans="1:8" x14ac:dyDescent="0.25">
      <c r="A102" s="1" t="s">
        <v>37</v>
      </c>
      <c r="B102" s="4" t="s">
        <v>74</v>
      </c>
      <c r="C102" s="4">
        <v>6.98</v>
      </c>
      <c r="D102" s="4">
        <v>1.33</v>
      </c>
      <c r="E102" s="1" t="s">
        <v>154</v>
      </c>
      <c r="F102" s="7" t="s">
        <v>169</v>
      </c>
      <c r="G102" s="1" t="s">
        <v>158</v>
      </c>
      <c r="H102" s="2">
        <f t="shared" si="2"/>
        <v>40.432000000000002</v>
      </c>
    </row>
    <row r="103" spans="1:8" x14ac:dyDescent="0.25">
      <c r="A103" s="1" t="s">
        <v>37</v>
      </c>
      <c r="B103" s="4" t="s">
        <v>75</v>
      </c>
      <c r="C103" s="4">
        <v>3.6</v>
      </c>
      <c r="D103" s="4">
        <v>0.7</v>
      </c>
      <c r="E103" s="1" t="s">
        <v>154</v>
      </c>
      <c r="F103" s="7" t="s">
        <v>169</v>
      </c>
      <c r="G103" s="1" t="s">
        <v>158</v>
      </c>
      <c r="H103" s="2">
        <f t="shared" si="2"/>
        <v>21.279999999999998</v>
      </c>
    </row>
    <row r="104" spans="1:8" x14ac:dyDescent="0.25">
      <c r="A104" s="1" t="s">
        <v>37</v>
      </c>
      <c r="B104" s="4" t="s">
        <v>76</v>
      </c>
      <c r="C104" s="4">
        <v>4</v>
      </c>
      <c r="D104" s="4">
        <v>0.79</v>
      </c>
      <c r="E104" s="1" t="s">
        <v>154</v>
      </c>
      <c r="F104" s="7" t="s">
        <v>169</v>
      </c>
      <c r="G104" s="1" t="s">
        <v>158</v>
      </c>
      <c r="H104" s="2">
        <f t="shared" si="2"/>
        <v>24.015999999999998</v>
      </c>
    </row>
    <row r="105" spans="1:8" x14ac:dyDescent="0.25">
      <c r="A105" s="1" t="s">
        <v>37</v>
      </c>
      <c r="B105" s="4" t="s">
        <v>77</v>
      </c>
      <c r="C105" s="4">
        <v>3.95</v>
      </c>
      <c r="D105" s="4">
        <v>0.28000000000000003</v>
      </c>
      <c r="E105" s="1" t="s">
        <v>154</v>
      </c>
      <c r="F105" s="7" t="s">
        <v>169</v>
      </c>
      <c r="G105" s="1" t="s">
        <v>158</v>
      </c>
      <c r="H105" s="2">
        <f t="shared" si="2"/>
        <v>8.5120000000000005</v>
      </c>
    </row>
    <row r="106" spans="1:8" x14ac:dyDescent="0.25">
      <c r="A106" s="1" t="s">
        <v>37</v>
      </c>
      <c r="B106" s="4" t="s">
        <v>78</v>
      </c>
      <c r="C106" s="4">
        <v>10.58</v>
      </c>
      <c r="D106" s="4">
        <v>1.96</v>
      </c>
      <c r="E106" s="1" t="s">
        <v>154</v>
      </c>
      <c r="F106" s="7" t="s">
        <v>169</v>
      </c>
      <c r="G106" s="1" t="s">
        <v>158</v>
      </c>
      <c r="H106" s="2">
        <f t="shared" si="2"/>
        <v>59.583999999999996</v>
      </c>
    </row>
    <row r="107" spans="1:8" x14ac:dyDescent="0.25">
      <c r="A107" s="1" t="s">
        <v>37</v>
      </c>
      <c r="B107" s="4" t="s">
        <v>79</v>
      </c>
      <c r="C107" s="4">
        <v>6.22</v>
      </c>
      <c r="D107" s="4">
        <v>1.25</v>
      </c>
      <c r="E107" s="1" t="s">
        <v>154</v>
      </c>
      <c r="F107" s="7" t="s">
        <v>169</v>
      </c>
      <c r="G107" s="1" t="s">
        <v>158</v>
      </c>
      <c r="H107" s="2">
        <f>D107*36</f>
        <v>45</v>
      </c>
    </row>
    <row r="108" spans="1:8" x14ac:dyDescent="0.25">
      <c r="A108" s="1" t="s">
        <v>37</v>
      </c>
      <c r="B108" s="4" t="s">
        <v>80</v>
      </c>
      <c r="C108" s="4">
        <v>3.34</v>
      </c>
      <c r="D108" s="4">
        <v>0.6</v>
      </c>
      <c r="E108" s="1" t="s">
        <v>154</v>
      </c>
      <c r="F108" s="7" t="s">
        <v>169</v>
      </c>
      <c r="G108" s="1" t="s">
        <v>158</v>
      </c>
      <c r="H108" s="2">
        <f t="shared" ref="H108:H135" si="3">D108*30.4</f>
        <v>18.239999999999998</v>
      </c>
    </row>
    <row r="109" spans="1:8" x14ac:dyDescent="0.25">
      <c r="A109" s="1" t="s">
        <v>37</v>
      </c>
      <c r="B109" s="4" t="s">
        <v>81</v>
      </c>
      <c r="C109" s="4">
        <v>3.27</v>
      </c>
      <c r="D109" s="4">
        <v>0.98</v>
      </c>
      <c r="E109" s="1" t="s">
        <v>154</v>
      </c>
      <c r="F109" s="7" t="s">
        <v>169</v>
      </c>
      <c r="G109" s="1" t="s">
        <v>158</v>
      </c>
      <c r="H109" s="2">
        <f t="shared" si="3"/>
        <v>29.791999999999998</v>
      </c>
    </row>
    <row r="110" spans="1:8" x14ac:dyDescent="0.25">
      <c r="A110" s="1" t="s">
        <v>37</v>
      </c>
      <c r="B110" s="4" t="s">
        <v>82</v>
      </c>
      <c r="C110" s="4">
        <v>1.88</v>
      </c>
      <c r="D110" s="4">
        <v>0.42</v>
      </c>
      <c r="E110" s="1" t="s">
        <v>154</v>
      </c>
      <c r="F110" s="7" t="s">
        <v>169</v>
      </c>
      <c r="G110" s="1" t="s">
        <v>158</v>
      </c>
      <c r="H110" s="2">
        <f t="shared" si="3"/>
        <v>12.767999999999999</v>
      </c>
    </row>
    <row r="111" spans="1:8" x14ac:dyDescent="0.25">
      <c r="A111" s="1" t="s">
        <v>37</v>
      </c>
      <c r="B111" s="4" t="s">
        <v>83</v>
      </c>
      <c r="C111" s="4">
        <v>1.9</v>
      </c>
      <c r="D111" s="4">
        <v>0.43</v>
      </c>
      <c r="E111" s="1" t="s">
        <v>154</v>
      </c>
      <c r="F111" s="7" t="s">
        <v>169</v>
      </c>
      <c r="G111" s="1" t="s">
        <v>158</v>
      </c>
      <c r="H111" s="2">
        <f t="shared" si="3"/>
        <v>13.071999999999999</v>
      </c>
    </row>
    <row r="112" spans="1:8" x14ac:dyDescent="0.25">
      <c r="A112" s="1" t="s">
        <v>37</v>
      </c>
      <c r="B112" s="4" t="s">
        <v>84</v>
      </c>
      <c r="C112" s="4">
        <v>1.66</v>
      </c>
      <c r="D112" s="4">
        <v>0.62</v>
      </c>
      <c r="E112" s="1" t="s">
        <v>156</v>
      </c>
      <c r="F112" s="7" t="s">
        <v>169</v>
      </c>
      <c r="G112" s="1" t="s">
        <v>165</v>
      </c>
      <c r="H112" s="2">
        <f>D112*43</f>
        <v>26.66</v>
      </c>
    </row>
    <row r="113" spans="1:8" x14ac:dyDescent="0.25">
      <c r="A113" s="1" t="s">
        <v>37</v>
      </c>
      <c r="B113" s="4" t="s">
        <v>85</v>
      </c>
      <c r="C113" s="4">
        <v>0.78</v>
      </c>
      <c r="D113" s="4">
        <v>0.09</v>
      </c>
      <c r="E113" s="1" t="s">
        <v>154</v>
      </c>
      <c r="F113" s="7" t="s">
        <v>169</v>
      </c>
      <c r="G113" s="1" t="s">
        <v>158</v>
      </c>
      <c r="H113" s="2">
        <f t="shared" si="3"/>
        <v>2.7359999999999998</v>
      </c>
    </row>
    <row r="114" spans="1:8" x14ac:dyDescent="0.25">
      <c r="A114" s="1" t="s">
        <v>37</v>
      </c>
      <c r="B114" s="4" t="s">
        <v>86</v>
      </c>
      <c r="C114" s="4">
        <v>6.11</v>
      </c>
      <c r="D114" s="4">
        <v>1.22</v>
      </c>
      <c r="E114" s="1" t="s">
        <v>154</v>
      </c>
      <c r="F114" s="7" t="s">
        <v>169</v>
      </c>
      <c r="G114" s="1" t="s">
        <v>158</v>
      </c>
      <c r="H114" s="2">
        <f t="shared" si="3"/>
        <v>37.088000000000001</v>
      </c>
    </row>
    <row r="115" spans="1:8" x14ac:dyDescent="0.25">
      <c r="A115" s="1" t="s">
        <v>37</v>
      </c>
      <c r="B115" s="4" t="s">
        <v>87</v>
      </c>
      <c r="C115" s="4">
        <v>6.47</v>
      </c>
      <c r="D115" s="4">
        <v>1.3</v>
      </c>
      <c r="E115" s="1" t="s">
        <v>154</v>
      </c>
      <c r="F115" s="7" t="s">
        <v>169</v>
      </c>
      <c r="G115" s="1" t="s">
        <v>158</v>
      </c>
      <c r="H115" s="2">
        <f t="shared" si="3"/>
        <v>39.519999999999996</v>
      </c>
    </row>
    <row r="116" spans="1:8" x14ac:dyDescent="0.25">
      <c r="A116" s="1" t="s">
        <v>37</v>
      </c>
      <c r="B116" s="4" t="s">
        <v>88</v>
      </c>
      <c r="C116" s="4">
        <v>10.15</v>
      </c>
      <c r="D116" s="4">
        <v>1.57</v>
      </c>
      <c r="E116" s="1" t="s">
        <v>154</v>
      </c>
      <c r="F116" s="7" t="s">
        <v>169</v>
      </c>
      <c r="G116" s="1" t="s">
        <v>158</v>
      </c>
      <c r="H116" s="2">
        <f t="shared" si="3"/>
        <v>47.728000000000002</v>
      </c>
    </row>
    <row r="117" spans="1:8" x14ac:dyDescent="0.25">
      <c r="A117" s="1" t="s">
        <v>37</v>
      </c>
      <c r="B117" s="4" t="s">
        <v>89</v>
      </c>
      <c r="C117" s="4">
        <v>3.77</v>
      </c>
      <c r="D117" s="4">
        <v>0.77</v>
      </c>
      <c r="E117" s="1" t="s">
        <v>154</v>
      </c>
      <c r="F117" s="7" t="s">
        <v>169</v>
      </c>
      <c r="G117" s="1" t="s">
        <v>158</v>
      </c>
      <c r="H117" s="2">
        <f t="shared" si="3"/>
        <v>23.407999999999998</v>
      </c>
    </row>
    <row r="118" spans="1:8" x14ac:dyDescent="0.25">
      <c r="A118" s="1" t="s">
        <v>37</v>
      </c>
      <c r="B118" s="4" t="s">
        <v>90</v>
      </c>
      <c r="C118" s="4">
        <v>0.76</v>
      </c>
      <c r="D118" s="4">
        <v>0.17</v>
      </c>
      <c r="E118" s="1" t="s">
        <v>154</v>
      </c>
      <c r="F118" s="7" t="s">
        <v>169</v>
      </c>
      <c r="G118" s="1" t="s">
        <v>158</v>
      </c>
      <c r="H118" s="2">
        <f t="shared" si="3"/>
        <v>5.1680000000000001</v>
      </c>
    </row>
    <row r="119" spans="1:8" x14ac:dyDescent="0.25">
      <c r="A119" s="1" t="s">
        <v>37</v>
      </c>
      <c r="B119" s="4" t="s">
        <v>91</v>
      </c>
      <c r="C119" s="4">
        <v>2.11</v>
      </c>
      <c r="D119" s="4">
        <v>0.42</v>
      </c>
      <c r="E119" s="1" t="s">
        <v>154</v>
      </c>
      <c r="F119" s="7" t="s">
        <v>169</v>
      </c>
      <c r="G119" s="1" t="s">
        <v>158</v>
      </c>
      <c r="H119" s="2">
        <f t="shared" si="3"/>
        <v>12.767999999999999</v>
      </c>
    </row>
    <row r="120" spans="1:8" x14ac:dyDescent="0.25">
      <c r="A120" s="1" t="s">
        <v>37</v>
      </c>
      <c r="B120" s="4" t="s">
        <v>92</v>
      </c>
      <c r="C120" s="4">
        <v>11.21</v>
      </c>
      <c r="D120" s="4">
        <v>2.4900000000000002</v>
      </c>
      <c r="E120" s="1" t="s">
        <v>154</v>
      </c>
      <c r="F120" s="7" t="s">
        <v>169</v>
      </c>
      <c r="G120" s="1" t="s">
        <v>158</v>
      </c>
      <c r="H120" s="2">
        <f t="shared" si="3"/>
        <v>75.695999999999998</v>
      </c>
    </row>
    <row r="121" spans="1:8" x14ac:dyDescent="0.25">
      <c r="A121" s="1" t="s">
        <v>37</v>
      </c>
      <c r="B121" s="4" t="s">
        <v>93</v>
      </c>
      <c r="C121" s="4">
        <v>10.65</v>
      </c>
      <c r="D121" s="4">
        <v>2.12</v>
      </c>
      <c r="E121" s="1" t="s">
        <v>154</v>
      </c>
      <c r="F121" s="7" t="s">
        <v>169</v>
      </c>
      <c r="G121" s="1" t="s">
        <v>158</v>
      </c>
      <c r="H121" s="2">
        <f t="shared" si="3"/>
        <v>64.447999999999993</v>
      </c>
    </row>
    <row r="122" spans="1:8" x14ac:dyDescent="0.25">
      <c r="A122" s="1" t="s">
        <v>37</v>
      </c>
      <c r="B122" s="4" t="s">
        <v>94</v>
      </c>
      <c r="C122" s="4">
        <v>5.51</v>
      </c>
      <c r="D122" s="4">
        <v>0.88</v>
      </c>
      <c r="E122" s="1" t="s">
        <v>154</v>
      </c>
      <c r="F122" s="7" t="s">
        <v>169</v>
      </c>
      <c r="G122" s="1" t="s">
        <v>158</v>
      </c>
      <c r="H122" s="2">
        <f t="shared" si="3"/>
        <v>26.751999999999999</v>
      </c>
    </row>
    <row r="123" spans="1:8" x14ac:dyDescent="0.25">
      <c r="A123" s="1" t="s">
        <v>37</v>
      </c>
      <c r="B123" s="4" t="s">
        <v>95</v>
      </c>
      <c r="C123" s="4">
        <v>1.34</v>
      </c>
      <c r="D123" s="4">
        <v>0.24</v>
      </c>
      <c r="E123" s="1" t="s">
        <v>154</v>
      </c>
      <c r="F123" s="7" t="s">
        <v>169</v>
      </c>
      <c r="G123" s="1" t="s">
        <v>158</v>
      </c>
      <c r="H123" s="2">
        <f t="shared" si="3"/>
        <v>7.2959999999999994</v>
      </c>
    </row>
    <row r="124" spans="1:8" x14ac:dyDescent="0.25">
      <c r="A124" s="1" t="s">
        <v>37</v>
      </c>
      <c r="B124" s="4" t="s">
        <v>96</v>
      </c>
      <c r="C124" s="4">
        <v>1.99</v>
      </c>
      <c r="D124" s="4">
        <v>0.54</v>
      </c>
      <c r="E124" s="1" t="s">
        <v>154</v>
      </c>
      <c r="F124" s="7" t="s">
        <v>169</v>
      </c>
      <c r="G124" s="1" t="s">
        <v>158</v>
      </c>
      <c r="H124" s="2">
        <f t="shared" si="3"/>
        <v>16.416</v>
      </c>
    </row>
    <row r="125" spans="1:8" x14ac:dyDescent="0.25">
      <c r="A125" s="1" t="s">
        <v>37</v>
      </c>
      <c r="B125" s="4" t="s">
        <v>97</v>
      </c>
      <c r="C125" s="4">
        <v>3.34</v>
      </c>
      <c r="D125" s="4">
        <v>0.62</v>
      </c>
      <c r="E125" s="1" t="s">
        <v>154</v>
      </c>
      <c r="F125" s="7" t="s">
        <v>169</v>
      </c>
      <c r="G125" s="1" t="s">
        <v>158</v>
      </c>
      <c r="H125" s="2">
        <f t="shared" si="3"/>
        <v>18.847999999999999</v>
      </c>
    </row>
    <row r="126" spans="1:8" x14ac:dyDescent="0.25">
      <c r="A126" s="1" t="s">
        <v>37</v>
      </c>
      <c r="B126" s="4" t="s">
        <v>98</v>
      </c>
      <c r="C126" s="4">
        <v>5.03</v>
      </c>
      <c r="D126" s="4">
        <v>1.06</v>
      </c>
      <c r="E126" s="1" t="s">
        <v>154</v>
      </c>
      <c r="F126" s="7" t="s">
        <v>169</v>
      </c>
      <c r="G126" s="1" t="s">
        <v>158</v>
      </c>
      <c r="H126" s="2">
        <f t="shared" si="3"/>
        <v>32.223999999999997</v>
      </c>
    </row>
    <row r="127" spans="1:8" x14ac:dyDescent="0.25">
      <c r="A127" s="1" t="s">
        <v>37</v>
      </c>
      <c r="B127" s="4" t="s">
        <v>99</v>
      </c>
      <c r="C127" s="4">
        <v>12.7</v>
      </c>
      <c r="D127" s="4">
        <v>1.71</v>
      </c>
      <c r="E127" s="1" t="s">
        <v>154</v>
      </c>
      <c r="F127" s="7" t="s">
        <v>169</v>
      </c>
      <c r="G127" s="1" t="s">
        <v>158</v>
      </c>
      <c r="H127" s="2">
        <f t="shared" si="3"/>
        <v>51.983999999999995</v>
      </c>
    </row>
    <row r="128" spans="1:8" x14ac:dyDescent="0.25">
      <c r="A128" s="1" t="s">
        <v>37</v>
      </c>
      <c r="B128" s="4" t="s">
        <v>100</v>
      </c>
      <c r="C128" s="4">
        <v>3.6</v>
      </c>
      <c r="D128" s="4">
        <v>0.72</v>
      </c>
      <c r="E128" s="1" t="s">
        <v>154</v>
      </c>
      <c r="F128" s="7" t="s">
        <v>169</v>
      </c>
      <c r="G128" s="1" t="s">
        <v>158</v>
      </c>
      <c r="H128" s="2">
        <f t="shared" si="3"/>
        <v>21.887999999999998</v>
      </c>
    </row>
    <row r="129" spans="1:8" x14ac:dyDescent="0.25">
      <c r="A129" s="1" t="s">
        <v>37</v>
      </c>
      <c r="B129" s="4" t="s">
        <v>101</v>
      </c>
      <c r="C129" s="4">
        <v>7.08</v>
      </c>
      <c r="D129" s="4">
        <v>1.39</v>
      </c>
      <c r="E129" s="1" t="s">
        <v>154</v>
      </c>
      <c r="F129" s="7" t="s">
        <v>169</v>
      </c>
      <c r="G129" s="1" t="s">
        <v>158</v>
      </c>
      <c r="H129" s="2">
        <f t="shared" si="3"/>
        <v>42.255999999999993</v>
      </c>
    </row>
    <row r="130" spans="1:8" x14ac:dyDescent="0.25">
      <c r="A130" s="1" t="s">
        <v>37</v>
      </c>
      <c r="B130" s="4" t="s">
        <v>102</v>
      </c>
      <c r="C130" s="4">
        <v>11.79</v>
      </c>
      <c r="D130" s="4">
        <v>1</v>
      </c>
      <c r="E130" s="1" t="s">
        <v>154</v>
      </c>
      <c r="F130" s="7" t="s">
        <v>169</v>
      </c>
      <c r="G130" s="1" t="s">
        <v>158</v>
      </c>
      <c r="H130" s="2">
        <f t="shared" si="3"/>
        <v>30.4</v>
      </c>
    </row>
    <row r="131" spans="1:8" x14ac:dyDescent="0.25">
      <c r="A131" s="1"/>
      <c r="B131" s="4" t="s">
        <v>153</v>
      </c>
      <c r="C131" s="4">
        <f>SUM(C66:C130)</f>
        <v>309.69</v>
      </c>
      <c r="D131" s="4">
        <f>SUM(D66:D130)</f>
        <v>54.24</v>
      </c>
      <c r="E131" s="4"/>
      <c r="F131" s="4"/>
      <c r="G131" s="1"/>
      <c r="H131" s="2">
        <f>SUM(H66:H130)</f>
        <v>1659.6759999999997</v>
      </c>
    </row>
    <row r="132" spans="1:8" x14ac:dyDescent="0.25">
      <c r="A132" s="1" t="s">
        <v>0</v>
      </c>
      <c r="B132" s="1" t="s">
        <v>1</v>
      </c>
      <c r="C132" s="1" t="s">
        <v>2</v>
      </c>
      <c r="D132" s="1" t="s">
        <v>3</v>
      </c>
      <c r="E132" s="1"/>
      <c r="F132" s="1"/>
      <c r="G132" s="1" t="s">
        <v>120</v>
      </c>
      <c r="H132" s="1" t="s">
        <v>121</v>
      </c>
    </row>
    <row r="133" spans="1:8" x14ac:dyDescent="0.25">
      <c r="A133" s="1" t="s">
        <v>103</v>
      </c>
      <c r="B133" s="4" t="s">
        <v>104</v>
      </c>
      <c r="C133" s="4">
        <v>2.39</v>
      </c>
      <c r="D133" s="4">
        <v>0.51</v>
      </c>
      <c r="E133" s="1" t="s">
        <v>154</v>
      </c>
      <c r="F133" s="7" t="s">
        <v>169</v>
      </c>
      <c r="G133" s="1" t="s">
        <v>158</v>
      </c>
      <c r="H133" s="2">
        <f t="shared" si="3"/>
        <v>15.504</v>
      </c>
    </row>
    <row r="134" spans="1:8" x14ac:dyDescent="0.25">
      <c r="A134" s="1" t="s">
        <v>103</v>
      </c>
      <c r="B134" s="4" t="s">
        <v>105</v>
      </c>
      <c r="C134" s="4">
        <v>0.67</v>
      </c>
      <c r="D134" s="4">
        <v>0.54</v>
      </c>
      <c r="E134" s="1" t="s">
        <v>162</v>
      </c>
      <c r="F134" s="7" t="s">
        <v>169</v>
      </c>
      <c r="G134" s="1" t="s">
        <v>122</v>
      </c>
      <c r="H134" s="2">
        <f>D134*60</f>
        <v>32.400000000000006</v>
      </c>
    </row>
    <row r="135" spans="1:8" x14ac:dyDescent="0.25">
      <c r="A135" s="1" t="s">
        <v>103</v>
      </c>
      <c r="B135" s="1" t="s">
        <v>106</v>
      </c>
      <c r="C135" s="4">
        <v>14.67</v>
      </c>
      <c r="D135" s="4">
        <v>1.44</v>
      </c>
      <c r="E135" s="1" t="s">
        <v>154</v>
      </c>
      <c r="F135" s="7" t="s">
        <v>169</v>
      </c>
      <c r="G135" s="1" t="s">
        <v>158</v>
      </c>
      <c r="H135" s="2">
        <f t="shared" si="3"/>
        <v>43.775999999999996</v>
      </c>
    </row>
    <row r="136" spans="1:8" x14ac:dyDescent="0.25">
      <c r="A136" s="1" t="s">
        <v>103</v>
      </c>
      <c r="B136" s="1" t="s">
        <v>107</v>
      </c>
      <c r="C136" s="4">
        <v>1.67</v>
      </c>
      <c r="D136" s="4">
        <v>1.57</v>
      </c>
      <c r="E136" s="1" t="s">
        <v>162</v>
      </c>
      <c r="F136" s="7" t="s">
        <v>169</v>
      </c>
      <c r="G136" s="1" t="s">
        <v>122</v>
      </c>
      <c r="H136" s="2">
        <f>D136*60</f>
        <v>94.2</v>
      </c>
    </row>
    <row r="137" spans="1:8" x14ac:dyDescent="0.25">
      <c r="A137" s="1" t="s">
        <v>103</v>
      </c>
      <c r="B137" s="1" t="s">
        <v>50</v>
      </c>
      <c r="C137" s="4">
        <v>1.59</v>
      </c>
      <c r="D137" s="4">
        <v>1.31</v>
      </c>
      <c r="E137" s="1" t="s">
        <v>162</v>
      </c>
      <c r="F137" s="7" t="s">
        <v>169</v>
      </c>
      <c r="G137" s="1" t="s">
        <v>122</v>
      </c>
      <c r="H137" s="2">
        <f>D137*60</f>
        <v>78.600000000000009</v>
      </c>
    </row>
    <row r="138" spans="1:8" x14ac:dyDescent="0.25">
      <c r="A138" s="1" t="s">
        <v>103</v>
      </c>
      <c r="B138" s="1" t="s">
        <v>108</v>
      </c>
      <c r="C138" s="4">
        <v>1.25</v>
      </c>
      <c r="D138" s="4">
        <v>1.25</v>
      </c>
      <c r="E138" s="1" t="s">
        <v>162</v>
      </c>
      <c r="F138" s="7" t="s">
        <v>169</v>
      </c>
      <c r="G138" s="1" t="s">
        <v>122</v>
      </c>
      <c r="H138" s="2">
        <f>D138*60</f>
        <v>75</v>
      </c>
    </row>
    <row r="139" spans="1:8" x14ac:dyDescent="0.25">
      <c r="A139" s="1" t="s">
        <v>103</v>
      </c>
      <c r="B139" s="1" t="s">
        <v>109</v>
      </c>
      <c r="C139" s="4">
        <v>1.94</v>
      </c>
      <c r="D139" s="4">
        <v>0.71</v>
      </c>
      <c r="E139" s="1" t="s">
        <v>156</v>
      </c>
      <c r="F139" s="7" t="s">
        <v>169</v>
      </c>
      <c r="G139" s="1" t="s">
        <v>129</v>
      </c>
      <c r="H139" s="1">
        <f>D139*43</f>
        <v>30.529999999999998</v>
      </c>
    </row>
    <row r="140" spans="1:8" x14ac:dyDescent="0.25">
      <c r="A140" s="1" t="s">
        <v>103</v>
      </c>
      <c r="B140" s="1" t="s">
        <v>110</v>
      </c>
      <c r="C140" s="4">
        <v>2.0299999999999998</v>
      </c>
      <c r="D140" s="4">
        <v>2.0099999999999998</v>
      </c>
      <c r="E140" s="1" t="s">
        <v>162</v>
      </c>
      <c r="F140" s="7" t="s">
        <v>169</v>
      </c>
      <c r="G140" s="1" t="s">
        <v>122</v>
      </c>
      <c r="H140" s="1">
        <f>D140*60</f>
        <v>120.6</v>
      </c>
    </row>
    <row r="141" spans="1:8" x14ac:dyDescent="0.25">
      <c r="A141" s="1" t="s">
        <v>103</v>
      </c>
      <c r="B141" s="1" t="s">
        <v>111</v>
      </c>
      <c r="C141" s="4">
        <v>0.42</v>
      </c>
      <c r="D141" s="4">
        <v>0.42</v>
      </c>
      <c r="E141" s="1" t="s">
        <v>162</v>
      </c>
      <c r="F141" s="7" t="s">
        <v>169</v>
      </c>
      <c r="G141" s="1" t="s">
        <v>122</v>
      </c>
      <c r="H141" s="1">
        <f t="shared" ref="H141:H147" si="4">D141*60</f>
        <v>25.2</v>
      </c>
    </row>
    <row r="142" spans="1:8" x14ac:dyDescent="0.25">
      <c r="A142" s="1" t="s">
        <v>103</v>
      </c>
      <c r="B142" s="1" t="s">
        <v>112</v>
      </c>
      <c r="C142" s="4">
        <v>1.01</v>
      </c>
      <c r="D142" s="4">
        <v>1.01</v>
      </c>
      <c r="E142" s="1" t="s">
        <v>162</v>
      </c>
      <c r="F142" s="7" t="s">
        <v>169</v>
      </c>
      <c r="G142" s="1" t="s">
        <v>122</v>
      </c>
      <c r="H142" s="1">
        <f t="shared" si="4"/>
        <v>60.6</v>
      </c>
    </row>
    <row r="143" spans="1:8" x14ac:dyDescent="0.25">
      <c r="A143" s="1" t="s">
        <v>103</v>
      </c>
      <c r="B143" s="1" t="s">
        <v>113</v>
      </c>
      <c r="C143" s="4">
        <v>1.24</v>
      </c>
      <c r="D143" s="4">
        <v>1.24</v>
      </c>
      <c r="E143" s="1" t="s">
        <v>162</v>
      </c>
      <c r="F143" s="7" t="s">
        <v>169</v>
      </c>
      <c r="G143" s="1" t="s">
        <v>122</v>
      </c>
      <c r="H143" s="1">
        <f t="shared" si="4"/>
        <v>74.400000000000006</v>
      </c>
    </row>
    <row r="144" spans="1:8" x14ac:dyDescent="0.25">
      <c r="A144" s="1" t="s">
        <v>103</v>
      </c>
      <c r="B144" s="1" t="s">
        <v>114</v>
      </c>
      <c r="C144" s="4">
        <v>1.31</v>
      </c>
      <c r="D144" s="4">
        <v>1.31</v>
      </c>
      <c r="E144" s="1" t="s">
        <v>162</v>
      </c>
      <c r="F144" s="7" t="s">
        <v>169</v>
      </c>
      <c r="G144" s="1" t="s">
        <v>122</v>
      </c>
      <c r="H144" s="1">
        <f t="shared" si="4"/>
        <v>78.600000000000009</v>
      </c>
    </row>
    <row r="145" spans="1:8" x14ac:dyDescent="0.25">
      <c r="A145" s="1" t="s">
        <v>103</v>
      </c>
      <c r="B145" s="1" t="s">
        <v>115</v>
      </c>
      <c r="C145" s="4">
        <v>1.45</v>
      </c>
      <c r="D145" s="4">
        <v>1.45</v>
      </c>
      <c r="E145" s="1" t="s">
        <v>162</v>
      </c>
      <c r="F145" s="7" t="s">
        <v>169</v>
      </c>
      <c r="G145" s="1" t="s">
        <v>122</v>
      </c>
      <c r="H145" s="1">
        <f t="shared" si="4"/>
        <v>87</v>
      </c>
    </row>
    <row r="146" spans="1:8" x14ac:dyDescent="0.25">
      <c r="A146" s="1" t="s">
        <v>103</v>
      </c>
      <c r="B146" s="1" t="s">
        <v>116</v>
      </c>
      <c r="C146" s="4">
        <v>1.39</v>
      </c>
      <c r="D146" s="4">
        <v>1.39</v>
      </c>
      <c r="E146" s="1" t="s">
        <v>162</v>
      </c>
      <c r="F146" s="7" t="s">
        <v>169</v>
      </c>
      <c r="G146" s="1" t="s">
        <v>122</v>
      </c>
      <c r="H146" s="1">
        <f t="shared" si="4"/>
        <v>83.399999999999991</v>
      </c>
    </row>
    <row r="147" spans="1:8" x14ac:dyDescent="0.25">
      <c r="A147" s="1" t="s">
        <v>103</v>
      </c>
      <c r="B147" s="1" t="s">
        <v>117</v>
      </c>
      <c r="C147" s="4">
        <v>0.57999999999999996</v>
      </c>
      <c r="D147" s="4">
        <v>0.53</v>
      </c>
      <c r="E147" s="1" t="s">
        <v>162</v>
      </c>
      <c r="F147" s="7" t="s">
        <v>169</v>
      </c>
      <c r="G147" s="1" t="s">
        <v>122</v>
      </c>
      <c r="H147" s="1">
        <f t="shared" si="4"/>
        <v>31.8</v>
      </c>
    </row>
    <row r="148" spans="1:8" x14ac:dyDescent="0.25">
      <c r="A148" s="1" t="s">
        <v>103</v>
      </c>
      <c r="B148" s="1" t="s">
        <v>118</v>
      </c>
      <c r="C148" s="4">
        <v>2.4300000000000002</v>
      </c>
      <c r="D148" s="4">
        <v>1</v>
      </c>
      <c r="E148" s="1" t="s">
        <v>156</v>
      </c>
      <c r="F148" s="7" t="s">
        <v>169</v>
      </c>
      <c r="G148" s="1" t="s">
        <v>129</v>
      </c>
      <c r="H148" s="1">
        <f>D148*43</f>
        <v>43</v>
      </c>
    </row>
    <row r="149" spans="1:8" x14ac:dyDescent="0.25">
      <c r="A149" s="1" t="s">
        <v>103</v>
      </c>
      <c r="B149" s="1" t="s">
        <v>119</v>
      </c>
      <c r="C149" s="4">
        <v>1.18</v>
      </c>
      <c r="D149" s="4">
        <v>0.24</v>
      </c>
      <c r="E149" s="1" t="s">
        <v>154</v>
      </c>
      <c r="F149" s="7" t="s">
        <v>169</v>
      </c>
      <c r="G149" s="1" t="s">
        <v>158</v>
      </c>
      <c r="H149" s="2">
        <f>D149*30.4</f>
        <v>7.2959999999999994</v>
      </c>
    </row>
    <row r="150" spans="1:8" x14ac:dyDescent="0.25">
      <c r="A150" s="1"/>
      <c r="B150" s="1" t="s">
        <v>153</v>
      </c>
      <c r="C150" s="4">
        <f>SUM(C133:C149)</f>
        <v>37.22</v>
      </c>
      <c r="D150" s="4">
        <f>SUM(D133:D149)</f>
        <v>17.93</v>
      </c>
      <c r="E150" s="4"/>
      <c r="F150" s="4"/>
      <c r="G150" s="1"/>
      <c r="H150" s="2">
        <f>SUM(H133:H149)</f>
        <v>981.90600000000006</v>
      </c>
    </row>
    <row r="151" spans="1:8" x14ac:dyDescent="0.25">
      <c r="A151" s="1"/>
      <c r="B151" s="1"/>
      <c r="C151" s="1">
        <f>C150+C131+C64+C48+C23</f>
        <v>607.16999999999996</v>
      </c>
      <c r="D151" s="1">
        <f>D150+D131+D64+D48+D23</f>
        <v>140.00000000000003</v>
      </c>
      <c r="E151" s="1"/>
      <c r="F151" s="1"/>
      <c r="G151" s="1"/>
      <c r="H151" s="2">
        <f>H150+H131+H64+H48+H23</f>
        <v>5388.866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0B0A5-B0A0-4BC1-B370-6D291E678003}">
  <dimension ref="A1:J138"/>
  <sheetViews>
    <sheetView tabSelected="1" topLeftCell="A34" workbookViewId="0">
      <selection activeCell="O32" sqref="O32"/>
    </sheetView>
  </sheetViews>
  <sheetFormatPr defaultRowHeight="15" x14ac:dyDescent="0.25"/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1" t="s">
        <v>171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3" t="s">
        <v>0</v>
      </c>
      <c r="B3" s="13" t="s">
        <v>172</v>
      </c>
      <c r="C3" s="13" t="s">
        <v>173</v>
      </c>
      <c r="D3" s="13" t="s">
        <v>168</v>
      </c>
      <c r="E3" s="14" t="s">
        <v>174</v>
      </c>
      <c r="F3" s="15" t="s">
        <v>175</v>
      </c>
      <c r="G3" s="14" t="s">
        <v>176</v>
      </c>
      <c r="H3" s="14" t="s">
        <v>177</v>
      </c>
      <c r="I3" s="12" t="s">
        <v>178</v>
      </c>
      <c r="J3" s="12" t="s">
        <v>179</v>
      </c>
    </row>
    <row r="4" spans="1:10" x14ac:dyDescent="0.25">
      <c r="A4" s="13"/>
      <c r="B4" s="13"/>
      <c r="C4" s="13"/>
      <c r="D4" s="13"/>
      <c r="E4" s="14"/>
      <c r="F4" s="15"/>
      <c r="G4" s="14"/>
      <c r="H4" s="14"/>
      <c r="I4" s="12" t="s">
        <v>180</v>
      </c>
      <c r="J4" s="12" t="s">
        <v>181</v>
      </c>
    </row>
    <row r="5" spans="1:10" x14ac:dyDescent="0.25">
      <c r="A5" s="16" t="s">
        <v>26</v>
      </c>
      <c r="B5" s="17">
        <v>8</v>
      </c>
      <c r="C5" s="16" t="s">
        <v>182</v>
      </c>
      <c r="D5" s="16" t="s">
        <v>169</v>
      </c>
      <c r="E5" s="16" t="s">
        <v>183</v>
      </c>
      <c r="F5" s="16" t="s">
        <v>184</v>
      </c>
      <c r="G5" s="16">
        <v>5.41</v>
      </c>
      <c r="H5" s="16">
        <v>1</v>
      </c>
      <c r="I5" s="18">
        <f>H5*L3</f>
        <v>0</v>
      </c>
      <c r="J5" s="16" t="s">
        <v>185</v>
      </c>
    </row>
    <row r="6" spans="1:10" x14ac:dyDescent="0.25">
      <c r="A6" s="16" t="s">
        <v>26</v>
      </c>
      <c r="B6" s="17">
        <v>9</v>
      </c>
      <c r="C6" s="16" t="s">
        <v>186</v>
      </c>
      <c r="D6" s="16" t="s">
        <v>169</v>
      </c>
      <c r="E6" s="16" t="s">
        <v>183</v>
      </c>
      <c r="F6" s="16" t="s">
        <v>184</v>
      </c>
      <c r="G6" s="16">
        <v>9.15</v>
      </c>
      <c r="H6" s="16">
        <v>2.7</v>
      </c>
      <c r="I6" s="12">
        <f>H6*L3</f>
        <v>0</v>
      </c>
      <c r="J6" s="16" t="s">
        <v>185</v>
      </c>
    </row>
    <row r="7" spans="1:10" x14ac:dyDescent="0.25">
      <c r="A7" s="16" t="s">
        <v>26</v>
      </c>
      <c r="B7" s="17">
        <v>9</v>
      </c>
      <c r="C7" s="16" t="s">
        <v>187</v>
      </c>
      <c r="D7" s="16" t="s">
        <v>169</v>
      </c>
      <c r="E7" s="16" t="s">
        <v>129</v>
      </c>
      <c r="F7" s="16" t="s">
        <v>184</v>
      </c>
      <c r="G7" s="16">
        <v>2.78</v>
      </c>
      <c r="H7" s="16">
        <v>0.55800000000000005</v>
      </c>
      <c r="I7" s="12">
        <v>16.96</v>
      </c>
      <c r="J7" s="16" t="s">
        <v>185</v>
      </c>
    </row>
    <row r="8" spans="1:10" x14ac:dyDescent="0.25">
      <c r="A8" s="16" t="s">
        <v>26</v>
      </c>
      <c r="B8" s="17">
        <v>10</v>
      </c>
      <c r="C8" s="16" t="s">
        <v>186</v>
      </c>
      <c r="D8" s="16" t="s">
        <v>169</v>
      </c>
      <c r="E8" s="16" t="s">
        <v>183</v>
      </c>
      <c r="F8" s="16" t="s">
        <v>184</v>
      </c>
      <c r="G8" s="16">
        <v>1.33</v>
      </c>
      <c r="H8" s="16">
        <v>0.32400000000000007</v>
      </c>
      <c r="I8" s="12">
        <v>9.85</v>
      </c>
      <c r="J8" s="16" t="s">
        <v>185</v>
      </c>
    </row>
    <row r="9" spans="1:10" x14ac:dyDescent="0.25">
      <c r="A9" s="16" t="s">
        <v>26</v>
      </c>
      <c r="B9" s="17">
        <v>11</v>
      </c>
      <c r="C9" s="16" t="s">
        <v>188</v>
      </c>
      <c r="D9" s="16" t="s">
        <v>189</v>
      </c>
      <c r="E9" s="16" t="s">
        <v>183</v>
      </c>
      <c r="F9" s="16" t="s">
        <v>184</v>
      </c>
      <c r="G9" s="16">
        <v>2.23</v>
      </c>
      <c r="H9" s="16">
        <v>0.6</v>
      </c>
      <c r="I9" s="12">
        <f>H9*L3</f>
        <v>0</v>
      </c>
      <c r="J9" s="16" t="s">
        <v>190</v>
      </c>
    </row>
    <row r="10" spans="1:10" x14ac:dyDescent="0.25">
      <c r="A10" s="16" t="s">
        <v>26</v>
      </c>
      <c r="B10" s="17">
        <v>12</v>
      </c>
      <c r="C10" s="16" t="s">
        <v>191</v>
      </c>
      <c r="D10" s="16" t="s">
        <v>169</v>
      </c>
      <c r="E10" s="16" t="s">
        <v>183</v>
      </c>
      <c r="F10" s="16" t="s">
        <v>184</v>
      </c>
      <c r="G10" s="16">
        <v>1.2</v>
      </c>
      <c r="H10" s="16">
        <v>0.24</v>
      </c>
      <c r="I10" s="19">
        <f>H10*L3</f>
        <v>0</v>
      </c>
      <c r="J10" s="16" t="s">
        <v>185</v>
      </c>
    </row>
    <row r="11" spans="1:10" x14ac:dyDescent="0.25">
      <c r="A11" s="16" t="s">
        <v>26</v>
      </c>
      <c r="B11" s="17">
        <v>14</v>
      </c>
      <c r="C11" s="16" t="s">
        <v>192</v>
      </c>
      <c r="D11" s="16" t="s">
        <v>169</v>
      </c>
      <c r="E11" s="16" t="s">
        <v>183</v>
      </c>
      <c r="F11" s="16" t="s">
        <v>184</v>
      </c>
      <c r="G11" s="16">
        <v>4.9000000000000004</v>
      </c>
      <c r="H11" s="16">
        <v>1.4</v>
      </c>
      <c r="I11" s="12">
        <f>H11*L3</f>
        <v>0</v>
      </c>
      <c r="J11" s="16" t="s">
        <v>185</v>
      </c>
    </row>
    <row r="12" spans="1:10" x14ac:dyDescent="0.25">
      <c r="A12" s="16" t="s">
        <v>26</v>
      </c>
      <c r="B12" s="17">
        <v>15</v>
      </c>
      <c r="C12" s="16" t="s">
        <v>187</v>
      </c>
      <c r="D12" s="16" t="s">
        <v>169</v>
      </c>
      <c r="E12" s="16" t="s">
        <v>129</v>
      </c>
      <c r="F12" s="16" t="s">
        <v>193</v>
      </c>
      <c r="G12" s="16">
        <v>1.38</v>
      </c>
      <c r="H12" s="16">
        <v>0.50800000000000001</v>
      </c>
      <c r="I12" s="12">
        <v>21.84</v>
      </c>
      <c r="J12" s="16" t="s">
        <v>185</v>
      </c>
    </row>
    <row r="13" spans="1:10" x14ac:dyDescent="0.25">
      <c r="A13" s="16" t="s">
        <v>26</v>
      </c>
      <c r="B13" s="17">
        <v>15</v>
      </c>
      <c r="C13" s="16" t="s">
        <v>194</v>
      </c>
      <c r="D13" s="16" t="s">
        <v>169</v>
      </c>
      <c r="E13" s="16" t="s">
        <v>129</v>
      </c>
      <c r="F13" s="16" t="s">
        <v>193</v>
      </c>
      <c r="G13" s="16">
        <v>16.09</v>
      </c>
      <c r="H13" s="16">
        <v>8.0449999999999999</v>
      </c>
      <c r="I13" s="12">
        <v>345.94</v>
      </c>
      <c r="J13" s="16" t="s">
        <v>185</v>
      </c>
    </row>
    <row r="14" spans="1:10" x14ac:dyDescent="0.25">
      <c r="A14" s="16" t="s">
        <v>26</v>
      </c>
      <c r="B14" s="17">
        <v>22</v>
      </c>
      <c r="C14" s="16" t="s">
        <v>186</v>
      </c>
      <c r="D14" s="16" t="s">
        <v>169</v>
      </c>
      <c r="E14" s="16" t="s">
        <v>183</v>
      </c>
      <c r="F14" s="16" t="s">
        <v>184</v>
      </c>
      <c r="G14" s="16">
        <v>10.9</v>
      </c>
      <c r="H14" s="16">
        <v>2.202</v>
      </c>
      <c r="I14" s="18">
        <f>H14*L3</f>
        <v>0</v>
      </c>
      <c r="J14" s="16" t="s">
        <v>185</v>
      </c>
    </row>
    <row r="15" spans="1:10" x14ac:dyDescent="0.25">
      <c r="A15" s="16" t="s">
        <v>26</v>
      </c>
      <c r="B15" s="17">
        <v>22</v>
      </c>
      <c r="C15" s="16" t="s">
        <v>192</v>
      </c>
      <c r="D15" s="16" t="s">
        <v>169</v>
      </c>
      <c r="E15" s="16" t="s">
        <v>183</v>
      </c>
      <c r="F15" s="16" t="s">
        <v>184</v>
      </c>
      <c r="G15" s="16">
        <v>8.16</v>
      </c>
      <c r="H15" s="16">
        <v>2.1</v>
      </c>
      <c r="I15" s="12">
        <f>H15*L3</f>
        <v>0</v>
      </c>
      <c r="J15" s="16" t="s">
        <v>185</v>
      </c>
    </row>
    <row r="16" spans="1:10" x14ac:dyDescent="0.25">
      <c r="A16" s="16" t="s">
        <v>26</v>
      </c>
      <c r="B16" s="17">
        <v>26</v>
      </c>
      <c r="C16" s="16" t="s">
        <v>191</v>
      </c>
      <c r="D16" s="16" t="s">
        <v>169</v>
      </c>
      <c r="E16" s="16" t="s">
        <v>183</v>
      </c>
      <c r="F16" s="16" t="s">
        <v>184</v>
      </c>
      <c r="G16" s="16">
        <v>7.85</v>
      </c>
      <c r="H16" s="16">
        <v>2.3249999999999997</v>
      </c>
      <c r="I16" s="12">
        <f>H16*L3</f>
        <v>0</v>
      </c>
      <c r="J16" s="16" t="s">
        <v>185</v>
      </c>
    </row>
    <row r="17" spans="1:10" x14ac:dyDescent="0.25">
      <c r="A17" s="16" t="s">
        <v>26</v>
      </c>
      <c r="B17" s="17">
        <v>26</v>
      </c>
      <c r="C17" s="16" t="s">
        <v>187</v>
      </c>
      <c r="D17" s="16" t="s">
        <v>169</v>
      </c>
      <c r="E17" s="16" t="s">
        <v>183</v>
      </c>
      <c r="F17" s="16" t="s">
        <v>184</v>
      </c>
      <c r="G17" s="16">
        <v>6.82</v>
      </c>
      <c r="H17" s="16">
        <v>1.0900000000000001</v>
      </c>
      <c r="I17" s="18">
        <f>H17*L3</f>
        <v>0</v>
      </c>
      <c r="J17" s="16" t="s">
        <v>185</v>
      </c>
    </row>
    <row r="18" spans="1:10" x14ac:dyDescent="0.25">
      <c r="A18" s="16" t="s">
        <v>26</v>
      </c>
      <c r="B18" s="17">
        <v>26</v>
      </c>
      <c r="C18" s="16" t="s">
        <v>194</v>
      </c>
      <c r="D18" s="16" t="s">
        <v>169</v>
      </c>
      <c r="E18" s="16" t="s">
        <v>183</v>
      </c>
      <c r="F18" s="16" t="s">
        <v>184</v>
      </c>
      <c r="G18" s="16">
        <v>2.62</v>
      </c>
      <c r="H18" s="16">
        <v>0.52600000000000002</v>
      </c>
      <c r="I18" s="18">
        <f>H18*L3</f>
        <v>0</v>
      </c>
      <c r="J18" s="16" t="s">
        <v>185</v>
      </c>
    </row>
    <row r="19" spans="1:10" x14ac:dyDescent="0.25">
      <c r="A19" s="16" t="s">
        <v>26</v>
      </c>
      <c r="B19" s="17">
        <v>27</v>
      </c>
      <c r="C19" s="16" t="s">
        <v>182</v>
      </c>
      <c r="D19" s="16" t="s">
        <v>169</v>
      </c>
      <c r="E19" s="16" t="s">
        <v>129</v>
      </c>
      <c r="F19" s="16" t="s">
        <v>193</v>
      </c>
      <c r="G19" s="16">
        <v>2.09</v>
      </c>
      <c r="H19" s="16">
        <v>0.84</v>
      </c>
      <c r="I19" s="12">
        <f>H19*M3</f>
        <v>0</v>
      </c>
      <c r="J19" s="16" t="s">
        <v>185</v>
      </c>
    </row>
    <row r="20" spans="1:10" x14ac:dyDescent="0.25">
      <c r="A20" s="16" t="s">
        <v>26</v>
      </c>
      <c r="B20" s="17">
        <v>29</v>
      </c>
      <c r="C20" s="16" t="s">
        <v>192</v>
      </c>
      <c r="D20" s="16" t="s">
        <v>169</v>
      </c>
      <c r="E20" s="16" t="s">
        <v>129</v>
      </c>
      <c r="F20" s="16" t="s">
        <v>193</v>
      </c>
      <c r="G20" s="16">
        <v>7.45</v>
      </c>
      <c r="H20" s="16">
        <v>2.9</v>
      </c>
      <c r="I20" s="12">
        <f>H20*M3</f>
        <v>0</v>
      </c>
      <c r="J20" s="16" t="s">
        <v>185</v>
      </c>
    </row>
    <row r="21" spans="1:10" x14ac:dyDescent="0.25">
      <c r="A21" s="16" t="s">
        <v>26</v>
      </c>
      <c r="B21" s="17">
        <v>32</v>
      </c>
      <c r="C21" s="16" t="s">
        <v>191</v>
      </c>
      <c r="D21" s="16" t="s">
        <v>169</v>
      </c>
      <c r="E21" s="16" t="s">
        <v>129</v>
      </c>
      <c r="F21" s="16" t="s">
        <v>193</v>
      </c>
      <c r="G21" s="16">
        <v>17.54</v>
      </c>
      <c r="H21" s="16">
        <v>8.7249999999999996</v>
      </c>
      <c r="I21" s="19">
        <f>H21*M3</f>
        <v>0</v>
      </c>
      <c r="J21" s="16" t="s">
        <v>185</v>
      </c>
    </row>
    <row r="22" spans="1:10" x14ac:dyDescent="0.25">
      <c r="A22" s="16" t="s">
        <v>37</v>
      </c>
      <c r="B22" s="17" t="s">
        <v>195</v>
      </c>
      <c r="C22" s="16" t="s">
        <v>186</v>
      </c>
      <c r="D22" s="16" t="s">
        <v>169</v>
      </c>
      <c r="E22" s="16" t="s">
        <v>129</v>
      </c>
      <c r="F22" s="16" t="s">
        <v>193</v>
      </c>
      <c r="G22" s="16">
        <v>5.32</v>
      </c>
      <c r="H22" s="16">
        <v>2.66</v>
      </c>
      <c r="I22" s="12">
        <f>H22*M21</f>
        <v>0</v>
      </c>
      <c r="J22" s="16" t="s">
        <v>185</v>
      </c>
    </row>
    <row r="23" spans="1:10" x14ac:dyDescent="0.25">
      <c r="A23" s="16" t="s">
        <v>37</v>
      </c>
      <c r="B23" s="17" t="s">
        <v>195</v>
      </c>
      <c r="C23" s="16" t="s">
        <v>192</v>
      </c>
      <c r="D23" s="16" t="s">
        <v>169</v>
      </c>
      <c r="E23" s="16" t="s">
        <v>129</v>
      </c>
      <c r="F23" s="16" t="s">
        <v>193</v>
      </c>
      <c r="G23" s="16">
        <v>2.2000000000000002</v>
      </c>
      <c r="H23" s="16">
        <v>1.32</v>
      </c>
      <c r="I23" s="12">
        <f>H23*M21</f>
        <v>0</v>
      </c>
      <c r="J23" s="16" t="s">
        <v>185</v>
      </c>
    </row>
    <row r="24" spans="1:10" x14ac:dyDescent="0.25">
      <c r="A24" s="16" t="s">
        <v>37</v>
      </c>
      <c r="B24" s="17" t="s">
        <v>196</v>
      </c>
      <c r="C24" s="16" t="s">
        <v>186</v>
      </c>
      <c r="D24" s="16" t="s">
        <v>169</v>
      </c>
      <c r="E24" s="16" t="s">
        <v>183</v>
      </c>
      <c r="F24" s="16" t="s">
        <v>184</v>
      </c>
      <c r="G24" s="16">
        <v>8.0500000000000007</v>
      </c>
      <c r="H24" s="16">
        <v>1.6100000000000003</v>
      </c>
      <c r="I24" s="12">
        <v>48.94</v>
      </c>
      <c r="J24" s="16" t="s">
        <v>185</v>
      </c>
    </row>
    <row r="25" spans="1:10" x14ac:dyDescent="0.25">
      <c r="A25" s="16" t="s">
        <v>37</v>
      </c>
      <c r="B25" s="17" t="s">
        <v>196</v>
      </c>
      <c r="C25" s="16" t="s">
        <v>192</v>
      </c>
      <c r="D25" s="16" t="s">
        <v>169</v>
      </c>
      <c r="E25" s="16" t="s">
        <v>129</v>
      </c>
      <c r="F25" s="16" t="s">
        <v>193</v>
      </c>
      <c r="G25" s="16">
        <v>0.68</v>
      </c>
      <c r="H25" s="16">
        <v>0.27200000000000002</v>
      </c>
      <c r="I25" s="12">
        <v>8.27</v>
      </c>
      <c r="J25" s="16" t="s">
        <v>185</v>
      </c>
    </row>
    <row r="26" spans="1:10" x14ac:dyDescent="0.25">
      <c r="A26" s="16" t="s">
        <v>37</v>
      </c>
      <c r="B26" s="17" t="s">
        <v>196</v>
      </c>
      <c r="C26" s="16" t="s">
        <v>191</v>
      </c>
      <c r="D26" s="16" t="s">
        <v>169</v>
      </c>
      <c r="E26" s="16" t="s">
        <v>183</v>
      </c>
      <c r="F26" s="16" t="s">
        <v>184</v>
      </c>
      <c r="G26" s="16">
        <v>3.82</v>
      </c>
      <c r="H26" s="16">
        <v>0.76400000000000001</v>
      </c>
      <c r="I26" s="12">
        <v>11.69</v>
      </c>
      <c r="J26" s="16" t="s">
        <v>185</v>
      </c>
    </row>
    <row r="27" spans="1:10" x14ac:dyDescent="0.25">
      <c r="A27" s="16" t="s">
        <v>4</v>
      </c>
      <c r="B27" s="17">
        <v>220</v>
      </c>
      <c r="C27" s="16" t="s">
        <v>187</v>
      </c>
      <c r="D27" s="16" t="s">
        <v>169</v>
      </c>
      <c r="E27" s="16" t="s">
        <v>183</v>
      </c>
      <c r="F27" s="16" t="s">
        <v>184</v>
      </c>
      <c r="G27" s="16">
        <v>7.07</v>
      </c>
      <c r="H27" s="17">
        <v>1.4</v>
      </c>
      <c r="I27" s="12">
        <f>H27*L3</f>
        <v>0</v>
      </c>
      <c r="J27" s="16" t="s">
        <v>185</v>
      </c>
    </row>
    <row r="28" spans="1:10" x14ac:dyDescent="0.25">
      <c r="A28" s="16" t="s">
        <v>4</v>
      </c>
      <c r="B28" s="17">
        <v>220</v>
      </c>
      <c r="C28" s="16" t="s">
        <v>182</v>
      </c>
      <c r="D28" s="16" t="s">
        <v>169</v>
      </c>
      <c r="E28" s="16" t="s">
        <v>183</v>
      </c>
      <c r="F28" s="16" t="s">
        <v>184</v>
      </c>
      <c r="G28" s="16">
        <v>1.51</v>
      </c>
      <c r="H28" s="17">
        <v>0.30199999999999999</v>
      </c>
      <c r="I28" s="18">
        <f>H28*L28</f>
        <v>0</v>
      </c>
      <c r="J28" s="16" t="s">
        <v>185</v>
      </c>
    </row>
    <row r="29" spans="1:10" x14ac:dyDescent="0.25">
      <c r="A29" s="16" t="s">
        <v>4</v>
      </c>
      <c r="B29" s="17">
        <v>220</v>
      </c>
      <c r="C29" s="16" t="s">
        <v>197</v>
      </c>
      <c r="D29" s="16" t="s">
        <v>169</v>
      </c>
      <c r="E29" s="16" t="s">
        <v>183</v>
      </c>
      <c r="F29" s="16" t="s">
        <v>184</v>
      </c>
      <c r="G29" s="16">
        <v>2.4900000000000002</v>
      </c>
      <c r="H29" s="17">
        <v>0.498</v>
      </c>
      <c r="I29" s="12">
        <v>15.14</v>
      </c>
      <c r="J29" s="16" t="s">
        <v>185</v>
      </c>
    </row>
    <row r="30" spans="1:10" x14ac:dyDescent="0.25">
      <c r="A30" s="16" t="s">
        <v>4</v>
      </c>
      <c r="B30" s="16">
        <v>227</v>
      </c>
      <c r="C30" s="16" t="s">
        <v>187</v>
      </c>
      <c r="D30" s="16" t="s">
        <v>169</v>
      </c>
      <c r="E30" s="16" t="s">
        <v>183</v>
      </c>
      <c r="F30" s="16" t="s">
        <v>184</v>
      </c>
      <c r="G30" s="16">
        <v>1.0900000000000001</v>
      </c>
      <c r="H30" s="17">
        <v>0.13300000000000001</v>
      </c>
      <c r="I30" s="12">
        <v>4.04</v>
      </c>
      <c r="J30" s="16" t="s">
        <v>185</v>
      </c>
    </row>
    <row r="31" spans="1:10" x14ac:dyDescent="0.25">
      <c r="A31" s="16" t="s">
        <v>4</v>
      </c>
      <c r="B31" s="17">
        <v>227</v>
      </c>
      <c r="C31" s="16" t="s">
        <v>197</v>
      </c>
      <c r="D31" s="16" t="s">
        <v>169</v>
      </c>
      <c r="E31" s="16" t="s">
        <v>183</v>
      </c>
      <c r="F31" s="16" t="s">
        <v>184</v>
      </c>
      <c r="G31" s="16">
        <v>9.33</v>
      </c>
      <c r="H31" s="17">
        <v>2.5</v>
      </c>
      <c r="I31" s="12">
        <f>H31*L28</f>
        <v>0</v>
      </c>
      <c r="J31" s="16" t="s">
        <v>185</v>
      </c>
    </row>
    <row r="32" spans="1:10" x14ac:dyDescent="0.25">
      <c r="A32" s="16" t="s">
        <v>4</v>
      </c>
      <c r="B32" s="17">
        <v>228</v>
      </c>
      <c r="C32" s="16" t="s">
        <v>191</v>
      </c>
      <c r="D32" s="16" t="s">
        <v>169</v>
      </c>
      <c r="E32" s="16" t="s">
        <v>183</v>
      </c>
      <c r="F32" s="16" t="s">
        <v>184</v>
      </c>
      <c r="G32" s="16">
        <v>10.76</v>
      </c>
      <c r="H32" s="17">
        <v>2.15</v>
      </c>
      <c r="I32" s="12">
        <f>H32*L28</f>
        <v>0</v>
      </c>
      <c r="J32" s="16" t="s">
        <v>185</v>
      </c>
    </row>
    <row r="33" spans="1:10" x14ac:dyDescent="0.25">
      <c r="A33" s="16" t="s">
        <v>4</v>
      </c>
      <c r="B33" s="17">
        <v>229</v>
      </c>
      <c r="C33" s="16" t="s">
        <v>192</v>
      </c>
      <c r="D33" s="16" t="s">
        <v>169</v>
      </c>
      <c r="E33" s="16" t="s">
        <v>183</v>
      </c>
      <c r="F33" s="16" t="s">
        <v>184</v>
      </c>
      <c r="G33" s="16">
        <v>1.37</v>
      </c>
      <c r="H33" s="17">
        <v>0.27400000000000002</v>
      </c>
      <c r="I33" s="12">
        <v>8.33</v>
      </c>
      <c r="J33" s="16" t="s">
        <v>185</v>
      </c>
    </row>
    <row r="34" spans="1:10" x14ac:dyDescent="0.25">
      <c r="A34" s="16" t="s">
        <v>4</v>
      </c>
      <c r="B34" s="17">
        <v>230</v>
      </c>
      <c r="C34" s="16" t="s">
        <v>182</v>
      </c>
      <c r="D34" s="16" t="s">
        <v>169</v>
      </c>
      <c r="E34" s="16" t="s">
        <v>183</v>
      </c>
      <c r="F34" s="16" t="s">
        <v>184</v>
      </c>
      <c r="G34" s="16">
        <v>1.28</v>
      </c>
      <c r="H34" s="17">
        <v>0.25</v>
      </c>
      <c r="I34" s="12">
        <f>H34*L28</f>
        <v>0</v>
      </c>
      <c r="J34" s="16" t="s">
        <v>185</v>
      </c>
    </row>
    <row r="35" spans="1:10" x14ac:dyDescent="0.25">
      <c r="A35" s="16" t="s">
        <v>4</v>
      </c>
      <c r="B35" s="17">
        <v>234</v>
      </c>
      <c r="C35" s="16" t="s">
        <v>186</v>
      </c>
      <c r="D35" s="16" t="s">
        <v>169</v>
      </c>
      <c r="E35" s="16" t="s">
        <v>183</v>
      </c>
      <c r="F35" s="16" t="s">
        <v>184</v>
      </c>
      <c r="G35" s="16">
        <v>12.96</v>
      </c>
      <c r="H35" s="17">
        <v>2.5</v>
      </c>
      <c r="I35" s="12">
        <f>H35*L28</f>
        <v>0</v>
      </c>
      <c r="J35" s="16" t="s">
        <v>185</v>
      </c>
    </row>
    <row r="36" spans="1:10" x14ac:dyDescent="0.25">
      <c r="A36" s="16" t="s">
        <v>4</v>
      </c>
      <c r="B36" s="16">
        <v>234</v>
      </c>
      <c r="C36" s="16" t="s">
        <v>187</v>
      </c>
      <c r="D36" s="16" t="s">
        <v>169</v>
      </c>
      <c r="E36" s="16" t="s">
        <v>183</v>
      </c>
      <c r="F36" s="16" t="s">
        <v>184</v>
      </c>
      <c r="G36" s="16">
        <v>1.77</v>
      </c>
      <c r="H36" s="17">
        <v>0.34200000000000003</v>
      </c>
      <c r="I36" s="12">
        <v>10.4</v>
      </c>
      <c r="J36" s="16" t="s">
        <v>185</v>
      </c>
    </row>
    <row r="37" spans="1:10" x14ac:dyDescent="0.25">
      <c r="A37" s="16" t="s">
        <v>4</v>
      </c>
      <c r="B37" s="17">
        <v>236</v>
      </c>
      <c r="C37" s="16" t="s">
        <v>198</v>
      </c>
      <c r="D37" s="16" t="s">
        <v>169</v>
      </c>
      <c r="E37" s="16" t="s">
        <v>183</v>
      </c>
      <c r="F37" s="16" t="s">
        <v>184</v>
      </c>
      <c r="G37" s="16">
        <v>4.8899999999999997</v>
      </c>
      <c r="H37" s="17">
        <v>0.48899999999999999</v>
      </c>
      <c r="I37" s="12">
        <v>14.87</v>
      </c>
      <c r="J37" s="16" t="s">
        <v>185</v>
      </c>
    </row>
    <row r="38" spans="1:10" x14ac:dyDescent="0.25">
      <c r="A38" s="16" t="s">
        <v>4</v>
      </c>
      <c r="B38" s="17">
        <v>240</v>
      </c>
      <c r="C38" s="16" t="s">
        <v>186</v>
      </c>
      <c r="D38" s="16" t="s">
        <v>169</v>
      </c>
      <c r="E38" s="16" t="s">
        <v>183</v>
      </c>
      <c r="F38" s="16" t="s">
        <v>184</v>
      </c>
      <c r="G38" s="16">
        <v>6.97</v>
      </c>
      <c r="H38" s="17">
        <v>1.39</v>
      </c>
      <c r="I38" s="18">
        <f>H38*L28</f>
        <v>0</v>
      </c>
      <c r="J38" s="16" t="s">
        <v>190</v>
      </c>
    </row>
    <row r="39" spans="1:10" x14ac:dyDescent="0.25">
      <c r="A39" s="16" t="s">
        <v>4</v>
      </c>
      <c r="B39" s="17">
        <v>240</v>
      </c>
      <c r="C39" s="16" t="s">
        <v>192</v>
      </c>
      <c r="D39" s="16" t="s">
        <v>169</v>
      </c>
      <c r="E39" s="16" t="s">
        <v>183</v>
      </c>
      <c r="F39" s="16" t="s">
        <v>184</v>
      </c>
      <c r="G39" s="16">
        <v>1.1599999999999999</v>
      </c>
      <c r="H39" s="17">
        <v>0.35</v>
      </c>
      <c r="I39" s="12">
        <f>H39*L28</f>
        <v>0</v>
      </c>
      <c r="J39" s="16" t="s">
        <v>190</v>
      </c>
    </row>
    <row r="40" spans="1:10" x14ac:dyDescent="0.25">
      <c r="A40" s="16" t="s">
        <v>4</v>
      </c>
      <c r="B40" s="17">
        <v>243</v>
      </c>
      <c r="C40" s="16" t="s">
        <v>192</v>
      </c>
      <c r="D40" s="16" t="s">
        <v>169</v>
      </c>
      <c r="E40" s="16" t="s">
        <v>183</v>
      </c>
      <c r="F40" s="16" t="s">
        <v>184</v>
      </c>
      <c r="G40" s="16">
        <v>2.4500000000000002</v>
      </c>
      <c r="H40" s="17">
        <v>0.49</v>
      </c>
      <c r="I40" s="12">
        <f>H40*L28</f>
        <v>0</v>
      </c>
      <c r="J40" s="16" t="s">
        <v>185</v>
      </c>
    </row>
    <row r="41" spans="1:10" x14ac:dyDescent="0.25">
      <c r="A41" s="16" t="s">
        <v>103</v>
      </c>
      <c r="B41" s="17">
        <v>56</v>
      </c>
      <c r="C41" s="16" t="s">
        <v>186</v>
      </c>
      <c r="D41" s="16" t="s">
        <v>169</v>
      </c>
      <c r="E41" s="16" t="s">
        <v>183</v>
      </c>
      <c r="F41" s="16" t="s">
        <v>184</v>
      </c>
      <c r="G41" s="16">
        <v>0.92</v>
      </c>
      <c r="H41" s="16">
        <v>0.18</v>
      </c>
      <c r="I41" s="12">
        <f>H41*L28</f>
        <v>0</v>
      </c>
      <c r="J41" s="16" t="s">
        <v>185</v>
      </c>
    </row>
    <row r="42" spans="1:10" x14ac:dyDescent="0.25">
      <c r="A42" s="16" t="s">
        <v>103</v>
      </c>
      <c r="B42" s="17">
        <v>56</v>
      </c>
      <c r="C42" s="16" t="s">
        <v>182</v>
      </c>
      <c r="D42" s="16" t="s">
        <v>169</v>
      </c>
      <c r="E42" s="16" t="s">
        <v>129</v>
      </c>
      <c r="F42" s="16" t="s">
        <v>193</v>
      </c>
      <c r="G42" s="16">
        <v>7.25</v>
      </c>
      <c r="H42" s="16">
        <v>3.6</v>
      </c>
      <c r="I42" s="12">
        <f>H42*M52</f>
        <v>0</v>
      </c>
      <c r="J42" s="16" t="s">
        <v>185</v>
      </c>
    </row>
    <row r="43" spans="1:10" x14ac:dyDescent="0.25">
      <c r="A43" s="16" t="s">
        <v>103</v>
      </c>
      <c r="B43" s="17">
        <v>57</v>
      </c>
      <c r="C43" s="16" t="s">
        <v>197</v>
      </c>
      <c r="D43" s="16" t="s">
        <v>169</v>
      </c>
      <c r="E43" s="16" t="s">
        <v>129</v>
      </c>
      <c r="F43" s="16" t="s">
        <v>193</v>
      </c>
      <c r="G43" s="16">
        <v>2.79</v>
      </c>
      <c r="H43" s="16">
        <v>1.5</v>
      </c>
      <c r="I43" s="12">
        <v>64.5</v>
      </c>
      <c r="J43" s="16" t="s">
        <v>185</v>
      </c>
    </row>
    <row r="44" spans="1:10" x14ac:dyDescent="0.25">
      <c r="A44" s="16" t="s">
        <v>103</v>
      </c>
      <c r="B44" s="17">
        <v>57</v>
      </c>
      <c r="C44" s="16" t="s">
        <v>199</v>
      </c>
      <c r="D44" s="16" t="s">
        <v>169</v>
      </c>
      <c r="E44" s="16" t="s">
        <v>129</v>
      </c>
      <c r="F44" s="16" t="s">
        <v>193</v>
      </c>
      <c r="G44" s="16">
        <v>5.36</v>
      </c>
      <c r="H44" s="16">
        <v>2.6</v>
      </c>
      <c r="I44" s="12">
        <f>H44*M52</f>
        <v>0</v>
      </c>
      <c r="J44" s="16" t="s">
        <v>185</v>
      </c>
    </row>
    <row r="45" spans="1:10" x14ac:dyDescent="0.25">
      <c r="A45" s="16" t="s">
        <v>103</v>
      </c>
      <c r="B45" s="17">
        <v>57</v>
      </c>
      <c r="C45" s="16" t="s">
        <v>191</v>
      </c>
      <c r="D45" s="16" t="s">
        <v>169</v>
      </c>
      <c r="E45" s="16" t="s">
        <v>183</v>
      </c>
      <c r="F45" s="16" t="s">
        <v>184</v>
      </c>
      <c r="G45" s="16">
        <v>0.77</v>
      </c>
      <c r="H45" s="16">
        <v>0.15</v>
      </c>
      <c r="I45" s="12">
        <f>H45*L53</f>
        <v>0</v>
      </c>
      <c r="J45" s="16" t="s">
        <v>185</v>
      </c>
    </row>
    <row r="46" spans="1:10" x14ac:dyDescent="0.25">
      <c r="A46" s="16" t="s">
        <v>103</v>
      </c>
      <c r="B46" s="17">
        <v>58</v>
      </c>
      <c r="C46" s="16" t="s">
        <v>191</v>
      </c>
      <c r="D46" s="16" t="s">
        <v>169</v>
      </c>
      <c r="E46" s="16" t="s">
        <v>200</v>
      </c>
      <c r="F46" s="16" t="s">
        <v>201</v>
      </c>
      <c r="G46" s="16">
        <v>14.67</v>
      </c>
      <c r="H46" s="16">
        <v>7.04</v>
      </c>
      <c r="I46" s="12">
        <f>H46*51</f>
        <v>359.04</v>
      </c>
      <c r="J46" s="16" t="s">
        <v>185</v>
      </c>
    </row>
    <row r="47" spans="1:10" x14ac:dyDescent="0.25">
      <c r="A47" s="16" t="s">
        <v>103</v>
      </c>
      <c r="B47" s="17">
        <v>58</v>
      </c>
      <c r="C47" s="16" t="s">
        <v>187</v>
      </c>
      <c r="D47" s="16" t="s">
        <v>169</v>
      </c>
      <c r="E47" s="16" t="s">
        <v>129</v>
      </c>
      <c r="F47" s="16" t="s">
        <v>184</v>
      </c>
      <c r="G47" s="16">
        <v>0.67</v>
      </c>
      <c r="H47" s="16">
        <v>0.3</v>
      </c>
      <c r="I47" s="12">
        <f>H47*M52</f>
        <v>0</v>
      </c>
      <c r="J47" s="16" t="s">
        <v>185</v>
      </c>
    </row>
    <row r="48" spans="1:10" x14ac:dyDescent="0.25">
      <c r="A48" s="16" t="s">
        <v>103</v>
      </c>
      <c r="B48" s="17">
        <v>59</v>
      </c>
      <c r="C48" s="16" t="s">
        <v>186</v>
      </c>
      <c r="D48" s="16" t="s">
        <v>169</v>
      </c>
      <c r="E48" s="16" t="s">
        <v>129</v>
      </c>
      <c r="F48" s="16" t="s">
        <v>184</v>
      </c>
      <c r="G48" s="16">
        <v>7.63</v>
      </c>
      <c r="H48" s="16">
        <v>3</v>
      </c>
      <c r="I48" s="12">
        <f>H48*M52</f>
        <v>0</v>
      </c>
      <c r="J48" s="16" t="s">
        <v>185</v>
      </c>
    </row>
    <row r="49" spans="1:10" x14ac:dyDescent="0.25">
      <c r="A49" s="16" t="s">
        <v>103</v>
      </c>
      <c r="B49" s="17">
        <v>59</v>
      </c>
      <c r="C49" s="16" t="s">
        <v>192</v>
      </c>
      <c r="D49" s="16" t="s">
        <v>169</v>
      </c>
      <c r="E49" s="16" t="s">
        <v>129</v>
      </c>
      <c r="F49" s="16" t="s">
        <v>193</v>
      </c>
      <c r="G49" s="16">
        <v>7.19</v>
      </c>
      <c r="H49" s="16">
        <v>3.4</v>
      </c>
      <c r="I49" s="12">
        <f>H49*M51</f>
        <v>0</v>
      </c>
      <c r="J49" s="16" t="s">
        <v>185</v>
      </c>
    </row>
    <row r="50" spans="1:10" x14ac:dyDescent="0.25">
      <c r="A50" s="16" t="s">
        <v>103</v>
      </c>
      <c r="B50" s="17">
        <v>58</v>
      </c>
      <c r="C50" s="16" t="s">
        <v>187</v>
      </c>
      <c r="D50" s="16" t="s">
        <v>202</v>
      </c>
      <c r="E50" s="16" t="s">
        <v>183</v>
      </c>
      <c r="F50" s="20" t="s">
        <v>184</v>
      </c>
      <c r="G50" s="16">
        <v>0.82</v>
      </c>
      <c r="H50" s="16">
        <v>0.16</v>
      </c>
      <c r="I50" s="12">
        <f>H50*L53</f>
        <v>0</v>
      </c>
      <c r="J50" s="16" t="s">
        <v>185</v>
      </c>
    </row>
    <row r="51" spans="1:10" x14ac:dyDescent="0.25">
      <c r="A51" s="16" t="s">
        <v>103</v>
      </c>
      <c r="B51" s="17">
        <v>59</v>
      </c>
      <c r="C51" s="16" t="s">
        <v>194</v>
      </c>
      <c r="D51" s="16" t="s">
        <v>169</v>
      </c>
      <c r="E51" s="16" t="s">
        <v>183</v>
      </c>
      <c r="F51" s="20" t="s">
        <v>184</v>
      </c>
      <c r="G51" s="16">
        <v>1.77</v>
      </c>
      <c r="H51" s="16">
        <v>0.53</v>
      </c>
      <c r="I51" s="12">
        <f>H51*L53</f>
        <v>0</v>
      </c>
      <c r="J51" s="16" t="s">
        <v>185</v>
      </c>
    </row>
    <row r="52" spans="1:10" x14ac:dyDescent="0.25">
      <c r="A52" s="16" t="s">
        <v>103</v>
      </c>
      <c r="B52" s="17">
        <v>60</v>
      </c>
      <c r="C52" s="16" t="s">
        <v>186</v>
      </c>
      <c r="D52" s="16" t="s">
        <v>169</v>
      </c>
      <c r="E52" s="16" t="s">
        <v>129</v>
      </c>
      <c r="F52" s="16" t="s">
        <v>193</v>
      </c>
      <c r="G52" s="16">
        <v>1.43</v>
      </c>
      <c r="H52" s="16">
        <v>0.57199999999999995</v>
      </c>
      <c r="I52" s="12">
        <v>24.595999999999997</v>
      </c>
      <c r="J52" s="16" t="s">
        <v>185</v>
      </c>
    </row>
    <row r="53" spans="1:10" x14ac:dyDescent="0.25">
      <c r="A53" s="16" t="s">
        <v>103</v>
      </c>
      <c r="B53" s="17">
        <v>60</v>
      </c>
      <c r="C53" s="16" t="s">
        <v>191</v>
      </c>
      <c r="D53" s="16" t="s">
        <v>169</v>
      </c>
      <c r="E53" s="16" t="s">
        <v>129</v>
      </c>
      <c r="F53" s="16" t="s">
        <v>193</v>
      </c>
      <c r="G53" s="16">
        <v>0.63</v>
      </c>
      <c r="H53" s="16">
        <v>0.252</v>
      </c>
      <c r="I53" s="12">
        <f>H53*M52</f>
        <v>0</v>
      </c>
      <c r="J53" s="16" t="s">
        <v>185</v>
      </c>
    </row>
    <row r="54" spans="1:10" x14ac:dyDescent="0.25">
      <c r="A54" s="16" t="s">
        <v>5</v>
      </c>
      <c r="B54" s="17">
        <v>11</v>
      </c>
      <c r="C54" s="16" t="s">
        <v>191</v>
      </c>
      <c r="D54" s="16" t="s">
        <v>169</v>
      </c>
      <c r="E54" s="16" t="s">
        <v>183</v>
      </c>
      <c r="F54" s="20" t="s">
        <v>184</v>
      </c>
      <c r="G54" s="16">
        <v>0.21</v>
      </c>
      <c r="H54" s="16">
        <v>6.3E-2</v>
      </c>
      <c r="I54" s="18">
        <f>H54*L53</f>
        <v>0</v>
      </c>
      <c r="J54" s="21" t="s">
        <v>185</v>
      </c>
    </row>
    <row r="55" spans="1:10" x14ac:dyDescent="0.25">
      <c r="A55" s="16" t="s">
        <v>5</v>
      </c>
      <c r="B55" s="17">
        <v>11</v>
      </c>
      <c r="C55" s="16" t="s">
        <v>187</v>
      </c>
      <c r="D55" s="16" t="s">
        <v>169</v>
      </c>
      <c r="E55" s="16" t="s">
        <v>183</v>
      </c>
      <c r="F55" s="16" t="s">
        <v>184</v>
      </c>
      <c r="G55" s="16">
        <v>13.24</v>
      </c>
      <c r="H55" s="16">
        <v>3.97</v>
      </c>
      <c r="I55" s="18">
        <f>H55*L53</f>
        <v>0</v>
      </c>
      <c r="J55" s="21" t="s">
        <v>185</v>
      </c>
    </row>
    <row r="56" spans="1:10" x14ac:dyDescent="0.25">
      <c r="A56" s="16" t="s">
        <v>5</v>
      </c>
      <c r="B56" s="17">
        <v>11</v>
      </c>
      <c r="C56" s="16" t="s">
        <v>182</v>
      </c>
      <c r="D56" s="16" t="s">
        <v>169</v>
      </c>
      <c r="E56" s="16" t="s">
        <v>183</v>
      </c>
      <c r="F56" s="16" t="s">
        <v>184</v>
      </c>
      <c r="G56" s="16">
        <v>1.55</v>
      </c>
      <c r="H56" s="16">
        <v>0.2</v>
      </c>
      <c r="I56" s="18">
        <v>6.08</v>
      </c>
      <c r="J56" s="21" t="s">
        <v>185</v>
      </c>
    </row>
    <row r="57" spans="1:10" x14ac:dyDescent="0.25">
      <c r="A57" s="16" t="s">
        <v>5</v>
      </c>
      <c r="B57" s="17">
        <v>12</v>
      </c>
      <c r="C57" s="16" t="s">
        <v>203</v>
      </c>
      <c r="D57" s="16" t="s">
        <v>169</v>
      </c>
      <c r="E57" s="16" t="s">
        <v>183</v>
      </c>
      <c r="F57" s="16" t="s">
        <v>184</v>
      </c>
      <c r="G57" s="16">
        <v>10.52</v>
      </c>
      <c r="H57" s="16">
        <v>3.17</v>
      </c>
      <c r="I57" s="18">
        <f>H57*L53</f>
        <v>0</v>
      </c>
      <c r="J57" s="21" t="s">
        <v>185</v>
      </c>
    </row>
    <row r="58" spans="1:10" x14ac:dyDescent="0.25">
      <c r="A58" s="16" t="s">
        <v>5</v>
      </c>
      <c r="B58" s="17">
        <v>12</v>
      </c>
      <c r="C58" s="16" t="s">
        <v>191</v>
      </c>
      <c r="D58" s="16" t="s">
        <v>169</v>
      </c>
      <c r="E58" s="16" t="s">
        <v>183</v>
      </c>
      <c r="F58" s="16" t="s">
        <v>184</v>
      </c>
      <c r="G58" s="16">
        <v>1.47</v>
      </c>
      <c r="H58" s="16">
        <v>0.44</v>
      </c>
      <c r="I58" s="18">
        <f>H58*L53</f>
        <v>0</v>
      </c>
      <c r="J58" s="21" t="s">
        <v>185</v>
      </c>
    </row>
    <row r="59" spans="1:10" x14ac:dyDescent="0.25">
      <c r="A59" s="16" t="s">
        <v>5</v>
      </c>
      <c r="B59" s="17">
        <v>12</v>
      </c>
      <c r="C59" s="16" t="s">
        <v>194</v>
      </c>
      <c r="D59" s="16" t="s">
        <v>169</v>
      </c>
      <c r="E59" s="16" t="s">
        <v>183</v>
      </c>
      <c r="F59" s="16" t="s">
        <v>184</v>
      </c>
      <c r="G59" s="16">
        <v>5.12</v>
      </c>
      <c r="H59" s="16">
        <v>1.02</v>
      </c>
      <c r="I59" s="18">
        <f>H59*L53</f>
        <v>0</v>
      </c>
      <c r="J59" s="21" t="s">
        <v>185</v>
      </c>
    </row>
    <row r="60" spans="1:10" x14ac:dyDescent="0.25">
      <c r="A60" s="16" t="s">
        <v>5</v>
      </c>
      <c r="B60" s="17">
        <v>13</v>
      </c>
      <c r="C60" s="16" t="s">
        <v>204</v>
      </c>
      <c r="D60" s="16" t="s">
        <v>169</v>
      </c>
      <c r="E60" s="16" t="s">
        <v>183</v>
      </c>
      <c r="F60" s="16" t="s">
        <v>184</v>
      </c>
      <c r="G60" s="16">
        <v>4.82</v>
      </c>
      <c r="H60" s="22">
        <v>1.4490000000000001</v>
      </c>
      <c r="I60" s="18">
        <f>H60*L53</f>
        <v>0</v>
      </c>
      <c r="J60" s="21" t="s">
        <v>185</v>
      </c>
    </row>
    <row r="61" spans="1:10" x14ac:dyDescent="0.25">
      <c r="A61" s="16" t="s">
        <v>5</v>
      </c>
      <c r="B61" s="17">
        <v>13</v>
      </c>
      <c r="C61" s="16" t="s">
        <v>191</v>
      </c>
      <c r="D61" s="16" t="s">
        <v>169</v>
      </c>
      <c r="E61" s="16" t="s">
        <v>183</v>
      </c>
      <c r="F61" s="16" t="s">
        <v>184</v>
      </c>
      <c r="G61" s="16">
        <v>5.3</v>
      </c>
      <c r="H61" s="16">
        <v>1.55</v>
      </c>
      <c r="I61" s="18">
        <v>47.12</v>
      </c>
      <c r="J61" s="21" t="s">
        <v>185</v>
      </c>
    </row>
    <row r="62" spans="1:10" x14ac:dyDescent="0.25">
      <c r="A62" s="16" t="s">
        <v>5</v>
      </c>
      <c r="B62" s="17">
        <v>14</v>
      </c>
      <c r="C62" s="16" t="s">
        <v>186</v>
      </c>
      <c r="D62" s="16" t="s">
        <v>169</v>
      </c>
      <c r="E62" s="16" t="s">
        <v>183</v>
      </c>
      <c r="F62" s="16" t="s">
        <v>184</v>
      </c>
      <c r="G62" s="16">
        <v>2.84</v>
      </c>
      <c r="H62" s="16">
        <v>0.56999999999999995</v>
      </c>
      <c r="I62" s="18">
        <f>H62*L53</f>
        <v>0</v>
      </c>
      <c r="J62" s="21" t="s">
        <v>185</v>
      </c>
    </row>
    <row r="63" spans="1:10" x14ac:dyDescent="0.25">
      <c r="A63" s="16" t="s">
        <v>5</v>
      </c>
      <c r="B63" s="17">
        <v>14</v>
      </c>
      <c r="C63" s="16" t="s">
        <v>194</v>
      </c>
      <c r="D63" s="16" t="s">
        <v>169</v>
      </c>
      <c r="E63" s="16" t="s">
        <v>183</v>
      </c>
      <c r="F63" s="16" t="s">
        <v>184</v>
      </c>
      <c r="G63" s="16">
        <v>4.88</v>
      </c>
      <c r="H63" s="16">
        <v>1.49</v>
      </c>
      <c r="I63" s="12">
        <f>H63*L53</f>
        <v>0</v>
      </c>
      <c r="J63" s="21" t="s">
        <v>185</v>
      </c>
    </row>
    <row r="64" spans="1:10" x14ac:dyDescent="0.25">
      <c r="A64" s="16" t="s">
        <v>5</v>
      </c>
      <c r="B64" s="17">
        <v>15</v>
      </c>
      <c r="C64" s="16" t="s">
        <v>186</v>
      </c>
      <c r="D64" s="16" t="s">
        <v>169</v>
      </c>
      <c r="E64" s="16" t="s">
        <v>129</v>
      </c>
      <c r="F64" s="16" t="s">
        <v>193</v>
      </c>
      <c r="G64" s="16">
        <v>23.23</v>
      </c>
      <c r="H64" s="16">
        <v>8.7799999999999994</v>
      </c>
      <c r="I64" s="12">
        <f>H64*M52</f>
        <v>0</v>
      </c>
      <c r="J64" s="21" t="s">
        <v>185</v>
      </c>
    </row>
    <row r="65" spans="1:10" x14ac:dyDescent="0.25">
      <c r="A65" s="16" t="s">
        <v>5</v>
      </c>
      <c r="B65" s="17">
        <v>16</v>
      </c>
      <c r="C65" s="16" t="s">
        <v>186</v>
      </c>
      <c r="D65" s="16" t="s">
        <v>169</v>
      </c>
      <c r="E65" s="16" t="s">
        <v>183</v>
      </c>
      <c r="F65" s="16" t="s">
        <v>184</v>
      </c>
      <c r="G65" s="16">
        <v>1.62</v>
      </c>
      <c r="H65" s="16">
        <v>0.4</v>
      </c>
      <c r="I65" s="12">
        <f>H65*L53</f>
        <v>0</v>
      </c>
      <c r="J65" s="21" t="s">
        <v>185</v>
      </c>
    </row>
    <row r="66" spans="1:10" x14ac:dyDescent="0.25">
      <c r="A66" s="16" t="s">
        <v>5</v>
      </c>
      <c r="B66" s="17">
        <v>16</v>
      </c>
      <c r="C66" s="16" t="s">
        <v>191</v>
      </c>
      <c r="D66" s="16" t="s">
        <v>169</v>
      </c>
      <c r="E66" s="16" t="s">
        <v>183</v>
      </c>
      <c r="F66" s="16" t="s">
        <v>184</v>
      </c>
      <c r="G66" s="16">
        <v>14.82</v>
      </c>
      <c r="H66" s="16">
        <v>4.4000000000000004</v>
      </c>
      <c r="I66" s="12">
        <f>H66*L53</f>
        <v>0</v>
      </c>
      <c r="J66" s="21" t="s">
        <v>185</v>
      </c>
    </row>
    <row r="67" spans="1:10" x14ac:dyDescent="0.25">
      <c r="A67" s="16" t="s">
        <v>5</v>
      </c>
      <c r="B67" s="17">
        <v>17</v>
      </c>
      <c r="C67" s="16" t="s">
        <v>186</v>
      </c>
      <c r="D67" s="16" t="s">
        <v>169</v>
      </c>
      <c r="E67" s="16" t="s">
        <v>183</v>
      </c>
      <c r="F67" s="16" t="s">
        <v>184</v>
      </c>
      <c r="G67" s="16">
        <v>1.03</v>
      </c>
      <c r="H67" s="16">
        <v>0.10300000000000001</v>
      </c>
      <c r="I67" s="12">
        <v>3.1312000000000002</v>
      </c>
      <c r="J67" s="21" t="s">
        <v>185</v>
      </c>
    </row>
    <row r="68" spans="1:10" x14ac:dyDescent="0.25">
      <c r="A68" s="16" t="s">
        <v>5</v>
      </c>
      <c r="B68" s="17">
        <v>17</v>
      </c>
      <c r="C68" s="16" t="s">
        <v>182</v>
      </c>
      <c r="D68" s="16" t="s">
        <v>169</v>
      </c>
      <c r="E68" s="16" t="s">
        <v>183</v>
      </c>
      <c r="F68" s="16" t="s">
        <v>184</v>
      </c>
      <c r="G68" s="16">
        <v>2.72</v>
      </c>
      <c r="H68" s="16">
        <v>0.81299999999999994</v>
      </c>
      <c r="I68" s="12">
        <v>24.715199999999996</v>
      </c>
      <c r="J68" s="21" t="s">
        <v>185</v>
      </c>
    </row>
    <row r="69" spans="1:10" x14ac:dyDescent="0.25">
      <c r="A69" s="16" t="s">
        <v>5</v>
      </c>
      <c r="B69" s="17">
        <v>17</v>
      </c>
      <c r="C69" s="16" t="s">
        <v>198</v>
      </c>
      <c r="D69" s="16" t="s">
        <v>169</v>
      </c>
      <c r="E69" s="16" t="s">
        <v>183</v>
      </c>
      <c r="F69" s="16" t="s">
        <v>184</v>
      </c>
      <c r="G69" s="16">
        <v>1.39</v>
      </c>
      <c r="H69" s="16">
        <v>0.27599999999999997</v>
      </c>
      <c r="I69" s="12">
        <v>8.3903999999999979</v>
      </c>
      <c r="J69" s="21" t="s">
        <v>185</v>
      </c>
    </row>
    <row r="70" spans="1:10" x14ac:dyDescent="0.25">
      <c r="A70" s="16" t="s">
        <v>5</v>
      </c>
      <c r="B70" s="17">
        <v>17</v>
      </c>
      <c r="C70" s="16" t="s">
        <v>199</v>
      </c>
      <c r="D70" s="16" t="s">
        <v>169</v>
      </c>
      <c r="E70" s="16" t="s">
        <v>183</v>
      </c>
      <c r="F70" s="16" t="s">
        <v>184</v>
      </c>
      <c r="G70" s="16">
        <v>1.48</v>
      </c>
      <c r="H70" s="16">
        <v>0.15000000000000002</v>
      </c>
      <c r="I70" s="12">
        <v>4.5600000000000005</v>
      </c>
      <c r="J70" s="21" t="s">
        <v>185</v>
      </c>
    </row>
    <row r="71" spans="1:10" x14ac:dyDescent="0.25">
      <c r="A71" s="16" t="s">
        <v>5</v>
      </c>
      <c r="B71" s="17">
        <v>17</v>
      </c>
      <c r="C71" s="16" t="s">
        <v>205</v>
      </c>
      <c r="D71" s="16" t="s">
        <v>169</v>
      </c>
      <c r="E71" s="16" t="s">
        <v>183</v>
      </c>
      <c r="F71" s="16" t="s">
        <v>184</v>
      </c>
      <c r="G71" s="16">
        <v>1.4</v>
      </c>
      <c r="H71" s="16">
        <v>0.13999999999999999</v>
      </c>
      <c r="I71" s="12">
        <v>4.2559999999999993</v>
      </c>
      <c r="J71" s="21" t="s">
        <v>185</v>
      </c>
    </row>
    <row r="72" spans="1:10" x14ac:dyDescent="0.25">
      <c r="A72" s="16" t="s">
        <v>5</v>
      </c>
      <c r="B72" s="17">
        <v>17</v>
      </c>
      <c r="C72" s="16" t="s">
        <v>206</v>
      </c>
      <c r="D72" s="16" t="s">
        <v>169</v>
      </c>
      <c r="E72" s="16" t="s">
        <v>183</v>
      </c>
      <c r="F72" s="16" t="s">
        <v>184</v>
      </c>
      <c r="G72" s="16">
        <v>0.8</v>
      </c>
      <c r="H72" s="16">
        <v>8.0000000000000016E-2</v>
      </c>
      <c r="I72" s="12">
        <v>2.4320000000000004</v>
      </c>
      <c r="J72" s="21" t="s">
        <v>185</v>
      </c>
    </row>
    <row r="73" spans="1:10" x14ac:dyDescent="0.25">
      <c r="A73" s="16" t="s">
        <v>5</v>
      </c>
      <c r="B73" s="17">
        <v>18</v>
      </c>
      <c r="C73" s="16" t="s">
        <v>186</v>
      </c>
      <c r="D73" s="16" t="s">
        <v>169</v>
      </c>
      <c r="E73" s="16" t="s">
        <v>183</v>
      </c>
      <c r="F73" s="16" t="s">
        <v>184</v>
      </c>
      <c r="G73" s="16">
        <v>13.14</v>
      </c>
      <c r="H73" s="16">
        <v>3.94</v>
      </c>
      <c r="I73" s="12">
        <f>H73*L53</f>
        <v>0</v>
      </c>
      <c r="J73" s="21" t="s">
        <v>185</v>
      </c>
    </row>
    <row r="74" spans="1:10" x14ac:dyDescent="0.25">
      <c r="A74" s="16" t="s">
        <v>5</v>
      </c>
      <c r="B74" s="17">
        <v>18</v>
      </c>
      <c r="C74" s="16" t="s">
        <v>187</v>
      </c>
      <c r="D74" s="16" t="s">
        <v>169</v>
      </c>
      <c r="E74" s="16" t="s">
        <v>183</v>
      </c>
      <c r="F74" s="16" t="s">
        <v>184</v>
      </c>
      <c r="G74" s="16">
        <v>3.8</v>
      </c>
      <c r="H74" s="16">
        <v>1.1399999999999999</v>
      </c>
      <c r="I74" s="12">
        <f>H74*L53</f>
        <v>0</v>
      </c>
      <c r="J74" s="21" t="s">
        <v>185</v>
      </c>
    </row>
    <row r="75" spans="1:10" x14ac:dyDescent="0.25">
      <c r="A75" s="16" t="s">
        <v>5</v>
      </c>
      <c r="B75" s="17">
        <v>18</v>
      </c>
      <c r="C75" s="16" t="s">
        <v>194</v>
      </c>
      <c r="D75" s="16" t="s">
        <v>169</v>
      </c>
      <c r="E75" s="16" t="s">
        <v>129</v>
      </c>
      <c r="F75" s="16" t="s">
        <v>193</v>
      </c>
      <c r="G75" s="16">
        <v>1.08</v>
      </c>
      <c r="H75" s="16">
        <v>0.54500000000000004</v>
      </c>
      <c r="I75" s="12">
        <v>23.435000000000002</v>
      </c>
      <c r="J75" s="21" t="s">
        <v>185</v>
      </c>
    </row>
    <row r="76" spans="1:10" x14ac:dyDescent="0.25">
      <c r="A76" s="16" t="s">
        <v>5</v>
      </c>
      <c r="B76" s="17">
        <v>19</v>
      </c>
      <c r="C76" s="16" t="s">
        <v>194</v>
      </c>
      <c r="D76" s="16" t="s">
        <v>169</v>
      </c>
      <c r="E76" s="16" t="s">
        <v>183</v>
      </c>
      <c r="F76" s="16" t="s">
        <v>184</v>
      </c>
      <c r="G76" s="16">
        <v>2.5</v>
      </c>
      <c r="H76" s="16">
        <v>0.75</v>
      </c>
      <c r="I76" s="12">
        <v>22.799999999999997</v>
      </c>
      <c r="J76" s="21" t="s">
        <v>185</v>
      </c>
    </row>
    <row r="77" spans="1:10" x14ac:dyDescent="0.25">
      <c r="A77" s="16" t="s">
        <v>5</v>
      </c>
      <c r="B77" s="17">
        <v>19</v>
      </c>
      <c r="C77" s="16" t="s">
        <v>182</v>
      </c>
      <c r="D77" s="16" t="s">
        <v>169</v>
      </c>
      <c r="E77" s="16" t="s">
        <v>183</v>
      </c>
      <c r="F77" s="16" t="s">
        <v>184</v>
      </c>
      <c r="G77" s="16">
        <v>1.19</v>
      </c>
      <c r="H77" s="16">
        <v>0.23</v>
      </c>
      <c r="I77" s="12">
        <f>H77*L78</f>
        <v>0</v>
      </c>
      <c r="J77" s="21" t="s">
        <v>185</v>
      </c>
    </row>
    <row r="78" spans="1:10" x14ac:dyDescent="0.25">
      <c r="A78" s="16" t="s">
        <v>5</v>
      </c>
      <c r="B78" s="17">
        <v>19</v>
      </c>
      <c r="C78" s="16" t="s">
        <v>198</v>
      </c>
      <c r="D78" s="16" t="s">
        <v>169</v>
      </c>
      <c r="E78" s="16" t="s">
        <v>183</v>
      </c>
      <c r="F78" s="16" t="s">
        <v>184</v>
      </c>
      <c r="G78" s="16">
        <v>1.83</v>
      </c>
      <c r="H78" s="16">
        <v>0.18300000000000002</v>
      </c>
      <c r="I78" s="12">
        <v>5.5632000000000001</v>
      </c>
      <c r="J78" s="21" t="s">
        <v>185</v>
      </c>
    </row>
    <row r="79" spans="1:10" x14ac:dyDescent="0.25">
      <c r="A79" s="16" t="s">
        <v>5</v>
      </c>
      <c r="B79" s="17">
        <v>20</v>
      </c>
      <c r="C79" s="16" t="s">
        <v>192</v>
      </c>
      <c r="D79" s="16" t="s">
        <v>169</v>
      </c>
      <c r="E79" s="16" t="s">
        <v>183</v>
      </c>
      <c r="F79" s="16" t="s">
        <v>184</v>
      </c>
      <c r="G79" s="16">
        <v>9.9</v>
      </c>
      <c r="H79" s="16">
        <v>2.0180000000000002</v>
      </c>
      <c r="I79" s="12">
        <v>61.347200000000001</v>
      </c>
      <c r="J79" s="21" t="s">
        <v>190</v>
      </c>
    </row>
    <row r="80" spans="1:10" x14ac:dyDescent="0.25">
      <c r="A80" s="16" t="s">
        <v>5</v>
      </c>
      <c r="B80" s="17">
        <v>20</v>
      </c>
      <c r="C80" s="16" t="s">
        <v>203</v>
      </c>
      <c r="D80" s="16" t="s">
        <v>169</v>
      </c>
      <c r="E80" s="16" t="s">
        <v>129</v>
      </c>
      <c r="F80" s="16" t="s">
        <v>193</v>
      </c>
      <c r="G80" s="16">
        <v>2.65</v>
      </c>
      <c r="H80" s="16">
        <v>1.1519999999999999</v>
      </c>
      <c r="I80" s="12">
        <f>H80*M78</f>
        <v>0</v>
      </c>
      <c r="J80" s="21" t="s">
        <v>190</v>
      </c>
    </row>
    <row r="81" spans="1:10" x14ac:dyDescent="0.25">
      <c r="A81" s="16" t="s">
        <v>5</v>
      </c>
      <c r="B81" s="17">
        <v>21</v>
      </c>
      <c r="C81" s="16" t="s">
        <v>186</v>
      </c>
      <c r="D81" s="16" t="s">
        <v>169</v>
      </c>
      <c r="E81" s="16" t="s">
        <v>183</v>
      </c>
      <c r="F81" s="16" t="s">
        <v>184</v>
      </c>
      <c r="G81" s="16">
        <v>6.19</v>
      </c>
      <c r="H81" s="16">
        <v>1.5</v>
      </c>
      <c r="I81" s="12">
        <v>45.6</v>
      </c>
      <c r="J81" s="21" t="s">
        <v>190</v>
      </c>
    </row>
    <row r="82" spans="1:10" x14ac:dyDescent="0.25">
      <c r="A82" s="16" t="s">
        <v>5</v>
      </c>
      <c r="B82" s="17">
        <v>21</v>
      </c>
      <c r="C82" s="16" t="s">
        <v>182</v>
      </c>
      <c r="D82" s="16" t="s">
        <v>169</v>
      </c>
      <c r="E82" s="16" t="s">
        <v>129</v>
      </c>
      <c r="F82" s="16" t="s">
        <v>193</v>
      </c>
      <c r="G82" s="16">
        <v>2.6</v>
      </c>
      <c r="H82" s="16">
        <v>1.024</v>
      </c>
      <c r="I82" s="12">
        <v>44.032000000000004</v>
      </c>
      <c r="J82" s="21" t="s">
        <v>190</v>
      </c>
    </row>
    <row r="83" spans="1:10" x14ac:dyDescent="0.25">
      <c r="A83" s="16" t="s">
        <v>5</v>
      </c>
      <c r="B83" s="17">
        <v>23</v>
      </c>
      <c r="C83" s="16" t="s">
        <v>182</v>
      </c>
      <c r="D83" s="16" t="s">
        <v>169</v>
      </c>
      <c r="E83" s="16" t="s">
        <v>129</v>
      </c>
      <c r="F83" s="16" t="s">
        <v>193</v>
      </c>
      <c r="G83" s="16">
        <v>4.76</v>
      </c>
      <c r="H83" s="16">
        <v>2.38</v>
      </c>
      <c r="I83" s="12">
        <f>H83*M78</f>
        <v>0</v>
      </c>
      <c r="J83" s="21" t="s">
        <v>185</v>
      </c>
    </row>
    <row r="84" spans="1:10" x14ac:dyDescent="0.25">
      <c r="A84" s="16" t="s">
        <v>5</v>
      </c>
      <c r="B84" s="17">
        <v>23</v>
      </c>
      <c r="C84" s="16" t="s">
        <v>197</v>
      </c>
      <c r="D84" s="16" t="s">
        <v>169</v>
      </c>
      <c r="E84" s="16" t="s">
        <v>129</v>
      </c>
      <c r="F84" s="16" t="s">
        <v>193</v>
      </c>
      <c r="G84" s="16">
        <v>1.21</v>
      </c>
      <c r="H84" s="16">
        <v>0.47199999999999998</v>
      </c>
      <c r="I84" s="12">
        <v>20.295999999999999</v>
      </c>
      <c r="J84" s="21" t="s">
        <v>185</v>
      </c>
    </row>
    <row r="85" spans="1:10" x14ac:dyDescent="0.25">
      <c r="A85" s="16" t="s">
        <v>5</v>
      </c>
      <c r="B85" s="17">
        <v>24</v>
      </c>
      <c r="C85" s="16" t="s">
        <v>182</v>
      </c>
      <c r="D85" s="16" t="s">
        <v>169</v>
      </c>
      <c r="E85" s="16" t="s">
        <v>183</v>
      </c>
      <c r="F85" s="16" t="s">
        <v>184</v>
      </c>
      <c r="G85" s="16">
        <v>5.38</v>
      </c>
      <c r="H85" s="16">
        <v>1.6</v>
      </c>
      <c r="I85" s="12">
        <v>48.64</v>
      </c>
      <c r="J85" s="21" t="s">
        <v>185</v>
      </c>
    </row>
    <row r="86" spans="1:10" x14ac:dyDescent="0.25">
      <c r="A86" s="16" t="s">
        <v>5</v>
      </c>
      <c r="B86" s="17">
        <v>25</v>
      </c>
      <c r="C86" s="16" t="s">
        <v>186</v>
      </c>
      <c r="D86" s="16" t="s">
        <v>169</v>
      </c>
      <c r="E86" s="16" t="s">
        <v>183</v>
      </c>
      <c r="F86" s="16" t="s">
        <v>184</v>
      </c>
      <c r="G86" s="16">
        <v>9.43</v>
      </c>
      <c r="H86" s="16">
        <v>2.5</v>
      </c>
      <c r="I86" s="12">
        <f>H86*L86</f>
        <v>0</v>
      </c>
      <c r="J86" s="21" t="s">
        <v>185</v>
      </c>
    </row>
    <row r="87" spans="1:10" x14ac:dyDescent="0.25">
      <c r="A87" s="16" t="s">
        <v>5</v>
      </c>
      <c r="B87" s="17">
        <v>25</v>
      </c>
      <c r="C87" s="16" t="s">
        <v>194</v>
      </c>
      <c r="D87" s="16" t="s">
        <v>189</v>
      </c>
      <c r="E87" s="16" t="s">
        <v>183</v>
      </c>
      <c r="F87" s="16" t="s">
        <v>184</v>
      </c>
      <c r="G87" s="16">
        <v>3.8</v>
      </c>
      <c r="H87" s="16">
        <v>0.76</v>
      </c>
      <c r="I87" s="12">
        <f>H87*L86</f>
        <v>0</v>
      </c>
      <c r="J87" s="21"/>
    </row>
    <row r="88" spans="1:10" x14ac:dyDescent="0.25">
      <c r="A88" s="16" t="s">
        <v>5</v>
      </c>
      <c r="B88" s="17">
        <v>26</v>
      </c>
      <c r="C88" s="16" t="s">
        <v>186</v>
      </c>
      <c r="D88" s="16" t="s">
        <v>169</v>
      </c>
      <c r="E88" s="16" t="s">
        <v>129</v>
      </c>
      <c r="F88" s="16" t="s">
        <v>193</v>
      </c>
      <c r="G88" s="16">
        <v>5.89</v>
      </c>
      <c r="H88" s="16">
        <v>2.95</v>
      </c>
      <c r="I88" s="12">
        <v>126.85</v>
      </c>
      <c r="J88" s="21" t="s">
        <v>185</v>
      </c>
    </row>
    <row r="89" spans="1:10" x14ac:dyDescent="0.25">
      <c r="A89" s="16" t="s">
        <v>5</v>
      </c>
      <c r="B89" s="17">
        <v>26</v>
      </c>
      <c r="C89" s="16" t="s">
        <v>192</v>
      </c>
      <c r="D89" s="16" t="s">
        <v>169</v>
      </c>
      <c r="E89" s="16" t="s">
        <v>183</v>
      </c>
      <c r="F89" s="16" t="s">
        <v>184</v>
      </c>
      <c r="G89" s="16">
        <v>17.11</v>
      </c>
      <c r="H89" s="16">
        <v>3.88</v>
      </c>
      <c r="I89" s="12">
        <f>H89*L89</f>
        <v>0</v>
      </c>
      <c r="J89" s="21" t="s">
        <v>185</v>
      </c>
    </row>
    <row r="90" spans="1:10" x14ac:dyDescent="0.25">
      <c r="A90" s="16" t="s">
        <v>5</v>
      </c>
      <c r="B90" s="17">
        <v>27</v>
      </c>
      <c r="C90" s="16" t="s">
        <v>192</v>
      </c>
      <c r="D90" s="16" t="s">
        <v>169</v>
      </c>
      <c r="E90" s="16" t="s">
        <v>183</v>
      </c>
      <c r="F90" s="16" t="s">
        <v>184</v>
      </c>
      <c r="G90" s="16">
        <v>6.72</v>
      </c>
      <c r="H90" s="16">
        <v>2</v>
      </c>
      <c r="I90" s="12">
        <v>60.8</v>
      </c>
      <c r="J90" s="21" t="s">
        <v>185</v>
      </c>
    </row>
    <row r="91" spans="1:10" x14ac:dyDescent="0.25">
      <c r="A91" s="16" t="s">
        <v>5</v>
      </c>
      <c r="B91" s="17">
        <v>27</v>
      </c>
      <c r="C91" s="16" t="s">
        <v>187</v>
      </c>
      <c r="D91" s="16" t="s">
        <v>169</v>
      </c>
      <c r="E91" s="16" t="s">
        <v>183</v>
      </c>
      <c r="F91" s="16" t="s">
        <v>184</v>
      </c>
      <c r="G91" s="16">
        <v>2.5299999999999998</v>
      </c>
      <c r="H91" s="16">
        <v>0.75</v>
      </c>
      <c r="I91" s="12">
        <f>H91*L91</f>
        <v>0</v>
      </c>
      <c r="J91" s="21" t="s">
        <v>185</v>
      </c>
    </row>
    <row r="92" spans="1:10" x14ac:dyDescent="0.25">
      <c r="A92" s="16" t="s">
        <v>5</v>
      </c>
      <c r="B92" s="17">
        <v>27</v>
      </c>
      <c r="C92" s="16" t="s">
        <v>194</v>
      </c>
      <c r="D92" s="16" t="s">
        <v>169</v>
      </c>
      <c r="E92" s="16" t="s">
        <v>183</v>
      </c>
      <c r="F92" s="16" t="s">
        <v>184</v>
      </c>
      <c r="G92" s="16">
        <v>1.75</v>
      </c>
      <c r="H92" s="16">
        <v>0.34600000000000003</v>
      </c>
      <c r="I92" s="12">
        <v>10.5184</v>
      </c>
      <c r="J92" s="21" t="s">
        <v>185</v>
      </c>
    </row>
    <row r="93" spans="1:10" x14ac:dyDescent="0.25">
      <c r="A93" s="16" t="s">
        <v>5</v>
      </c>
      <c r="B93" s="17">
        <v>27</v>
      </c>
      <c r="C93" s="16" t="s">
        <v>182</v>
      </c>
      <c r="D93" s="16" t="s">
        <v>169</v>
      </c>
      <c r="E93" s="16" t="s">
        <v>183</v>
      </c>
      <c r="F93" s="16" t="s">
        <v>184</v>
      </c>
      <c r="G93" s="16">
        <v>2.2000000000000002</v>
      </c>
      <c r="H93" s="16">
        <v>0.66</v>
      </c>
      <c r="I93" s="12">
        <f>H93*L93</f>
        <v>0</v>
      </c>
      <c r="J93" s="21" t="s">
        <v>185</v>
      </c>
    </row>
    <row r="94" spans="1:10" x14ac:dyDescent="0.25">
      <c r="A94" s="16" t="s">
        <v>5</v>
      </c>
      <c r="B94" s="17">
        <v>28</v>
      </c>
      <c r="C94" s="16" t="s">
        <v>186</v>
      </c>
      <c r="D94" s="16" t="s">
        <v>169</v>
      </c>
      <c r="E94" s="16" t="s">
        <v>183</v>
      </c>
      <c r="F94" s="16" t="s">
        <v>184</v>
      </c>
      <c r="G94" s="16">
        <v>1.96</v>
      </c>
      <c r="H94" s="16">
        <v>0.2</v>
      </c>
      <c r="I94" s="12">
        <v>6.08</v>
      </c>
      <c r="J94" s="21" t="s">
        <v>185</v>
      </c>
    </row>
    <row r="95" spans="1:10" x14ac:dyDescent="0.25">
      <c r="A95" s="16" t="s">
        <v>5</v>
      </c>
      <c r="B95" s="17">
        <v>28</v>
      </c>
      <c r="C95" s="16" t="s">
        <v>191</v>
      </c>
      <c r="D95" s="16" t="s">
        <v>169</v>
      </c>
      <c r="E95" s="16" t="s">
        <v>183</v>
      </c>
      <c r="F95" s="16" t="s">
        <v>184</v>
      </c>
      <c r="G95" s="16">
        <v>6.69</v>
      </c>
      <c r="H95" s="16">
        <v>2</v>
      </c>
      <c r="I95" s="12">
        <v>60.8</v>
      </c>
      <c r="J95" s="21" t="s">
        <v>185</v>
      </c>
    </row>
    <row r="96" spans="1:10" x14ac:dyDescent="0.25">
      <c r="A96" s="16" t="s">
        <v>5</v>
      </c>
      <c r="B96" s="17">
        <v>28</v>
      </c>
      <c r="C96" s="16" t="s">
        <v>187</v>
      </c>
      <c r="D96" s="16" t="s">
        <v>169</v>
      </c>
      <c r="E96" s="16" t="s">
        <v>183</v>
      </c>
      <c r="F96" s="16" t="s">
        <v>184</v>
      </c>
      <c r="G96" s="16">
        <v>11.68</v>
      </c>
      <c r="H96" s="16">
        <v>3.4</v>
      </c>
      <c r="I96" s="12">
        <v>103.36</v>
      </c>
      <c r="J96" s="21" t="s">
        <v>185</v>
      </c>
    </row>
    <row r="97" spans="1:10" x14ac:dyDescent="0.25">
      <c r="A97" s="16" t="s">
        <v>5</v>
      </c>
      <c r="B97" s="17">
        <v>29</v>
      </c>
      <c r="C97" s="16" t="s">
        <v>186</v>
      </c>
      <c r="D97" s="16" t="s">
        <v>169</v>
      </c>
      <c r="E97" s="16" t="s">
        <v>183</v>
      </c>
      <c r="F97" s="16" t="s">
        <v>184</v>
      </c>
      <c r="G97" s="16">
        <v>11.16</v>
      </c>
      <c r="H97" s="16">
        <v>3.01</v>
      </c>
      <c r="I97" s="12">
        <f>H97*L97</f>
        <v>0</v>
      </c>
      <c r="J97" s="21" t="s">
        <v>185</v>
      </c>
    </row>
    <row r="98" spans="1:10" x14ac:dyDescent="0.25">
      <c r="A98" s="16" t="s">
        <v>5</v>
      </c>
      <c r="B98" s="17">
        <v>29</v>
      </c>
      <c r="C98" s="16" t="s">
        <v>192</v>
      </c>
      <c r="D98" s="16" t="s">
        <v>169</v>
      </c>
      <c r="E98" s="16" t="s">
        <v>129</v>
      </c>
      <c r="F98" s="16" t="s">
        <v>193</v>
      </c>
      <c r="G98" s="16">
        <v>3</v>
      </c>
      <c r="H98" s="16">
        <v>1.2000000000000002</v>
      </c>
      <c r="I98" s="12">
        <v>51.600000000000009</v>
      </c>
      <c r="J98" s="21" t="s">
        <v>185</v>
      </c>
    </row>
    <row r="99" spans="1:10" x14ac:dyDescent="0.25">
      <c r="A99" s="16" t="s">
        <v>5</v>
      </c>
      <c r="B99" s="17">
        <v>29</v>
      </c>
      <c r="C99" s="16" t="s">
        <v>191</v>
      </c>
      <c r="D99" s="16" t="s">
        <v>169</v>
      </c>
      <c r="E99" s="16" t="s">
        <v>129</v>
      </c>
      <c r="F99" s="16" t="s">
        <v>193</v>
      </c>
      <c r="G99" s="16">
        <v>1.78</v>
      </c>
      <c r="H99" s="16">
        <v>0.71</v>
      </c>
      <c r="I99" s="12">
        <f>H99*M97</f>
        <v>0</v>
      </c>
      <c r="J99" s="21" t="s">
        <v>185</v>
      </c>
    </row>
    <row r="100" spans="1:10" x14ac:dyDescent="0.25">
      <c r="A100" s="16" t="s">
        <v>5</v>
      </c>
      <c r="B100" s="17">
        <v>29</v>
      </c>
      <c r="C100" s="16" t="s">
        <v>194</v>
      </c>
      <c r="D100" s="16" t="s">
        <v>169</v>
      </c>
      <c r="E100" s="16" t="s">
        <v>183</v>
      </c>
      <c r="F100" s="16" t="s">
        <v>184</v>
      </c>
      <c r="G100" s="16">
        <v>3.01</v>
      </c>
      <c r="H100" s="16">
        <v>0.9</v>
      </c>
      <c r="I100" s="12">
        <f>H100*L97</f>
        <v>0</v>
      </c>
      <c r="J100" s="21" t="s">
        <v>185</v>
      </c>
    </row>
    <row r="101" spans="1:10" x14ac:dyDescent="0.25">
      <c r="A101" s="16" t="s">
        <v>5</v>
      </c>
      <c r="B101" s="17">
        <v>30</v>
      </c>
      <c r="C101" s="16" t="s">
        <v>203</v>
      </c>
      <c r="D101" s="16" t="s">
        <v>169</v>
      </c>
      <c r="E101" s="16" t="s">
        <v>183</v>
      </c>
      <c r="F101" s="16" t="s">
        <v>184</v>
      </c>
      <c r="G101" s="16">
        <v>6.9</v>
      </c>
      <c r="H101" s="16">
        <v>1.38</v>
      </c>
      <c r="I101" s="12">
        <f>H101*L97</f>
        <v>0</v>
      </c>
      <c r="J101" s="21" t="s">
        <v>185</v>
      </c>
    </row>
    <row r="102" spans="1:10" x14ac:dyDescent="0.25">
      <c r="A102" s="16" t="s">
        <v>5</v>
      </c>
      <c r="B102" s="17">
        <v>30</v>
      </c>
      <c r="C102" s="16" t="s">
        <v>191</v>
      </c>
      <c r="D102" s="16" t="s">
        <v>169</v>
      </c>
      <c r="E102" s="16" t="s">
        <v>183</v>
      </c>
      <c r="F102" s="16" t="s">
        <v>184</v>
      </c>
      <c r="G102" s="16">
        <v>2.52</v>
      </c>
      <c r="H102" s="16">
        <v>0.75</v>
      </c>
      <c r="I102" s="12">
        <f>H102*L97</f>
        <v>0</v>
      </c>
      <c r="J102" s="21" t="s">
        <v>185</v>
      </c>
    </row>
    <row r="103" spans="1:10" x14ac:dyDescent="0.25">
      <c r="A103" s="16" t="s">
        <v>5</v>
      </c>
      <c r="B103" s="17">
        <v>31</v>
      </c>
      <c r="C103" s="16" t="s">
        <v>186</v>
      </c>
      <c r="D103" s="16" t="s">
        <v>169</v>
      </c>
      <c r="E103" s="16" t="s">
        <v>183</v>
      </c>
      <c r="F103" s="16" t="s">
        <v>184</v>
      </c>
      <c r="G103" s="16">
        <v>5.28</v>
      </c>
      <c r="H103" s="16">
        <v>1.1599999999999999</v>
      </c>
      <c r="I103" s="12">
        <f>H103*L97</f>
        <v>0</v>
      </c>
      <c r="J103" s="21" t="s">
        <v>185</v>
      </c>
    </row>
    <row r="104" spans="1:10" x14ac:dyDescent="0.25">
      <c r="A104" s="16" t="s">
        <v>5</v>
      </c>
      <c r="B104" s="17">
        <v>31</v>
      </c>
      <c r="C104" s="16" t="s">
        <v>182</v>
      </c>
      <c r="D104" s="16" t="s">
        <v>169</v>
      </c>
      <c r="E104" s="16" t="s">
        <v>183</v>
      </c>
      <c r="F104" s="16" t="s">
        <v>184</v>
      </c>
      <c r="G104" s="16">
        <v>1.1499999999999999</v>
      </c>
      <c r="H104" s="16">
        <v>0.34499999999999997</v>
      </c>
      <c r="I104" s="12">
        <v>10.488</v>
      </c>
      <c r="J104" s="21" t="s">
        <v>185</v>
      </c>
    </row>
    <row r="105" spans="1:10" x14ac:dyDescent="0.25">
      <c r="A105" s="16" t="s">
        <v>5</v>
      </c>
      <c r="B105" s="17">
        <v>31</v>
      </c>
      <c r="C105" s="16" t="s">
        <v>198</v>
      </c>
      <c r="D105" s="16" t="s">
        <v>169</v>
      </c>
      <c r="E105" s="16" t="s">
        <v>129</v>
      </c>
      <c r="F105" s="16" t="s">
        <v>193</v>
      </c>
      <c r="G105" s="16">
        <v>10.5</v>
      </c>
      <c r="H105" s="16">
        <v>4.2039999999999997</v>
      </c>
      <c r="I105" s="12">
        <v>180.77199999999999</v>
      </c>
      <c r="J105" s="21" t="s">
        <v>185</v>
      </c>
    </row>
    <row r="106" spans="1:10" x14ac:dyDescent="0.25">
      <c r="A106" s="16" t="s">
        <v>5</v>
      </c>
      <c r="B106" s="17">
        <v>32</v>
      </c>
      <c r="C106" s="16" t="s">
        <v>186</v>
      </c>
      <c r="D106" s="16" t="s">
        <v>169</v>
      </c>
      <c r="E106" s="16" t="s">
        <v>183</v>
      </c>
      <c r="F106" s="16" t="s">
        <v>184</v>
      </c>
      <c r="G106" s="16">
        <v>2.44</v>
      </c>
      <c r="H106" s="16">
        <v>0.47</v>
      </c>
      <c r="I106" s="12">
        <f>H106*L97</f>
        <v>0</v>
      </c>
      <c r="J106" s="21" t="s">
        <v>185</v>
      </c>
    </row>
    <row r="107" spans="1:10" x14ac:dyDescent="0.25">
      <c r="A107" s="16" t="s">
        <v>5</v>
      </c>
      <c r="B107" s="17">
        <v>32</v>
      </c>
      <c r="C107" s="16" t="s">
        <v>203</v>
      </c>
      <c r="D107" s="16" t="s">
        <v>169</v>
      </c>
      <c r="E107" s="16" t="s">
        <v>129</v>
      </c>
      <c r="F107" s="16" t="s">
        <v>193</v>
      </c>
      <c r="G107" s="16">
        <v>3.89</v>
      </c>
      <c r="H107" s="16">
        <v>1.556</v>
      </c>
      <c r="I107" s="12">
        <v>66.908000000000001</v>
      </c>
      <c r="J107" s="21" t="s">
        <v>185</v>
      </c>
    </row>
    <row r="108" spans="1:10" x14ac:dyDescent="0.25">
      <c r="A108" s="16" t="s">
        <v>5</v>
      </c>
      <c r="B108" s="17">
        <v>32</v>
      </c>
      <c r="C108" s="16" t="s">
        <v>191</v>
      </c>
      <c r="D108" s="16" t="s">
        <v>169</v>
      </c>
      <c r="E108" s="16" t="s">
        <v>129</v>
      </c>
      <c r="F108" s="16" t="s">
        <v>193</v>
      </c>
      <c r="G108" s="16">
        <v>3.82</v>
      </c>
      <c r="H108" s="16">
        <v>1.52</v>
      </c>
      <c r="I108" s="12">
        <f>H108*M108</f>
        <v>0</v>
      </c>
      <c r="J108" s="21" t="s">
        <v>185</v>
      </c>
    </row>
    <row r="109" spans="1:10" x14ac:dyDescent="0.25">
      <c r="A109" s="16" t="s">
        <v>5</v>
      </c>
      <c r="B109" s="17">
        <v>32</v>
      </c>
      <c r="C109" s="16" t="s">
        <v>187</v>
      </c>
      <c r="D109" s="16" t="s">
        <v>169</v>
      </c>
      <c r="E109" s="16" t="s">
        <v>129</v>
      </c>
      <c r="F109" s="16" t="s">
        <v>193</v>
      </c>
      <c r="G109" s="16">
        <v>8.5</v>
      </c>
      <c r="H109" s="16">
        <v>3.4</v>
      </c>
      <c r="I109" s="12">
        <v>146.19999999999999</v>
      </c>
      <c r="J109" s="21" t="s">
        <v>185</v>
      </c>
    </row>
    <row r="110" spans="1:10" x14ac:dyDescent="0.25">
      <c r="A110" s="16" t="s">
        <v>5</v>
      </c>
      <c r="B110" s="17">
        <v>32</v>
      </c>
      <c r="C110" s="16" t="s">
        <v>182</v>
      </c>
      <c r="D110" s="16" t="s">
        <v>169</v>
      </c>
      <c r="E110" s="16" t="s">
        <v>129</v>
      </c>
      <c r="F110" s="16" t="s">
        <v>193</v>
      </c>
      <c r="G110" s="16">
        <v>0.57999999999999996</v>
      </c>
      <c r="H110" s="16">
        <v>0.23199999999999998</v>
      </c>
      <c r="I110" s="12">
        <v>9.9759999999999991</v>
      </c>
      <c r="J110" s="21" t="s">
        <v>185</v>
      </c>
    </row>
    <row r="111" spans="1:10" x14ac:dyDescent="0.25">
      <c r="A111" s="16" t="s">
        <v>5</v>
      </c>
      <c r="B111" s="17">
        <v>33</v>
      </c>
      <c r="C111" s="16" t="s">
        <v>186</v>
      </c>
      <c r="D111" s="16" t="s">
        <v>169</v>
      </c>
      <c r="E111" s="16" t="s">
        <v>183</v>
      </c>
      <c r="F111" s="16" t="s">
        <v>184</v>
      </c>
      <c r="G111" s="16">
        <v>5</v>
      </c>
      <c r="H111" s="16">
        <v>0.5</v>
      </c>
      <c r="I111" s="12">
        <f>H111*L111</f>
        <v>0</v>
      </c>
      <c r="J111" s="21" t="s">
        <v>185</v>
      </c>
    </row>
    <row r="112" spans="1:10" x14ac:dyDescent="0.25">
      <c r="A112" s="16" t="s">
        <v>5</v>
      </c>
      <c r="B112" s="17">
        <v>33</v>
      </c>
      <c r="C112" s="16" t="s">
        <v>192</v>
      </c>
      <c r="D112" s="16" t="s">
        <v>169</v>
      </c>
      <c r="E112" s="16" t="s">
        <v>183</v>
      </c>
      <c r="F112" s="16" t="s">
        <v>184</v>
      </c>
      <c r="G112" s="16">
        <v>7.47</v>
      </c>
      <c r="H112" s="16">
        <v>2.2400000000000002</v>
      </c>
      <c r="I112" s="12">
        <f>H112*L112</f>
        <v>0</v>
      </c>
      <c r="J112" s="21" t="s">
        <v>185</v>
      </c>
    </row>
    <row r="113" spans="1:10" x14ac:dyDescent="0.25">
      <c r="A113" s="16" t="s">
        <v>5</v>
      </c>
      <c r="B113" s="17">
        <v>33</v>
      </c>
      <c r="C113" s="16" t="s">
        <v>207</v>
      </c>
      <c r="D113" s="16" t="s">
        <v>169</v>
      </c>
      <c r="E113" s="16" t="s">
        <v>183</v>
      </c>
      <c r="F113" s="16" t="s">
        <v>184</v>
      </c>
      <c r="G113" s="16">
        <v>2.5</v>
      </c>
      <c r="H113" s="16">
        <v>0.25</v>
      </c>
      <c r="I113" s="12">
        <f>H113*L113</f>
        <v>0</v>
      </c>
      <c r="J113" s="21" t="s">
        <v>190</v>
      </c>
    </row>
    <row r="114" spans="1:10" x14ac:dyDescent="0.25">
      <c r="A114" s="16" t="s">
        <v>5</v>
      </c>
      <c r="B114" s="17">
        <v>33</v>
      </c>
      <c r="C114" s="16" t="s">
        <v>198</v>
      </c>
      <c r="D114" s="16" t="s">
        <v>169</v>
      </c>
      <c r="E114" s="16" t="s">
        <v>183</v>
      </c>
      <c r="F114" s="16" t="s">
        <v>184</v>
      </c>
      <c r="G114" s="16">
        <v>1.2</v>
      </c>
      <c r="H114" s="16">
        <v>0.24</v>
      </c>
      <c r="I114" s="12">
        <v>7.2959999999999994</v>
      </c>
      <c r="J114" s="21" t="s">
        <v>185</v>
      </c>
    </row>
    <row r="115" spans="1:10" x14ac:dyDescent="0.25">
      <c r="A115" s="16" t="s">
        <v>5</v>
      </c>
      <c r="B115" s="17">
        <v>34</v>
      </c>
      <c r="C115" s="16" t="s">
        <v>194</v>
      </c>
      <c r="D115" s="16" t="s">
        <v>169</v>
      </c>
      <c r="E115" s="16" t="s">
        <v>129</v>
      </c>
      <c r="F115" s="16" t="s">
        <v>193</v>
      </c>
      <c r="G115" s="16">
        <v>5.15</v>
      </c>
      <c r="H115" s="16">
        <v>2.57</v>
      </c>
      <c r="I115" s="12">
        <f>H115*M115</f>
        <v>0</v>
      </c>
      <c r="J115" s="21" t="s">
        <v>190</v>
      </c>
    </row>
    <row r="116" spans="1:10" x14ac:dyDescent="0.25">
      <c r="A116" s="16" t="s">
        <v>5</v>
      </c>
      <c r="B116" s="17">
        <v>35</v>
      </c>
      <c r="C116" s="16" t="s">
        <v>186</v>
      </c>
      <c r="D116" s="16" t="s">
        <v>169</v>
      </c>
      <c r="E116" s="16" t="s">
        <v>183</v>
      </c>
      <c r="F116" s="16" t="s">
        <v>184</v>
      </c>
      <c r="G116" s="16">
        <v>8.9700000000000006</v>
      </c>
      <c r="H116" s="16">
        <v>1.79</v>
      </c>
      <c r="I116" s="12">
        <f>H116*L116</f>
        <v>0</v>
      </c>
      <c r="J116" s="21" t="s">
        <v>190</v>
      </c>
    </row>
    <row r="117" spans="1:10" x14ac:dyDescent="0.25">
      <c r="A117" s="16" t="s">
        <v>5</v>
      </c>
      <c r="B117" s="17">
        <v>35</v>
      </c>
      <c r="C117" s="16" t="s">
        <v>191</v>
      </c>
      <c r="D117" s="16" t="s">
        <v>169</v>
      </c>
      <c r="E117" s="16" t="s">
        <v>129</v>
      </c>
      <c r="F117" s="16" t="s">
        <v>193</v>
      </c>
      <c r="G117" s="16">
        <v>8.1</v>
      </c>
      <c r="H117" s="16">
        <v>4.05</v>
      </c>
      <c r="I117" s="12">
        <f>H117*M117</f>
        <v>0</v>
      </c>
      <c r="J117" s="21" t="s">
        <v>190</v>
      </c>
    </row>
    <row r="118" spans="1:10" x14ac:dyDescent="0.25">
      <c r="A118" s="16" t="s">
        <v>5</v>
      </c>
      <c r="B118" s="17">
        <v>37</v>
      </c>
      <c r="C118" s="16" t="s">
        <v>192</v>
      </c>
      <c r="D118" s="16" t="s">
        <v>169</v>
      </c>
      <c r="E118" s="16" t="s">
        <v>183</v>
      </c>
      <c r="F118" s="16" t="s">
        <v>184</v>
      </c>
      <c r="G118" s="16">
        <v>7.55</v>
      </c>
      <c r="H118" s="16">
        <v>1.51</v>
      </c>
      <c r="I118" s="12">
        <f>H118*L118</f>
        <v>0</v>
      </c>
      <c r="J118" s="21" t="s">
        <v>185</v>
      </c>
    </row>
    <row r="119" spans="1:10" x14ac:dyDescent="0.25">
      <c r="A119" s="16" t="s">
        <v>5</v>
      </c>
      <c r="B119" s="17">
        <v>38</v>
      </c>
      <c r="C119" s="16" t="s">
        <v>186</v>
      </c>
      <c r="D119" s="16" t="s">
        <v>169</v>
      </c>
      <c r="E119" s="16" t="s">
        <v>183</v>
      </c>
      <c r="F119" s="16" t="s">
        <v>184</v>
      </c>
      <c r="G119" s="16">
        <v>1.61</v>
      </c>
      <c r="H119" s="16">
        <v>0.16</v>
      </c>
      <c r="I119" s="12">
        <f>H119*L119</f>
        <v>0</v>
      </c>
      <c r="J119" s="21" t="s">
        <v>185</v>
      </c>
    </row>
    <row r="120" spans="1:10" x14ac:dyDescent="0.25">
      <c r="A120" s="16" t="s">
        <v>5</v>
      </c>
      <c r="B120" s="17">
        <v>38</v>
      </c>
      <c r="C120" s="16" t="s">
        <v>192</v>
      </c>
      <c r="D120" s="16" t="s">
        <v>169</v>
      </c>
      <c r="E120" s="16" t="s">
        <v>183</v>
      </c>
      <c r="F120" s="16" t="s">
        <v>184</v>
      </c>
      <c r="G120" s="16">
        <v>4.76</v>
      </c>
      <c r="H120" s="16">
        <v>0.95</v>
      </c>
      <c r="I120" s="12">
        <f>H120*L120</f>
        <v>0</v>
      </c>
      <c r="J120" s="21" t="s">
        <v>185</v>
      </c>
    </row>
    <row r="121" spans="1:10" x14ac:dyDescent="0.25">
      <c r="A121" s="16" t="s">
        <v>5</v>
      </c>
      <c r="B121" s="17">
        <v>38</v>
      </c>
      <c r="C121" s="16" t="s">
        <v>194</v>
      </c>
      <c r="D121" s="16" t="s">
        <v>169</v>
      </c>
      <c r="E121" s="16" t="s">
        <v>183</v>
      </c>
      <c r="F121" s="16" t="s">
        <v>184</v>
      </c>
      <c r="G121" s="16">
        <v>3.34</v>
      </c>
      <c r="H121" s="16">
        <v>0.67</v>
      </c>
      <c r="I121" s="12">
        <f>H121*L121</f>
        <v>0</v>
      </c>
      <c r="J121" s="21" t="s">
        <v>185</v>
      </c>
    </row>
    <row r="122" spans="1:10" x14ac:dyDescent="0.25">
      <c r="A122" s="16" t="s">
        <v>5</v>
      </c>
      <c r="B122" s="17">
        <v>38</v>
      </c>
      <c r="C122" s="16" t="s">
        <v>198</v>
      </c>
      <c r="D122" s="16" t="s">
        <v>169</v>
      </c>
      <c r="E122" s="16" t="s">
        <v>183</v>
      </c>
      <c r="F122" s="16" t="s">
        <v>184</v>
      </c>
      <c r="G122" s="16">
        <v>1.99</v>
      </c>
      <c r="H122" s="16">
        <v>0.19</v>
      </c>
      <c r="I122" s="12">
        <f>H122*L122</f>
        <v>0</v>
      </c>
      <c r="J122" s="21" t="s">
        <v>185</v>
      </c>
    </row>
    <row r="123" spans="1:10" x14ac:dyDescent="0.25">
      <c r="A123" s="16" t="s">
        <v>5</v>
      </c>
      <c r="B123" s="17">
        <v>39</v>
      </c>
      <c r="C123" s="16" t="s">
        <v>194</v>
      </c>
      <c r="D123" s="16" t="s">
        <v>169</v>
      </c>
      <c r="E123" s="16" t="s">
        <v>183</v>
      </c>
      <c r="F123" s="16" t="s">
        <v>184</v>
      </c>
      <c r="G123" s="16">
        <v>6.46</v>
      </c>
      <c r="H123" s="16">
        <v>1.1199999999999999</v>
      </c>
      <c r="I123" s="12">
        <v>34.047999999999995</v>
      </c>
      <c r="J123" s="21" t="s">
        <v>185</v>
      </c>
    </row>
    <row r="124" spans="1:10" x14ac:dyDescent="0.25">
      <c r="A124" s="16" t="s">
        <v>5</v>
      </c>
      <c r="B124" s="17">
        <v>39</v>
      </c>
      <c r="C124" s="16" t="s">
        <v>197</v>
      </c>
      <c r="D124" s="16" t="s">
        <v>169</v>
      </c>
      <c r="E124" s="16" t="s">
        <v>183</v>
      </c>
      <c r="F124" s="16" t="s">
        <v>184</v>
      </c>
      <c r="G124" s="16">
        <v>1.99</v>
      </c>
      <c r="H124" s="16">
        <v>0.08</v>
      </c>
      <c r="I124" s="12">
        <f>H124*L124</f>
        <v>0</v>
      </c>
      <c r="J124" s="21" t="s">
        <v>185</v>
      </c>
    </row>
    <row r="125" spans="1:10" x14ac:dyDescent="0.25">
      <c r="A125" s="16" t="s">
        <v>5</v>
      </c>
      <c r="B125" s="17">
        <v>40</v>
      </c>
      <c r="C125" s="16" t="s">
        <v>192</v>
      </c>
      <c r="D125" s="16" t="s">
        <v>169</v>
      </c>
      <c r="E125" s="16" t="s">
        <v>129</v>
      </c>
      <c r="F125" s="16" t="s">
        <v>193</v>
      </c>
      <c r="G125" s="16">
        <v>2.81</v>
      </c>
      <c r="H125" s="16">
        <v>1.1200000000000001</v>
      </c>
      <c r="I125" s="12">
        <f>H125*M127</f>
        <v>0</v>
      </c>
      <c r="J125" s="21" t="s">
        <v>185</v>
      </c>
    </row>
    <row r="126" spans="1:10" x14ac:dyDescent="0.25">
      <c r="A126" s="16" t="s">
        <v>5</v>
      </c>
      <c r="B126" s="17">
        <v>40</v>
      </c>
      <c r="C126" s="16" t="s">
        <v>203</v>
      </c>
      <c r="D126" s="16" t="s">
        <v>169</v>
      </c>
      <c r="E126" s="16" t="s">
        <v>183</v>
      </c>
      <c r="F126" s="16" t="s">
        <v>184</v>
      </c>
      <c r="G126" s="16">
        <v>6.05</v>
      </c>
      <c r="H126" s="16">
        <v>1.21</v>
      </c>
      <c r="I126" s="12">
        <f>H126*L126</f>
        <v>0</v>
      </c>
      <c r="J126" s="21" t="s">
        <v>185</v>
      </c>
    </row>
    <row r="127" spans="1:10" x14ac:dyDescent="0.25">
      <c r="A127" s="16" t="s">
        <v>5</v>
      </c>
      <c r="B127" s="17">
        <v>40</v>
      </c>
      <c r="C127" s="16" t="s">
        <v>182</v>
      </c>
      <c r="D127" s="16" t="s">
        <v>169</v>
      </c>
      <c r="E127" s="16" t="s">
        <v>183</v>
      </c>
      <c r="F127" s="16" t="s">
        <v>184</v>
      </c>
      <c r="G127" s="16">
        <v>4.99</v>
      </c>
      <c r="H127" s="16">
        <v>1.49</v>
      </c>
      <c r="I127" s="12">
        <f>H127*L127</f>
        <v>0</v>
      </c>
      <c r="J127" s="21" t="s">
        <v>185</v>
      </c>
    </row>
    <row r="128" spans="1:10" x14ac:dyDescent="0.25">
      <c r="A128" s="16" t="s">
        <v>5</v>
      </c>
      <c r="B128" s="17">
        <v>41</v>
      </c>
      <c r="C128" s="16" t="s">
        <v>182</v>
      </c>
      <c r="D128" s="16" t="s">
        <v>169</v>
      </c>
      <c r="E128" s="16" t="s">
        <v>183</v>
      </c>
      <c r="F128" s="16" t="s">
        <v>184</v>
      </c>
      <c r="G128" s="16">
        <v>1.68</v>
      </c>
      <c r="H128" s="16">
        <v>0.33600000000000002</v>
      </c>
      <c r="I128" s="12">
        <v>10.214399999999999</v>
      </c>
      <c r="J128" s="21" t="s">
        <v>185</v>
      </c>
    </row>
    <row r="129" spans="1:10" x14ac:dyDescent="0.25">
      <c r="A129" s="16" t="s">
        <v>5</v>
      </c>
      <c r="B129" s="17">
        <v>41</v>
      </c>
      <c r="C129" s="16" t="s">
        <v>208</v>
      </c>
      <c r="D129" s="16" t="s">
        <v>169</v>
      </c>
      <c r="E129" s="16" t="s">
        <v>183</v>
      </c>
      <c r="F129" s="16" t="s">
        <v>184</v>
      </c>
      <c r="G129" s="16">
        <v>2.63</v>
      </c>
      <c r="H129" s="16">
        <v>0.79800000000000004</v>
      </c>
      <c r="I129" s="12">
        <f>H129*L127</f>
        <v>0</v>
      </c>
      <c r="J129" s="21" t="s">
        <v>185</v>
      </c>
    </row>
    <row r="130" spans="1:10" x14ac:dyDescent="0.25">
      <c r="A130" s="16" t="s">
        <v>5</v>
      </c>
      <c r="B130" s="17">
        <v>42</v>
      </c>
      <c r="C130" s="16" t="s">
        <v>186</v>
      </c>
      <c r="D130" s="16" t="s">
        <v>169</v>
      </c>
      <c r="E130" s="16" t="s">
        <v>183</v>
      </c>
      <c r="F130" s="16" t="s">
        <v>184</v>
      </c>
      <c r="G130" s="16">
        <v>17.57</v>
      </c>
      <c r="H130" s="16">
        <v>5.27</v>
      </c>
      <c r="I130" s="12">
        <f>H130*L127</f>
        <v>0</v>
      </c>
      <c r="J130" s="21" t="s">
        <v>185</v>
      </c>
    </row>
    <row r="131" spans="1:10" x14ac:dyDescent="0.25">
      <c r="A131" s="16" t="s">
        <v>5</v>
      </c>
      <c r="B131" s="17">
        <v>43</v>
      </c>
      <c r="C131" s="16" t="s">
        <v>186</v>
      </c>
      <c r="D131" s="16" t="s">
        <v>169</v>
      </c>
      <c r="E131" s="16" t="s">
        <v>183</v>
      </c>
      <c r="F131" s="16" t="s">
        <v>184</v>
      </c>
      <c r="G131" s="16">
        <v>8.34</v>
      </c>
      <c r="H131" s="16">
        <v>1.6379999999999999</v>
      </c>
      <c r="I131" s="12">
        <v>49.795199999999994</v>
      </c>
      <c r="J131" s="21" t="s">
        <v>185</v>
      </c>
    </row>
    <row r="132" spans="1:10" x14ac:dyDescent="0.25">
      <c r="A132" s="16" t="s">
        <v>5</v>
      </c>
      <c r="B132" s="17">
        <v>43</v>
      </c>
      <c r="C132" s="16" t="s">
        <v>192</v>
      </c>
      <c r="D132" s="16" t="s">
        <v>169</v>
      </c>
      <c r="E132" s="16" t="s">
        <v>183</v>
      </c>
      <c r="F132" s="16" t="s">
        <v>184</v>
      </c>
      <c r="G132" s="16">
        <v>6.4</v>
      </c>
      <c r="H132" s="16">
        <v>1.92</v>
      </c>
      <c r="I132" s="12">
        <v>58.367999999999995</v>
      </c>
      <c r="J132" s="21" t="s">
        <v>185</v>
      </c>
    </row>
    <row r="133" spans="1:10" x14ac:dyDescent="0.25">
      <c r="A133" s="16" t="s">
        <v>5</v>
      </c>
      <c r="B133" s="17">
        <v>43</v>
      </c>
      <c r="C133" s="16" t="s">
        <v>191</v>
      </c>
      <c r="D133" s="16" t="s">
        <v>169</v>
      </c>
      <c r="E133" s="16" t="s">
        <v>183</v>
      </c>
      <c r="F133" s="16" t="s">
        <v>184</v>
      </c>
      <c r="G133" s="16">
        <v>3.82</v>
      </c>
      <c r="H133" s="16">
        <v>1.1399999999999999</v>
      </c>
      <c r="I133" s="12">
        <f>H133*L127</f>
        <v>0</v>
      </c>
      <c r="J133" s="21" t="s">
        <v>185</v>
      </c>
    </row>
    <row r="134" spans="1:10" x14ac:dyDescent="0.25">
      <c r="A134" s="16" t="s">
        <v>5</v>
      </c>
      <c r="B134" s="17">
        <v>43</v>
      </c>
      <c r="C134" s="16" t="s">
        <v>198</v>
      </c>
      <c r="D134" s="16" t="s">
        <v>169</v>
      </c>
      <c r="E134" s="16" t="s">
        <v>183</v>
      </c>
      <c r="F134" s="16" t="s">
        <v>184</v>
      </c>
      <c r="G134" s="16">
        <v>0.12</v>
      </c>
      <c r="H134" s="16">
        <v>1.2E-2</v>
      </c>
      <c r="I134" s="12">
        <v>0.36480000000000001</v>
      </c>
      <c r="J134" s="21" t="s">
        <v>185</v>
      </c>
    </row>
    <row r="135" spans="1:10" x14ac:dyDescent="0.25">
      <c r="A135" s="16" t="s">
        <v>5</v>
      </c>
      <c r="B135" s="17">
        <v>44</v>
      </c>
      <c r="C135" s="16" t="s">
        <v>186</v>
      </c>
      <c r="D135" s="16" t="s">
        <v>169</v>
      </c>
      <c r="E135" s="16" t="s">
        <v>183</v>
      </c>
      <c r="F135" s="16" t="s">
        <v>184</v>
      </c>
      <c r="G135" s="16">
        <v>5.82</v>
      </c>
      <c r="H135" s="16">
        <v>1.82</v>
      </c>
      <c r="I135" s="12">
        <v>53.260799999999996</v>
      </c>
      <c r="J135" s="21" t="s">
        <v>185</v>
      </c>
    </row>
    <row r="136" spans="1:10" x14ac:dyDescent="0.25">
      <c r="A136" s="16" t="s">
        <v>5</v>
      </c>
      <c r="B136" s="17">
        <v>49</v>
      </c>
      <c r="C136" s="16" t="s">
        <v>186</v>
      </c>
      <c r="D136" s="16" t="s">
        <v>169</v>
      </c>
      <c r="E136" s="16" t="s">
        <v>183</v>
      </c>
      <c r="F136" s="16" t="s">
        <v>184</v>
      </c>
      <c r="G136" s="16">
        <v>2.87</v>
      </c>
      <c r="H136" s="16">
        <v>0.56999999999999995</v>
      </c>
      <c r="I136" s="12">
        <f>H136*L127</f>
        <v>0</v>
      </c>
      <c r="J136" s="21" t="s">
        <v>185</v>
      </c>
    </row>
    <row r="137" spans="1:10" x14ac:dyDescent="0.25">
      <c r="A137" s="16" t="s">
        <v>5</v>
      </c>
      <c r="B137" s="17">
        <v>49</v>
      </c>
      <c r="C137" s="16" t="s">
        <v>192</v>
      </c>
      <c r="D137" s="16" t="s">
        <v>169</v>
      </c>
      <c r="E137" s="16" t="s">
        <v>129</v>
      </c>
      <c r="F137" s="16" t="s">
        <v>193</v>
      </c>
      <c r="G137" s="16">
        <v>2.5299999999999998</v>
      </c>
      <c r="H137" s="16">
        <v>1.012</v>
      </c>
      <c r="I137" s="12">
        <v>43.515999999999998</v>
      </c>
      <c r="J137" s="21" t="s">
        <v>185</v>
      </c>
    </row>
    <row r="138" spans="1:10" x14ac:dyDescent="0.25">
      <c r="A138" s="23"/>
      <c r="B138" s="23"/>
      <c r="C138" s="23"/>
      <c r="D138" s="16"/>
      <c r="E138" s="16"/>
      <c r="F138" s="16" t="s">
        <v>209</v>
      </c>
      <c r="G138" s="24">
        <f>SUM(G5:G137)</f>
        <v>665.65000000000009</v>
      </c>
      <c r="H138" s="22">
        <f>SUM(H5:H137)</f>
        <v>199.99799999999999</v>
      </c>
      <c r="I138" s="23">
        <f>SUM(I27:I137)</f>
        <v>1964.5297999999998</v>
      </c>
      <c r="J138" s="12"/>
    </row>
  </sheetData>
  <mergeCells count="9"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czeremcha</vt:lpstr>
      <vt:lpstr>podszyty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Bielak</dc:creator>
  <cp:lastModifiedBy>Piotr Piekarczyk</cp:lastModifiedBy>
  <cp:lastPrinted>2020-07-15T10:19:14Z</cp:lastPrinted>
  <dcterms:created xsi:type="dcterms:W3CDTF">2020-05-21T11:34:44Z</dcterms:created>
  <dcterms:modified xsi:type="dcterms:W3CDTF">2020-07-22T05:34:38Z</dcterms:modified>
</cp:coreProperties>
</file>