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692" tabRatio="792" activeTab="0"/>
  </bookViews>
  <sheets>
    <sheet name="formularz cenowy" sheetId="1" r:id="rId1"/>
  </sheets>
  <definedNames>
    <definedName name="_xlnm.Print_Area" localSheetId="0">'formularz cenowy'!$A$1:$O$71</definedName>
  </definedNames>
  <calcPr fullCalcOnLoad="1" fullPrecision="0"/>
</workbook>
</file>

<file path=xl/sharedStrings.xml><?xml version="1.0" encoding="utf-8"?>
<sst xmlns="http://schemas.openxmlformats.org/spreadsheetml/2006/main" count="88" uniqueCount="68">
  <si>
    <t>Lp</t>
  </si>
  <si>
    <t>a</t>
  </si>
  <si>
    <t>b</t>
  </si>
  <si>
    <t>c</t>
  </si>
  <si>
    <t>d</t>
  </si>
  <si>
    <t>e</t>
  </si>
  <si>
    <t>f</t>
  </si>
  <si>
    <t>g</t>
  </si>
  <si>
    <t>h</t>
  </si>
  <si>
    <t xml:space="preserve">   UWAGI: </t>
  </si>
  <si>
    <t>MIEJSCOWOŚĆ          -            DATA</t>
  </si>
  <si>
    <t>RAZEM:</t>
  </si>
  <si>
    <t>km</t>
  </si>
  <si>
    <t>(pieczęć Wykonawcy / Wykonawców)</t>
  </si>
  <si>
    <t>m3</t>
  </si>
  <si>
    <t>brutto [zł]</t>
  </si>
  <si>
    <t>Tabela Elementów Rozliczeniowych (roboty towarzyszące)</t>
  </si>
  <si>
    <t>SŁOWNIE (brutto):</t>
  </si>
  <si>
    <t>m2</t>
  </si>
  <si>
    <t>j.m.</t>
  </si>
  <si>
    <t xml:space="preserve">Chodniki - odśnieżanie </t>
  </si>
  <si>
    <t xml:space="preserve">Chodniki - posypywanie </t>
  </si>
  <si>
    <t>d*(e*f)</t>
  </si>
  <si>
    <t>(g*2)</t>
  </si>
  <si>
    <t xml:space="preserve">Wywóz śniegu </t>
  </si>
  <si>
    <t>(c*d)</t>
  </si>
  <si>
    <t>Wartość zadania za 2 sezony zimowe utrzymania</t>
  </si>
  <si>
    <t>Wartość zadania za 1 sezon zimowy utrzymania</t>
  </si>
  <si>
    <t>Przewidywana krotność w 1 sezon zimowy utrzymania</t>
  </si>
  <si>
    <t>Recz - Stara Korytnica              
od km 82,100 do km 117,300 - posypywanie</t>
  </si>
  <si>
    <t>Załadunek i wywóz śniegu na polecenie Zamawiajacego z miejsc określonych w OPZ.</t>
  </si>
  <si>
    <t>Tabela Elementów Rozliczeniowych (roboty zasadnicze)</t>
  </si>
  <si>
    <t>Załadunek i wywóz śniegu- szacowania ilość w 1 sezonie</t>
  </si>
  <si>
    <t>(e*2)</t>
  </si>
  <si>
    <t xml:space="preserve">(podpis i pieczątka osób uprawnionych do reprezentowania   
wykonawcy lub posiadających pełnomocnictwo)  </t>
  </si>
  <si>
    <t>Cena ogółem brutto</t>
  </si>
  <si>
    <t>Lp.</t>
  </si>
  <si>
    <t>I)</t>
  </si>
  <si>
    <t>II)</t>
  </si>
  <si>
    <t>Roboty zasadnicze (tabeta I)</t>
  </si>
  <si>
    <t>Roboty towarzyszące (tabeta II)</t>
  </si>
  <si>
    <t>Razem</t>
  </si>
  <si>
    <t>Kwota brutto za wykonanie zadania w okresie obowiązywania umowy</t>
  </si>
  <si>
    <t>Rodzaj prac</t>
  </si>
  <si>
    <t>Formularz cenowy</t>
  </si>
  <si>
    <t>cena jedn. brutto [zł]</t>
  </si>
  <si>
    <t>Cena jednostkowa brutto za 1km/1m2 zimowego utrzymania</t>
  </si>
  <si>
    <t>Wartość zadania za 1 sezon zimowy brutto [zł]</t>
  </si>
  <si>
    <t>Wartość zadania za 2 sezony zimowe brutto [zł]</t>
  </si>
  <si>
    <t xml:space="preserve">Zatoki, parkingi - odśnieżanie </t>
  </si>
  <si>
    <t>Zatoki,  parkingi - posypywanie</t>
  </si>
  <si>
    <t>Wiata przystankowa, peron - odśnieżanie</t>
  </si>
  <si>
    <t>kpl</t>
  </si>
  <si>
    <t xml:space="preserve">długość / powierzchnia / ilość </t>
  </si>
  <si>
    <t xml:space="preserve">Cena za jednostkę obejmuje wszystkie składniki kosztów (m.in. KP, KZ, Zysk, itp.) a także inne czynności opisane w OPZ </t>
  </si>
  <si>
    <t>Ceny jednostkowe i wartość robót należy podawać w złotych z dokładnością do jednego grosza</t>
  </si>
  <si>
    <t>albo</t>
  </si>
  <si>
    <t>* zgodnie z ofertą</t>
  </si>
  <si>
    <t xml:space="preserve">„Zimowe utrzymanie dróg w latach 2022-2024 /dwa sezony/ na terenie gminy i miasta Mirosławiec” </t>
  </si>
  <si>
    <t>Wartość Ryczałtu ( 10/15/20* % przewidywanej średniomiesięcznej wartości robót zasadniczych )</t>
  </si>
  <si>
    <t>brutto</t>
  </si>
  <si>
    <t>Drogi (ulice)  odśnieżanie</t>
  </si>
  <si>
    <t>Drogi (ulice) posypywanie</t>
  </si>
  <si>
    <t>Usługa będzie wykonywana w okresie obowiązywania umowy tj. w sezonie 2020/2021 od 01.11.2022 roku do 31.03.2023 roku i 2023/2024 od 01.11.2023 roku do 31.03.2024 roku</t>
  </si>
  <si>
    <t>Wartość średniomiesięczna realizacji robót zasadniczych  (suma kolumny g/5 )</t>
  </si>
  <si>
    <t xml:space="preserve">Wiata przystankowa, peron - posypywanie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</si>
  <si>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2a do SWZ</t>
  </si>
  <si>
    <t>"Zimowe utrzymanie dróg w latach 2022-2024 /dwa sezony/ na terenie gminy i miasta Mirosławiec"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</si>
</sst>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,##0\ &quot;zł&quot;"/>
    <numFmt numFmtId="168" formatCode="#,##0.0"/>
    <numFmt numFmtId="169" formatCode="0.000"/>
    <numFmt numFmtId="170" formatCode="#,##0.000"/>
    <numFmt numFmtId="171" formatCode="#,##0.0\ &quot;zł&quot;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0"/>
    <numFmt numFmtId="178" formatCode="#,##0.00\ _z_ł"/>
    <numFmt numFmtId="179" formatCode="#,##0.000\ &quot;zł&quot;"/>
    <numFmt numFmtId="180" formatCode="[$-415]d\ mmmm\ yyyy"/>
    <numFmt numFmtId="181" formatCode="#,##0.00_ ;[Red]\-#,##0.00\ "/>
    <numFmt numFmtId="182" formatCode="_-* #,##0.000\ _z_ł_-;\-* #,##0.000\ _z_ł_-;_-* &quot;-&quot;??\ _z_ł_-;_-@_-"/>
    <numFmt numFmtId="183" formatCode="_-* #,##0.000\ _z_ł_-;\-* #,##0.000\ _z_ł_-;_-* &quot;-&quot;???\ _z_ł_-;_-@_-"/>
    <numFmt numFmtId="184" formatCode="_-* #,##0.0000\ _z_ł_-;\-* #,##0.0000\ _z_ł_-;_-* &quot;-&quot;??\ _z_ł_-;_-@_-"/>
    <numFmt numFmtId="185" formatCode="0.00000"/>
    <numFmt numFmtId="186" formatCode="[$-415]dddd\,\ d\ mmmm\ yyyy"/>
  </numFmts>
  <fonts count="56">
    <font>
      <sz val="10"/>
      <name val="Arial CE"/>
      <family val="0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sz val="11"/>
      <color indexed="17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b/>
      <sz val="11"/>
      <color indexed="52"/>
      <name val="Verdana"/>
      <family val="2"/>
    </font>
    <font>
      <b/>
      <sz val="11"/>
      <color indexed="8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8"/>
      <color indexed="56"/>
      <name val="Cambria"/>
      <family val="2"/>
    </font>
    <font>
      <sz val="11"/>
      <color indexed="20"/>
      <name val="Verdana"/>
      <family val="2"/>
    </font>
    <font>
      <sz val="10"/>
      <color indexed="55"/>
      <name val="Arial CE"/>
      <family val="0"/>
    </font>
    <font>
      <sz val="10"/>
      <color indexed="55"/>
      <name val="Verdana"/>
      <family val="2"/>
    </font>
    <font>
      <sz val="10"/>
      <color indexed="10"/>
      <name val="Verdana"/>
      <family val="2"/>
    </font>
    <font>
      <b/>
      <sz val="10"/>
      <color indexed="55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3F3F76"/>
      <name val="Verdana"/>
      <family val="2"/>
    </font>
    <font>
      <b/>
      <sz val="11"/>
      <color rgb="FF3F3F3F"/>
      <name val="Verdana"/>
      <family val="2"/>
    </font>
    <font>
      <sz val="11"/>
      <color rgb="FF0061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b/>
      <sz val="11"/>
      <color rgb="FFFA7D00"/>
      <name val="Verdana"/>
      <family val="2"/>
    </font>
    <font>
      <b/>
      <sz val="11"/>
      <color theme="1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8"/>
      <color theme="3"/>
      <name val="Cambria"/>
      <family val="2"/>
    </font>
    <font>
      <sz val="11"/>
      <color rgb="FF9C0006"/>
      <name val="Verdana"/>
      <family val="2"/>
    </font>
    <font>
      <sz val="10"/>
      <color theme="0" tint="-0.3499799966812134"/>
      <name val="Arial CE"/>
      <family val="0"/>
    </font>
    <font>
      <sz val="10"/>
      <color theme="0" tint="-0.3499799966812134"/>
      <name val="Verdana"/>
      <family val="2"/>
    </font>
    <font>
      <sz val="10"/>
      <color rgb="FFFF0000"/>
      <name val="Verdana"/>
      <family val="2"/>
    </font>
    <font>
      <b/>
      <sz val="10"/>
      <color theme="0" tint="-0.3499799966812134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5" fillId="0" borderId="0">
      <alignment/>
      <protection/>
    </xf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Fill="1" applyAlignment="1">
      <alignment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43" fontId="6" fillId="33" borderId="0" xfId="44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3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2" fontId="7" fillId="0" borderId="10" xfId="42" applyNumberFormat="1" applyFont="1" applyFill="1" applyBorder="1" applyAlignment="1" applyProtection="1">
      <alignment horizontal="center" vertical="center"/>
      <protection locked="0"/>
    </xf>
    <xf numFmtId="43" fontId="7" fillId="0" borderId="10" xfId="42" applyFont="1" applyFill="1" applyBorder="1" applyAlignment="1" applyProtection="1">
      <alignment horizontal="center" vertical="center"/>
      <protection/>
    </xf>
    <xf numFmtId="43" fontId="7" fillId="0" borderId="0" xfId="42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66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2" fontId="7" fillId="0" borderId="11" xfId="42" applyNumberFormat="1" applyFont="1" applyFill="1" applyBorder="1" applyAlignment="1" applyProtection="1">
      <alignment horizontal="center" vertical="center"/>
      <protection locked="0"/>
    </xf>
    <xf numFmtId="170" fontId="8" fillId="0" borderId="11" xfId="0" applyNumberFormat="1" applyFont="1" applyFill="1" applyBorder="1" applyAlignment="1" applyProtection="1">
      <alignment horizontal="center" vertical="center"/>
      <protection/>
    </xf>
    <xf numFmtId="43" fontId="8" fillId="0" borderId="11" xfId="42" applyFont="1" applyFill="1" applyBorder="1" applyAlignment="1" applyProtection="1">
      <alignment horizontal="center" vertical="center"/>
      <protection/>
    </xf>
    <xf numFmtId="43" fontId="8" fillId="0" borderId="0" xfId="42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7" fillId="0" borderId="15" xfId="0" applyFont="1" applyBorder="1" applyAlignment="1">
      <alignment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66" fontId="7" fillId="34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43" fontId="7" fillId="0" borderId="10" xfId="42" applyFont="1" applyBorder="1" applyAlignment="1" applyProtection="1">
      <alignment horizontal="center" vertical="center"/>
      <protection/>
    </xf>
    <xf numFmtId="43" fontId="7" fillId="0" borderId="0" xfId="42" applyFont="1" applyBorder="1" applyAlignment="1" applyProtection="1">
      <alignment horizontal="center" vertical="center"/>
      <protection locked="0"/>
    </xf>
    <xf numFmtId="43" fontId="8" fillId="0" borderId="10" xfId="42" applyFont="1" applyBorder="1" applyAlignment="1" applyProtection="1">
      <alignment horizontal="center" vertical="center"/>
      <protection/>
    </xf>
    <xf numFmtId="43" fontId="8" fillId="0" borderId="0" xfId="42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Fill="1" applyAlignment="1" applyProtection="1">
      <alignment horizontal="left" vertical="center"/>
      <protection locked="0"/>
    </xf>
    <xf numFmtId="43" fontId="54" fillId="0" borderId="0" xfId="0" applyNumberFormat="1" applyFont="1" applyAlignment="1" applyProtection="1">
      <alignment horizontal="left" vertical="center"/>
      <protection locked="0"/>
    </xf>
    <xf numFmtId="184" fontId="54" fillId="0" borderId="0" xfId="0" applyNumberFormat="1" applyFont="1" applyAlignment="1" applyProtection="1">
      <alignment horizontal="left" vertical="center"/>
      <protection locked="0"/>
    </xf>
    <xf numFmtId="0" fontId="8" fillId="33" borderId="0" xfId="0" applyFont="1" applyFill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43" fontId="8" fillId="33" borderId="10" xfId="0" applyNumberFormat="1" applyFont="1" applyFill="1" applyBorder="1" applyAlignment="1" applyProtection="1">
      <alignment vertical="center"/>
      <protection locked="0"/>
    </xf>
    <xf numFmtId="184" fontId="7" fillId="0" borderId="0" xfId="0" applyNumberFormat="1" applyFont="1" applyAlignment="1" applyProtection="1">
      <alignment horizontal="left" vertical="center"/>
      <protection locked="0"/>
    </xf>
    <xf numFmtId="0" fontId="55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53" fillId="0" borderId="0" xfId="0" applyFont="1" applyFill="1" applyAlignment="1" applyProtection="1">
      <alignment horizontal="left" vertical="center"/>
      <protection locked="0"/>
    </xf>
    <xf numFmtId="0" fontId="55" fillId="0" borderId="0" xfId="0" applyFont="1" applyFill="1" applyAlignment="1" applyProtection="1">
      <alignment horizontal="left" vertical="center"/>
      <protection locked="0"/>
    </xf>
    <xf numFmtId="43" fontId="53" fillId="0" borderId="0" xfId="0" applyNumberFormat="1" applyFont="1" applyFill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43" fontId="8" fillId="33" borderId="18" xfId="0" applyNumberFormat="1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66" fontId="7" fillId="0" borderId="18" xfId="0" applyNumberFormat="1" applyFont="1" applyFill="1" applyBorder="1" applyAlignment="1" applyProtection="1">
      <alignment horizontal="center" vertical="center"/>
      <protection locked="0"/>
    </xf>
    <xf numFmtId="166" fontId="7" fillId="0" borderId="20" xfId="0" applyNumberFormat="1" applyFont="1" applyFill="1" applyBorder="1" applyAlignment="1" applyProtection="1">
      <alignment horizontal="center" vertical="center"/>
      <protection locked="0"/>
    </xf>
    <xf numFmtId="166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3" fontId="8" fillId="0" borderId="18" xfId="42" applyFont="1" applyBorder="1" applyAlignment="1" applyProtection="1">
      <alignment horizontal="center" vertical="center"/>
      <protection/>
    </xf>
    <xf numFmtId="43" fontId="8" fillId="0" borderId="20" xfId="42" applyFont="1" applyBorder="1" applyAlignment="1" applyProtection="1">
      <alignment horizontal="center" vertical="center"/>
      <protection/>
    </xf>
    <xf numFmtId="43" fontId="8" fillId="0" borderId="19" xfId="42" applyFont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left" vertical="top"/>
      <protection locked="0"/>
    </xf>
    <xf numFmtId="0" fontId="8" fillId="0" borderId="12" xfId="0" applyFont="1" applyFill="1" applyBorder="1" applyAlignment="1" applyProtection="1">
      <alignment horizontal="left" vertical="top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right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right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left" vertical="center"/>
    </xf>
    <xf numFmtId="43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43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43" fontId="7" fillId="0" borderId="10" xfId="42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166" fontId="7" fillId="34" borderId="18" xfId="0" applyNumberFormat="1" applyFont="1" applyFill="1" applyBorder="1" applyAlignment="1" applyProtection="1">
      <alignment horizontal="center" vertical="center"/>
      <protection locked="0"/>
    </xf>
    <xf numFmtId="166" fontId="7" fillId="34" borderId="20" xfId="0" applyNumberFormat="1" applyFont="1" applyFill="1" applyBorder="1" applyAlignment="1" applyProtection="1">
      <alignment horizontal="center" vertical="center"/>
      <protection locked="0"/>
    </xf>
    <xf numFmtId="166" fontId="7" fillId="34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43" fontId="7" fillId="0" borderId="18" xfId="44" applyFont="1" applyBorder="1" applyAlignment="1" applyProtection="1">
      <alignment vertical="center"/>
      <protection locked="0"/>
    </xf>
    <xf numFmtId="43" fontId="7" fillId="0" borderId="19" xfId="44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D71"/>
  <sheetViews>
    <sheetView tabSelected="1" view="pageBreakPreview" zoomScale="60" zoomScaleNormal="60" zoomScalePageLayoutView="0" workbookViewId="0" topLeftCell="A25">
      <selection activeCell="J41" sqref="J41"/>
    </sheetView>
  </sheetViews>
  <sheetFormatPr defaultColWidth="9.125" defaultRowHeight="12.75"/>
  <cols>
    <col min="1" max="1" width="4.50390625" style="13" customWidth="1"/>
    <col min="2" max="2" width="3.00390625" style="13" customWidth="1"/>
    <col min="3" max="3" width="39.625" style="13" customWidth="1"/>
    <col min="4" max="4" width="12.375" style="13" bestFit="1" customWidth="1"/>
    <col min="5" max="5" width="29.125" style="13" customWidth="1"/>
    <col min="6" max="6" width="17.625" style="13" customWidth="1"/>
    <col min="7" max="7" width="4.875" style="13" customWidth="1"/>
    <col min="8" max="8" width="2.875" style="13" customWidth="1"/>
    <col min="9" max="9" width="14.00390625" style="13" customWidth="1"/>
    <col min="10" max="10" width="22.375" style="13" customWidth="1"/>
    <col min="11" max="11" width="6.125" style="13" customWidth="1"/>
    <col min="12" max="12" width="26.875" style="13" customWidth="1"/>
    <col min="13" max="13" width="25.875" style="13" customWidth="1"/>
    <col min="14" max="14" width="20.375" style="13" customWidth="1"/>
    <col min="15" max="15" width="9.125" style="13" customWidth="1"/>
    <col min="16" max="16384" width="9.125" style="2" customWidth="1"/>
  </cols>
  <sheetData>
    <row r="1" spans="1:15" ht="22.5" customHeight="1">
      <c r="A1" s="116" t="s">
        <v>66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33.75" customHeight="1">
      <c r="A2" s="121"/>
      <c r="B2" s="121"/>
      <c r="C2" s="12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30" ht="30.75" customHeight="1">
      <c r="A3" s="122"/>
      <c r="B3" s="122"/>
      <c r="C3" s="122"/>
      <c r="D3" s="120" t="s">
        <v>44</v>
      </c>
      <c r="E3" s="120"/>
      <c r="F3" s="120"/>
      <c r="G3" s="120"/>
      <c r="H3" s="120"/>
      <c r="I3" s="120"/>
      <c r="J3" s="120"/>
      <c r="K3" s="120"/>
      <c r="L3" s="120"/>
      <c r="M3" s="120"/>
      <c r="N3" s="8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7.5" customHeight="1">
      <c r="A4" s="122"/>
      <c r="B4" s="122"/>
      <c r="C4" s="122"/>
      <c r="D4" s="86"/>
      <c r="E4" s="87"/>
      <c r="F4" s="88"/>
      <c r="G4" s="88"/>
      <c r="H4" s="88"/>
      <c r="I4" s="88"/>
      <c r="J4" s="88"/>
      <c r="K4" s="88"/>
      <c r="L4" s="89"/>
      <c r="M4" s="85"/>
      <c r="N4" s="8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4.75" customHeight="1">
      <c r="A5" s="122"/>
      <c r="B5" s="122"/>
      <c r="C5" s="122"/>
      <c r="D5" s="119" t="s">
        <v>58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5">
      <c r="A6" s="122"/>
      <c r="B6" s="122"/>
      <c r="C6" s="122"/>
      <c r="D6" s="16"/>
      <c r="E6" s="14"/>
      <c r="F6" s="17"/>
      <c r="G6" s="17"/>
      <c r="H6" s="17"/>
      <c r="I6" s="17"/>
      <c r="J6" s="17"/>
      <c r="K6" s="17"/>
      <c r="L6" s="17"/>
      <c r="M6" s="17"/>
      <c r="N6" s="17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5">
      <c r="A7" s="123"/>
      <c r="B7" s="123"/>
      <c r="C7" s="123"/>
      <c r="D7" s="16"/>
      <c r="E7" s="14"/>
      <c r="F7" s="17"/>
      <c r="G7" s="17"/>
      <c r="H7" s="17"/>
      <c r="I7" s="17"/>
      <c r="J7" s="17"/>
      <c r="K7" s="17"/>
      <c r="L7" s="17"/>
      <c r="M7" s="17"/>
      <c r="N7" s="1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4" customHeight="1">
      <c r="A8" s="160" t="s">
        <v>13</v>
      </c>
      <c r="B8" s="160"/>
      <c r="C8" s="160"/>
      <c r="D8" s="16"/>
      <c r="E8" s="14"/>
      <c r="F8" s="17"/>
      <c r="G8" s="17"/>
      <c r="H8" s="17"/>
      <c r="I8" s="17"/>
      <c r="J8" s="17"/>
      <c r="K8" s="17"/>
      <c r="L8" s="17"/>
      <c r="M8" s="17"/>
      <c r="N8" s="1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4" customHeight="1">
      <c r="A9" s="84" t="s">
        <v>37</v>
      </c>
      <c r="B9" s="18"/>
      <c r="C9" s="18"/>
      <c r="D9" s="16"/>
      <c r="E9" s="14"/>
      <c r="F9" s="17"/>
      <c r="G9" s="17"/>
      <c r="H9" s="17"/>
      <c r="I9" s="17"/>
      <c r="J9" s="17"/>
      <c r="K9" s="17"/>
      <c r="L9" s="17"/>
      <c r="M9" s="17"/>
      <c r="N9" s="1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14" ht="15.75">
      <c r="A10" s="161" t="s">
        <v>31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</row>
    <row r="11" spans="1:14" ht="27" customHeight="1">
      <c r="A11" s="162" t="s">
        <v>58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</row>
    <row r="12" spans="1:14" ht="12.75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5"/>
      <c r="N12" s="19"/>
    </row>
    <row r="13" spans="1:15" ht="35.25" customHeight="1">
      <c r="A13" s="165" t="s">
        <v>0</v>
      </c>
      <c r="B13" s="166"/>
      <c r="C13" s="164" t="s">
        <v>43</v>
      </c>
      <c r="D13" s="164" t="s">
        <v>19</v>
      </c>
      <c r="E13" s="164" t="s">
        <v>53</v>
      </c>
      <c r="F13" s="149" t="s">
        <v>46</v>
      </c>
      <c r="G13" s="150"/>
      <c r="H13" s="151"/>
      <c r="I13" s="149" t="s">
        <v>28</v>
      </c>
      <c r="J13" s="150"/>
      <c r="K13" s="151"/>
      <c r="L13" s="164" t="s">
        <v>27</v>
      </c>
      <c r="M13" s="164" t="s">
        <v>26</v>
      </c>
      <c r="N13" s="138"/>
      <c r="O13" s="22"/>
    </row>
    <row r="14" spans="1:15" ht="20.25" customHeight="1">
      <c r="A14" s="167"/>
      <c r="B14" s="168"/>
      <c r="C14" s="164"/>
      <c r="D14" s="164"/>
      <c r="E14" s="164"/>
      <c r="F14" s="152"/>
      <c r="G14" s="138"/>
      <c r="H14" s="153"/>
      <c r="I14" s="152"/>
      <c r="J14" s="138"/>
      <c r="K14" s="153"/>
      <c r="L14" s="164"/>
      <c r="M14" s="164"/>
      <c r="N14" s="138"/>
      <c r="O14" s="22"/>
    </row>
    <row r="15" spans="1:15" ht="23.25" customHeight="1">
      <c r="A15" s="167"/>
      <c r="B15" s="168"/>
      <c r="C15" s="164"/>
      <c r="D15" s="164"/>
      <c r="E15" s="164"/>
      <c r="F15" s="152"/>
      <c r="G15" s="138"/>
      <c r="H15" s="153"/>
      <c r="I15" s="152"/>
      <c r="J15" s="138"/>
      <c r="K15" s="153"/>
      <c r="L15" s="20" t="s">
        <v>22</v>
      </c>
      <c r="M15" s="20" t="s">
        <v>23</v>
      </c>
      <c r="N15" s="21"/>
      <c r="O15" s="22"/>
    </row>
    <row r="16" spans="1:15" ht="19.5" customHeight="1">
      <c r="A16" s="169"/>
      <c r="B16" s="170"/>
      <c r="C16" s="164"/>
      <c r="D16" s="164"/>
      <c r="E16" s="164"/>
      <c r="F16" s="154"/>
      <c r="G16" s="155"/>
      <c r="H16" s="156"/>
      <c r="I16" s="154"/>
      <c r="J16" s="155"/>
      <c r="K16" s="156"/>
      <c r="L16" s="20" t="s">
        <v>15</v>
      </c>
      <c r="M16" s="20" t="s">
        <v>15</v>
      </c>
      <c r="N16" s="21"/>
      <c r="O16" s="22"/>
    </row>
    <row r="17" spans="1:15" ht="15.75" customHeight="1">
      <c r="A17" s="171" t="s">
        <v>1</v>
      </c>
      <c r="B17" s="172"/>
      <c r="C17" s="23" t="s">
        <v>2</v>
      </c>
      <c r="D17" s="23" t="s">
        <v>3</v>
      </c>
      <c r="E17" s="23" t="s">
        <v>4</v>
      </c>
      <c r="F17" s="171" t="s">
        <v>5</v>
      </c>
      <c r="G17" s="173"/>
      <c r="H17" s="172"/>
      <c r="I17" s="171" t="s">
        <v>6</v>
      </c>
      <c r="J17" s="173"/>
      <c r="K17" s="172"/>
      <c r="L17" s="23" t="s">
        <v>7</v>
      </c>
      <c r="M17" s="23" t="s">
        <v>8</v>
      </c>
      <c r="N17" s="24"/>
      <c r="O17" s="22"/>
    </row>
    <row r="18" spans="1:15" s="4" customFormat="1" ht="45" customHeight="1">
      <c r="A18" s="117">
        <v>1</v>
      </c>
      <c r="B18" s="118"/>
      <c r="C18" s="25" t="s">
        <v>61</v>
      </c>
      <c r="D18" s="26" t="s">
        <v>12</v>
      </c>
      <c r="E18" s="27">
        <v>47.94</v>
      </c>
      <c r="F18" s="146"/>
      <c r="G18" s="147"/>
      <c r="H18" s="148"/>
      <c r="I18" s="102">
        <v>16</v>
      </c>
      <c r="J18" s="103"/>
      <c r="K18" s="104"/>
      <c r="L18" s="28">
        <f>E18*(F18*I18)</f>
        <v>0</v>
      </c>
      <c r="M18" s="28">
        <f>L18*2</f>
        <v>0</v>
      </c>
      <c r="N18" s="29"/>
      <c r="O18" s="22"/>
    </row>
    <row r="19" spans="1:15" s="4" customFormat="1" ht="45" customHeight="1">
      <c r="A19" s="117">
        <v>2</v>
      </c>
      <c r="B19" s="118"/>
      <c r="C19" s="25" t="s">
        <v>62</v>
      </c>
      <c r="D19" s="26" t="s">
        <v>12</v>
      </c>
      <c r="E19" s="27">
        <v>47.94</v>
      </c>
      <c r="F19" s="146"/>
      <c r="G19" s="147"/>
      <c r="H19" s="148"/>
      <c r="I19" s="102">
        <v>30</v>
      </c>
      <c r="J19" s="103"/>
      <c r="K19" s="104"/>
      <c r="L19" s="28">
        <f aca="true" t="shared" si="0" ref="L19:L26">E19*(F19*I19)</f>
        <v>0</v>
      </c>
      <c r="M19" s="28">
        <f aca="true" t="shared" si="1" ref="M19:M26">L19*2</f>
        <v>0</v>
      </c>
      <c r="N19" s="29"/>
      <c r="O19" s="22"/>
    </row>
    <row r="20" spans="1:15" s="4" customFormat="1" ht="45" customHeight="1" hidden="1">
      <c r="A20" s="30"/>
      <c r="B20" s="31"/>
      <c r="C20" s="25" t="s">
        <v>29</v>
      </c>
      <c r="D20" s="26"/>
      <c r="E20" s="27"/>
      <c r="F20" s="32"/>
      <c r="G20" s="32"/>
      <c r="H20" s="32"/>
      <c r="I20" s="33"/>
      <c r="J20" s="34"/>
      <c r="K20" s="34"/>
      <c r="L20" s="28">
        <f t="shared" si="0"/>
        <v>0</v>
      </c>
      <c r="M20" s="28">
        <f t="shared" si="1"/>
        <v>0</v>
      </c>
      <c r="N20" s="29">
        <f>M20*1.23</f>
        <v>0</v>
      </c>
      <c r="O20" s="22"/>
    </row>
    <row r="21" spans="1:15" s="4" customFormat="1" ht="45" customHeight="1">
      <c r="A21" s="117">
        <v>5</v>
      </c>
      <c r="B21" s="118"/>
      <c r="C21" s="25" t="s">
        <v>20</v>
      </c>
      <c r="D21" s="26" t="s">
        <v>18</v>
      </c>
      <c r="E21" s="27">
        <v>32928.41</v>
      </c>
      <c r="F21" s="99"/>
      <c r="G21" s="100"/>
      <c r="H21" s="101"/>
      <c r="I21" s="102">
        <v>16</v>
      </c>
      <c r="J21" s="103"/>
      <c r="K21" s="104"/>
      <c r="L21" s="28">
        <f t="shared" si="0"/>
        <v>0</v>
      </c>
      <c r="M21" s="28">
        <f t="shared" si="1"/>
        <v>0</v>
      </c>
      <c r="N21" s="29"/>
      <c r="O21" s="22"/>
    </row>
    <row r="22" spans="1:15" s="4" customFormat="1" ht="45" customHeight="1">
      <c r="A22" s="117">
        <v>6</v>
      </c>
      <c r="B22" s="118"/>
      <c r="C22" s="25" t="s">
        <v>21</v>
      </c>
      <c r="D22" s="26" t="s">
        <v>18</v>
      </c>
      <c r="E22" s="27">
        <v>32928.41</v>
      </c>
      <c r="F22" s="99"/>
      <c r="G22" s="100"/>
      <c r="H22" s="101"/>
      <c r="I22" s="102">
        <v>23</v>
      </c>
      <c r="J22" s="103"/>
      <c r="K22" s="104"/>
      <c r="L22" s="28">
        <f t="shared" si="0"/>
        <v>0</v>
      </c>
      <c r="M22" s="28">
        <f t="shared" si="1"/>
        <v>0</v>
      </c>
      <c r="N22" s="29"/>
      <c r="O22" s="22"/>
    </row>
    <row r="23" spans="1:15" s="4" customFormat="1" ht="45" customHeight="1">
      <c r="A23" s="117">
        <v>7</v>
      </c>
      <c r="B23" s="118"/>
      <c r="C23" s="25" t="s">
        <v>49</v>
      </c>
      <c r="D23" s="26" t="s">
        <v>18</v>
      </c>
      <c r="E23" s="27">
        <v>8191.68</v>
      </c>
      <c r="F23" s="99"/>
      <c r="G23" s="100"/>
      <c r="H23" s="101"/>
      <c r="I23" s="102">
        <v>14</v>
      </c>
      <c r="J23" s="103"/>
      <c r="K23" s="104"/>
      <c r="L23" s="28">
        <f t="shared" si="0"/>
        <v>0</v>
      </c>
      <c r="M23" s="28">
        <f t="shared" si="1"/>
        <v>0</v>
      </c>
      <c r="N23" s="29"/>
      <c r="O23" s="22"/>
    </row>
    <row r="24" spans="1:15" s="4" customFormat="1" ht="45" customHeight="1">
      <c r="A24" s="117">
        <v>8</v>
      </c>
      <c r="B24" s="118"/>
      <c r="C24" s="25" t="s">
        <v>50</v>
      </c>
      <c r="D24" s="26" t="s">
        <v>18</v>
      </c>
      <c r="E24" s="27">
        <v>8191.68</v>
      </c>
      <c r="F24" s="99"/>
      <c r="G24" s="100"/>
      <c r="H24" s="101"/>
      <c r="I24" s="102">
        <v>23</v>
      </c>
      <c r="J24" s="103"/>
      <c r="K24" s="104"/>
      <c r="L24" s="28">
        <f t="shared" si="0"/>
        <v>0</v>
      </c>
      <c r="M24" s="28">
        <f t="shared" si="1"/>
        <v>0</v>
      </c>
      <c r="N24" s="29"/>
      <c r="O24" s="22"/>
    </row>
    <row r="25" spans="1:15" s="4" customFormat="1" ht="45" customHeight="1">
      <c r="A25" s="117"/>
      <c r="B25" s="118"/>
      <c r="C25" s="35" t="s">
        <v>51</v>
      </c>
      <c r="D25" s="36" t="s">
        <v>52</v>
      </c>
      <c r="E25" s="37">
        <v>32</v>
      </c>
      <c r="F25" s="99"/>
      <c r="G25" s="100"/>
      <c r="H25" s="101"/>
      <c r="I25" s="102">
        <v>15</v>
      </c>
      <c r="J25" s="103"/>
      <c r="K25" s="104"/>
      <c r="L25" s="28">
        <f t="shared" si="0"/>
        <v>0</v>
      </c>
      <c r="M25" s="28">
        <f t="shared" si="1"/>
        <v>0</v>
      </c>
      <c r="N25" s="29"/>
      <c r="O25" s="22"/>
    </row>
    <row r="26" spans="1:15" s="4" customFormat="1" ht="45" customHeight="1">
      <c r="A26" s="117"/>
      <c r="B26" s="118"/>
      <c r="C26" s="35" t="s">
        <v>65</v>
      </c>
      <c r="D26" s="36" t="s">
        <v>52</v>
      </c>
      <c r="E26" s="37">
        <v>32</v>
      </c>
      <c r="F26" s="99"/>
      <c r="G26" s="100"/>
      <c r="H26" s="101"/>
      <c r="I26" s="102">
        <v>20</v>
      </c>
      <c r="J26" s="103"/>
      <c r="K26" s="104"/>
      <c r="L26" s="28">
        <f t="shared" si="0"/>
        <v>0</v>
      </c>
      <c r="M26" s="28">
        <f t="shared" si="1"/>
        <v>0</v>
      </c>
      <c r="N26" s="29"/>
      <c r="O26" s="22"/>
    </row>
    <row r="27" spans="1:15" s="3" customFormat="1" ht="45" customHeight="1">
      <c r="A27" s="124" t="s">
        <v>11</v>
      </c>
      <c r="B27" s="124"/>
      <c r="C27" s="124"/>
      <c r="D27" s="124"/>
      <c r="E27" s="38"/>
      <c r="F27" s="125"/>
      <c r="G27" s="125"/>
      <c r="H27" s="125"/>
      <c r="I27" s="125"/>
      <c r="J27" s="125"/>
      <c r="K27" s="125"/>
      <c r="L27" s="39">
        <f>SUM(L18:L26)</f>
        <v>0</v>
      </c>
      <c r="M27" s="39">
        <f>SUM(M18:M26)</f>
        <v>0</v>
      </c>
      <c r="N27" s="40"/>
      <c r="O27" s="41"/>
    </row>
    <row r="28" spans="1:15" s="3" customFormat="1" ht="29.25" customHeight="1">
      <c r="A28" s="110" t="s">
        <v>17</v>
      </c>
      <c r="B28" s="111"/>
      <c r="C28" s="111"/>
      <c r="D28" s="42"/>
      <c r="E28" s="42"/>
      <c r="F28" s="42"/>
      <c r="G28" s="42"/>
      <c r="H28" s="42"/>
      <c r="I28" s="42"/>
      <c r="J28" s="42"/>
      <c r="K28" s="42"/>
      <c r="L28" s="42"/>
      <c r="M28" s="43"/>
      <c r="N28" s="44"/>
      <c r="O28" s="45"/>
    </row>
    <row r="29" spans="1:15" s="3" customFormat="1" ht="11.25" customHeight="1">
      <c r="A29" s="46"/>
      <c r="B29" s="47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44"/>
      <c r="O29" s="45"/>
    </row>
    <row r="30" spans="1:15" s="5" customFormat="1" ht="29.2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12"/>
    </row>
    <row r="31" spans="1:15" s="5" customFormat="1" ht="18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</row>
    <row r="32" spans="1:14" ht="12.75">
      <c r="A32" s="19" t="s">
        <v>38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17"/>
    </row>
    <row r="33" spans="1:15" s="1" customFormat="1" ht="15.75">
      <c r="A33" s="161" t="s">
        <v>16</v>
      </c>
      <c r="B33" s="161"/>
      <c r="C33" s="161"/>
      <c r="D33" s="161"/>
      <c r="E33" s="161"/>
      <c r="F33" s="161"/>
      <c r="G33" s="161"/>
      <c r="H33" s="161"/>
      <c r="I33" s="161"/>
      <c r="J33" s="161"/>
      <c r="K33" s="7"/>
      <c r="L33" s="7"/>
      <c r="M33" s="7"/>
      <c r="N33" s="6"/>
      <c r="O33" s="92"/>
    </row>
    <row r="34" spans="1:15" s="1" customFormat="1" ht="27" customHeight="1">
      <c r="A34" s="162" t="s">
        <v>67</v>
      </c>
      <c r="B34" s="162"/>
      <c r="C34" s="162"/>
      <c r="D34" s="162"/>
      <c r="E34" s="162"/>
      <c r="F34" s="162"/>
      <c r="G34" s="162"/>
      <c r="H34" s="162"/>
      <c r="I34" s="162"/>
      <c r="J34" s="162"/>
      <c r="K34" s="7"/>
      <c r="L34" s="7"/>
      <c r="M34" s="7"/>
      <c r="N34" s="6"/>
      <c r="O34" s="92"/>
    </row>
    <row r="35" spans="1:14" ht="12.75">
      <c r="A35" s="15"/>
      <c r="B35" s="15"/>
      <c r="C35" s="15"/>
      <c r="D35" s="15"/>
      <c r="E35" s="15"/>
      <c r="F35" s="15"/>
      <c r="G35" s="15"/>
      <c r="H35" s="54"/>
      <c r="I35" s="54"/>
      <c r="J35" s="54"/>
      <c r="K35" s="54"/>
      <c r="L35" s="54"/>
      <c r="M35" s="54"/>
      <c r="N35" s="17"/>
    </row>
    <row r="36" spans="1:14" ht="12.75" customHeight="1">
      <c r="A36" s="113" t="s">
        <v>0</v>
      </c>
      <c r="B36" s="113"/>
      <c r="C36" s="106" t="s">
        <v>43</v>
      </c>
      <c r="D36" s="105" t="s">
        <v>32</v>
      </c>
      <c r="E36" s="105"/>
      <c r="F36" s="106" t="s">
        <v>47</v>
      </c>
      <c r="G36" s="106" t="s">
        <v>48</v>
      </c>
      <c r="H36" s="106"/>
      <c r="I36" s="106"/>
      <c r="J36" s="138"/>
      <c r="K36" s="54"/>
      <c r="L36" s="54"/>
      <c r="M36" s="54"/>
      <c r="N36" s="17"/>
    </row>
    <row r="37" spans="1:14" ht="59.25" customHeight="1">
      <c r="A37" s="113"/>
      <c r="B37" s="113"/>
      <c r="C37" s="106"/>
      <c r="D37" s="105"/>
      <c r="E37" s="105"/>
      <c r="F37" s="106"/>
      <c r="G37" s="106"/>
      <c r="H37" s="106"/>
      <c r="I37" s="106"/>
      <c r="J37" s="138"/>
      <c r="K37" s="54"/>
      <c r="L37" s="54"/>
      <c r="M37" s="54"/>
      <c r="N37" s="17"/>
    </row>
    <row r="38" spans="1:14" ht="14.25" customHeight="1">
      <c r="A38" s="113"/>
      <c r="B38" s="113"/>
      <c r="C38" s="106"/>
      <c r="D38" s="105"/>
      <c r="E38" s="105"/>
      <c r="F38" s="106"/>
      <c r="G38" s="106"/>
      <c r="H38" s="106"/>
      <c r="I38" s="106"/>
      <c r="J38" s="138"/>
      <c r="K38" s="54"/>
      <c r="L38" s="54"/>
      <c r="M38" s="54"/>
      <c r="N38" s="17"/>
    </row>
    <row r="39" spans="1:14" ht="43.5" customHeight="1">
      <c r="A39" s="113"/>
      <c r="B39" s="113"/>
      <c r="C39" s="106"/>
      <c r="D39" s="58" t="s">
        <v>45</v>
      </c>
      <c r="E39" s="57" t="s">
        <v>14</v>
      </c>
      <c r="F39" s="56" t="s">
        <v>25</v>
      </c>
      <c r="G39" s="106" t="s">
        <v>33</v>
      </c>
      <c r="H39" s="106"/>
      <c r="I39" s="106"/>
      <c r="J39" s="21"/>
      <c r="K39" s="54"/>
      <c r="L39" s="54"/>
      <c r="M39" s="54"/>
      <c r="N39" s="17"/>
    </row>
    <row r="40" spans="1:14" ht="12.75">
      <c r="A40" s="113" t="s">
        <v>1</v>
      </c>
      <c r="B40" s="113"/>
      <c r="C40" s="55" t="s">
        <v>2</v>
      </c>
      <c r="D40" s="55" t="s">
        <v>3</v>
      </c>
      <c r="E40" s="55" t="s">
        <v>4</v>
      </c>
      <c r="F40" s="55" t="s">
        <v>5</v>
      </c>
      <c r="G40" s="113" t="s">
        <v>6</v>
      </c>
      <c r="H40" s="113"/>
      <c r="I40" s="113"/>
      <c r="J40" s="15"/>
      <c r="K40" s="54"/>
      <c r="L40" s="54"/>
      <c r="M40" s="54"/>
      <c r="N40" s="17"/>
    </row>
    <row r="41" spans="1:14" ht="12.75">
      <c r="A41" s="114">
        <v>1</v>
      </c>
      <c r="B41" s="114"/>
      <c r="C41" s="59" t="s">
        <v>24</v>
      </c>
      <c r="D41" s="60"/>
      <c r="E41" s="61">
        <v>200</v>
      </c>
      <c r="F41" s="62">
        <f>D41*E41</f>
        <v>0</v>
      </c>
      <c r="G41" s="142">
        <f>F41*2</f>
        <v>0</v>
      </c>
      <c r="H41" s="142"/>
      <c r="I41" s="142"/>
      <c r="J41" s="63"/>
      <c r="K41" s="54"/>
      <c r="L41" s="54"/>
      <c r="M41" s="54"/>
      <c r="N41" s="17"/>
    </row>
    <row r="42" spans="1:14" ht="12.75">
      <c r="A42" s="115" t="s">
        <v>11</v>
      </c>
      <c r="B42" s="115"/>
      <c r="C42" s="115"/>
      <c r="D42" s="115"/>
      <c r="E42" s="115"/>
      <c r="F42" s="64">
        <f>SUM(F41)</f>
        <v>0</v>
      </c>
      <c r="G42" s="107">
        <f>SUM(G41)</f>
        <v>0</v>
      </c>
      <c r="H42" s="108"/>
      <c r="I42" s="109"/>
      <c r="J42" s="65"/>
      <c r="K42" s="54"/>
      <c r="L42" s="54"/>
      <c r="M42" s="54"/>
      <c r="N42" s="17"/>
    </row>
    <row r="43" spans="1:14" ht="18" customHeight="1">
      <c r="A43" s="139" t="s">
        <v>17</v>
      </c>
      <c r="B43" s="140"/>
      <c r="C43" s="140"/>
      <c r="D43" s="140"/>
      <c r="E43" s="140"/>
      <c r="F43" s="140"/>
      <c r="G43" s="140"/>
      <c r="H43" s="140"/>
      <c r="I43" s="141"/>
      <c r="J43" s="14"/>
      <c r="K43" s="14"/>
      <c r="L43" s="54"/>
      <c r="M43" s="54"/>
      <c r="N43" s="17"/>
    </row>
    <row r="44" spans="1:14" ht="24" customHeight="1">
      <c r="A44" s="143"/>
      <c r="B44" s="144"/>
      <c r="C44" s="144"/>
      <c r="D44" s="144"/>
      <c r="E44" s="144"/>
      <c r="F44" s="144"/>
      <c r="G44" s="144"/>
      <c r="H44" s="144"/>
      <c r="I44" s="145"/>
      <c r="J44" s="66"/>
      <c r="N44" s="17"/>
    </row>
    <row r="45" spans="1:14" ht="12.75">
      <c r="A45" s="52"/>
      <c r="B45" s="52"/>
      <c r="C45" s="52"/>
      <c r="D45" s="52"/>
      <c r="E45" s="52"/>
      <c r="F45" s="52"/>
      <c r="G45" s="52"/>
      <c r="N45" s="17"/>
    </row>
    <row r="46" spans="1:11" ht="18.7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67"/>
    </row>
    <row r="47" ht="12.75">
      <c r="A47" s="51" t="s">
        <v>35</v>
      </c>
    </row>
    <row r="49" spans="1:5" ht="37.5" customHeight="1">
      <c r="A49" s="68" t="s">
        <v>36</v>
      </c>
      <c r="B49" s="136" t="s">
        <v>43</v>
      </c>
      <c r="C49" s="136"/>
      <c r="D49" s="137" t="s">
        <v>42</v>
      </c>
      <c r="E49" s="137"/>
    </row>
    <row r="50" spans="1:5" ht="25.5" customHeight="1">
      <c r="A50" s="69">
        <v>1</v>
      </c>
      <c r="B50" s="128" t="s">
        <v>39</v>
      </c>
      <c r="C50" s="128"/>
      <c r="D50" s="134">
        <f>N27</f>
        <v>0</v>
      </c>
      <c r="E50" s="135"/>
    </row>
    <row r="51" spans="1:5" ht="27" customHeight="1">
      <c r="A51" s="69">
        <v>2</v>
      </c>
      <c r="B51" s="128" t="s">
        <v>40</v>
      </c>
      <c r="C51" s="128"/>
      <c r="D51" s="134">
        <f>J42</f>
        <v>0</v>
      </c>
      <c r="E51" s="135"/>
    </row>
    <row r="52" spans="1:5" ht="24" customHeight="1">
      <c r="A52" s="131" t="s">
        <v>41</v>
      </c>
      <c r="B52" s="132"/>
      <c r="C52" s="133"/>
      <c r="D52" s="129">
        <f>SUM(D50:D51)</f>
        <v>0</v>
      </c>
      <c r="E52" s="130"/>
    </row>
    <row r="54" spans="1:16" ht="15.75">
      <c r="A54" s="52"/>
      <c r="B54" s="52"/>
      <c r="C54" s="53"/>
      <c r="D54" s="53"/>
      <c r="E54" s="52"/>
      <c r="F54" s="52"/>
      <c r="G54" s="52"/>
      <c r="H54" s="52"/>
      <c r="I54" s="52"/>
      <c r="J54" s="52"/>
      <c r="K54" s="52"/>
      <c r="L54" s="52"/>
      <c r="M54" s="52"/>
      <c r="N54" s="53"/>
      <c r="O54" s="53"/>
      <c r="P54" s="6"/>
    </row>
    <row r="55" spans="1:16" ht="15.75">
      <c r="A55" s="95" t="s">
        <v>9</v>
      </c>
      <c r="B55" s="95"/>
      <c r="C55" s="95"/>
      <c r="D55" s="91"/>
      <c r="E55" s="91"/>
      <c r="F55" s="91"/>
      <c r="G55" s="91"/>
      <c r="H55" s="91"/>
      <c r="I55" s="91"/>
      <c r="J55" s="91"/>
      <c r="K55" s="17"/>
      <c r="L55" s="17"/>
      <c r="M55" s="17"/>
      <c r="N55" s="17"/>
      <c r="O55" s="17"/>
      <c r="P55" s="6"/>
    </row>
    <row r="56" spans="1:16" ht="15.75">
      <c r="A56" s="90">
        <v>1</v>
      </c>
      <c r="B56" s="93" t="s">
        <v>63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6"/>
    </row>
    <row r="57" spans="1:16" ht="15.75">
      <c r="A57" s="90">
        <v>2</v>
      </c>
      <c r="B57" s="94" t="s">
        <v>30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P57" s="6"/>
    </row>
    <row r="58" spans="1:16" ht="15.75">
      <c r="A58" s="90">
        <v>3</v>
      </c>
      <c r="B58" s="157" t="s">
        <v>54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70"/>
      <c r="P58" s="6"/>
    </row>
    <row r="59" spans="1:16" ht="15.75">
      <c r="A59" s="90">
        <v>4</v>
      </c>
      <c r="B59" s="157" t="s">
        <v>55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70"/>
      <c r="P59" s="6"/>
    </row>
    <row r="60" spans="1:15" ht="25.5" customHeight="1">
      <c r="A60" s="90">
        <v>5</v>
      </c>
      <c r="B60" s="54" t="s">
        <v>64</v>
      </c>
      <c r="C60" s="54"/>
      <c r="D60" s="54"/>
      <c r="E60" s="54"/>
      <c r="F60" s="54"/>
      <c r="G60" s="54"/>
      <c r="H60" s="54"/>
      <c r="I60" s="158">
        <f>L27/5</f>
        <v>0</v>
      </c>
      <c r="J60" s="159"/>
      <c r="K60" s="54" t="s">
        <v>60</v>
      </c>
      <c r="L60" s="71"/>
      <c r="M60" s="72"/>
      <c r="N60" s="6"/>
      <c r="O60" s="2"/>
    </row>
    <row r="61" spans="1:15" ht="31.5" customHeight="1">
      <c r="A61" s="90">
        <v>6</v>
      </c>
      <c r="B61" s="73" t="s">
        <v>59</v>
      </c>
      <c r="C61" s="74"/>
      <c r="D61" s="74"/>
      <c r="E61" s="74"/>
      <c r="F61" s="74"/>
      <c r="G61" s="74"/>
      <c r="H61" s="74"/>
      <c r="I61" s="96">
        <f>I60*0.1</f>
        <v>0</v>
      </c>
      <c r="J61" s="97"/>
      <c r="K61" s="54" t="s">
        <v>56</v>
      </c>
      <c r="L61" s="75">
        <f>I60*0.15</f>
        <v>0</v>
      </c>
      <c r="M61" s="76" t="s">
        <v>56</v>
      </c>
      <c r="N61" s="8">
        <f>I60*0.2</f>
        <v>0</v>
      </c>
      <c r="O61" s="7" t="s">
        <v>60</v>
      </c>
    </row>
    <row r="62" spans="1:18" ht="15.75">
      <c r="A62" s="77"/>
      <c r="B62" s="78" t="s">
        <v>57</v>
      </c>
      <c r="C62" s="79"/>
      <c r="D62" s="79"/>
      <c r="E62" s="79"/>
      <c r="F62" s="79"/>
      <c r="G62" s="79"/>
      <c r="H62" s="79"/>
      <c r="I62" s="12"/>
      <c r="J62" s="12"/>
      <c r="K62" s="12"/>
      <c r="L62" s="12"/>
      <c r="M62" s="12"/>
      <c r="N62" s="71"/>
      <c r="O62" s="72"/>
      <c r="P62" s="6"/>
      <c r="Q62" s="5"/>
      <c r="R62" s="5"/>
    </row>
    <row r="63" spans="1:18" ht="15.75">
      <c r="A63" s="77"/>
      <c r="B63" s="78"/>
      <c r="C63" s="79"/>
      <c r="D63" s="79"/>
      <c r="E63" s="79"/>
      <c r="F63" s="79"/>
      <c r="G63" s="79"/>
      <c r="H63" s="79"/>
      <c r="I63" s="12"/>
      <c r="J63" s="12"/>
      <c r="K63" s="12"/>
      <c r="L63" s="12"/>
      <c r="M63" s="12"/>
      <c r="N63" s="71"/>
      <c r="O63" s="72"/>
      <c r="P63" s="6"/>
      <c r="Q63" s="5"/>
      <c r="R63" s="5"/>
    </row>
    <row r="64" spans="1:18" ht="15.75">
      <c r="A64" s="77"/>
      <c r="B64" s="80"/>
      <c r="C64" s="79"/>
      <c r="D64" s="79"/>
      <c r="E64" s="79"/>
      <c r="F64" s="79"/>
      <c r="G64" s="79"/>
      <c r="H64" s="79"/>
      <c r="I64" s="12"/>
      <c r="J64" s="12"/>
      <c r="K64" s="12"/>
      <c r="L64" s="12"/>
      <c r="M64" s="12"/>
      <c r="N64" s="81"/>
      <c r="O64" s="72"/>
      <c r="P64" s="6"/>
      <c r="Q64" s="5"/>
      <c r="R64" s="5"/>
    </row>
    <row r="65" spans="1:16" s="83" customFormat="1" ht="15.75">
      <c r="A65" s="98"/>
      <c r="B65" s="98"/>
      <c r="C65" s="98"/>
      <c r="D65" s="98"/>
      <c r="E65" s="98"/>
      <c r="F65" s="98"/>
      <c r="G65" s="14"/>
      <c r="H65" s="14"/>
      <c r="I65" s="14"/>
      <c r="J65" s="14"/>
      <c r="K65" s="18"/>
      <c r="L65" s="14"/>
      <c r="M65" s="16"/>
      <c r="N65" s="16"/>
      <c r="O65" s="16"/>
      <c r="P65" s="9"/>
    </row>
    <row r="68" spans="1:15" ht="12.75">
      <c r="A68" s="77"/>
      <c r="B68" s="80"/>
      <c r="C68" s="79"/>
      <c r="D68" s="79"/>
      <c r="E68" s="79"/>
      <c r="F68" s="79"/>
      <c r="G68" s="12"/>
      <c r="H68" s="12"/>
      <c r="I68" s="12"/>
      <c r="J68" s="12"/>
      <c r="K68" s="12"/>
      <c r="L68" s="81"/>
      <c r="M68" s="72"/>
      <c r="N68" s="17"/>
      <c r="O68" s="12"/>
    </row>
    <row r="69" spans="1:14" ht="41.25" customHeight="1">
      <c r="A69" s="126" t="s">
        <v>10</v>
      </c>
      <c r="B69" s="126"/>
      <c r="C69" s="126"/>
      <c r="D69" s="126"/>
      <c r="E69" s="14"/>
      <c r="F69" s="17"/>
      <c r="G69" s="17"/>
      <c r="H69" s="17"/>
      <c r="I69" s="54"/>
      <c r="J69" s="14"/>
      <c r="K69" s="82"/>
      <c r="L69" s="127" t="s">
        <v>34</v>
      </c>
      <c r="M69" s="126"/>
      <c r="N69" s="17"/>
    </row>
    <row r="71" spans="1:15" ht="12.7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</row>
  </sheetData>
  <sheetProtection/>
  <mergeCells count="85">
    <mergeCell ref="A30:N30"/>
    <mergeCell ref="A33:J33"/>
    <mergeCell ref="A34:J34"/>
    <mergeCell ref="N13:N14"/>
    <mergeCell ref="A17:B17"/>
    <mergeCell ref="A26:B26"/>
    <mergeCell ref="F17:H17"/>
    <mergeCell ref="I17:K17"/>
    <mergeCell ref="A8:C8"/>
    <mergeCell ref="A10:N10"/>
    <mergeCell ref="A11:N11"/>
    <mergeCell ref="A12:L12"/>
    <mergeCell ref="L13:L14"/>
    <mergeCell ref="M13:M14"/>
    <mergeCell ref="A13:B16"/>
    <mergeCell ref="C13:C16"/>
    <mergeCell ref="D13:D16"/>
    <mergeCell ref="E13:E16"/>
    <mergeCell ref="I22:K22"/>
    <mergeCell ref="F13:H16"/>
    <mergeCell ref="I13:K16"/>
    <mergeCell ref="B58:N58"/>
    <mergeCell ref="B59:N59"/>
    <mergeCell ref="I60:J60"/>
    <mergeCell ref="A18:B18"/>
    <mergeCell ref="F18:H18"/>
    <mergeCell ref="I18:K18"/>
    <mergeCell ref="A19:B19"/>
    <mergeCell ref="A24:B24"/>
    <mergeCell ref="F24:H24"/>
    <mergeCell ref="I24:K24"/>
    <mergeCell ref="F19:H19"/>
    <mergeCell ref="I19:K19"/>
    <mergeCell ref="A21:B21"/>
    <mergeCell ref="F21:H21"/>
    <mergeCell ref="I21:K21"/>
    <mergeCell ref="A22:B22"/>
    <mergeCell ref="F22:H22"/>
    <mergeCell ref="B49:C49"/>
    <mergeCell ref="D49:E49"/>
    <mergeCell ref="A46:J46"/>
    <mergeCell ref="J36:J38"/>
    <mergeCell ref="A36:B39"/>
    <mergeCell ref="C36:C39"/>
    <mergeCell ref="A43:I43"/>
    <mergeCell ref="G41:I41"/>
    <mergeCell ref="A44:I44"/>
    <mergeCell ref="A69:D69"/>
    <mergeCell ref="L69:M69"/>
    <mergeCell ref="B50:C50"/>
    <mergeCell ref="B51:C51"/>
    <mergeCell ref="D52:E52"/>
    <mergeCell ref="A52:C52"/>
    <mergeCell ref="D50:E50"/>
    <mergeCell ref="D51:E51"/>
    <mergeCell ref="A1:O1"/>
    <mergeCell ref="A25:B25"/>
    <mergeCell ref="D5:N5"/>
    <mergeCell ref="D3:M3"/>
    <mergeCell ref="A2:C7"/>
    <mergeCell ref="A27:D27"/>
    <mergeCell ref="F27:K27"/>
    <mergeCell ref="A23:B23"/>
    <mergeCell ref="F23:H23"/>
    <mergeCell ref="I23:K23"/>
    <mergeCell ref="F36:F38"/>
    <mergeCell ref="G42:I42"/>
    <mergeCell ref="A28:C28"/>
    <mergeCell ref="A71:O71"/>
    <mergeCell ref="A40:B40"/>
    <mergeCell ref="A41:B41"/>
    <mergeCell ref="A42:E42"/>
    <mergeCell ref="G36:I38"/>
    <mergeCell ref="G39:I39"/>
    <mergeCell ref="G40:I40"/>
    <mergeCell ref="B56:O56"/>
    <mergeCell ref="B57:L57"/>
    <mergeCell ref="A55:C55"/>
    <mergeCell ref="I61:J61"/>
    <mergeCell ref="A65:F65"/>
    <mergeCell ref="F25:H25"/>
    <mergeCell ref="F26:H26"/>
    <mergeCell ref="I25:K25"/>
    <mergeCell ref="I26:K26"/>
    <mergeCell ref="D36:E38"/>
  </mergeCells>
  <printOptions/>
  <pageMargins left="0.4330708661417323" right="0.3937007874015748" top="0.35433070866141736" bottom="0.3937007874015748" header="0.31496062992125984" footer="0.3937007874015748"/>
  <pageSetup fitToHeight="1" fitToWidth="1" horizontalDpi="600" verticalDpi="600" orientation="portrait" paperSize="9" scale="40" r:id="rId1"/>
  <ignoredErrors>
    <ignoredError sqref="I60:J61 L61:N6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GDDKiA Oddz.Kraków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Zima</dc:creator>
  <cp:keywords/>
  <dc:description/>
  <cp:lastModifiedBy>Użytkownik systemu Windows</cp:lastModifiedBy>
  <cp:lastPrinted>2022-08-02T10:21:27Z</cp:lastPrinted>
  <dcterms:created xsi:type="dcterms:W3CDTF">2005-08-03T06:17:13Z</dcterms:created>
  <dcterms:modified xsi:type="dcterms:W3CDTF">2022-08-02T10:22:00Z</dcterms:modified>
  <cp:category/>
  <cp:version/>
  <cp:contentType/>
  <cp:contentStatus/>
</cp:coreProperties>
</file>