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rogi\Desktop\2021\7031\15. zapytanie ofertowe\"/>
    </mc:Choice>
  </mc:AlternateContent>
  <xr:revisionPtr revIDLastSave="0" documentId="13_ncr:1_{F03875D3-A7A6-4913-86BE-48F1610812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zedmiar" sheetId="4" r:id="rId1"/>
    <sheet name="Strona tyt. P." sheetId="5" r:id="rId2"/>
    <sheet name="Kosztorys ofertowy" sheetId="6" r:id="rId3"/>
    <sheet name="Strona TYT. K.O." sheetId="7" r:id="rId4"/>
  </sheets>
  <definedNames>
    <definedName name="_xlnm.Print_Area" localSheetId="2">'Kosztorys ofertowy'!$B$1:$H$20</definedName>
    <definedName name="_xlnm.Print_Area" localSheetId="0">Przedmiar!$B$1:$F$17</definedName>
    <definedName name="_xlnm.Print_Area" localSheetId="3">'Strona TYT. K.O.'!$B$1:$E$19</definedName>
    <definedName name="_xlnm.Print_Area" localSheetId="1">'Strona tyt. P.'!$B$1:$E$17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/>
  <c r="E11" i="7"/>
  <c r="F17" i="4"/>
  <c r="F16" i="4"/>
  <c r="F15" i="4"/>
  <c r="F11" i="4"/>
  <c r="F10" i="4"/>
  <c r="F17" i="6"/>
  <c r="H17" i="6" s="1"/>
  <c r="F16" i="6"/>
  <c r="H16" i="6" s="1"/>
  <c r="F15" i="6"/>
  <c r="H15" i="6" s="1"/>
  <c r="H14" i="6"/>
  <c r="H13" i="6"/>
  <c r="H12" i="6"/>
  <c r="H11" i="6"/>
  <c r="F11" i="6"/>
  <c r="F10" i="6"/>
  <c r="H10" i="6" s="1"/>
  <c r="H9" i="6"/>
  <c r="H7" i="6"/>
  <c r="H18" i="6" l="1"/>
  <c r="H19" i="6" s="1"/>
  <c r="H20" i="6" s="1"/>
</calcChain>
</file>

<file path=xl/sharedStrings.xml><?xml version="1.0" encoding="utf-8"?>
<sst xmlns="http://schemas.openxmlformats.org/spreadsheetml/2006/main" count="119" uniqueCount="57">
  <si>
    <t>L.p.</t>
  </si>
  <si>
    <t>Podstawa wyceny</t>
  </si>
  <si>
    <t>Opis</t>
  </si>
  <si>
    <t>Jedn. Miary</t>
  </si>
  <si>
    <t>Ilość</t>
  </si>
  <si>
    <t>m2</t>
  </si>
  <si>
    <t>m3</t>
  </si>
  <si>
    <t>kpl.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</si>
  <si>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</si>
  <si>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</si>
  <si>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</si>
  <si>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</si>
  <si>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</si>
  <si>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</si>
  <si>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</si>
  <si>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</si>
  <si>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</si>
  <si>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r>
      <rPr>
        <i/>
        <sz val="11"/>
        <color indexed="8"/>
        <rFont val="Arial Narrow"/>
        <family val="2"/>
        <charset val="238"/>
      </rPr>
      <t>Inwestor :</t>
    </r>
    <r>
      <rPr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 xml:space="preserve">GMINA PACANÓW; ul. Rynek 15; 28-133 Pacanów </t>
    </r>
  </si>
  <si>
    <t>mgr inż. Marcin Liwocha</t>
  </si>
  <si>
    <t>DZIAŁ OGÓLNY</t>
  </si>
  <si>
    <t>1.</t>
  </si>
  <si>
    <t>2.</t>
  </si>
  <si>
    <t>ROBOTY PORZĄDKOWE I UTRZYMANIOWE</t>
  </si>
  <si>
    <t>Kalkulacja indywidualna</t>
  </si>
  <si>
    <t>3.</t>
  </si>
  <si>
    <t>Oznakowanie terenu na czas robót zgodnie z wykonanym przez Wykonawcę robót, projektem oznakowania.Montaż i demontaż oznakowania. Utrzymanie oznakowania w trakcie robót.</t>
  </si>
  <si>
    <t>4.</t>
  </si>
  <si>
    <t>5.</t>
  </si>
  <si>
    <t>6.</t>
  </si>
  <si>
    <t>7.</t>
  </si>
  <si>
    <t>8.</t>
  </si>
  <si>
    <t>9.</t>
  </si>
  <si>
    <t>Zabezpieczenie antykorozyjne powierzchni stalowych</t>
  </si>
  <si>
    <t>10.</t>
  </si>
  <si>
    <t>Oczyszczenie nawierzchni na obiekcie</t>
  </si>
  <si>
    <r>
      <rPr>
        <i/>
        <sz val="14"/>
        <color indexed="8"/>
        <rFont val="Arial Narrow"/>
        <family val="2"/>
        <charset val="238"/>
      </rPr>
      <t>Nazwa inwestycji:</t>
    </r>
    <r>
      <rPr>
        <b/>
        <i/>
        <sz val="14"/>
        <color indexed="8"/>
        <rFont val="Arial Narrow"/>
        <family val="2"/>
        <charset val="238"/>
      </rPr>
      <t xml:space="preserve">  "Wykonanie robót porządkowych i utrzymaniowych na obiekcie mostowym w okolicy msc. TRZEBICA".</t>
    </r>
  </si>
  <si>
    <t>KWIECIEŃ 2021r.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</si>
  <si>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theme="1"/>
        <rFont val="Arial Narrow"/>
        <family val="2"/>
        <charset val="238"/>
      </rPr>
      <t>08</t>
    </r>
    <r>
      <rPr>
        <b/>
        <i/>
        <sz val="11"/>
        <color indexed="8"/>
        <rFont val="Arial Narrow"/>
        <family val="2"/>
        <charset val="238"/>
      </rPr>
      <t>.04.2021r.</t>
    </r>
  </si>
  <si>
    <t>"Wykonanie robót porządkowych i utrzymaniowych na obiekcie mostowym w okolicy msc. TRZEBICA"</t>
  </si>
  <si>
    <t>Oczyszczenie przestrzeni pod obiektem, usunięcie zalegającego gruntu i roślinności na skarpach cieku wodnego - 11m x 16m x 0,5m</t>
  </si>
  <si>
    <t xml:space="preserve">Czyszczenie strumieniowo ścierne powierzchni stalowych                     </t>
  </si>
  <si>
    <t xml:space="preserve">Czyszczenie strumieniowo ścierne powierzchni pod szpachlowanie zaprawami PCC i hydrofobizację - 10m x 7m + 16m2         </t>
  </si>
  <si>
    <t>Ręczna reprofilacja ubytków w konstrukcjach betonowych zaprawami PCC</t>
  </si>
  <si>
    <t>Hydrofobizacja powierzchni betonowych, natrysk.</t>
  </si>
  <si>
    <t xml:space="preserve">Wykonanie konstrukcji nawierzchni jezdni na dojazdach do obiektu wraz z robotami ziemnymi -podbudowa  z mieszanki niezwiązanej z kruszywem C90/3 - 31,5/63 mm - gr. 10 cm + warstwa ścieralna z mieszanki niezwiązanej z kruszywem C90/3 - 0/31,5 mm - gr. 10 cm -pow. (10m x 2) x 5m </t>
  </si>
  <si>
    <t>Uzupełnienie gruntu przy skarpach cieku wodnego - 30m3</t>
  </si>
  <si>
    <t>M-21.02.00.</t>
  </si>
  <si>
    <t xml:space="preserve">M-11.01.10. </t>
  </si>
  <si>
    <t xml:space="preserve">M-13.01.09. </t>
  </si>
  <si>
    <t xml:space="preserve">M-21.04.00.   M-21.05.00.  M-21.06.00.   </t>
  </si>
  <si>
    <t xml:space="preserve">M-20.01.02 </t>
  </si>
  <si>
    <t xml:space="preserve">M-20.01.05 </t>
  </si>
  <si>
    <t xml:space="preserve">M-24.13.02 </t>
  </si>
  <si>
    <t xml:space="preserve">M.14.02.01 </t>
  </si>
  <si>
    <t>KOSZTORYS OFERTOWY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</si>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</sst>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7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i/>
      <sz val="13.5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5" borderId="2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43" fontId="16" fillId="5" borderId="1" xfId="1" applyFont="1" applyFill="1" applyBorder="1" applyAlignment="1">
      <alignment vertical="center"/>
    </xf>
    <xf numFmtId="0" fontId="10" fillId="0" borderId="0" xfId="0" applyFont="1"/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4" fontId="5" fillId="2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9819-7C2F-4FAC-A7D0-34EBC4978EDD}">
  <dimension ref="B2:F17"/>
  <sheetViews>
    <sheetView tabSelected="1" view="pageBreakPreview" zoomScaleNormal="100" zoomScaleSheetLayoutView="100" workbookViewId="0">
      <selection activeCell="B2" sqref="B2:F2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52.140625" style="30" customWidth="1"/>
    <col min="5" max="5" width="5" style="6" customWidth="1"/>
    <col min="6" max="6" width="7.28515625" style="6" customWidth="1"/>
    <col min="7" max="16384" width="9.140625" style="2"/>
  </cols>
  <sheetData>
    <row r="2" spans="2:6" ht="16.5" customHeight="1" x14ac:dyDescent="0.2">
      <c r="B2" s="40" t="s">
        <v>56</v>
      </c>
      <c r="C2" s="40"/>
      <c r="D2" s="40"/>
      <c r="E2" s="40"/>
      <c r="F2" s="40"/>
    </row>
    <row r="3" spans="2:6" ht="56.25" customHeight="1" x14ac:dyDescent="0.2">
      <c r="B3" s="47" t="s">
        <v>38</v>
      </c>
      <c r="C3" s="48"/>
      <c r="D3" s="48"/>
      <c r="E3" s="48"/>
      <c r="F3" s="48"/>
    </row>
    <row r="4" spans="2:6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</row>
    <row r="5" spans="2:6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</row>
    <row r="6" spans="2:6" ht="13.5" customHeight="1" x14ac:dyDescent="0.2">
      <c r="B6" s="3"/>
      <c r="C6" s="32"/>
      <c r="D6" s="39" t="s">
        <v>19</v>
      </c>
      <c r="E6" s="39"/>
      <c r="F6" s="39"/>
    </row>
    <row r="7" spans="2:6" ht="40.5" x14ac:dyDescent="0.2">
      <c r="B7" s="26" t="s">
        <v>20</v>
      </c>
      <c r="C7" s="25" t="s">
        <v>23</v>
      </c>
      <c r="D7" s="33" t="s">
        <v>25</v>
      </c>
      <c r="E7" s="26" t="s">
        <v>7</v>
      </c>
      <c r="F7" s="27">
        <v>1</v>
      </c>
    </row>
    <row r="8" spans="2:6" ht="12.75" customHeight="1" x14ac:dyDescent="0.2">
      <c r="B8" s="31"/>
      <c r="C8" s="34"/>
      <c r="D8" s="39" t="s">
        <v>22</v>
      </c>
      <c r="E8" s="39"/>
      <c r="F8" s="39"/>
    </row>
    <row r="9" spans="2:6" ht="12.75" customHeight="1" x14ac:dyDescent="0.2">
      <c r="B9" s="26" t="s">
        <v>21</v>
      </c>
      <c r="C9" s="25" t="s">
        <v>46</v>
      </c>
      <c r="D9" s="33" t="s">
        <v>34</v>
      </c>
      <c r="E9" s="26" t="s">
        <v>5</v>
      </c>
      <c r="F9" s="27">
        <v>50</v>
      </c>
    </row>
    <row r="10" spans="2:6" ht="38.25" customHeight="1" x14ac:dyDescent="0.2">
      <c r="B10" s="26" t="s">
        <v>24</v>
      </c>
      <c r="C10" s="25" t="s">
        <v>49</v>
      </c>
      <c r="D10" s="33" t="s">
        <v>39</v>
      </c>
      <c r="E10" s="26" t="s">
        <v>6</v>
      </c>
      <c r="F10" s="27">
        <f>11*16*0.5</f>
        <v>88</v>
      </c>
    </row>
    <row r="11" spans="2:6" ht="54.75" customHeight="1" x14ac:dyDescent="0.2">
      <c r="B11" s="26" t="s">
        <v>26</v>
      </c>
      <c r="C11" s="25" t="s">
        <v>23</v>
      </c>
      <c r="D11" s="33" t="s">
        <v>44</v>
      </c>
      <c r="E11" s="26" t="s">
        <v>5</v>
      </c>
      <c r="F11" s="27">
        <f>(10*2)*5</f>
        <v>100</v>
      </c>
    </row>
    <row r="12" spans="2:6" ht="15.75" customHeight="1" x14ac:dyDescent="0.2">
      <c r="B12" s="26" t="s">
        <v>27</v>
      </c>
      <c r="C12" s="25" t="s">
        <v>47</v>
      </c>
      <c r="D12" s="33" t="s">
        <v>45</v>
      </c>
      <c r="E12" s="26" t="s">
        <v>6</v>
      </c>
      <c r="F12" s="27">
        <v>30</v>
      </c>
    </row>
    <row r="13" spans="2:6" ht="26.25" customHeight="1" x14ac:dyDescent="0.2">
      <c r="B13" s="26" t="s">
        <v>28</v>
      </c>
      <c r="C13" s="25" t="s">
        <v>50</v>
      </c>
      <c r="D13" s="33" t="s">
        <v>41</v>
      </c>
      <c r="E13" s="26" t="s">
        <v>5</v>
      </c>
      <c r="F13" s="27">
        <v>86</v>
      </c>
    </row>
    <row r="14" spans="2:6" ht="13.5" x14ac:dyDescent="0.2">
      <c r="B14" s="26" t="s">
        <v>29</v>
      </c>
      <c r="C14" s="25" t="s">
        <v>52</v>
      </c>
      <c r="D14" s="33" t="s">
        <v>40</v>
      </c>
      <c r="E14" s="26" t="s">
        <v>5</v>
      </c>
      <c r="F14" s="27">
        <v>40</v>
      </c>
    </row>
    <row r="15" spans="2:6" ht="13.5" x14ac:dyDescent="0.2">
      <c r="B15" s="26" t="s">
        <v>30</v>
      </c>
      <c r="C15" s="25" t="s">
        <v>48</v>
      </c>
      <c r="D15" s="33" t="s">
        <v>42</v>
      </c>
      <c r="E15" s="26" t="s">
        <v>5</v>
      </c>
      <c r="F15" s="27">
        <f>F13*25%</f>
        <v>21.5</v>
      </c>
    </row>
    <row r="16" spans="2:6" ht="13.5" x14ac:dyDescent="0.2">
      <c r="B16" s="26" t="s">
        <v>31</v>
      </c>
      <c r="C16" s="25" t="s">
        <v>51</v>
      </c>
      <c r="D16" s="33" t="s">
        <v>43</v>
      </c>
      <c r="E16" s="26" t="s">
        <v>5</v>
      </c>
      <c r="F16" s="27">
        <f>F13</f>
        <v>86</v>
      </c>
    </row>
    <row r="17" spans="2:6" ht="13.5" x14ac:dyDescent="0.2">
      <c r="B17" s="26" t="s">
        <v>33</v>
      </c>
      <c r="C17" s="25" t="s">
        <v>53</v>
      </c>
      <c r="D17" s="33" t="s">
        <v>32</v>
      </c>
      <c r="E17" s="26" t="s">
        <v>6</v>
      </c>
      <c r="F17" s="27">
        <f>F14</f>
        <v>40</v>
      </c>
    </row>
  </sheetData>
  <mergeCells count="4">
    <mergeCell ref="B2:F2"/>
    <mergeCell ref="B3:F3"/>
    <mergeCell ref="D6:F6"/>
    <mergeCell ref="D8:F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65C8-D03A-43D8-8E9A-08790B4AC4A4}">
  <dimension ref="B3:E17"/>
  <sheetViews>
    <sheetView view="pageBreakPreview" zoomScaleNormal="100" zoomScaleSheetLayoutView="100" workbookViewId="0">
      <selection activeCell="D10" sqref="D10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36</v>
      </c>
    </row>
    <row r="4" spans="2:5" ht="20.25" x14ac:dyDescent="0.3">
      <c r="B4" s="44" t="s">
        <v>56</v>
      </c>
      <c r="C4" s="44"/>
      <c r="D4" s="44"/>
      <c r="E4" s="44"/>
    </row>
    <row r="5" spans="2:5" ht="37.5" customHeight="1" x14ac:dyDescent="0.3">
      <c r="B5" s="45" t="s">
        <v>35</v>
      </c>
      <c r="C5" s="46"/>
      <c r="D5" s="46"/>
      <c r="E5" s="46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3" spans="2:5" x14ac:dyDescent="0.3">
      <c r="B13" s="9" t="s">
        <v>17</v>
      </c>
    </row>
    <row r="14" spans="2:5" x14ac:dyDescent="0.3">
      <c r="B14" s="17" t="s">
        <v>37</v>
      </c>
    </row>
    <row r="16" spans="2:5" x14ac:dyDescent="0.3">
      <c r="B16" s="18" t="s">
        <v>14</v>
      </c>
      <c r="C16" s="19"/>
    </row>
    <row r="17" spans="2:2" x14ac:dyDescent="0.3">
      <c r="B17" s="20" t="s">
        <v>18</v>
      </c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442-1ABB-459E-AC67-E2E9772228A2}">
  <dimension ref="B2:H20"/>
  <sheetViews>
    <sheetView view="pageBreakPreview" zoomScale="115" zoomScaleNormal="100" zoomScaleSheetLayoutView="115" workbookViewId="0">
      <selection activeCell="J12" sqref="J12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52.140625" style="30" customWidth="1"/>
    <col min="5" max="5" width="5" style="6" customWidth="1"/>
    <col min="6" max="6" width="7.28515625" style="6" customWidth="1"/>
    <col min="7" max="7" width="7.140625" style="7" customWidth="1"/>
    <col min="8" max="8" width="11.42578125" style="8" customWidth="1"/>
    <col min="9" max="16384" width="9.140625" style="2"/>
  </cols>
  <sheetData>
    <row r="2" spans="2:8" ht="16.5" customHeight="1" x14ac:dyDescent="0.2">
      <c r="B2" s="40" t="s">
        <v>54</v>
      </c>
      <c r="C2" s="40"/>
      <c r="D2" s="40"/>
      <c r="E2" s="40"/>
      <c r="F2" s="40"/>
      <c r="G2" s="40"/>
      <c r="H2" s="40"/>
    </row>
    <row r="3" spans="2:8" ht="16.5" customHeight="1" x14ac:dyDescent="0.2">
      <c r="B3" s="41" t="s">
        <v>38</v>
      </c>
      <c r="C3" s="42"/>
      <c r="D3" s="42"/>
      <c r="E3" s="42"/>
      <c r="F3" s="42"/>
      <c r="G3" s="42"/>
      <c r="H3" s="43"/>
    </row>
    <row r="4" spans="2:8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  <c r="G4" s="23" t="s">
        <v>15</v>
      </c>
      <c r="H4" s="1" t="s">
        <v>16</v>
      </c>
    </row>
    <row r="5" spans="2:8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  <c r="G5" s="24">
        <v>6</v>
      </c>
      <c r="H5" s="24">
        <v>7</v>
      </c>
    </row>
    <row r="6" spans="2:8" ht="13.5" customHeight="1" x14ac:dyDescent="0.2">
      <c r="B6" s="3"/>
      <c r="C6" s="32"/>
      <c r="D6" s="39" t="s">
        <v>19</v>
      </c>
      <c r="E6" s="39"/>
      <c r="F6" s="39"/>
      <c r="G6" s="39"/>
      <c r="H6" s="39"/>
    </row>
    <row r="7" spans="2:8" ht="40.5" x14ac:dyDescent="0.2">
      <c r="B7" s="26" t="s">
        <v>20</v>
      </c>
      <c r="C7" s="25" t="s">
        <v>23</v>
      </c>
      <c r="D7" s="33" t="s">
        <v>25</v>
      </c>
      <c r="E7" s="26" t="s">
        <v>7</v>
      </c>
      <c r="F7" s="27">
        <v>1</v>
      </c>
      <c r="G7" s="28"/>
      <c r="H7" s="28">
        <f>ROUND(F7*G7,2)</f>
        <v>0</v>
      </c>
    </row>
    <row r="8" spans="2:8" ht="12.75" customHeight="1" x14ac:dyDescent="0.2">
      <c r="B8" s="31"/>
      <c r="C8" s="34"/>
      <c r="D8" s="39" t="s">
        <v>22</v>
      </c>
      <c r="E8" s="39"/>
      <c r="F8" s="39"/>
      <c r="G8" s="39"/>
      <c r="H8" s="35"/>
    </row>
    <row r="9" spans="2:8" ht="12.75" customHeight="1" x14ac:dyDescent="0.2">
      <c r="B9" s="26" t="s">
        <v>21</v>
      </c>
      <c r="C9" s="25" t="s">
        <v>46</v>
      </c>
      <c r="D9" s="33" t="s">
        <v>34</v>
      </c>
      <c r="E9" s="26" t="s">
        <v>5</v>
      </c>
      <c r="F9" s="27">
        <v>50</v>
      </c>
      <c r="G9" s="28"/>
      <c r="H9" s="28">
        <f t="shared" ref="H9:H17" si="0">ROUND(F9*G9,2)</f>
        <v>0</v>
      </c>
    </row>
    <row r="10" spans="2:8" ht="38.25" customHeight="1" x14ac:dyDescent="0.2">
      <c r="B10" s="26" t="s">
        <v>24</v>
      </c>
      <c r="C10" s="25" t="s">
        <v>49</v>
      </c>
      <c r="D10" s="33" t="s">
        <v>39</v>
      </c>
      <c r="E10" s="26" t="s">
        <v>6</v>
      </c>
      <c r="F10" s="27">
        <f>11*16*0.5</f>
        <v>88</v>
      </c>
      <c r="G10" s="28"/>
      <c r="H10" s="28">
        <f t="shared" si="0"/>
        <v>0</v>
      </c>
    </row>
    <row r="11" spans="2:8" ht="54.75" customHeight="1" x14ac:dyDescent="0.2">
      <c r="B11" s="26" t="s">
        <v>26</v>
      </c>
      <c r="C11" s="25" t="s">
        <v>23</v>
      </c>
      <c r="D11" s="33" t="s">
        <v>44</v>
      </c>
      <c r="E11" s="26" t="s">
        <v>5</v>
      </c>
      <c r="F11" s="27">
        <f>(10*2)*5</f>
        <v>100</v>
      </c>
      <c r="G11" s="28"/>
      <c r="H11" s="28">
        <f t="shared" si="0"/>
        <v>0</v>
      </c>
    </row>
    <row r="12" spans="2:8" ht="15.75" customHeight="1" x14ac:dyDescent="0.2">
      <c r="B12" s="26" t="s">
        <v>27</v>
      </c>
      <c r="C12" s="25" t="s">
        <v>47</v>
      </c>
      <c r="D12" s="33" t="s">
        <v>45</v>
      </c>
      <c r="E12" s="26" t="s">
        <v>6</v>
      </c>
      <c r="F12" s="27">
        <v>30</v>
      </c>
      <c r="G12" s="28"/>
      <c r="H12" s="28">
        <f t="shared" si="0"/>
        <v>0</v>
      </c>
    </row>
    <row r="13" spans="2:8" ht="26.25" customHeight="1" x14ac:dyDescent="0.2">
      <c r="B13" s="26" t="s">
        <v>28</v>
      </c>
      <c r="C13" s="25" t="s">
        <v>50</v>
      </c>
      <c r="D13" s="33" t="s">
        <v>41</v>
      </c>
      <c r="E13" s="26" t="s">
        <v>5</v>
      </c>
      <c r="F13" s="27">
        <v>86</v>
      </c>
      <c r="G13" s="28"/>
      <c r="H13" s="28">
        <f t="shared" si="0"/>
        <v>0</v>
      </c>
    </row>
    <row r="14" spans="2:8" ht="13.5" x14ac:dyDescent="0.2">
      <c r="B14" s="26" t="s">
        <v>29</v>
      </c>
      <c r="C14" s="25" t="s">
        <v>52</v>
      </c>
      <c r="D14" s="33" t="s">
        <v>40</v>
      </c>
      <c r="E14" s="26" t="s">
        <v>5</v>
      </c>
      <c r="F14" s="27">
        <v>40</v>
      </c>
      <c r="G14" s="28"/>
      <c r="H14" s="28">
        <f t="shared" si="0"/>
        <v>0</v>
      </c>
    </row>
    <row r="15" spans="2:8" ht="13.5" x14ac:dyDescent="0.2">
      <c r="B15" s="26" t="s">
        <v>30</v>
      </c>
      <c r="C15" s="25" t="s">
        <v>48</v>
      </c>
      <c r="D15" s="33" t="s">
        <v>42</v>
      </c>
      <c r="E15" s="26" t="s">
        <v>5</v>
      </c>
      <c r="F15" s="27">
        <f>F13*25%</f>
        <v>21.5</v>
      </c>
      <c r="G15" s="28"/>
      <c r="H15" s="28">
        <f t="shared" si="0"/>
        <v>0</v>
      </c>
    </row>
    <row r="16" spans="2:8" ht="13.5" x14ac:dyDescent="0.2">
      <c r="B16" s="26" t="s">
        <v>31</v>
      </c>
      <c r="C16" s="25" t="s">
        <v>51</v>
      </c>
      <c r="D16" s="33" t="s">
        <v>43</v>
      </c>
      <c r="E16" s="26" t="s">
        <v>5</v>
      </c>
      <c r="F16" s="27">
        <f>F13</f>
        <v>86</v>
      </c>
      <c r="G16" s="28"/>
      <c r="H16" s="28">
        <f t="shared" si="0"/>
        <v>0</v>
      </c>
    </row>
    <row r="17" spans="2:8" ht="13.5" x14ac:dyDescent="0.2">
      <c r="B17" s="26" t="s">
        <v>33</v>
      </c>
      <c r="C17" s="25" t="s">
        <v>53</v>
      </c>
      <c r="D17" s="33" t="s">
        <v>32</v>
      </c>
      <c r="E17" s="26" t="s">
        <v>6</v>
      </c>
      <c r="F17" s="27">
        <f>F14</f>
        <v>40</v>
      </c>
      <c r="G17" s="28"/>
      <c r="H17" s="28">
        <f t="shared" si="0"/>
        <v>0</v>
      </c>
    </row>
    <row r="18" spans="2:8" ht="13.5" x14ac:dyDescent="0.2">
      <c r="B18" s="36" t="s">
        <v>10</v>
      </c>
      <c r="C18" s="37"/>
      <c r="D18" s="37"/>
      <c r="E18" s="37"/>
      <c r="F18" s="37"/>
      <c r="G18" s="38"/>
      <c r="H18" s="21">
        <f>SUM(H7:H16)</f>
        <v>0</v>
      </c>
    </row>
    <row r="19" spans="2:8" ht="13.5" x14ac:dyDescent="0.2">
      <c r="B19" s="36" t="s">
        <v>8</v>
      </c>
      <c r="C19" s="37"/>
      <c r="D19" s="37"/>
      <c r="E19" s="37"/>
      <c r="F19" s="37"/>
      <c r="G19" s="38"/>
      <c r="H19" s="21">
        <f>H18*23%</f>
        <v>0</v>
      </c>
    </row>
    <row r="20" spans="2:8" ht="13.5" x14ac:dyDescent="0.2">
      <c r="B20" s="36" t="s">
        <v>9</v>
      </c>
      <c r="C20" s="37"/>
      <c r="D20" s="37"/>
      <c r="E20" s="37"/>
      <c r="F20" s="37"/>
      <c r="G20" s="38"/>
      <c r="H20" s="21">
        <f>H19+H18</f>
        <v>0</v>
      </c>
    </row>
  </sheetData>
  <mergeCells count="7">
    <mergeCell ref="B20:G20"/>
    <mergeCell ref="B2:H2"/>
    <mergeCell ref="B3:H3"/>
    <mergeCell ref="D6:H6"/>
    <mergeCell ref="D8:G8"/>
    <mergeCell ref="B18:G18"/>
    <mergeCell ref="B19:G1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E119-1268-4C1D-A0EC-936C35B5CA9D}">
  <dimension ref="B3:E20"/>
  <sheetViews>
    <sheetView view="pageBreakPreview" zoomScale="115" zoomScaleNormal="100" zoomScaleSheetLayoutView="115" workbookViewId="0">
      <selection activeCell="E14" sqref="E14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36</v>
      </c>
    </row>
    <row r="4" spans="2:5" ht="20.25" x14ac:dyDescent="0.3">
      <c r="B4" s="44" t="s">
        <v>54</v>
      </c>
      <c r="C4" s="44"/>
      <c r="D4" s="44"/>
      <c r="E4" s="44"/>
    </row>
    <row r="5" spans="2:5" ht="37.5" customHeight="1" x14ac:dyDescent="0.3">
      <c r="B5" s="45" t="s">
        <v>35</v>
      </c>
      <c r="C5" s="46"/>
      <c r="D5" s="46"/>
      <c r="E5" s="46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1" spans="2:5" x14ac:dyDescent="0.3">
      <c r="B11" s="13" t="s">
        <v>11</v>
      </c>
      <c r="C11" s="14"/>
      <c r="D11" s="15"/>
      <c r="E11" s="16">
        <f>'Kosztorys ofertowy'!H18</f>
        <v>0</v>
      </c>
    </row>
    <row r="12" spans="2:5" x14ac:dyDescent="0.3">
      <c r="B12" s="13" t="s">
        <v>12</v>
      </c>
      <c r="C12" s="14"/>
      <c r="D12" s="15"/>
      <c r="E12" s="16">
        <f>'Kosztorys ofertowy'!H19</f>
        <v>0</v>
      </c>
    </row>
    <row r="13" spans="2:5" x14ac:dyDescent="0.3">
      <c r="B13" s="13" t="s">
        <v>13</v>
      </c>
      <c r="C13" s="14"/>
      <c r="D13" s="15"/>
      <c r="E13" s="16">
        <f>'Kosztorys ofertowy'!H20</f>
        <v>0</v>
      </c>
    </row>
    <row r="16" spans="2:5" x14ac:dyDescent="0.3">
      <c r="B16" s="9" t="s">
        <v>17</v>
      </c>
    </row>
    <row r="17" spans="2:3" x14ac:dyDescent="0.3">
      <c r="B17" s="17" t="s">
        <v>55</v>
      </c>
    </row>
    <row r="19" spans="2:3" x14ac:dyDescent="0.3">
      <c r="B19" s="18" t="s">
        <v>14</v>
      </c>
      <c r="C19" s="19"/>
    </row>
    <row r="20" spans="2:3" x14ac:dyDescent="0.3">
      <c r="B20" s="20"/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Przedmiar</vt:lpstr>
      <vt:lpstr>Strona tyt. P.</vt:lpstr>
      <vt:lpstr>Kosztorys ofertowy</vt:lpstr>
      <vt:lpstr>Strona TYT. K.O.</vt:lpstr>
      <vt:lpstr>'Kosztorys ofertowy'!Obszar_wydruku</vt:lpstr>
      <vt:lpstr>Przedmiar!Obszar_wydruku</vt:lpstr>
      <vt:lpstr>'Strona TYT. K.O.'!Obszar_wydruku</vt:lpstr>
      <vt:lpstr>'Strona tyt. P.'!Obszar_wydruku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drogi</cp:lastModifiedBy>
  <cp:lastPrinted>2021-03-20T15:17:57Z</cp:lastPrinted>
  <dcterms:created xsi:type="dcterms:W3CDTF">2015-06-05T18:19:34Z</dcterms:created>
  <dcterms:modified xsi:type="dcterms:W3CDTF">2021-05-04T09:45:40Z</dcterms:modified>
</cp:coreProperties>
</file>