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łgorzata Pabiś\Documents\M.Pabis\2023\PRZETARGI\UTRZYMANIE LETNIE I ZIMOWE DRÓG\"/>
    </mc:Choice>
  </mc:AlternateContent>
  <xr:revisionPtr revIDLastSave="0" documentId="13_ncr:1_{8FF11494-286E-4EC6-AC89-38D68E8C4B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E54" i="1" l="1"/>
  <c r="I54" i="1" s="1"/>
  <c r="G44" i="1"/>
  <c r="G57" i="1" s="1"/>
  <c r="E38" i="1"/>
  <c r="I9" i="1"/>
  <c r="E9" i="1"/>
  <c r="D26" i="1"/>
  <c r="E24" i="1"/>
  <c r="I24" i="1" s="1"/>
  <c r="I23" i="1"/>
  <c r="E22" i="1"/>
  <c r="I22" i="1" s="1"/>
  <c r="E21" i="1"/>
  <c r="I21" i="1" s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  <c r="E5" i="1"/>
  <c r="I5" i="1" s="1"/>
  <c r="E4" i="1"/>
  <c r="I4" i="1" s="1"/>
  <c r="I64" i="1"/>
  <c r="D64" i="1"/>
  <c r="E62" i="1"/>
  <c r="E61" i="1"/>
  <c r="H57" i="1"/>
  <c r="D55" i="1"/>
  <c r="E53" i="1"/>
  <c r="E52" i="1"/>
  <c r="I52" i="1" s="1"/>
  <c r="E51" i="1"/>
  <c r="I51" i="1" s="1"/>
  <c r="E50" i="1"/>
  <c r="I50" i="1" s="1"/>
  <c r="E48" i="1"/>
  <c r="I48" i="1" s="1"/>
  <c r="E47" i="1"/>
  <c r="I47" i="1" s="1"/>
  <c r="E46" i="1"/>
  <c r="I46" i="1" s="1"/>
  <c r="E45" i="1"/>
  <c r="I45" i="1" s="1"/>
  <c r="E44" i="1"/>
  <c r="E43" i="1"/>
  <c r="I43" i="1" s="1"/>
  <c r="E42" i="1"/>
  <c r="I42" i="1" s="1"/>
  <c r="E41" i="1"/>
  <c r="I41" i="1" s="1"/>
  <c r="E40" i="1"/>
  <c r="I40" i="1" s="1"/>
  <c r="E39" i="1"/>
  <c r="I38" i="1"/>
  <c r="E37" i="1"/>
  <c r="I37" i="1" s="1"/>
  <c r="E36" i="1"/>
  <c r="I36" i="1" s="1"/>
  <c r="E35" i="1"/>
  <c r="I35" i="1" s="1"/>
  <c r="E34" i="1"/>
  <c r="I34" i="1" s="1"/>
  <c r="E33" i="1"/>
  <c r="I33" i="1" s="1"/>
  <c r="I32" i="1"/>
  <c r="E31" i="1"/>
  <c r="I31" i="1" s="1"/>
  <c r="E30" i="1"/>
  <c r="I30" i="1" s="1"/>
  <c r="E29" i="1"/>
  <c r="I29" i="1" s="1"/>
  <c r="E25" i="1"/>
  <c r="E20" i="1"/>
  <c r="I20" i="1" s="1"/>
  <c r="I8" i="1"/>
  <c r="I7" i="1"/>
  <c r="I6" i="1"/>
  <c r="I44" i="1" l="1"/>
  <c r="I55" i="1" s="1"/>
  <c r="E26" i="1"/>
  <c r="E64" i="1"/>
  <c r="E55" i="1"/>
  <c r="I25" i="1"/>
  <c r="I26" i="1" s="1"/>
  <c r="I57" i="1" l="1"/>
  <c r="I66" i="1" s="1"/>
</calcChain>
</file>

<file path=xl/sharedStrings.xml><?xml version="1.0" encoding="utf-8"?>
<sst xmlns="http://schemas.openxmlformats.org/spreadsheetml/2006/main" count="73" uniqueCount="67">
  <si>
    <t>WYKAZ DRÓG- KOSZENIE POBOCZY</t>
  </si>
  <si>
    <t>Pobocza w mieście</t>
  </si>
  <si>
    <t>lp</t>
  </si>
  <si>
    <t>nazwa</t>
  </si>
  <si>
    <t>ilość stron</t>
  </si>
  <si>
    <t>długość mb</t>
  </si>
  <si>
    <t>długość całkowita</t>
  </si>
  <si>
    <t>szerokość mb</t>
  </si>
  <si>
    <t>spadki rowów przydrożnych 30% powierzchni całkowitej</t>
  </si>
  <si>
    <t>powierzchnia całkowita m²</t>
  </si>
  <si>
    <t>Brzechwy podjazd od DK (zarośla)*</t>
  </si>
  <si>
    <t>Głuchołazy droga za „Ireną”</t>
  </si>
  <si>
    <t>Głuchołazy ul. Żeromskiego*</t>
  </si>
  <si>
    <t>Głuchołazy ścieżka pieszo rowerowa do granicy Państwa</t>
  </si>
  <si>
    <t>Głuchołazy droga za stadionem</t>
  </si>
  <si>
    <t>Pobocza poza miastem</t>
  </si>
  <si>
    <t>mb</t>
  </si>
  <si>
    <t>szerokość</t>
  </si>
  <si>
    <t>Gierałcice Warszawska * dz. nr 146/2</t>
  </si>
  <si>
    <t>Gierałcice do granicy dz. nr 209/1</t>
  </si>
  <si>
    <t>Konradów Kol. Kaszubska</t>
  </si>
  <si>
    <t>Jarnołtówek droga  do granicy *</t>
  </si>
  <si>
    <t>Jarnołtówek-Charbielin *</t>
  </si>
  <si>
    <t>os. Pasterówka 107111 O</t>
  </si>
  <si>
    <t>Bodzanów droga do torów ( w prawo przy oś II) dz. nr 770/2</t>
  </si>
  <si>
    <t>Bodzanów droga obok placu drzewnego 107113 O</t>
  </si>
  <si>
    <t>Bodzanów przy pos. 19 *</t>
  </si>
  <si>
    <t>Burgrabice droga transportu rolnego dz. nr 63</t>
  </si>
  <si>
    <t>Biskupów Burgrabice *</t>
  </si>
  <si>
    <t>Nowy Świętów od DW do elektrowni 107107 O 107108 O</t>
  </si>
  <si>
    <t>Nowy Świętów do cmentarza 107109 O</t>
  </si>
  <si>
    <t>Polski Świętów Sucha Kamienica 107101 O *</t>
  </si>
  <si>
    <t>Nowy Las do cmentarza</t>
  </si>
  <si>
    <t>Charbielin droga rowerowa przy rowie</t>
  </si>
  <si>
    <t>Podlesie od DP do końca zabudowy 107114 O</t>
  </si>
  <si>
    <t>Podlesie droga przez wieś 107104O</t>
  </si>
  <si>
    <t>Podlesie droga za Aspen</t>
  </si>
  <si>
    <t>powierzchnia poboczy w mieście i poza miastem</t>
  </si>
  <si>
    <t>powierzchnia poboczy nie wskazanych w w/w wykazie</t>
  </si>
  <si>
    <t>powierzchnia</t>
  </si>
  <si>
    <t>powierzchnia całkowita</t>
  </si>
  <si>
    <t>* szerokość zmienna</t>
  </si>
  <si>
    <t>Bodzanów os. III  nowa droga  do klasztoru dz. nr 854/2</t>
  </si>
  <si>
    <t>Głuchołazy ul. Wieniawskiego dz. nr 1929/7</t>
  </si>
  <si>
    <t>powierzchnia łuku drogi/ m²</t>
  </si>
  <si>
    <t>Jarnołtówek do Ziemowita nr  drogi 107106 O *</t>
  </si>
  <si>
    <t>Głuchołazy ul. Tuwima - Okulickiego* dz. nr 1130, 1076/3</t>
  </si>
  <si>
    <t>Głuchołazy ul. Zapolskiej - Mickiewicza* dz. nr 942, 1025/2, 1028/1, 929/5, 1031/1</t>
  </si>
  <si>
    <t>Głuchołazy ul. Królowej Jadwigi wjazd od DK 40 dz. nr 826</t>
  </si>
  <si>
    <t>Głuchołązy ul. Królowej Jadwigi ścieżka pieszo rowerowa</t>
  </si>
  <si>
    <t>Głuchołazy kol. Jagiellońska wjazd na DK40 dz. nr 777</t>
  </si>
  <si>
    <t xml:space="preserve">Głuchołazy ul. Chrobrego wjazd na DK40 dz. nr 389/1 </t>
  </si>
  <si>
    <t>Głuchołazy ul. Orzeszkowej przy szkole dz. nr 414</t>
  </si>
  <si>
    <t>Głuchołazy ul. Nałkowskiej przy ogródkach działkowych* dz. nr 35/3</t>
  </si>
  <si>
    <t>Głuchołazy ul. Opawskadz. Nr 1146/78</t>
  </si>
  <si>
    <t>Głuchołazy ul. Opawska - Maczka łuk drogi dz. nr 1146/77 i 1499</t>
  </si>
  <si>
    <t xml:space="preserve">Głuchołazy ul. Kopernika do torów dz. nr 1294, 1424/3, </t>
  </si>
  <si>
    <t xml:space="preserve">Głuchołazy ul. Kopernika do ogródków działkowych dz. nr </t>
  </si>
  <si>
    <t xml:space="preserve">Głuchołazy wjazd na ul. Matejki od Powstańców śląskich przy torach </t>
  </si>
  <si>
    <t>Głuchołazy ul. Matejki</t>
  </si>
  <si>
    <t>Głuchołazy ul. Reja/Żeromskiego  "wyspa"</t>
  </si>
  <si>
    <t xml:space="preserve">Głuchołązy ul. Reja wjazd  od ul. Świdnickiek </t>
  </si>
  <si>
    <t>Pokrzywna ścieżka złota dolina-gorzelany-odnoga od łowiska-do siłowni dz. nr 214, 215, 57</t>
  </si>
  <si>
    <t xml:space="preserve">Podlesie droga za kościołem </t>
  </si>
  <si>
    <t>Konradów Skowronków *</t>
  </si>
  <si>
    <t>Charbielin naprzeciwko świetlicy do remizy*</t>
  </si>
  <si>
    <t>Nowy Świętów – Wilamowice Nyskie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</si>
</sst>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rgb="FF000000"/>
      <name val="Liberation Sans1"/>
      <charset val="238"/>
    </font>
    <font>
      <sz val="11"/>
      <color rgb="FF000000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FFFFFF"/>
      <name val="Liberation Sans1"/>
      <charset val="238"/>
    </font>
    <font>
      <sz val="10"/>
      <color rgb="FFCC0000"/>
      <name val="Liberation Sans1"/>
      <charset val="238"/>
    </font>
    <font>
      <b/>
      <sz val="10"/>
      <color rgb="FFFFFFFF"/>
      <name val="Liberation Sans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24"/>
      <color rgb="FF000000"/>
      <name val="Liberation Sans1"/>
      <charset val="238"/>
    </font>
    <font>
      <sz val="18"/>
      <color rgb="FF000000"/>
      <name val="Liberation Sans1"/>
      <charset val="238"/>
    </font>
    <font>
      <sz val="12"/>
      <color rgb="FF000000"/>
      <name val="Liberation Sans1"/>
      <charset val="238"/>
    </font>
    <font>
      <u/>
      <sz val="11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1"/>
      <color rgb="FF000000"/>
      <name val="Liberation Sans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Liberation Sans1"/>
      <charset val="238"/>
    </font>
    <font>
      <b/>
      <sz val="11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8" borderId="1"/>
    <xf numFmtId="0" fontId="14" fillId="0" borderId="0"/>
    <xf numFmtId="0" fontId="1" fillId="0" borderId="0"/>
    <xf numFmtId="0" fontId="1" fillId="0" borderId="0"/>
    <xf numFmtId="0" fontId="4" fillId="0" borderId="0"/>
  </cellStyleXfs>
  <cellXfs count="27">
    <xf numFmtId="0" fontId="0" fillId="0" borderId="0" xfId="0"/>
    <xf numFmtId="0" fontId="16" fillId="0" borderId="3" xfId="0" applyFont="1" applyBorder="1"/>
    <xf numFmtId="0" fontId="17" fillId="0" borderId="3" xfId="0" applyFont="1" applyBorder="1" applyAlignment="1">
      <alignment horizontal="center"/>
    </xf>
    <xf numFmtId="0" fontId="15" fillId="0" borderId="3" xfId="0" applyFont="1" applyBorder="1"/>
    <xf numFmtId="0" fontId="15" fillId="0" borderId="3" xfId="0" applyFont="1" applyBorder="1" applyAlignment="1">
      <alignment horizontal="center" vertical="center"/>
    </xf>
    <xf numFmtId="0" fontId="15" fillId="0" borderId="0" xfId="0" applyFont="1" applyAlignment="1">
      <alignment wrapText="1"/>
    </xf>
    <xf numFmtId="0" fontId="15" fillId="0" borderId="0" xfId="0" applyFont="1"/>
    <xf numFmtId="0" fontId="17" fillId="0" borderId="4" xfId="0" applyFont="1" applyBorder="1"/>
    <xf numFmtId="0" fontId="15" fillId="0" borderId="4" xfId="0" applyFont="1" applyBorder="1"/>
    <xf numFmtId="0" fontId="0" fillId="0" borderId="0" xfId="0" applyAlignment="1">
      <alignment wrapText="1"/>
    </xf>
    <xf numFmtId="0" fontId="17" fillId="0" borderId="3" xfId="0" applyFont="1" applyBorder="1"/>
    <xf numFmtId="0" fontId="15" fillId="0" borderId="3" xfId="0" applyFont="1" applyBorder="1" applyAlignment="1">
      <alignment wrapText="1"/>
    </xf>
    <xf numFmtId="0" fontId="17" fillId="0" borderId="3" xfId="0" applyFont="1" applyBorder="1" applyAlignment="1">
      <alignment horizontal="left" wrapText="1"/>
    </xf>
    <xf numFmtId="0" fontId="17" fillId="0" borderId="3" xfId="0" applyFont="1" applyBorder="1" applyAlignment="1">
      <alignment wrapText="1"/>
    </xf>
    <xf numFmtId="0" fontId="0" fillId="0" borderId="3" xfId="0" applyBorder="1"/>
    <xf numFmtId="0" fontId="17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wrapText="1"/>
    </xf>
    <xf numFmtId="0" fontId="17" fillId="0" borderId="3" xfId="0" applyFont="1" applyBorder="1" applyAlignment="1">
      <alignment horizontal="center" wrapText="1"/>
    </xf>
    <xf numFmtId="0" fontId="15" fillId="0" borderId="3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5" fillId="0" borderId="2" xfId="0" applyFont="1" applyBorder="1" applyAlignment="1">
      <alignment horizontal="center"/>
    </xf>
    <xf numFmtId="0" fontId="17" fillId="0" borderId="3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center"/>
    </xf>
    <xf numFmtId="0" fontId="0" fillId="0" borderId="0" xfId="0"/>
    <xf numFmtId="0" fontId="15" fillId="0" borderId="0" xfId="0" applyFont="1" applyAlignment="1">
      <alignment horizontal="left" wrapText="1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</cellXfs>
  <cellStyles count="19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Neutral" xfId="13" xr:uid="{00000000-0005-0000-0000-00000C000000}"/>
    <cellStyle name="Normalny" xfId="0" builtinId="0" customBuiltin="1"/>
    <cellStyle name="Note" xfId="14" xr:uid="{00000000-0005-0000-0000-00000E000000}"/>
    <cellStyle name="Result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1"/>
  <sheetViews>
    <sheetView tabSelected="1" workbookViewId="0">
      <selection activeCell="B44" sqref="B44"/>
    </sheetView>
  </sheetViews>
  <sheetFormatPr defaultRowHeight="14.25"/>
  <cols>
    <col min="1" max="1" width="3.375" customWidth="1"/>
    <col min="2" max="2" width="27.125" customWidth="1"/>
    <col min="3" max="3" width="7" customWidth="1"/>
    <col min="4" max="4" width="7.375" customWidth="1"/>
    <col min="5" max="5" width="9.75" customWidth="1"/>
    <col min="6" max="6" width="9.875" customWidth="1"/>
    <col min="7" max="7" width="17.5" customWidth="1"/>
    <col min="8" max="8" width="11.875" customWidth="1"/>
    <col min="9" max="9" width="11.625" customWidth="1"/>
    <col min="10" max="11" width="10.625" customWidth="1"/>
    <col min="12" max="12" width="9" customWidth="1"/>
  </cols>
  <sheetData>
    <row r="1" spans="1:9" ht="27" customHeight="1">
      <c r="B1" s="20" t="s">
        <v>0</v>
      </c>
      <c r="C1" s="20"/>
      <c r="D1" s="20"/>
      <c r="E1" s="20"/>
      <c r="F1" s="20"/>
      <c r="G1" s="20"/>
      <c r="H1" s="20"/>
      <c r="I1" s="20"/>
    </row>
    <row r="2" spans="1:9" ht="22.5" customHeight="1">
      <c r="A2" s="1" t="s">
        <v>1</v>
      </c>
      <c r="B2" s="2"/>
      <c r="C2" s="3"/>
      <c r="D2" s="3"/>
      <c r="E2" s="3"/>
      <c r="F2" s="4"/>
      <c r="G2" s="4"/>
      <c r="H2" s="4"/>
      <c r="I2" s="4"/>
    </row>
    <row r="3" spans="1:9" ht="58.5" customHeight="1">
      <c r="A3" s="18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44</v>
      </c>
      <c r="I3" s="15" t="s">
        <v>9</v>
      </c>
    </row>
    <row r="4" spans="1:9" ht="30">
      <c r="A4" s="3">
        <v>1</v>
      </c>
      <c r="B4" s="16" t="s">
        <v>10</v>
      </c>
      <c r="C4" s="3">
        <v>2</v>
      </c>
      <c r="D4" s="3">
        <v>160</v>
      </c>
      <c r="E4" s="3">
        <f>C4*D4</f>
        <v>320</v>
      </c>
      <c r="F4" s="3">
        <v>2</v>
      </c>
      <c r="G4" s="3"/>
      <c r="H4" s="3"/>
      <c r="I4" s="3">
        <f>F4*E4</f>
        <v>640</v>
      </c>
    </row>
    <row r="5" spans="1:9" ht="30">
      <c r="A5" s="3">
        <v>2</v>
      </c>
      <c r="B5" s="16" t="s">
        <v>43</v>
      </c>
      <c r="C5" s="3">
        <v>1</v>
      </c>
      <c r="D5" s="3">
        <v>310</v>
      </c>
      <c r="E5" s="3">
        <f>C5*D5</f>
        <v>310</v>
      </c>
      <c r="F5" s="3">
        <v>2</v>
      </c>
      <c r="G5" s="3"/>
      <c r="H5" s="3"/>
      <c r="I5" s="3">
        <f>E5*F5</f>
        <v>620</v>
      </c>
    </row>
    <row r="6" spans="1:9" ht="21.75" customHeight="1">
      <c r="A6" s="3">
        <v>3</v>
      </c>
      <c r="B6" s="3" t="s">
        <v>11</v>
      </c>
      <c r="C6" s="3">
        <v>2</v>
      </c>
      <c r="D6" s="3">
        <v>130</v>
      </c>
      <c r="E6" s="3">
        <v>260</v>
      </c>
      <c r="F6" s="3">
        <v>1</v>
      </c>
      <c r="G6" s="3"/>
      <c r="H6" s="3"/>
      <c r="I6" s="3">
        <f t="shared" ref="I6:I25" si="0">E6*F6</f>
        <v>260</v>
      </c>
    </row>
    <row r="7" spans="1:9" ht="22.5" customHeight="1">
      <c r="A7" s="3">
        <v>4</v>
      </c>
      <c r="B7" s="11" t="s">
        <v>12</v>
      </c>
      <c r="C7" s="3">
        <v>1</v>
      </c>
      <c r="D7" s="3">
        <v>627</v>
      </c>
      <c r="E7" s="3">
        <v>627</v>
      </c>
      <c r="F7" s="3">
        <v>1</v>
      </c>
      <c r="G7" s="3"/>
      <c r="H7" s="3"/>
      <c r="I7" s="3">
        <f t="shared" si="0"/>
        <v>627</v>
      </c>
    </row>
    <row r="8" spans="1:9" ht="30.75" customHeight="1">
      <c r="A8" s="3">
        <v>5</v>
      </c>
      <c r="B8" s="11" t="s">
        <v>60</v>
      </c>
      <c r="C8" s="3">
        <v>1</v>
      </c>
      <c r="D8" s="3">
        <v>122</v>
      </c>
      <c r="E8" s="3">
        <v>122</v>
      </c>
      <c r="F8" s="3">
        <v>1</v>
      </c>
      <c r="G8" s="3"/>
      <c r="H8" s="3"/>
      <c r="I8" s="3">
        <f t="shared" si="0"/>
        <v>122</v>
      </c>
    </row>
    <row r="9" spans="1:9" ht="36" customHeight="1">
      <c r="A9" s="3"/>
      <c r="B9" s="11" t="s">
        <v>61</v>
      </c>
      <c r="C9" s="3">
        <v>2</v>
      </c>
      <c r="D9" s="3">
        <v>140</v>
      </c>
      <c r="E9" s="3">
        <f>C9*D9</f>
        <v>280</v>
      </c>
      <c r="F9" s="3">
        <v>1</v>
      </c>
      <c r="G9" s="3"/>
      <c r="H9" s="3"/>
      <c r="I9" s="3">
        <f>E9*F9</f>
        <v>280</v>
      </c>
    </row>
    <row r="10" spans="1:9" ht="50.25" customHeight="1">
      <c r="A10" s="3">
        <v>6</v>
      </c>
      <c r="B10" s="11" t="s">
        <v>47</v>
      </c>
      <c r="C10" s="3">
        <v>1</v>
      </c>
      <c r="D10" s="3">
        <v>251</v>
      </c>
      <c r="E10" s="3">
        <f t="shared" ref="E10:E19" si="1">C10*D10</f>
        <v>251</v>
      </c>
      <c r="F10" s="3">
        <v>2</v>
      </c>
      <c r="G10" s="3"/>
      <c r="H10" s="3"/>
      <c r="I10" s="3">
        <f>E10*F10</f>
        <v>502</v>
      </c>
    </row>
    <row r="11" spans="1:9" ht="31.5" customHeight="1">
      <c r="A11" s="3">
        <v>7</v>
      </c>
      <c r="B11" s="11" t="s">
        <v>46</v>
      </c>
      <c r="C11" s="3">
        <v>1</v>
      </c>
      <c r="D11" s="3">
        <v>461</v>
      </c>
      <c r="E11" s="3">
        <f t="shared" si="1"/>
        <v>461</v>
      </c>
      <c r="F11" s="3">
        <v>2</v>
      </c>
      <c r="G11" s="3"/>
      <c r="H11" s="3"/>
      <c r="I11" s="3">
        <f t="shared" si="0"/>
        <v>922</v>
      </c>
    </row>
    <row r="12" spans="1:9" ht="31.5" customHeight="1">
      <c r="A12" s="3">
        <v>8</v>
      </c>
      <c r="B12" s="11" t="s">
        <v>48</v>
      </c>
      <c r="C12" s="3">
        <v>2</v>
      </c>
      <c r="D12" s="3">
        <v>111</v>
      </c>
      <c r="E12" s="3">
        <f t="shared" si="1"/>
        <v>222</v>
      </c>
      <c r="F12" s="3">
        <v>1</v>
      </c>
      <c r="G12" s="3"/>
      <c r="H12" s="3"/>
      <c r="I12" s="3">
        <f t="shared" si="0"/>
        <v>222</v>
      </c>
    </row>
    <row r="13" spans="1:9" ht="31.5" customHeight="1">
      <c r="A13" s="3">
        <v>9</v>
      </c>
      <c r="B13" s="11" t="s">
        <v>49</v>
      </c>
      <c r="C13" s="3">
        <v>1</v>
      </c>
      <c r="D13" s="3">
        <v>176</v>
      </c>
      <c r="E13" s="3">
        <f t="shared" si="1"/>
        <v>176</v>
      </c>
      <c r="F13" s="3">
        <v>1</v>
      </c>
      <c r="G13" s="3"/>
      <c r="H13" s="3"/>
      <c r="I13" s="3">
        <f t="shared" si="0"/>
        <v>176</v>
      </c>
    </row>
    <row r="14" spans="1:9" ht="31.5" customHeight="1">
      <c r="A14" s="3">
        <v>10</v>
      </c>
      <c r="B14" s="11" t="s">
        <v>50</v>
      </c>
      <c r="C14" s="3">
        <v>2</v>
      </c>
      <c r="D14" s="3">
        <v>5</v>
      </c>
      <c r="E14" s="3">
        <f t="shared" si="1"/>
        <v>10</v>
      </c>
      <c r="F14" s="3">
        <v>0.5</v>
      </c>
      <c r="G14" s="3"/>
      <c r="H14" s="3"/>
      <c r="I14" s="3">
        <f t="shared" ref="I14:I19" si="2">E14*F14</f>
        <v>5</v>
      </c>
    </row>
    <row r="15" spans="1:9" ht="31.5" customHeight="1">
      <c r="A15" s="3">
        <v>11</v>
      </c>
      <c r="B15" s="11" t="s">
        <v>51</v>
      </c>
      <c r="C15" s="3">
        <v>1</v>
      </c>
      <c r="D15" s="3">
        <v>50</v>
      </c>
      <c r="E15" s="3">
        <f t="shared" si="1"/>
        <v>50</v>
      </c>
      <c r="F15" s="3">
        <v>1</v>
      </c>
      <c r="G15" s="3"/>
      <c r="H15" s="3"/>
      <c r="I15" s="3">
        <f t="shared" si="2"/>
        <v>50</v>
      </c>
    </row>
    <row r="16" spans="1:9" ht="31.5" customHeight="1">
      <c r="A16" s="3">
        <v>12</v>
      </c>
      <c r="B16" s="11" t="s">
        <v>52</v>
      </c>
      <c r="C16" s="3">
        <v>1</v>
      </c>
      <c r="D16" s="3">
        <v>35</v>
      </c>
      <c r="E16" s="3">
        <f t="shared" si="1"/>
        <v>35</v>
      </c>
      <c r="F16" s="3">
        <v>0.5</v>
      </c>
      <c r="G16" s="3"/>
      <c r="H16" s="3"/>
      <c r="I16" s="3">
        <f t="shared" si="2"/>
        <v>17.5</v>
      </c>
    </row>
    <row r="17" spans="1:11" ht="31.5" customHeight="1">
      <c r="A17" s="3">
        <v>13</v>
      </c>
      <c r="B17" s="11" t="s">
        <v>53</v>
      </c>
      <c r="C17" s="3">
        <v>1</v>
      </c>
      <c r="D17" s="3">
        <v>370</v>
      </c>
      <c r="E17" s="3">
        <f t="shared" si="1"/>
        <v>370</v>
      </c>
      <c r="F17" s="3">
        <v>0.5</v>
      </c>
      <c r="G17" s="3"/>
      <c r="H17" s="3"/>
      <c r="I17" s="3">
        <f t="shared" si="2"/>
        <v>185</v>
      </c>
    </row>
    <row r="18" spans="1:11" ht="31.5" customHeight="1">
      <c r="A18" s="3">
        <v>14</v>
      </c>
      <c r="B18" s="11" t="s">
        <v>54</v>
      </c>
      <c r="C18" s="3">
        <v>1</v>
      </c>
      <c r="D18" s="3">
        <v>129</v>
      </c>
      <c r="E18" s="3">
        <f t="shared" si="1"/>
        <v>129</v>
      </c>
      <c r="F18" s="3">
        <v>2</v>
      </c>
      <c r="G18" s="3"/>
      <c r="H18" s="3"/>
      <c r="I18" s="3">
        <f t="shared" si="2"/>
        <v>258</v>
      </c>
    </row>
    <row r="19" spans="1:11" ht="31.5" customHeight="1">
      <c r="A19" s="3">
        <v>15</v>
      </c>
      <c r="B19" s="11" t="s">
        <v>55</v>
      </c>
      <c r="C19" s="3">
        <v>1</v>
      </c>
      <c r="D19" s="3">
        <v>44</v>
      </c>
      <c r="E19" s="3">
        <f t="shared" si="1"/>
        <v>44</v>
      </c>
      <c r="F19" s="3">
        <v>2</v>
      </c>
      <c r="G19" s="3"/>
      <c r="H19" s="3"/>
      <c r="I19" s="3">
        <f t="shared" si="2"/>
        <v>88</v>
      </c>
    </row>
    <row r="20" spans="1:11" ht="34.5" customHeight="1">
      <c r="A20" s="3">
        <v>16</v>
      </c>
      <c r="B20" s="11" t="s">
        <v>13</v>
      </c>
      <c r="C20" s="3">
        <v>2</v>
      </c>
      <c r="D20" s="3">
        <v>1500</v>
      </c>
      <c r="E20" s="3">
        <f>SUM(C20*D20)</f>
        <v>3000</v>
      </c>
      <c r="F20" s="3">
        <v>2</v>
      </c>
      <c r="G20" s="3"/>
      <c r="H20" s="3"/>
      <c r="I20" s="3">
        <f t="shared" si="0"/>
        <v>6000</v>
      </c>
    </row>
    <row r="21" spans="1:11" ht="41.25" customHeight="1">
      <c r="A21" s="3">
        <v>17</v>
      </c>
      <c r="B21" s="11" t="s">
        <v>56</v>
      </c>
      <c r="C21" s="3">
        <v>2</v>
      </c>
      <c r="D21" s="3">
        <v>99</v>
      </c>
      <c r="E21" s="3">
        <f>SUM(C21*D21)</f>
        <v>198</v>
      </c>
      <c r="F21" s="3">
        <v>1</v>
      </c>
      <c r="G21" s="3"/>
      <c r="H21" s="3"/>
      <c r="I21" s="3">
        <f t="shared" si="0"/>
        <v>198</v>
      </c>
    </row>
    <row r="22" spans="1:11" ht="45.75" customHeight="1">
      <c r="A22" s="3">
        <v>18</v>
      </c>
      <c r="B22" s="11" t="s">
        <v>57</v>
      </c>
      <c r="C22" s="3">
        <v>1</v>
      </c>
      <c r="D22" s="3">
        <v>71</v>
      </c>
      <c r="E22" s="3">
        <f>C22*D22</f>
        <v>71</v>
      </c>
      <c r="F22" s="3">
        <v>2</v>
      </c>
      <c r="G22" s="3"/>
      <c r="H22" s="3"/>
      <c r="I22" s="3">
        <f t="shared" si="0"/>
        <v>142</v>
      </c>
    </row>
    <row r="23" spans="1:11" ht="45.75" customHeight="1">
      <c r="A23" s="3">
        <v>19</v>
      </c>
      <c r="B23" s="11" t="s">
        <v>58</v>
      </c>
      <c r="C23" s="3">
        <v>1</v>
      </c>
      <c r="D23" s="3">
        <v>20</v>
      </c>
      <c r="E23" s="3">
        <v>20</v>
      </c>
      <c r="F23" s="3">
        <v>3</v>
      </c>
      <c r="G23" s="3"/>
      <c r="H23" s="3"/>
      <c r="I23" s="3">
        <f>E23*F23</f>
        <v>60</v>
      </c>
    </row>
    <row r="24" spans="1:11" ht="45.75" customHeight="1">
      <c r="A24" s="3">
        <v>20</v>
      </c>
      <c r="B24" s="11" t="s">
        <v>59</v>
      </c>
      <c r="C24" s="3">
        <v>2</v>
      </c>
      <c r="D24" s="3">
        <v>150</v>
      </c>
      <c r="E24" s="3">
        <f>C24*D24</f>
        <v>300</v>
      </c>
      <c r="F24" s="3">
        <v>2</v>
      </c>
      <c r="G24" s="3"/>
      <c r="H24" s="3"/>
      <c r="I24" s="3">
        <f>E24*F24</f>
        <v>600</v>
      </c>
    </row>
    <row r="25" spans="1:11" ht="23.25" customHeight="1">
      <c r="A25" s="3">
        <v>21</v>
      </c>
      <c r="B25" s="11" t="s">
        <v>14</v>
      </c>
      <c r="C25" s="3">
        <v>1</v>
      </c>
      <c r="D25" s="3">
        <v>184</v>
      </c>
      <c r="E25" s="3">
        <f>SUM(C25*D25)</f>
        <v>184</v>
      </c>
      <c r="F25" s="3">
        <v>1</v>
      </c>
      <c r="G25" s="3"/>
      <c r="H25" s="3"/>
      <c r="I25" s="3">
        <f t="shared" si="0"/>
        <v>184</v>
      </c>
    </row>
    <row r="26" spans="1:11" ht="22.5" customHeight="1">
      <c r="B26" s="5"/>
      <c r="C26" s="6"/>
      <c r="D26" s="7">
        <f>SUM(D4:D25)</f>
        <v>5145</v>
      </c>
      <c r="E26" s="7">
        <f>SUM(E4:E25)</f>
        <v>7440</v>
      </c>
      <c r="F26" s="8"/>
      <c r="G26" s="8"/>
      <c r="H26" s="8"/>
      <c r="I26" s="7">
        <f>SUM(I4:I25)</f>
        <v>12158.5</v>
      </c>
      <c r="K26" s="9"/>
    </row>
    <row r="27" spans="1:11" ht="10.5" customHeight="1">
      <c r="B27" s="6"/>
      <c r="C27" s="6"/>
      <c r="D27" s="6"/>
      <c r="E27" s="6"/>
      <c r="F27" s="6"/>
      <c r="G27" s="6"/>
      <c r="H27" s="6"/>
      <c r="I27" s="6"/>
    </row>
    <row r="28" spans="1:11" ht="32.25" customHeight="1">
      <c r="A28" s="25" t="s">
        <v>15</v>
      </c>
      <c r="B28" s="26"/>
      <c r="C28" s="17" t="s">
        <v>4</v>
      </c>
      <c r="D28" s="17" t="s">
        <v>16</v>
      </c>
      <c r="E28" s="17" t="s">
        <v>6</v>
      </c>
      <c r="F28" s="17" t="s">
        <v>7</v>
      </c>
      <c r="G28" s="11"/>
      <c r="H28" s="11"/>
      <c r="I28" s="3"/>
      <c r="K28" s="9"/>
    </row>
    <row r="29" spans="1:11" ht="27" customHeight="1">
      <c r="A29" s="3">
        <v>1</v>
      </c>
      <c r="B29" s="16" t="s">
        <v>18</v>
      </c>
      <c r="C29" s="3">
        <v>1</v>
      </c>
      <c r="D29" s="3">
        <v>1000</v>
      </c>
      <c r="E29" s="3">
        <f>C29*D29</f>
        <v>1000</v>
      </c>
      <c r="F29" s="3">
        <v>1</v>
      </c>
      <c r="G29" s="3">
        <v>600</v>
      </c>
      <c r="H29" s="3"/>
      <c r="I29" s="3">
        <f>E29*F29+G29</f>
        <v>1600</v>
      </c>
      <c r="K29" s="9"/>
    </row>
    <row r="30" spans="1:11" ht="21.75" customHeight="1">
      <c r="A30" s="3">
        <v>2</v>
      </c>
      <c r="B30" s="3" t="s">
        <v>19</v>
      </c>
      <c r="C30" s="3">
        <v>2</v>
      </c>
      <c r="D30" s="3">
        <v>1300</v>
      </c>
      <c r="E30" s="3">
        <f>C30*D30</f>
        <v>2600</v>
      </c>
      <c r="F30" s="3">
        <v>1</v>
      </c>
      <c r="G30" s="3"/>
      <c r="H30" s="3"/>
      <c r="I30" s="3">
        <f>E30*F30</f>
        <v>2600</v>
      </c>
    </row>
    <row r="31" spans="1:11" ht="24.75" customHeight="1">
      <c r="A31" s="3">
        <v>3</v>
      </c>
      <c r="B31" s="3" t="s">
        <v>20</v>
      </c>
      <c r="C31" s="3">
        <v>2</v>
      </c>
      <c r="D31" s="3">
        <v>480</v>
      </c>
      <c r="E31" s="3">
        <f>C31*D31</f>
        <v>960</v>
      </c>
      <c r="F31" s="3">
        <v>1</v>
      </c>
      <c r="G31" s="3"/>
      <c r="H31" s="3"/>
      <c r="I31" s="3">
        <f>E31*F31</f>
        <v>960</v>
      </c>
    </row>
    <row r="32" spans="1:11" ht="15">
      <c r="A32" s="3">
        <v>4</v>
      </c>
      <c r="B32" s="3" t="s">
        <v>64</v>
      </c>
      <c r="C32" s="3">
        <v>2</v>
      </c>
      <c r="D32" s="3">
        <v>750</v>
      </c>
      <c r="E32" s="3">
        <v>1500</v>
      </c>
      <c r="F32" s="3">
        <v>1.5</v>
      </c>
      <c r="G32" s="3">
        <v>450</v>
      </c>
      <c r="H32" s="3">
        <v>223</v>
      </c>
      <c r="I32" s="3">
        <f>SUM(E32+F32+G32-H32)</f>
        <v>1728.5</v>
      </c>
      <c r="K32" s="9"/>
    </row>
    <row r="33" spans="1:11" ht="21.75" customHeight="1">
      <c r="A33" s="3">
        <v>5</v>
      </c>
      <c r="B33" s="3" t="s">
        <v>21</v>
      </c>
      <c r="C33" s="3">
        <v>2</v>
      </c>
      <c r="D33" s="3">
        <v>1100</v>
      </c>
      <c r="E33" s="3">
        <f>C33*D33</f>
        <v>2200</v>
      </c>
      <c r="F33" s="3">
        <v>1</v>
      </c>
      <c r="G33" s="3"/>
      <c r="H33" s="3"/>
      <c r="I33" s="3">
        <f>E33*F33</f>
        <v>2200</v>
      </c>
    </row>
    <row r="34" spans="1:11" ht="39.75" customHeight="1">
      <c r="A34" s="3">
        <v>6</v>
      </c>
      <c r="B34" s="11" t="s">
        <v>45</v>
      </c>
      <c r="C34" s="3">
        <v>2</v>
      </c>
      <c r="D34" s="3">
        <v>1630</v>
      </c>
      <c r="E34" s="3">
        <f>C34*D34</f>
        <v>3260</v>
      </c>
      <c r="F34" s="3">
        <v>1</v>
      </c>
      <c r="G34" s="3"/>
      <c r="H34" s="3"/>
      <c r="I34" s="3">
        <f>E34*F34</f>
        <v>3260</v>
      </c>
      <c r="K34" s="9"/>
    </row>
    <row r="35" spans="1:11" ht="47.25" customHeight="1">
      <c r="A35" s="3">
        <v>7</v>
      </c>
      <c r="B35" s="5" t="s">
        <v>62</v>
      </c>
      <c r="C35" s="3">
        <v>2</v>
      </c>
      <c r="D35" s="3">
        <v>1500</v>
      </c>
      <c r="E35" s="3">
        <f>C35*D35</f>
        <v>3000</v>
      </c>
      <c r="F35" s="3">
        <v>1.5</v>
      </c>
      <c r="G35" s="3"/>
      <c r="H35" s="3"/>
      <c r="I35" s="3">
        <f>E35*F35</f>
        <v>4500</v>
      </c>
      <c r="K35" s="9"/>
    </row>
    <row r="36" spans="1:11" ht="20.25" customHeight="1">
      <c r="A36" s="3">
        <v>8</v>
      </c>
      <c r="B36" s="3" t="s">
        <v>22</v>
      </c>
      <c r="C36" s="3">
        <v>2</v>
      </c>
      <c r="D36" s="3">
        <v>3320</v>
      </c>
      <c r="E36" s="3">
        <f>C36*D36</f>
        <v>6640</v>
      </c>
      <c r="F36" s="3">
        <v>1.5</v>
      </c>
      <c r="G36" s="3">
        <v>1992</v>
      </c>
      <c r="H36" s="3"/>
      <c r="I36" s="3">
        <f>E36*F36+G36</f>
        <v>11952</v>
      </c>
      <c r="K36" s="9"/>
    </row>
    <row r="37" spans="1:11" ht="19.5" customHeight="1">
      <c r="A37" s="3">
        <v>9</v>
      </c>
      <c r="B37" s="3" t="s">
        <v>23</v>
      </c>
      <c r="C37" s="3">
        <v>2</v>
      </c>
      <c r="D37" s="3">
        <v>825</v>
      </c>
      <c r="E37" s="3">
        <f>C37*D37</f>
        <v>1650</v>
      </c>
      <c r="F37" s="3">
        <v>1</v>
      </c>
      <c r="G37" s="3">
        <v>495</v>
      </c>
      <c r="H37" s="3"/>
      <c r="I37" s="3">
        <f>E37*F37</f>
        <v>1650</v>
      </c>
    </row>
    <row r="38" spans="1:11" ht="32.25" customHeight="1">
      <c r="A38" s="3">
        <v>10</v>
      </c>
      <c r="B38" s="11" t="s">
        <v>42</v>
      </c>
      <c r="C38" s="3">
        <v>1</v>
      </c>
      <c r="D38" s="3">
        <v>393</v>
      </c>
      <c r="E38" s="3">
        <f>D38*C38</f>
        <v>393</v>
      </c>
      <c r="F38" s="3">
        <v>1</v>
      </c>
      <c r="G38" s="3"/>
      <c r="H38" s="3"/>
      <c r="I38" s="3">
        <f>E38*F38</f>
        <v>393</v>
      </c>
    </row>
    <row r="39" spans="1:11" ht="42.75" customHeight="1">
      <c r="A39" s="3">
        <v>11</v>
      </c>
      <c r="B39" s="11" t="s">
        <v>24</v>
      </c>
      <c r="C39" s="3">
        <v>2</v>
      </c>
      <c r="D39" s="3">
        <v>131</v>
      </c>
      <c r="E39" s="3">
        <f t="shared" ref="E39:E48" si="3">C39*D39</f>
        <v>262</v>
      </c>
      <c r="F39" s="3">
        <v>1</v>
      </c>
      <c r="G39" s="3"/>
      <c r="H39" s="3"/>
      <c r="I39" s="3">
        <v>262</v>
      </c>
    </row>
    <row r="40" spans="1:11" ht="42" customHeight="1">
      <c r="A40" s="3">
        <v>12</v>
      </c>
      <c r="B40" s="11" t="s">
        <v>25</v>
      </c>
      <c r="C40" s="3">
        <v>2</v>
      </c>
      <c r="D40" s="3">
        <v>588</v>
      </c>
      <c r="E40" s="3">
        <f t="shared" si="3"/>
        <v>1176</v>
      </c>
      <c r="F40" s="3">
        <v>1</v>
      </c>
      <c r="G40" s="3"/>
      <c r="H40" s="3"/>
      <c r="I40" s="3">
        <f>E40*F40</f>
        <v>1176</v>
      </c>
    </row>
    <row r="41" spans="1:11" ht="24.75" customHeight="1">
      <c r="A41" s="3">
        <v>13</v>
      </c>
      <c r="B41" s="11" t="s">
        <v>26</v>
      </c>
      <c r="C41" s="3">
        <v>2</v>
      </c>
      <c r="D41" s="3">
        <v>100</v>
      </c>
      <c r="E41" s="3">
        <f t="shared" si="3"/>
        <v>200</v>
      </c>
      <c r="F41" s="3">
        <v>1</v>
      </c>
      <c r="G41" s="3">
        <v>60</v>
      </c>
      <c r="H41" s="3"/>
      <c r="I41" s="3">
        <f>SUM(E41+G41)</f>
        <v>260</v>
      </c>
    </row>
    <row r="42" spans="1:11" ht="43.5" customHeight="1">
      <c r="A42" s="3">
        <v>14</v>
      </c>
      <c r="B42" s="11" t="s">
        <v>27</v>
      </c>
      <c r="C42" s="3">
        <v>2</v>
      </c>
      <c r="D42" s="3">
        <v>500</v>
      </c>
      <c r="E42" s="3">
        <f t="shared" si="3"/>
        <v>1000</v>
      </c>
      <c r="F42" s="3">
        <v>1</v>
      </c>
      <c r="G42" s="3">
        <v>300</v>
      </c>
      <c r="H42" s="3"/>
      <c r="I42" s="3">
        <f>SUM(E42+G42)</f>
        <v>1300</v>
      </c>
    </row>
    <row r="43" spans="1:11" ht="24" customHeight="1">
      <c r="A43" s="3">
        <v>15</v>
      </c>
      <c r="B43" s="3" t="s">
        <v>28</v>
      </c>
      <c r="C43" s="3">
        <v>2</v>
      </c>
      <c r="D43" s="3">
        <v>2900</v>
      </c>
      <c r="E43" s="3">
        <f t="shared" si="3"/>
        <v>5800</v>
      </c>
      <c r="F43" s="3">
        <v>1</v>
      </c>
      <c r="G43" s="3"/>
      <c r="H43" s="3">
        <v>200</v>
      </c>
      <c r="I43" s="3">
        <f>E43*F43-H43</f>
        <v>5600</v>
      </c>
    </row>
    <row r="44" spans="1:11" ht="36.75" customHeight="1">
      <c r="A44" s="3">
        <v>16</v>
      </c>
      <c r="B44" s="11" t="s">
        <v>66</v>
      </c>
      <c r="C44" s="3">
        <v>2</v>
      </c>
      <c r="D44" s="3">
        <v>2300</v>
      </c>
      <c r="E44" s="3">
        <f t="shared" si="3"/>
        <v>4600</v>
      </c>
      <c r="F44" s="3">
        <v>1</v>
      </c>
      <c r="G44" s="3">
        <f>E44*0.3</f>
        <v>1380</v>
      </c>
      <c r="H44" s="3"/>
      <c r="I44" s="3">
        <f>E44*F44+G44</f>
        <v>5980</v>
      </c>
    </row>
    <row r="45" spans="1:11" ht="39.75" customHeight="1">
      <c r="A45" s="3">
        <v>17</v>
      </c>
      <c r="B45" s="5" t="s">
        <v>29</v>
      </c>
      <c r="C45" s="3">
        <v>2</v>
      </c>
      <c r="D45" s="3">
        <v>1012</v>
      </c>
      <c r="E45" s="3">
        <f t="shared" si="3"/>
        <v>2024</v>
      </c>
      <c r="F45" s="3">
        <v>1</v>
      </c>
      <c r="G45" s="3"/>
      <c r="H45" s="3"/>
      <c r="I45" s="3">
        <f>E45*F45</f>
        <v>2024</v>
      </c>
    </row>
    <row r="46" spans="1:11" ht="37.5" customHeight="1">
      <c r="A46" s="3">
        <v>18</v>
      </c>
      <c r="B46" s="11" t="s">
        <v>30</v>
      </c>
      <c r="C46" s="3">
        <v>2</v>
      </c>
      <c r="D46" s="3">
        <v>312</v>
      </c>
      <c r="E46" s="3">
        <f t="shared" si="3"/>
        <v>624</v>
      </c>
      <c r="F46" s="3">
        <v>1</v>
      </c>
      <c r="G46" s="3"/>
      <c r="H46" s="3"/>
      <c r="I46" s="3">
        <f>E46*F46</f>
        <v>624</v>
      </c>
    </row>
    <row r="47" spans="1:11" ht="30">
      <c r="A47" s="3">
        <v>19</v>
      </c>
      <c r="B47" s="11" t="s">
        <v>31</v>
      </c>
      <c r="C47" s="3">
        <v>2</v>
      </c>
      <c r="D47" s="3">
        <v>2082</v>
      </c>
      <c r="E47" s="3">
        <f t="shared" si="3"/>
        <v>4164</v>
      </c>
      <c r="F47" s="3">
        <v>1</v>
      </c>
      <c r="G47" s="3"/>
      <c r="H47" s="3">
        <v>611</v>
      </c>
      <c r="I47" s="3">
        <f>E47*F47-H47</f>
        <v>3553</v>
      </c>
    </row>
    <row r="48" spans="1:11" ht="24.75" customHeight="1">
      <c r="A48" s="3">
        <v>20</v>
      </c>
      <c r="B48" s="3" t="s">
        <v>32</v>
      </c>
      <c r="C48" s="3">
        <v>2</v>
      </c>
      <c r="D48" s="3">
        <v>600</v>
      </c>
      <c r="E48" s="3">
        <f t="shared" si="3"/>
        <v>1200</v>
      </c>
      <c r="F48" s="3">
        <v>1</v>
      </c>
      <c r="G48" s="3"/>
      <c r="H48" s="3"/>
      <c r="I48" s="3">
        <f>E48*F48-H48</f>
        <v>1200</v>
      </c>
    </row>
    <row r="49" spans="1:9" ht="43.5" customHeight="1">
      <c r="A49" s="3">
        <v>21</v>
      </c>
      <c r="B49" s="11" t="s">
        <v>33</v>
      </c>
      <c r="C49" s="3">
        <v>2</v>
      </c>
      <c r="D49" s="3">
        <v>1400</v>
      </c>
      <c r="E49" s="3">
        <v>2800</v>
      </c>
      <c r="F49" s="3">
        <v>1</v>
      </c>
      <c r="G49" s="3"/>
      <c r="H49" s="3"/>
      <c r="I49" s="3">
        <v>2800</v>
      </c>
    </row>
    <row r="50" spans="1:9" ht="34.5" customHeight="1">
      <c r="A50" s="3">
        <v>22</v>
      </c>
      <c r="B50" s="11" t="s">
        <v>65</v>
      </c>
      <c r="C50" s="3">
        <v>2</v>
      </c>
      <c r="D50" s="3">
        <v>320</v>
      </c>
      <c r="E50" s="3">
        <f>C50*D50</f>
        <v>640</v>
      </c>
      <c r="F50" s="3">
        <v>1</v>
      </c>
      <c r="G50" s="3">
        <v>192</v>
      </c>
      <c r="H50" s="3"/>
      <c r="I50" s="3">
        <f>E50*F50+G50</f>
        <v>832</v>
      </c>
    </row>
    <row r="51" spans="1:9" ht="31.5" customHeight="1">
      <c r="A51" s="3">
        <v>23</v>
      </c>
      <c r="B51" s="11" t="s">
        <v>34</v>
      </c>
      <c r="C51" s="3">
        <v>2</v>
      </c>
      <c r="D51" s="3">
        <v>958</v>
      </c>
      <c r="E51" s="3">
        <f>C51*D51</f>
        <v>1916</v>
      </c>
      <c r="F51" s="3">
        <v>1</v>
      </c>
      <c r="G51" s="3"/>
      <c r="H51" s="3"/>
      <c r="I51" s="3">
        <f>E51*F51</f>
        <v>1916</v>
      </c>
    </row>
    <row r="52" spans="1:9" ht="22.5" customHeight="1">
      <c r="A52" s="3">
        <v>24</v>
      </c>
      <c r="B52" s="11" t="s">
        <v>35</v>
      </c>
      <c r="C52" s="3">
        <v>2</v>
      </c>
      <c r="D52" s="3">
        <v>2260</v>
      </c>
      <c r="E52" s="3">
        <f>C52*D52</f>
        <v>4520</v>
      </c>
      <c r="F52" s="3">
        <v>1</v>
      </c>
      <c r="G52" s="3"/>
      <c r="H52" s="3"/>
      <c r="I52" s="3">
        <f>E52*F52</f>
        <v>4520</v>
      </c>
    </row>
    <row r="53" spans="1:9" ht="18" customHeight="1">
      <c r="A53" s="3">
        <v>25</v>
      </c>
      <c r="B53" s="3" t="s">
        <v>36</v>
      </c>
      <c r="C53" s="3">
        <v>2</v>
      </c>
      <c r="D53" s="3">
        <v>977</v>
      </c>
      <c r="E53" s="3">
        <f>C53*D53</f>
        <v>1954</v>
      </c>
      <c r="F53" s="3">
        <v>1</v>
      </c>
      <c r="G53" s="3"/>
      <c r="H53" s="3"/>
      <c r="I53" s="3">
        <v>1954</v>
      </c>
    </row>
    <row r="54" spans="1:9" ht="20.25" customHeight="1">
      <c r="A54" s="3">
        <v>26</v>
      </c>
      <c r="B54" s="3" t="s">
        <v>63</v>
      </c>
      <c r="C54" s="3">
        <v>2</v>
      </c>
      <c r="D54" s="3">
        <v>270</v>
      </c>
      <c r="E54" s="3">
        <f>C54*D54</f>
        <v>540</v>
      </c>
      <c r="F54" s="3">
        <v>1</v>
      </c>
      <c r="G54" s="3"/>
      <c r="H54" s="3"/>
      <c r="I54" s="3">
        <f>E54*F54</f>
        <v>540</v>
      </c>
    </row>
    <row r="55" spans="1:9" ht="15">
      <c r="B55" s="6"/>
      <c r="C55" s="6"/>
      <c r="D55" s="10">
        <f>SUM(D29:D54)</f>
        <v>29008</v>
      </c>
      <c r="E55" s="10">
        <f>SUM(E29:E54)</f>
        <v>56623</v>
      </c>
      <c r="F55" s="10"/>
      <c r="G55" s="10"/>
      <c r="H55" s="10"/>
      <c r="I55" s="10">
        <f>SUM(I29:I54)</f>
        <v>65384.5</v>
      </c>
    </row>
    <row r="56" spans="1:9" ht="15">
      <c r="B56" s="6"/>
      <c r="C56" s="6"/>
      <c r="D56" s="6"/>
      <c r="E56" s="6"/>
      <c r="F56" s="6"/>
      <c r="G56" s="6"/>
      <c r="H56" s="6"/>
      <c r="I56" s="6"/>
    </row>
    <row r="57" spans="1:9" ht="30" customHeight="1">
      <c r="B57" s="6"/>
      <c r="C57" s="21" t="s">
        <v>37</v>
      </c>
      <c r="D57" s="21"/>
      <c r="E57" s="21"/>
      <c r="F57" s="21"/>
      <c r="G57" s="12">
        <f>SUM(G29+G32+G36+G41+G42+G44+G50)</f>
        <v>4974</v>
      </c>
      <c r="H57" s="12">
        <f>SUM(H32+H43+H47)</f>
        <v>1034</v>
      </c>
      <c r="I57" s="10">
        <f>SUM(I55+I26)</f>
        <v>77543</v>
      </c>
    </row>
    <row r="58" spans="1:9" ht="15">
      <c r="B58" s="6"/>
      <c r="C58" s="6"/>
      <c r="D58" s="6"/>
      <c r="E58" s="6"/>
      <c r="F58" s="6"/>
      <c r="G58" s="6"/>
      <c r="H58" s="6"/>
      <c r="I58" s="5"/>
    </row>
    <row r="59" spans="1:9" ht="29.25">
      <c r="A59" s="14"/>
      <c r="B59" s="13" t="s">
        <v>38</v>
      </c>
      <c r="C59" s="3"/>
      <c r="D59" s="3"/>
      <c r="E59" s="3"/>
      <c r="F59" s="3"/>
      <c r="G59" s="3"/>
      <c r="H59" s="3"/>
      <c r="I59" s="3"/>
    </row>
    <row r="60" spans="1:9" ht="30">
      <c r="A60" s="14"/>
      <c r="B60" s="3"/>
      <c r="C60" s="11" t="s">
        <v>4</v>
      </c>
      <c r="D60" s="11" t="s">
        <v>5</v>
      </c>
      <c r="E60" s="11" t="s">
        <v>6</v>
      </c>
      <c r="F60" s="11" t="s">
        <v>17</v>
      </c>
      <c r="G60" s="11"/>
      <c r="H60" s="11"/>
      <c r="I60" s="11" t="s">
        <v>39</v>
      </c>
    </row>
    <row r="61" spans="1:9" ht="15">
      <c r="A61" s="14"/>
      <c r="B61" s="3"/>
      <c r="C61" s="3">
        <v>2</v>
      </c>
      <c r="D61" s="3">
        <v>900</v>
      </c>
      <c r="E61" s="3">
        <f>C61*D61</f>
        <v>1800</v>
      </c>
      <c r="F61" s="3">
        <v>1</v>
      </c>
      <c r="G61" s="3"/>
      <c r="H61" s="3"/>
      <c r="I61" s="3">
        <v>1800</v>
      </c>
    </row>
    <row r="62" spans="1:9" ht="15">
      <c r="A62" s="14"/>
      <c r="B62" s="3"/>
      <c r="C62" s="3">
        <v>2</v>
      </c>
      <c r="D62" s="3">
        <v>519</v>
      </c>
      <c r="E62" s="3">
        <f>C62*D62</f>
        <v>1038</v>
      </c>
      <c r="F62" s="3">
        <v>1</v>
      </c>
      <c r="G62" s="3"/>
      <c r="H62" s="3"/>
      <c r="I62" s="3">
        <v>1038</v>
      </c>
    </row>
    <row r="63" spans="1:9" ht="15">
      <c r="A63" s="14"/>
      <c r="B63" s="3"/>
      <c r="C63" s="3"/>
      <c r="D63" s="3"/>
      <c r="E63" s="3"/>
      <c r="F63" s="3"/>
      <c r="G63" s="3"/>
      <c r="H63" s="3"/>
      <c r="I63" s="3">
        <v>24000</v>
      </c>
    </row>
    <row r="64" spans="1:9" ht="15">
      <c r="A64" s="14"/>
      <c r="B64" s="3"/>
      <c r="C64" s="3"/>
      <c r="D64" s="10">
        <f>SUM(D61:D63)</f>
        <v>1419</v>
      </c>
      <c r="E64" s="10">
        <f>SUM(E61:E63)</f>
        <v>2838</v>
      </c>
      <c r="F64" s="3"/>
      <c r="G64" s="3"/>
      <c r="H64" s="3"/>
      <c r="I64" s="10">
        <f>SUM(I61:I63)</f>
        <v>26838</v>
      </c>
    </row>
    <row r="65" spans="2:9" ht="15">
      <c r="B65" s="6"/>
      <c r="C65" s="6"/>
      <c r="D65" s="6"/>
      <c r="E65" s="6"/>
      <c r="F65" s="6"/>
      <c r="G65" s="6"/>
      <c r="H65" s="6"/>
      <c r="I65" s="6"/>
    </row>
    <row r="66" spans="2:9" ht="25.5" customHeight="1">
      <c r="B66" s="6"/>
      <c r="C66" s="6"/>
      <c r="D66" s="22" t="s">
        <v>40</v>
      </c>
      <c r="E66" s="22"/>
      <c r="F66" s="22"/>
      <c r="G66" s="2"/>
      <c r="H66" s="2"/>
      <c r="I66" s="10">
        <f>SUM(I64+I57+H57+G57)</f>
        <v>110389</v>
      </c>
    </row>
    <row r="67" spans="2:9" ht="9" customHeight="1">
      <c r="B67" s="6"/>
      <c r="C67" s="6"/>
      <c r="D67" s="6"/>
      <c r="E67" s="6"/>
      <c r="F67" s="6"/>
      <c r="G67" s="6"/>
      <c r="H67" s="6"/>
      <c r="I67" s="6"/>
    </row>
    <row r="68" spans="2:9" ht="0.75" customHeight="1">
      <c r="B68" s="6"/>
      <c r="C68" s="6"/>
      <c r="D68" s="6"/>
      <c r="E68" s="6"/>
      <c r="F68" s="6"/>
      <c r="G68" s="6"/>
      <c r="H68" s="6"/>
      <c r="I68" s="6"/>
    </row>
    <row r="69" spans="2:9">
      <c r="B69" s="23"/>
      <c r="C69" s="23"/>
      <c r="D69" s="23"/>
      <c r="E69" s="23"/>
      <c r="F69" s="23"/>
      <c r="G69" s="23"/>
      <c r="H69" s="23"/>
      <c r="I69" s="23"/>
    </row>
    <row r="70" spans="2:9" ht="15">
      <c r="B70" s="24" t="s">
        <v>41</v>
      </c>
      <c r="C70" s="24"/>
      <c r="D70" s="24"/>
      <c r="E70" s="24"/>
      <c r="F70" s="24"/>
      <c r="G70" s="24"/>
      <c r="H70" s="24"/>
      <c r="I70" s="24"/>
    </row>
    <row r="71" spans="2:9" ht="15">
      <c r="B71" s="19"/>
      <c r="C71" s="19"/>
      <c r="D71" s="19"/>
      <c r="E71" s="19"/>
      <c r="F71" s="19"/>
      <c r="G71" s="19"/>
    </row>
  </sheetData>
  <mergeCells count="7">
    <mergeCell ref="B71:G71"/>
    <mergeCell ref="B1:I1"/>
    <mergeCell ref="C57:F57"/>
    <mergeCell ref="D66:F66"/>
    <mergeCell ref="B69:I69"/>
    <mergeCell ref="B70:I70"/>
    <mergeCell ref="A28:B28"/>
  </mergeCells>
  <pageMargins left="0" right="0" top="0.39370078740157477" bottom="0.39370078740157477" header="0" footer="0"/>
  <pageSetup paperSize="9" fitToWidth="0" fitToHeight="0" orientation="landscape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Urząd Miejski Głuchołazy</cp:lastModifiedBy>
  <cp:revision>28</cp:revision>
  <cp:lastPrinted>2023-10-30T13:59:15Z</cp:lastPrinted>
  <dcterms:created xsi:type="dcterms:W3CDTF">2017-05-22T11:25:10Z</dcterms:created>
  <dcterms:modified xsi:type="dcterms:W3CDTF">2023-10-31T09:38:16Z</dcterms:modified>
</cp:coreProperties>
</file>