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_breczewski\AppData\Local\Microsoft\Windows\INetCache\Content.Outlook\LY1ZHO70\"/>
    </mc:Choice>
  </mc:AlternateContent>
  <bookViews>
    <workbookView xWindow="0" yWindow="0" windowWidth="22116" windowHeight="8880"/>
  </bookViews>
  <sheets>
    <sheet name="DW 199" sheetId="4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H26" i="4" l="1"/>
  <c r="H27" i="4"/>
  <c r="H28" i="4"/>
  <c r="H29" i="4"/>
  <c r="H30" i="4"/>
  <c r="H31" i="4"/>
  <c r="H25" i="4"/>
  <c r="H20" i="4"/>
  <c r="H21" i="4"/>
  <c r="H22" i="4"/>
  <c r="H23" i="4"/>
  <c r="H19" i="4"/>
  <c r="H15" i="4"/>
  <c r="H16" i="4"/>
  <c r="H17" i="4"/>
  <c r="H14" i="4"/>
  <c r="H12" i="4"/>
  <c r="H10" i="4" l="1"/>
  <c r="G10" i="4"/>
  <c r="F10" i="4"/>
  <c r="E10" i="4"/>
  <c r="D10" i="4"/>
  <c r="C10" i="4"/>
  <c r="B10" i="4"/>
  <c r="H32" i="4" l="1"/>
  <c r="H33" i="4" s="1"/>
  <c r="H34" i="4" s="1"/>
  <c r="H35" i="4" l="1"/>
  <c r="H36" i="4" s="1"/>
</calcChain>
</file>

<file path=xl/comments1.xml><?xml version="1.0" encoding="utf-8"?>
<comments xmlns="http://schemas.openxmlformats.org/spreadsheetml/2006/main">
  <authors>
    <author>User</author>
  </authors>
  <commentList>
    <comment ref="C8" authorId="0" shape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<sst xmlns="http://schemas.openxmlformats.org/spreadsheetml/2006/main" count="79" uniqueCount="65">
  <si>
    <t>I</t>
  </si>
  <si>
    <t>Lp.</t>
  </si>
  <si>
    <t>NUMER</t>
  </si>
  <si>
    <t xml:space="preserve"> SST</t>
  </si>
  <si>
    <t xml:space="preserve">                     OPIS</t>
  </si>
  <si>
    <t>Jedn.</t>
  </si>
  <si>
    <t>Ilość</t>
  </si>
  <si>
    <t>jedn.</t>
  </si>
  <si>
    <t>CENA</t>
  </si>
  <si>
    <t>jedn. PLN*)</t>
  </si>
  <si>
    <t>WARTOŚĆ PLN*)</t>
  </si>
  <si>
    <t>Roboty przygotowawcze</t>
  </si>
  <si>
    <t>01.01.01</t>
  </si>
  <si>
    <t>Odtworzenie trasy i punktów wysokościowych</t>
  </si>
  <si>
    <t>km</t>
  </si>
  <si>
    <t>II</t>
  </si>
  <si>
    <t>Roboty rozbiórkowe</t>
  </si>
  <si>
    <t>01.02.04</t>
  </si>
  <si>
    <t>III</t>
  </si>
  <si>
    <t>04.03.01</t>
  </si>
  <si>
    <t>Roboty nawierzchniowe</t>
  </si>
  <si>
    <t>Mg</t>
  </si>
  <si>
    <t>05.03.05</t>
  </si>
  <si>
    <t>05.03.13</t>
  </si>
  <si>
    <t>Roboty wykończeniowe</t>
  </si>
  <si>
    <t>IV</t>
  </si>
  <si>
    <r>
      <t>m</t>
    </r>
    <r>
      <rPr>
        <vertAlign val="superscript"/>
        <sz val="10"/>
        <rFont val="Encode Sans Compressed"/>
        <charset val="238"/>
      </rPr>
      <t>2</t>
    </r>
  </si>
  <si>
    <t>Podpis</t>
  </si>
  <si>
    <t>*) Ceny jednostkowe i wartość należy podać w PLN z dokładnością do 1 grosza</t>
  </si>
  <si>
    <t>*) Ceny jednostkowe należy podać bez VAT</t>
  </si>
  <si>
    <r>
      <t xml:space="preserve">        </t>
    </r>
    <r>
      <rPr>
        <b/>
        <sz val="18"/>
        <rFont val="Encode Sans Compressed"/>
        <charset val="238"/>
      </rPr>
      <t xml:space="preserve">                                  KOSZTORYS  OFERTOWY</t>
    </r>
  </si>
  <si>
    <r>
      <t>m</t>
    </r>
    <r>
      <rPr>
        <vertAlign val="superscript"/>
        <sz val="10"/>
        <rFont val="Encode Sans Compressed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</si>
  <si>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06.01.01</t>
  </si>
  <si>
    <t>05.02.01</t>
  </si>
  <si>
    <t xml:space="preserve"> Wzmocnienie nawierzchni na drodze wojewódzkiej nr 199 w m. Mierzyn</t>
  </si>
  <si>
    <t xml:space="preserve">                                                    km 25+680,00 - 27+150,00</t>
  </si>
  <si>
    <t>01.02.03</t>
  </si>
  <si>
    <t xml:space="preserve">Rozbiórka nawierzchni jezdni gr. 4cm, frezowanie nawierzchni na włączeniach i podłączeniach zjazdów bitumicznych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</si>
  <si>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rFont val="Encode Sans Compressed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</si>
  <si>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 xml:space="preserve">Frezowanie profilujące istniejącej jezdni gr. 0-4 cm celem uzyskania odpowiedniego profilu - materiał do ponownego wbudowania na zjazdy                                                                                                                                                       </t>
  </si>
  <si>
    <t>02.01.01</t>
  </si>
  <si>
    <t xml:space="preserve">Wykonanie wykopów w gruncie pod zjazdy do posesji wraz z załadunkiem i odwozem na odkład Wykonawcy głębokości 10cm z profilowaniem podłoża  </t>
  </si>
  <si>
    <t xml:space="preserve">Oczyszczenie istniejącej nawierzchni po frezowaniu profilującym                                                                      </t>
  </si>
  <si>
    <t xml:space="preserve">Skropienie warstwy wyrównawczej i zjazdów bitumicznych emulsją asfaltową w ilości 0,50kg/m2  z zabezpieczeniem mleczkiem wapiennym w ilości 0,25kg/m2                                           </t>
  </si>
  <si>
    <t>05.03.05b</t>
  </si>
  <si>
    <t xml:space="preserve">Ułożenie warstwy ścieralnej na zjazdach z AC 11S gr. 5cm                                                                                                                                  </t>
  </si>
  <si>
    <t xml:space="preserve">Ułożenie warstwy ścieralnej z mastyksu grysowego SMA gr. 4cm                                      </t>
  </si>
  <si>
    <t>03.02.01</t>
  </si>
  <si>
    <t>Regulacja wysokościowa wpustów ulicznych</t>
  </si>
  <si>
    <t>szt</t>
  </si>
  <si>
    <t xml:space="preserve">Uzupełnienie zjazdów indywidualnych, zjazdów na pola oraz zjazdów leśnych z pozyskanego pofrezu z budowy                                                                                                                         </t>
  </si>
  <si>
    <t xml:space="preserve">Ścinka i uzupełnienie poboczy gruntowych                                                                                                                                                     </t>
  </si>
  <si>
    <t xml:space="preserve">Wykonanie poboczy z kruszywa kamiennego 0/31,5mm grubości do 6 cm                                                                                                  </t>
  </si>
  <si>
    <t>07.01.01.</t>
  </si>
  <si>
    <t xml:space="preserve">Oznakowanie cienkowarstwowe poziome z trasowaniem            </t>
  </si>
  <si>
    <t xml:space="preserve">                                                                                                         RAZEM netto</t>
  </si>
  <si>
    <t xml:space="preserve">                                                                                                                                           Roboty nieprzewidziane 5%</t>
  </si>
  <si>
    <t xml:space="preserve">                                                                                                              OGÓŁEM brutto</t>
  </si>
  <si>
    <t xml:space="preserve">                                                                                              VAT 23%</t>
  </si>
  <si>
    <t>05.08.02</t>
  </si>
  <si>
    <t xml:space="preserve">Ułożenie ścieku przykrawężnikowego z brukowej kostki betonowej koloru szarego 10x20cm grubości 8cm </t>
  </si>
  <si>
    <t>mb</t>
  </si>
  <si>
    <t>Ława z betonu C12/15</t>
  </si>
  <si>
    <t xml:space="preserve">Wykonanie wykopów pod ściek z kostki betonowej i ławę                                                                </t>
  </si>
  <si>
    <t xml:space="preserve">Ułożenie warstwy wyrównawczej z AC 16W średniej gr. 2-3cm do uzyskania założonego profilu z wyrównaniem lokalnych zaniżeń i przełomów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</si>
</sst>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Encode Sans Compressed"/>
      <charset val="238"/>
    </font>
    <font>
      <b/>
      <sz val="18"/>
      <name val="Encode Sans Compressed"/>
      <charset val="238"/>
    </font>
    <font>
      <sz val="10"/>
      <name val="Encode Sans Compressed"/>
      <charset val="238"/>
    </font>
    <font>
      <b/>
      <sz val="10"/>
      <name val="Encode Sans Compressed"/>
      <charset val="238"/>
    </font>
    <font>
      <b/>
      <sz val="14"/>
      <name val="Encode Sans Compressed"/>
      <charset val="238"/>
    </font>
    <font>
      <sz val="11"/>
      <name val="Encode Sans Compressed"/>
      <charset val="238"/>
    </font>
    <font>
      <b/>
      <sz val="16"/>
      <name val="Encode Sans Compressed"/>
      <charset val="238"/>
    </font>
    <font>
      <sz val="14"/>
      <name val="Encode Sans Compressed"/>
      <charset val="238"/>
    </font>
    <font>
      <b/>
      <sz val="12"/>
      <name val="Encode Sans Compressed"/>
      <charset val="238"/>
    </font>
    <font>
      <b/>
      <sz val="11"/>
      <name val="Encode Sans Compressed"/>
      <charset val="238"/>
    </font>
    <font>
      <vertAlign val="superscript"/>
      <sz val="10"/>
      <name val="Encode Sans Compressed"/>
      <charset val="238"/>
    </font>
    <font>
      <sz val="9"/>
      <name val="Times New Roman"/>
      <family val="1"/>
      <charset val="238"/>
    </font>
    <font>
      <sz val="9"/>
      <name val="Encode Sans Compressed"/>
      <charset val="238"/>
    </font>
    <font>
      <b/>
      <sz val="15"/>
      <name val="Encode Sans Compressed"/>
      <charset val="238"/>
    </font>
    <font>
      <b/>
      <i/>
      <sz val="12"/>
      <name val="Encode Sans Compressed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9" fillId="0" borderId="0" xfId="0" applyFont="1" applyAlignment="1"/>
    <xf numFmtId="0" fontId="13" fillId="0" borderId="0" xfId="0" applyFont="1"/>
    <xf numFmtId="0" fontId="14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3" fillId="0" borderId="0" xfId="0" applyFont="1" applyAlignment="1"/>
    <xf numFmtId="0" fontId="18" fillId="0" borderId="0" xfId="0" applyFont="1"/>
    <xf numFmtId="0" fontId="19" fillId="0" borderId="0" xfId="0" applyFont="1"/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2" borderId="8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164" fontId="10" fillId="0" borderId="8" xfId="4" applyFont="1" applyBorder="1" applyAlignment="1">
      <alignment horizontal="left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wrapText="1"/>
    </xf>
    <xf numFmtId="2" fontId="9" fillId="0" borderId="1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164" fontId="16" fillId="3" borderId="22" xfId="4" applyFont="1" applyFill="1" applyBorder="1" applyAlignment="1">
      <alignment horizontal="left" vertical="center" wrapText="1"/>
    </xf>
    <xf numFmtId="164" fontId="16" fillId="3" borderId="3" xfId="4" applyFont="1" applyFill="1" applyBorder="1" applyAlignment="1">
      <alignment horizontal="left" vertical="center" wrapText="1"/>
    </xf>
    <xf numFmtId="164" fontId="16" fillId="3" borderId="3" xfId="0" applyNumberFormat="1" applyFont="1" applyFill="1" applyBorder="1" applyAlignment="1">
      <alignment horizontal="left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2" fontId="16" fillId="0" borderId="23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</cellXfs>
  <cellStyles count="5">
    <cellStyle name="Dziesiętny" xfId="4" builtinId="3"/>
    <cellStyle name="Dziesiętny 2" xfId="2"/>
    <cellStyle name="Normalny" xfId="0" builtinId="0"/>
    <cellStyle name="Normalny 2" xfId="1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tabSelected="1" topLeftCell="A13" zoomScaleNormal="100" workbookViewId="0">
      <selection activeCell="D22" sqref="D22"/>
    </sheetView>
  </sheetViews>
  <sheetFormatPr defaultColWidth="9.109375" defaultRowHeight="14.4" x14ac:dyDescent="0.3"/>
  <cols>
    <col min="1" max="1" width="5.88671875" style="2" customWidth="1"/>
    <col min="2" max="2" width="5.33203125" style="2" customWidth="1"/>
    <col min="3" max="3" width="8.109375" style="2" customWidth="1"/>
    <col min="4" max="4" width="31.44140625" style="2" customWidth="1"/>
    <col min="5" max="5" width="6.44140625" style="2" customWidth="1"/>
    <col min="6" max="6" width="10.33203125" style="2" customWidth="1"/>
    <col min="7" max="7" width="12.88671875" style="2" customWidth="1"/>
    <col min="8" max="8" width="15.109375" style="2" customWidth="1"/>
    <col min="9" max="16384" width="9.109375" style="2"/>
  </cols>
  <sheetData>
    <row r="1" spans="2:11" ht="28.8" customHeight="1" x14ac:dyDescent="0.3"/>
    <row r="2" spans="2:11" ht="24" x14ac:dyDescent="0.3">
      <c r="B2" s="59" t="s">
        <v>30</v>
      </c>
      <c r="C2" s="59"/>
      <c r="D2" s="59"/>
      <c r="E2" s="59"/>
      <c r="F2" s="59"/>
      <c r="G2" s="59"/>
      <c r="H2" s="59"/>
    </row>
    <row r="3" spans="2:11" ht="19.2" customHeight="1" x14ac:dyDescent="0.35">
      <c r="B3" s="5"/>
      <c r="C3" s="6"/>
      <c r="D3" s="7"/>
      <c r="E3" s="8"/>
      <c r="F3" s="7"/>
      <c r="G3" s="9"/>
      <c r="H3" s="10"/>
    </row>
    <row r="4" spans="2:11" ht="24.6" customHeight="1" x14ac:dyDescent="0.45">
      <c r="B4" s="21" t="s">
        <v>34</v>
      </c>
      <c r="C4" s="21"/>
      <c r="D4" s="11"/>
      <c r="E4" s="12"/>
      <c r="F4" s="12"/>
      <c r="G4" s="12"/>
      <c r="H4" s="13"/>
    </row>
    <row r="5" spans="2:11" ht="23.4" customHeight="1" x14ac:dyDescent="0.4">
      <c r="B5" s="14"/>
      <c r="C5" s="13"/>
      <c r="D5" s="21"/>
      <c r="E5" s="13"/>
      <c r="F5" s="13"/>
      <c r="G5" s="13"/>
      <c r="H5" s="13"/>
    </row>
    <row r="6" spans="2:11" ht="20.399999999999999" customHeight="1" x14ac:dyDescent="0.35">
      <c r="B6" s="15"/>
      <c r="C6" s="13"/>
      <c r="D6" s="28" t="s">
        <v>35</v>
      </c>
      <c r="E6" s="13"/>
      <c r="F6" s="13"/>
      <c r="G6" s="13"/>
      <c r="H6" s="13"/>
    </row>
    <row r="7" spans="2:11" ht="11.4" customHeight="1" thickBot="1" x14ac:dyDescent="0.35">
      <c r="B7" s="7"/>
      <c r="C7" s="6"/>
      <c r="D7" s="7"/>
      <c r="E7" s="29"/>
      <c r="F7" s="7"/>
      <c r="G7" s="30"/>
      <c r="H7" s="10"/>
    </row>
    <row r="8" spans="2:11" ht="15" x14ac:dyDescent="0.3">
      <c r="B8" s="60" t="s">
        <v>1</v>
      </c>
      <c r="C8" s="16" t="s">
        <v>2</v>
      </c>
      <c r="D8" s="62" t="s">
        <v>4</v>
      </c>
      <c r="E8" s="64" t="s">
        <v>5</v>
      </c>
      <c r="F8" s="17" t="s">
        <v>6</v>
      </c>
      <c r="G8" s="17" t="s">
        <v>8</v>
      </c>
      <c r="H8" s="66" t="s">
        <v>10</v>
      </c>
    </row>
    <row r="9" spans="2:11" ht="15" x14ac:dyDescent="0.3">
      <c r="B9" s="61"/>
      <c r="C9" s="18" t="s">
        <v>3</v>
      </c>
      <c r="D9" s="63"/>
      <c r="E9" s="65"/>
      <c r="F9" s="18" t="s">
        <v>7</v>
      </c>
      <c r="G9" s="18" t="s">
        <v>9</v>
      </c>
      <c r="H9" s="67"/>
    </row>
    <row r="10" spans="2:11" ht="17.399999999999999" customHeight="1" x14ac:dyDescent="0.3">
      <c r="B10" s="19">
        <f>1</f>
        <v>1</v>
      </c>
      <c r="C10" s="20">
        <f>2</f>
        <v>2</v>
      </c>
      <c r="D10" s="20">
        <f>3</f>
        <v>3</v>
      </c>
      <c r="E10" s="20">
        <f>4</f>
        <v>4</v>
      </c>
      <c r="F10" s="20">
        <f>5</f>
        <v>5</v>
      </c>
      <c r="G10" s="20">
        <f>6</f>
        <v>6</v>
      </c>
      <c r="H10" s="31">
        <f>7</f>
        <v>7</v>
      </c>
    </row>
    <row r="11" spans="2:11" ht="30" customHeight="1" x14ac:dyDescent="0.3">
      <c r="B11" s="32" t="s">
        <v>0</v>
      </c>
      <c r="C11" s="68" t="s">
        <v>11</v>
      </c>
      <c r="D11" s="68"/>
      <c r="E11" s="68"/>
      <c r="F11" s="68"/>
      <c r="G11" s="68"/>
      <c r="H11" s="69"/>
    </row>
    <row r="12" spans="2:11" ht="25.8" customHeight="1" x14ac:dyDescent="0.3">
      <c r="B12" s="24">
        <v>1</v>
      </c>
      <c r="C12" s="25" t="s">
        <v>12</v>
      </c>
      <c r="D12" s="33" t="s">
        <v>13</v>
      </c>
      <c r="E12" s="25" t="s">
        <v>14</v>
      </c>
      <c r="F12" s="34">
        <v>1.47</v>
      </c>
      <c r="G12" s="35">
        <v>0</v>
      </c>
      <c r="H12" s="36">
        <f>ROUND(F12*G12,2)</f>
        <v>0</v>
      </c>
    </row>
    <row r="13" spans="2:11" ht="25.8" customHeight="1" x14ac:dyDescent="0.3">
      <c r="B13" s="32" t="s">
        <v>15</v>
      </c>
      <c r="C13" s="68" t="s">
        <v>16</v>
      </c>
      <c r="D13" s="68"/>
      <c r="E13" s="68"/>
      <c r="F13" s="68"/>
      <c r="G13" s="68"/>
      <c r="H13" s="69"/>
    </row>
    <row r="14" spans="2:11" ht="40.799999999999997" customHeight="1" x14ac:dyDescent="0.3">
      <c r="B14" s="24">
        <v>2</v>
      </c>
      <c r="C14" s="25" t="s">
        <v>36</v>
      </c>
      <c r="D14" s="33" t="s">
        <v>37</v>
      </c>
      <c r="E14" s="25" t="s">
        <v>38</v>
      </c>
      <c r="F14" s="37">
        <v>67.8</v>
      </c>
      <c r="G14" s="35">
        <v>0</v>
      </c>
      <c r="H14" s="36">
        <f>ROUND(F14*G14,2)</f>
        <v>0</v>
      </c>
    </row>
    <row r="15" spans="2:11" ht="40.799999999999997" customHeight="1" x14ac:dyDescent="0.3">
      <c r="B15" s="24">
        <v>3</v>
      </c>
      <c r="C15" s="25" t="s">
        <v>17</v>
      </c>
      <c r="D15" s="33" t="s">
        <v>39</v>
      </c>
      <c r="E15" s="25" t="s">
        <v>38</v>
      </c>
      <c r="F15" s="37">
        <v>6300</v>
      </c>
      <c r="G15" s="35">
        <v>0</v>
      </c>
      <c r="H15" s="36">
        <f t="shared" ref="H15:H31" si="0">ROUND(F15*G15,2)</f>
        <v>0</v>
      </c>
      <c r="J15" s="3"/>
      <c r="K15" s="4"/>
    </row>
    <row r="16" spans="2:11" ht="47.4" customHeight="1" x14ac:dyDescent="0.3">
      <c r="B16" s="24">
        <v>4</v>
      </c>
      <c r="C16" s="26" t="s">
        <v>40</v>
      </c>
      <c r="D16" s="38" t="s">
        <v>41</v>
      </c>
      <c r="E16" s="25" t="s">
        <v>31</v>
      </c>
      <c r="F16" s="37">
        <v>43.3</v>
      </c>
      <c r="G16" s="35">
        <v>0</v>
      </c>
      <c r="H16" s="36">
        <f t="shared" si="0"/>
        <v>0</v>
      </c>
    </row>
    <row r="17" spans="2:8" ht="34.799999999999997" customHeight="1" x14ac:dyDescent="0.3">
      <c r="B17" s="24">
        <v>5</v>
      </c>
      <c r="C17" s="26" t="s">
        <v>40</v>
      </c>
      <c r="D17" s="51" t="s">
        <v>63</v>
      </c>
      <c r="E17" s="25" t="s">
        <v>31</v>
      </c>
      <c r="F17" s="52">
        <v>30</v>
      </c>
      <c r="G17" s="35">
        <v>0</v>
      </c>
      <c r="H17" s="36">
        <f t="shared" si="0"/>
        <v>0</v>
      </c>
    </row>
    <row r="18" spans="2:8" ht="27.6" customHeight="1" x14ac:dyDescent="0.3">
      <c r="B18" s="32" t="s">
        <v>18</v>
      </c>
      <c r="C18" s="68" t="s">
        <v>20</v>
      </c>
      <c r="D18" s="68"/>
      <c r="E18" s="68"/>
      <c r="F18" s="68"/>
      <c r="G18" s="68"/>
      <c r="H18" s="69"/>
    </row>
    <row r="19" spans="2:8" ht="35.4" customHeight="1" x14ac:dyDescent="0.3">
      <c r="B19" s="24">
        <v>6</v>
      </c>
      <c r="C19" s="25" t="s">
        <v>19</v>
      </c>
      <c r="D19" s="33" t="s">
        <v>42</v>
      </c>
      <c r="E19" s="25" t="s">
        <v>26</v>
      </c>
      <c r="F19" s="37">
        <v>8379</v>
      </c>
      <c r="G19" s="39">
        <v>0</v>
      </c>
      <c r="H19" s="36">
        <f t="shared" si="0"/>
        <v>0</v>
      </c>
    </row>
    <row r="20" spans="2:8" ht="52.8" customHeight="1" x14ac:dyDescent="0.3">
      <c r="B20" s="24">
        <v>7</v>
      </c>
      <c r="C20" s="25" t="s">
        <v>22</v>
      </c>
      <c r="D20" s="33" t="s">
        <v>64</v>
      </c>
      <c r="E20" s="25" t="s">
        <v>21</v>
      </c>
      <c r="F20" s="37">
        <v>600</v>
      </c>
      <c r="G20" s="35">
        <v>0</v>
      </c>
      <c r="H20" s="36">
        <f t="shared" si="0"/>
        <v>0</v>
      </c>
    </row>
    <row r="21" spans="2:8" ht="47.4" customHeight="1" x14ac:dyDescent="0.3">
      <c r="B21" s="24">
        <v>8</v>
      </c>
      <c r="C21" s="25" t="s">
        <v>19</v>
      </c>
      <c r="D21" s="33" t="s">
        <v>43</v>
      </c>
      <c r="E21" s="25" t="s">
        <v>26</v>
      </c>
      <c r="F21" s="37">
        <v>8589</v>
      </c>
      <c r="G21" s="35">
        <v>0</v>
      </c>
      <c r="H21" s="36">
        <f t="shared" si="0"/>
        <v>0</v>
      </c>
    </row>
    <row r="22" spans="2:8" ht="30.6" customHeight="1" x14ac:dyDescent="0.3">
      <c r="B22" s="24">
        <v>9</v>
      </c>
      <c r="C22" s="25" t="s">
        <v>44</v>
      </c>
      <c r="D22" s="33" t="s">
        <v>45</v>
      </c>
      <c r="E22" s="25" t="s">
        <v>26</v>
      </c>
      <c r="F22" s="37">
        <v>210</v>
      </c>
      <c r="G22" s="35">
        <v>0</v>
      </c>
      <c r="H22" s="36">
        <f t="shared" si="0"/>
        <v>0</v>
      </c>
    </row>
    <row r="23" spans="2:8" ht="30.6" customHeight="1" x14ac:dyDescent="0.3">
      <c r="B23" s="24">
        <v>10</v>
      </c>
      <c r="C23" s="25" t="s">
        <v>23</v>
      </c>
      <c r="D23" s="33" t="s">
        <v>46</v>
      </c>
      <c r="E23" s="25" t="s">
        <v>26</v>
      </c>
      <c r="F23" s="37">
        <v>8232</v>
      </c>
      <c r="G23" s="35">
        <v>0</v>
      </c>
      <c r="H23" s="36">
        <f t="shared" si="0"/>
        <v>0</v>
      </c>
    </row>
    <row r="24" spans="2:8" ht="31.2" customHeight="1" x14ac:dyDescent="0.3">
      <c r="B24" s="32" t="s">
        <v>25</v>
      </c>
      <c r="C24" s="70" t="s">
        <v>24</v>
      </c>
      <c r="D24" s="71"/>
      <c r="E24" s="71"/>
      <c r="F24" s="71"/>
      <c r="G24" s="71"/>
      <c r="H24" s="72"/>
    </row>
    <row r="25" spans="2:8" ht="28.8" customHeight="1" x14ac:dyDescent="0.3">
      <c r="B25" s="24">
        <v>11</v>
      </c>
      <c r="C25" s="26" t="s">
        <v>47</v>
      </c>
      <c r="D25" s="33" t="s">
        <v>48</v>
      </c>
      <c r="E25" s="25" t="s">
        <v>49</v>
      </c>
      <c r="F25" s="37">
        <v>2</v>
      </c>
      <c r="G25" s="35">
        <v>0</v>
      </c>
      <c r="H25" s="36">
        <f t="shared" si="0"/>
        <v>0</v>
      </c>
    </row>
    <row r="26" spans="2:8" ht="38.4" customHeight="1" x14ac:dyDescent="0.3">
      <c r="B26" s="24">
        <v>12</v>
      </c>
      <c r="C26" s="26" t="s">
        <v>59</v>
      </c>
      <c r="D26" s="33" t="s">
        <v>60</v>
      </c>
      <c r="E26" s="41" t="s">
        <v>61</v>
      </c>
      <c r="F26" s="50">
        <v>750</v>
      </c>
      <c r="G26" s="35">
        <v>0</v>
      </c>
      <c r="H26" s="36">
        <f t="shared" si="0"/>
        <v>0</v>
      </c>
    </row>
    <row r="27" spans="2:8" ht="28.2" customHeight="1" x14ac:dyDescent="0.3">
      <c r="B27" s="24">
        <v>13</v>
      </c>
      <c r="C27" s="26" t="s">
        <v>59</v>
      </c>
      <c r="D27" s="33" t="s">
        <v>62</v>
      </c>
      <c r="E27" s="25" t="s">
        <v>31</v>
      </c>
      <c r="F27" s="50">
        <v>30</v>
      </c>
      <c r="G27" s="35">
        <v>0</v>
      </c>
      <c r="H27" s="36">
        <f t="shared" si="0"/>
        <v>0</v>
      </c>
    </row>
    <row r="28" spans="2:8" ht="37.200000000000003" customHeight="1" x14ac:dyDescent="0.3">
      <c r="B28" s="24">
        <v>14</v>
      </c>
      <c r="C28" s="40"/>
      <c r="D28" s="33" t="s">
        <v>50</v>
      </c>
      <c r="E28" s="41" t="s">
        <v>26</v>
      </c>
      <c r="F28" s="37">
        <v>433</v>
      </c>
      <c r="G28" s="35">
        <v>0</v>
      </c>
      <c r="H28" s="36">
        <f t="shared" si="0"/>
        <v>0</v>
      </c>
    </row>
    <row r="29" spans="2:8" ht="31.2" customHeight="1" x14ac:dyDescent="0.3">
      <c r="B29" s="24">
        <v>15</v>
      </c>
      <c r="C29" s="27" t="s">
        <v>32</v>
      </c>
      <c r="D29" s="33" t="s">
        <v>51</v>
      </c>
      <c r="E29" s="25" t="s">
        <v>26</v>
      </c>
      <c r="F29" s="37">
        <v>2250</v>
      </c>
      <c r="G29" s="35">
        <v>0</v>
      </c>
      <c r="H29" s="36">
        <f t="shared" si="0"/>
        <v>0</v>
      </c>
    </row>
    <row r="30" spans="2:8" ht="31.2" customHeight="1" x14ac:dyDescent="0.3">
      <c r="B30" s="24">
        <v>16</v>
      </c>
      <c r="C30" s="26" t="s">
        <v>33</v>
      </c>
      <c r="D30" s="33" t="s">
        <v>52</v>
      </c>
      <c r="E30" s="25" t="s">
        <v>26</v>
      </c>
      <c r="F30" s="37">
        <v>2250</v>
      </c>
      <c r="G30" s="35">
        <v>0</v>
      </c>
      <c r="H30" s="36">
        <f t="shared" si="0"/>
        <v>0</v>
      </c>
    </row>
    <row r="31" spans="2:8" ht="31.2" customHeight="1" thickBot="1" x14ac:dyDescent="0.35">
      <c r="B31" s="42">
        <v>17</v>
      </c>
      <c r="C31" s="43" t="s">
        <v>53</v>
      </c>
      <c r="D31" s="44" t="s">
        <v>54</v>
      </c>
      <c r="E31" s="43" t="s">
        <v>26</v>
      </c>
      <c r="F31" s="45">
        <v>273.42</v>
      </c>
      <c r="G31" s="46">
        <v>0</v>
      </c>
      <c r="H31" s="36">
        <f t="shared" si="0"/>
        <v>0</v>
      </c>
    </row>
    <row r="32" spans="2:8" ht="22.8" customHeight="1" thickBot="1" x14ac:dyDescent="0.35">
      <c r="B32" s="73" t="s">
        <v>55</v>
      </c>
      <c r="C32" s="74"/>
      <c r="D32" s="74"/>
      <c r="E32" s="74"/>
      <c r="F32" s="74"/>
      <c r="G32" s="75"/>
      <c r="H32" s="47">
        <f>SUM(H12:H31)</f>
        <v>0</v>
      </c>
    </row>
    <row r="33" spans="1:8" ht="19.2" customHeight="1" thickBot="1" x14ac:dyDescent="0.35">
      <c r="B33" s="53" t="s">
        <v>56</v>
      </c>
      <c r="C33" s="54"/>
      <c r="D33" s="54"/>
      <c r="E33" s="54"/>
      <c r="F33" s="54"/>
      <c r="G33" s="55"/>
      <c r="H33" s="48">
        <f>H32*5%</f>
        <v>0</v>
      </c>
    </row>
    <row r="34" spans="1:8" ht="19.2" customHeight="1" thickBot="1" x14ac:dyDescent="0.35">
      <c r="B34" s="53" t="s">
        <v>55</v>
      </c>
      <c r="C34" s="54"/>
      <c r="D34" s="54"/>
      <c r="E34" s="54"/>
      <c r="F34" s="54"/>
      <c r="G34" s="55"/>
      <c r="H34" s="48">
        <f>H32+H33</f>
        <v>0</v>
      </c>
    </row>
    <row r="35" spans="1:8" ht="21" customHeight="1" thickBot="1" x14ac:dyDescent="0.35">
      <c r="B35" s="56" t="s">
        <v>58</v>
      </c>
      <c r="C35" s="57"/>
      <c r="D35" s="57"/>
      <c r="E35" s="57"/>
      <c r="F35" s="57"/>
      <c r="G35" s="58"/>
      <c r="H35" s="49">
        <f>H34*23%</f>
        <v>0</v>
      </c>
    </row>
    <row r="36" spans="1:8" ht="19.8" customHeight="1" thickBot="1" x14ac:dyDescent="0.35">
      <c r="B36" s="53" t="s">
        <v>57</v>
      </c>
      <c r="C36" s="54"/>
      <c r="D36" s="54"/>
      <c r="E36" s="54"/>
      <c r="F36" s="54"/>
      <c r="G36" s="55"/>
      <c r="H36" s="49">
        <f>H34+H35</f>
        <v>0</v>
      </c>
    </row>
    <row r="37" spans="1:8" ht="15" x14ac:dyDescent="0.3">
      <c r="B37" s="10"/>
      <c r="C37" s="10"/>
      <c r="D37" s="10"/>
      <c r="E37" s="10"/>
      <c r="F37" s="10"/>
      <c r="G37" s="10"/>
      <c r="H37" s="10"/>
    </row>
    <row r="38" spans="1:8" x14ac:dyDescent="0.3">
      <c r="A38" s="22"/>
      <c r="B38" s="23" t="s">
        <v>28</v>
      </c>
      <c r="C38" s="23"/>
      <c r="D38" s="23"/>
      <c r="E38" s="23"/>
      <c r="F38" s="23"/>
      <c r="G38" s="7"/>
      <c r="H38" s="7"/>
    </row>
    <row r="39" spans="1:8" x14ac:dyDescent="0.3">
      <c r="A39" s="22"/>
      <c r="B39" s="23" t="s">
        <v>29</v>
      </c>
      <c r="C39" s="23"/>
      <c r="D39" s="23"/>
      <c r="E39" s="23"/>
      <c r="F39" s="23"/>
      <c r="G39" s="7"/>
      <c r="H39" s="7"/>
    </row>
    <row r="40" spans="1:8" ht="18" customHeight="1" x14ac:dyDescent="0.3">
      <c r="A40" s="1"/>
      <c r="B40" s="7"/>
      <c r="C40" s="7"/>
      <c r="D40" s="7"/>
      <c r="E40" s="7"/>
      <c r="F40" s="7"/>
      <c r="G40" s="7"/>
      <c r="H40" s="7"/>
    </row>
    <row r="41" spans="1:8" x14ac:dyDescent="0.3">
      <c r="A41" s="1"/>
      <c r="B41" s="7"/>
      <c r="C41" s="7"/>
      <c r="D41" s="7"/>
      <c r="E41" s="7"/>
      <c r="F41" s="9" t="s">
        <v>27</v>
      </c>
      <c r="G41" s="7"/>
      <c r="H41" s="7"/>
    </row>
    <row r="42" spans="1:8" x14ac:dyDescent="0.3">
      <c r="A42" s="1"/>
      <c r="B42" s="7"/>
      <c r="C42" s="7"/>
      <c r="D42" s="7"/>
      <c r="E42" s="7"/>
      <c r="F42" s="7"/>
      <c r="G42" s="7"/>
      <c r="H42" s="7"/>
    </row>
    <row r="43" spans="1:8" x14ac:dyDescent="0.3">
      <c r="A43" s="1"/>
      <c r="B43" s="7"/>
      <c r="C43" s="7"/>
      <c r="D43" s="7"/>
      <c r="E43" s="7"/>
      <c r="F43" s="7"/>
      <c r="G43" s="7"/>
      <c r="H43" s="7"/>
    </row>
  </sheetData>
  <mergeCells count="14">
    <mergeCell ref="B36:G36"/>
    <mergeCell ref="B35:G35"/>
    <mergeCell ref="B2:H2"/>
    <mergeCell ref="B8:B9"/>
    <mergeCell ref="D8:D9"/>
    <mergeCell ref="E8:E9"/>
    <mergeCell ref="H8:H9"/>
    <mergeCell ref="B33:G33"/>
    <mergeCell ref="B34:G34"/>
    <mergeCell ref="C11:H11"/>
    <mergeCell ref="C13:H13"/>
    <mergeCell ref="C18:H18"/>
    <mergeCell ref="C24:H24"/>
    <mergeCell ref="B32:G32"/>
  </mergeCells>
  <pageMargins left="0.43307086614173229" right="0.23622047244094491" top="0.19685039370078741" bottom="0.39370078740157483" header="0.31496062992125984" footer="0.31496062992125984"/>
  <pageSetup paperSize="9" orientation="portrait" r:id="rId1"/>
  <ignoredErrors>
    <ignoredError sqref="C14:C17 C12 C19:C23 C25:C31" twoDigitTextYear="1"/>
    <ignoredError sqref="H3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DW 199</vt:lpstr>
      <vt:lpstr>Arkusz2</vt:lpstr>
      <vt:lpstr>Arkusz3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grzegorz_breczewski</dc:creator>
  <cp:lastModifiedBy>Grzegorz Bręczewski</cp:lastModifiedBy>
  <cp:lastPrinted>2024-06-27T04:57:40Z</cp:lastPrinted>
  <dcterms:created xsi:type="dcterms:W3CDTF">2012-07-17T11:13:47Z</dcterms:created>
  <dcterms:modified xsi:type="dcterms:W3CDTF">2024-07-05T10:35:53Z</dcterms:modified>
</cp:coreProperties>
</file>