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umwp.umwp-podlasie.pl\pliki\BZP\2023\BON-IV.272.38.2023.ŁC - Udzielenie kredytu bankowego\SWZ z załącznikami\"/>
    </mc:Choice>
  </mc:AlternateContent>
  <xr:revisionPtr revIDLastSave="0" documentId="13_ncr:1_{B46DC8FA-DAD0-40CB-BEBF-AFDAD0C6467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armonogram" sheetId="4" r:id="rId1"/>
  </sheets>
  <definedNames>
    <definedName name="_xlnm.Print_Area" localSheetId="0">Harmonogram!$B$2:$H$146</definedName>
  </definedNames>
  <calcPr calcId="191029"/>
</workbook>
</file>

<file path=xl/calcChain.xml><?xml version="1.0" encoding="utf-8"?>
<calcChain xmlns="http://schemas.openxmlformats.org/spreadsheetml/2006/main">
  <c r="E131" i="4" l="1"/>
  <c r="E134" i="4" s="1"/>
  <c r="E135" i="4" s="1"/>
  <c r="D131" i="4"/>
  <c r="H130" i="4"/>
  <c r="F130" i="4"/>
  <c r="H129" i="4"/>
  <c r="F129" i="4"/>
  <c r="H128" i="4"/>
  <c r="F128" i="4"/>
  <c r="H127" i="4"/>
  <c r="F127" i="4"/>
  <c r="H126" i="4"/>
  <c r="F126" i="4"/>
  <c r="H125" i="4"/>
  <c r="F125" i="4"/>
  <c r="H124" i="4"/>
  <c r="F124" i="4"/>
  <c r="H123" i="4"/>
  <c r="F123" i="4"/>
  <c r="H122" i="4"/>
  <c r="F122" i="4"/>
  <c r="H121" i="4"/>
  <c r="F121" i="4"/>
  <c r="H120" i="4"/>
  <c r="F120" i="4"/>
  <c r="H119" i="4"/>
  <c r="F119" i="4"/>
  <c r="H118" i="4"/>
  <c r="F118" i="4"/>
  <c r="H117" i="4"/>
  <c r="F117" i="4"/>
  <c r="H116" i="4"/>
  <c r="F116" i="4"/>
  <c r="H115" i="4"/>
  <c r="F115" i="4"/>
  <c r="H114" i="4"/>
  <c r="F114" i="4"/>
  <c r="H113" i="4"/>
  <c r="F113" i="4"/>
  <c r="H112" i="4"/>
  <c r="F112" i="4"/>
  <c r="H111" i="4"/>
  <c r="F111" i="4"/>
  <c r="H110" i="4"/>
  <c r="F110" i="4"/>
  <c r="H109" i="4"/>
  <c r="F109" i="4"/>
  <c r="H108" i="4"/>
  <c r="F108" i="4"/>
  <c r="H107" i="4"/>
  <c r="F107" i="4"/>
  <c r="H106" i="4"/>
  <c r="F106" i="4"/>
  <c r="H105" i="4"/>
  <c r="F105" i="4"/>
  <c r="H104" i="4"/>
  <c r="F104" i="4"/>
  <c r="H103" i="4"/>
  <c r="F103" i="4"/>
  <c r="H102" i="4"/>
  <c r="F102" i="4"/>
  <c r="H101" i="4"/>
  <c r="F101" i="4"/>
  <c r="H100" i="4"/>
  <c r="F100" i="4"/>
  <c r="H99" i="4"/>
  <c r="F99" i="4"/>
  <c r="H98" i="4"/>
  <c r="F98" i="4"/>
  <c r="H97" i="4"/>
  <c r="F97" i="4"/>
  <c r="H96" i="4"/>
  <c r="F96" i="4"/>
  <c r="H95" i="4"/>
  <c r="F95" i="4"/>
  <c r="H94" i="4"/>
  <c r="F94" i="4"/>
  <c r="H93" i="4"/>
  <c r="F93" i="4"/>
  <c r="H92" i="4"/>
  <c r="F92" i="4"/>
  <c r="H91" i="4"/>
  <c r="F91" i="4"/>
  <c r="H90" i="4"/>
  <c r="F90" i="4"/>
  <c r="H89" i="4"/>
  <c r="F89" i="4"/>
  <c r="H88" i="4"/>
  <c r="F88" i="4"/>
  <c r="H87" i="4"/>
  <c r="F87" i="4"/>
  <c r="H86" i="4"/>
  <c r="F86" i="4"/>
  <c r="H85" i="4"/>
  <c r="F85" i="4"/>
  <c r="H84" i="4"/>
  <c r="F84" i="4"/>
  <c r="H83" i="4"/>
  <c r="F83" i="4"/>
  <c r="H82" i="4"/>
  <c r="F82" i="4"/>
  <c r="H81" i="4"/>
  <c r="F81" i="4"/>
  <c r="H80" i="4"/>
  <c r="F80" i="4"/>
  <c r="H79" i="4"/>
  <c r="F79" i="4"/>
  <c r="H78" i="4"/>
  <c r="F78" i="4"/>
  <c r="H77" i="4"/>
  <c r="F77" i="4"/>
  <c r="H76" i="4"/>
  <c r="F76" i="4"/>
  <c r="H75" i="4"/>
  <c r="F75" i="4"/>
  <c r="H74" i="4"/>
  <c r="F74" i="4"/>
  <c r="H73" i="4"/>
  <c r="F73" i="4"/>
  <c r="H72" i="4"/>
  <c r="F72" i="4"/>
  <c r="H71" i="4"/>
  <c r="F71" i="4"/>
  <c r="H70" i="4"/>
  <c r="F70" i="4"/>
  <c r="H69" i="4"/>
  <c r="F69" i="4"/>
  <c r="H68" i="4"/>
  <c r="F68" i="4"/>
  <c r="H67" i="4"/>
  <c r="F67" i="4"/>
  <c r="H66" i="4"/>
  <c r="F66" i="4"/>
  <c r="H65" i="4"/>
  <c r="F65" i="4"/>
  <c r="H64" i="4"/>
  <c r="F64" i="4"/>
  <c r="H63" i="4"/>
  <c r="F63" i="4"/>
  <c r="H62" i="4"/>
  <c r="F62" i="4"/>
  <c r="H61" i="4"/>
  <c r="F61" i="4"/>
  <c r="H60" i="4"/>
  <c r="F60" i="4"/>
  <c r="H59" i="4"/>
  <c r="F59" i="4"/>
  <c r="H58" i="4"/>
  <c r="F58" i="4"/>
  <c r="H57" i="4"/>
  <c r="F57" i="4"/>
  <c r="H56" i="4"/>
  <c r="F56" i="4"/>
  <c r="H55" i="4"/>
  <c r="F55" i="4"/>
  <c r="H54" i="4"/>
  <c r="F54" i="4"/>
  <c r="H53" i="4"/>
  <c r="F53" i="4"/>
  <c r="H52" i="4"/>
  <c r="F52" i="4"/>
  <c r="H51" i="4"/>
  <c r="F51" i="4"/>
  <c r="H50" i="4"/>
  <c r="F50" i="4"/>
  <c r="H49" i="4"/>
  <c r="F49" i="4"/>
  <c r="H48" i="4"/>
  <c r="F48" i="4"/>
  <c r="H47" i="4"/>
  <c r="F47" i="4"/>
  <c r="H46" i="4"/>
  <c r="F46" i="4"/>
  <c r="H45" i="4"/>
  <c r="F45" i="4"/>
  <c r="H44" i="4"/>
  <c r="F44" i="4"/>
  <c r="H43" i="4"/>
  <c r="F43" i="4"/>
  <c r="H42" i="4"/>
  <c r="F42" i="4"/>
  <c r="H41" i="4"/>
  <c r="F41" i="4"/>
  <c r="H40" i="4"/>
  <c r="F40" i="4"/>
  <c r="H39" i="4"/>
  <c r="F39" i="4"/>
  <c r="H38" i="4"/>
  <c r="F38" i="4"/>
  <c r="H37" i="4"/>
  <c r="F37" i="4"/>
  <c r="H36" i="4"/>
  <c r="F36" i="4"/>
  <c r="H35" i="4"/>
  <c r="F35" i="4"/>
  <c r="H34" i="4"/>
  <c r="F34" i="4"/>
  <c r="H33" i="4"/>
  <c r="F33" i="4"/>
  <c r="H32" i="4"/>
  <c r="F32" i="4"/>
  <c r="H31" i="4"/>
  <c r="F31" i="4"/>
  <c r="H30" i="4"/>
  <c r="F30" i="4"/>
  <c r="H29" i="4"/>
  <c r="F29" i="4"/>
  <c r="H28" i="4"/>
  <c r="F28" i="4"/>
  <c r="H27" i="4"/>
  <c r="F27" i="4"/>
  <c r="H26" i="4"/>
  <c r="F26" i="4"/>
  <c r="H25" i="4"/>
  <c r="F25" i="4"/>
  <c r="H24" i="4"/>
  <c r="F24" i="4"/>
  <c r="H23" i="4"/>
  <c r="G23" i="4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 s="1"/>
  <c r="G75" i="4" s="1"/>
  <c r="G76" i="4" s="1"/>
  <c r="G77" i="4" s="1"/>
  <c r="G78" i="4" s="1"/>
  <c r="G79" i="4" s="1"/>
  <c r="G80" i="4" s="1"/>
  <c r="G81" i="4" s="1"/>
  <c r="G82" i="4" s="1"/>
  <c r="G83" i="4" s="1"/>
  <c r="G84" i="4" s="1"/>
  <c r="G85" i="4" s="1"/>
  <c r="G86" i="4" s="1"/>
  <c r="G87" i="4" s="1"/>
  <c r="G88" i="4" s="1"/>
  <c r="G89" i="4" s="1"/>
  <c r="G90" i="4" s="1"/>
  <c r="G91" i="4" s="1"/>
  <c r="G92" i="4" s="1"/>
  <c r="G93" i="4" s="1"/>
  <c r="G94" i="4" s="1"/>
  <c r="G95" i="4" s="1"/>
  <c r="G96" i="4" s="1"/>
  <c r="G97" i="4" s="1"/>
  <c r="G98" i="4" s="1"/>
  <c r="G99" i="4" s="1"/>
  <c r="G100" i="4" s="1"/>
  <c r="G101" i="4" s="1"/>
  <c r="G102" i="4" s="1"/>
  <c r="G103" i="4" s="1"/>
  <c r="G104" i="4" s="1"/>
  <c r="G105" i="4" s="1"/>
  <c r="G106" i="4" s="1"/>
  <c r="G107" i="4" s="1"/>
  <c r="G108" i="4" s="1"/>
  <c r="G109" i="4" s="1"/>
  <c r="G110" i="4" s="1"/>
  <c r="G111" i="4" s="1"/>
  <c r="G112" i="4" s="1"/>
  <c r="G113" i="4" s="1"/>
  <c r="G114" i="4" s="1"/>
  <c r="G115" i="4" s="1"/>
  <c r="G116" i="4" s="1"/>
  <c r="G117" i="4" s="1"/>
  <c r="G118" i="4" s="1"/>
  <c r="G119" i="4" s="1"/>
  <c r="G120" i="4" s="1"/>
  <c r="G121" i="4" s="1"/>
  <c r="G122" i="4" s="1"/>
  <c r="G123" i="4" s="1"/>
  <c r="G124" i="4" s="1"/>
  <c r="G125" i="4" s="1"/>
  <c r="G126" i="4" s="1"/>
  <c r="G127" i="4" s="1"/>
  <c r="G128" i="4" s="1"/>
  <c r="G129" i="4" s="1"/>
  <c r="G130" i="4" s="1"/>
  <c r="F23" i="4"/>
  <c r="H22" i="4"/>
  <c r="G22" i="4"/>
  <c r="F22" i="4"/>
  <c r="F131" i="4" s="1"/>
  <c r="E12" i="4" l="1"/>
</calcChain>
</file>

<file path=xl/sharedStrings.xml><?xml version="1.0" encoding="utf-8"?>
<sst xmlns="http://schemas.openxmlformats.org/spreadsheetml/2006/main" count="39" uniqueCount="39">
  <si>
    <t>Oprocentowanie</t>
  </si>
  <si>
    <t>ilość rat kapitałowych</t>
  </si>
  <si>
    <t>Lp</t>
  </si>
  <si>
    <t>Rata kapitałowa</t>
  </si>
  <si>
    <t>Saldo po spłacie</t>
  </si>
  <si>
    <t>okres</t>
  </si>
  <si>
    <t>Razem</t>
  </si>
  <si>
    <t>odsetki miesięcznie</t>
  </si>
  <si>
    <t>liczba dni</t>
  </si>
  <si>
    <t>Wyjaśnienia</t>
  </si>
  <si>
    <t>Marża Banku</t>
  </si>
  <si>
    <t>Prowizja przygotowawcza</t>
  </si>
  <si>
    <t>Planowana data uruchomienia kredytu</t>
  </si>
  <si>
    <t>Liczba bazowa dni w roku do wyliczenia</t>
  </si>
  <si>
    <t>Koszty kredytu</t>
  </si>
  <si>
    <t>…………………………………………………..</t>
  </si>
  <si>
    <t>Wysokość miesiącznych odsetek z tytułu kredytu należy wyliczyć według poniższego wzoru</t>
  </si>
  <si>
    <t xml:space="preserve">saldo kredytu x oprocentowanie x faktyczna liczba dni w miesiącu </t>
  </si>
  <si>
    <t>liczba bazowa dni</t>
  </si>
  <si>
    <t>miejscowość i data</t>
  </si>
  <si>
    <t>Stawka referencyjna przyjeta do kalkulacji (%)</t>
  </si>
  <si>
    <t>Proszę o wypełnienie pustych miejsc w tabeli z założeniami do kalkulacji kredytu oraz wyliczenie łącznych kosztów kredytu</t>
  </si>
  <si>
    <t>odsetki miesięczne =</t>
  </si>
  <si>
    <t>Spłata kredytu w ratach miesięcznych</t>
  </si>
  <si>
    <t>łącznie               (3+4)</t>
  </si>
  <si>
    <t>HARMONOGRAM SPŁATY KREDYTU</t>
  </si>
  <si>
    <t>Dane klienta</t>
  </si>
  <si>
    <t>Dane kredytu</t>
  </si>
  <si>
    <t xml:space="preserve">     WOJEWÓDZTWO PODLASKIE</t>
  </si>
  <si>
    <t xml:space="preserve">     ul. Kardynała Stefana Wyszyńskiego 1</t>
  </si>
  <si>
    <t xml:space="preserve">    15 - 888 Białystok</t>
  </si>
  <si>
    <t xml:space="preserve">     NIP 542-25-42-016</t>
  </si>
  <si>
    <t xml:space="preserve">     REGON 050658404</t>
  </si>
  <si>
    <t>Łączna kwota odsetek za okres kredytowania</t>
  </si>
  <si>
    <t>RAZEM</t>
  </si>
  <si>
    <t>podpis szacującego wartość zamówienia</t>
  </si>
  <si>
    <t>Kwota kredytu (PLN)</t>
  </si>
  <si>
    <t>……..28.09.2023…………</t>
  </si>
  <si>
    <t>Załącznik nr 1.1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</si>
</sst>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%"/>
    <numFmt numFmtId="167" formatCode="yyyy/mm/dd;@"/>
    <numFmt numFmtId="168" formatCode="#,##0.00_ ;[Red]\-#,##0.00\ "/>
  </numFmts>
  <fonts count="8" x14ac:knownFonts="1">
    <font>
      <sz val="10"/>
      <name val="Arial CE"/>
      <charset val="238"/>
    </font>
    <font>
      <sz val="8"/>
      <name val="Arial CE"/>
      <charset val="238"/>
    </font>
    <font>
      <sz val="8"/>
      <color rgb="FFFF0000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6"/>
      <name val="Tahoma"/>
      <family val="2"/>
      <charset val="238"/>
    </font>
    <font>
      <i/>
      <sz val="6"/>
      <name val="Tahoma"/>
      <family val="2"/>
      <charset val="238"/>
    </font>
    <font>
      <b/>
      <sz val="8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right" vertical="center" wrapText="1" indent="1"/>
    </xf>
    <xf numFmtId="167" fontId="3" fillId="0" borderId="3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vertical="center" wrapText="1" indent="1"/>
    </xf>
    <xf numFmtId="1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right" vertical="center" wrapText="1" indent="1"/>
    </xf>
    <xf numFmtId="4" fontId="4" fillId="4" borderId="3" xfId="0" applyNumberFormat="1" applyFont="1" applyFill="1" applyBorder="1" applyAlignment="1">
      <alignment horizontal="right" vertical="center" wrapText="1" indent="1"/>
    </xf>
    <xf numFmtId="4" fontId="4" fillId="0" borderId="0" xfId="0" applyNumberFormat="1" applyFont="1" applyAlignment="1">
      <alignment horizontal="right" vertical="center" wrapText="1" inden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65" fontId="3" fillId="0" borderId="3" xfId="0" applyNumberFormat="1" applyFont="1" applyBorder="1" applyAlignment="1">
      <alignment horizontal="right" vertical="center" indent="1"/>
    </xf>
    <xf numFmtId="4" fontId="3" fillId="0" borderId="0" xfId="0" applyNumberFormat="1" applyFont="1" applyAlignment="1">
      <alignment vertical="center"/>
    </xf>
    <xf numFmtId="168" fontId="3" fillId="0" borderId="0" xfId="0" applyNumberFormat="1" applyFont="1"/>
    <xf numFmtId="4" fontId="4" fillId="3" borderId="3" xfId="0" applyNumberFormat="1" applyFont="1" applyFill="1" applyBorder="1" applyAlignment="1">
      <alignment horizontal="right" vertical="center" indent="1"/>
    </xf>
    <xf numFmtId="4" fontId="4" fillId="0" borderId="0" xfId="0" applyNumberFormat="1" applyFont="1" applyAlignment="1">
      <alignment vertical="center"/>
    </xf>
    <xf numFmtId="168" fontId="4" fillId="0" borderId="0" xfId="0" applyNumberFormat="1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center" wrapText="1" inden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vertical="center" shrinkToFit="1"/>
    </xf>
    <xf numFmtId="3" fontId="3" fillId="0" borderId="0" xfId="0" applyNumberFormat="1" applyFont="1" applyAlignment="1">
      <alignment horizontal="right" vertical="center" wrapText="1" indent="1"/>
    </xf>
    <xf numFmtId="166" fontId="3" fillId="0" borderId="0" xfId="0" applyNumberFormat="1" applyFont="1" applyAlignment="1">
      <alignment horizontal="right" vertical="center" wrapText="1" indent="1"/>
    </xf>
    <xf numFmtId="166" fontId="3" fillId="0" borderId="0" xfId="0" applyNumberFormat="1" applyFont="1" applyAlignment="1">
      <alignment horizontal="right" vertical="center" indent="1"/>
    </xf>
    <xf numFmtId="14" fontId="3" fillId="0" borderId="0" xfId="0" applyNumberFormat="1" applyFont="1" applyAlignment="1">
      <alignment horizontal="right" vertical="center" wrapText="1" indent="1"/>
    </xf>
    <xf numFmtId="1" fontId="3" fillId="0" borderId="0" xfId="0" applyNumberFormat="1" applyFont="1" applyAlignment="1">
      <alignment horizontal="right" vertical="center" wrapText="1" indent="1"/>
    </xf>
    <xf numFmtId="10" fontId="3" fillId="0" borderId="0" xfId="0" applyNumberFormat="1" applyFont="1" applyAlignment="1">
      <alignment horizontal="right" vertical="center" wrapText="1" indent="1"/>
    </xf>
    <xf numFmtId="10" fontId="3" fillId="0" borderId="0" xfId="0" applyNumberFormat="1" applyFont="1" applyAlignment="1">
      <alignment horizontal="right" vertical="center" indent="1"/>
    </xf>
    <xf numFmtId="0" fontId="3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 wrapText="1" shrinkToFit="1"/>
    </xf>
    <xf numFmtId="4" fontId="4" fillId="4" borderId="4" xfId="0" applyNumberFormat="1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7" xfId="0" applyFont="1" applyBorder="1"/>
    <xf numFmtId="0" fontId="3" fillId="0" borderId="4" xfId="0" applyFont="1" applyBorder="1"/>
    <xf numFmtId="0" fontId="3" fillId="0" borderId="8" xfId="0" applyFont="1" applyBorder="1"/>
    <xf numFmtId="0" fontId="3" fillId="0" borderId="5" xfId="0" applyFont="1" applyBorder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45"/>
  <sheetViews>
    <sheetView tabSelected="1" zoomScale="110" zoomScaleNormal="110" workbookViewId="0">
      <selection activeCell="H8" sqref="H8"/>
    </sheetView>
  </sheetViews>
  <sheetFormatPr defaultRowHeight="10.5" x14ac:dyDescent="0.15"/>
  <cols>
    <col min="1" max="1" width="0.7109375" style="1" customWidth="1"/>
    <col min="2" max="2" width="6.42578125" style="1" customWidth="1"/>
    <col min="3" max="7" width="15.7109375" style="1" customWidth="1"/>
    <col min="8" max="8" width="9.42578125" style="2" customWidth="1"/>
    <col min="9" max="16384" width="9.140625" style="1"/>
  </cols>
  <sheetData>
    <row r="1" spans="2:8" x14ac:dyDescent="0.15">
      <c r="G1" s="63" t="s">
        <v>38</v>
      </c>
      <c r="H1" s="63"/>
    </row>
    <row r="2" spans="2:8" x14ac:dyDescent="0.15">
      <c r="B2" s="49" t="s">
        <v>25</v>
      </c>
      <c r="C2" s="49"/>
      <c r="D2" s="49"/>
      <c r="E2" s="49"/>
      <c r="F2" s="49"/>
      <c r="G2" s="49"/>
      <c r="H2" s="49"/>
    </row>
    <row r="3" spans="2:8" x14ac:dyDescent="0.15">
      <c r="B3" s="48" t="s">
        <v>26</v>
      </c>
      <c r="C3" s="48"/>
      <c r="D3" s="48"/>
      <c r="E3" s="37"/>
      <c r="F3" s="37"/>
      <c r="G3" s="37"/>
      <c r="H3" s="36"/>
    </row>
    <row r="4" spans="2:8" x14ac:dyDescent="0.15">
      <c r="B4" s="47" t="s">
        <v>28</v>
      </c>
      <c r="C4" s="47"/>
      <c r="D4" s="47"/>
      <c r="E4" s="30"/>
      <c r="F4" s="30"/>
      <c r="G4" s="30"/>
      <c r="H4" s="38"/>
    </row>
    <row r="5" spans="2:8" x14ac:dyDescent="0.15">
      <c r="B5" s="47" t="s">
        <v>29</v>
      </c>
      <c r="C5" s="47"/>
      <c r="D5" s="47"/>
      <c r="E5" s="30"/>
      <c r="F5" s="30"/>
      <c r="G5" s="30"/>
      <c r="H5" s="39"/>
    </row>
    <row r="6" spans="2:8" ht="10.5" customHeight="1" x14ac:dyDescent="0.15">
      <c r="B6" s="47" t="s">
        <v>30</v>
      </c>
      <c r="C6" s="47"/>
      <c r="D6" s="47"/>
      <c r="E6" s="30"/>
      <c r="F6" s="30"/>
      <c r="G6" s="30"/>
      <c r="H6" s="40"/>
    </row>
    <row r="7" spans="2:8" x14ac:dyDescent="0.15">
      <c r="B7" s="47" t="s">
        <v>32</v>
      </c>
      <c r="C7" s="47"/>
      <c r="D7" s="47"/>
      <c r="E7" s="30"/>
      <c r="F7" s="30"/>
      <c r="G7" s="30"/>
      <c r="H7" s="40"/>
    </row>
    <row r="8" spans="2:8" ht="10.5" customHeight="1" x14ac:dyDescent="0.15">
      <c r="B8" s="47" t="s">
        <v>31</v>
      </c>
      <c r="C8" s="47"/>
      <c r="D8" s="47"/>
      <c r="E8" s="30"/>
      <c r="F8" s="30"/>
      <c r="G8" s="30"/>
      <c r="H8" s="40"/>
    </row>
    <row r="9" spans="2:8" ht="10.5" customHeight="1" x14ac:dyDescent="0.15">
      <c r="B9" s="47"/>
      <c r="C9" s="47"/>
      <c r="D9" s="47"/>
      <c r="E9" s="30"/>
      <c r="F9" s="30"/>
      <c r="G9" s="30"/>
      <c r="H9" s="38"/>
    </row>
    <row r="10" spans="2:8" ht="10.5" customHeight="1" x14ac:dyDescent="0.15">
      <c r="B10" s="48" t="s">
        <v>27</v>
      </c>
      <c r="C10" s="48"/>
      <c r="D10" s="48"/>
      <c r="E10" s="30"/>
      <c r="F10" s="30"/>
      <c r="G10" s="30"/>
      <c r="H10" s="42"/>
    </row>
    <row r="11" spans="2:8" ht="12.95" customHeight="1" x14ac:dyDescent="0.15">
      <c r="B11" s="45" t="s">
        <v>36</v>
      </c>
      <c r="C11" s="45"/>
      <c r="D11" s="45"/>
      <c r="E11" s="38">
        <v>38000000</v>
      </c>
      <c r="F11" s="3"/>
      <c r="G11" s="3"/>
      <c r="H11" s="18"/>
    </row>
    <row r="12" spans="2:8" ht="12.95" customHeight="1" x14ac:dyDescent="0.15">
      <c r="B12" s="45" t="s">
        <v>0</v>
      </c>
      <c r="C12" s="45"/>
      <c r="D12" s="45"/>
      <c r="E12" s="43">
        <f>E13+E14</f>
        <v>6.0499999999999998E-2</v>
      </c>
      <c r="F12" s="3"/>
      <c r="G12" s="3"/>
      <c r="H12" s="18"/>
    </row>
    <row r="13" spans="2:8" ht="12.95" customHeight="1" x14ac:dyDescent="0.15">
      <c r="B13" s="45" t="s">
        <v>20</v>
      </c>
      <c r="C13" s="45"/>
      <c r="D13" s="45"/>
      <c r="E13" s="44">
        <v>6.0499999999999998E-2</v>
      </c>
      <c r="F13" s="3"/>
      <c r="G13" s="3"/>
      <c r="H13" s="18"/>
    </row>
    <row r="14" spans="2:8" ht="12.95" customHeight="1" x14ac:dyDescent="0.15">
      <c r="B14" s="45" t="s">
        <v>10</v>
      </c>
      <c r="C14" s="45"/>
      <c r="D14" s="45"/>
      <c r="E14" s="44"/>
      <c r="F14" s="3"/>
      <c r="G14" s="3"/>
      <c r="H14" s="18"/>
    </row>
    <row r="15" spans="2:8" ht="12.95" customHeight="1" x14ac:dyDescent="0.15">
      <c r="B15" s="45" t="s">
        <v>11</v>
      </c>
      <c r="C15" s="45"/>
      <c r="D15" s="45"/>
      <c r="E15" s="44">
        <v>0</v>
      </c>
      <c r="F15" s="3"/>
      <c r="G15" s="3"/>
      <c r="H15" s="18"/>
    </row>
    <row r="16" spans="2:8" ht="12.95" customHeight="1" x14ac:dyDescent="0.15">
      <c r="B16" s="45" t="s">
        <v>1</v>
      </c>
      <c r="C16" s="45"/>
      <c r="D16" s="45"/>
      <c r="E16" s="38">
        <v>108</v>
      </c>
      <c r="F16" s="3"/>
      <c r="G16" s="3"/>
      <c r="H16" s="18"/>
    </row>
    <row r="17" spans="2:8" ht="12.95" customHeight="1" x14ac:dyDescent="0.15">
      <c r="B17" s="45" t="s">
        <v>12</v>
      </c>
      <c r="C17" s="45"/>
      <c r="D17" s="45"/>
      <c r="E17" s="41">
        <v>45261</v>
      </c>
      <c r="F17" s="3"/>
      <c r="G17" s="3"/>
      <c r="H17" s="18"/>
    </row>
    <row r="18" spans="2:8" ht="12.95" customHeight="1" x14ac:dyDescent="0.15">
      <c r="B18" s="45" t="s">
        <v>13</v>
      </c>
      <c r="C18" s="45"/>
      <c r="D18" s="45"/>
      <c r="E18" s="42">
        <v>365</v>
      </c>
      <c r="F18" s="3"/>
      <c r="G18" s="3"/>
      <c r="H18" s="18"/>
    </row>
    <row r="19" spans="2:8" x14ac:dyDescent="0.15">
      <c r="B19" s="46"/>
      <c r="C19" s="46"/>
      <c r="D19" s="46"/>
      <c r="E19" s="46"/>
      <c r="F19" s="46"/>
      <c r="G19" s="46"/>
      <c r="H19" s="18"/>
    </row>
    <row r="20" spans="2:8" s="3" customFormat="1" ht="33.950000000000003" customHeight="1" x14ac:dyDescent="0.15">
      <c r="B20" s="4" t="s">
        <v>2</v>
      </c>
      <c r="C20" s="4" t="s">
        <v>5</v>
      </c>
      <c r="D20" s="4" t="s">
        <v>3</v>
      </c>
      <c r="E20" s="4" t="s">
        <v>7</v>
      </c>
      <c r="F20" s="4" t="s">
        <v>24</v>
      </c>
      <c r="G20" s="4" t="s">
        <v>4</v>
      </c>
      <c r="H20" s="5" t="s">
        <v>8</v>
      </c>
    </row>
    <row r="21" spans="2:8" s="6" customFormat="1" ht="8.25" x14ac:dyDescent="0.2">
      <c r="B21" s="7">
        <v>1</v>
      </c>
      <c r="C21" s="7">
        <v>2</v>
      </c>
      <c r="D21" s="7">
        <v>3</v>
      </c>
      <c r="E21" s="7">
        <v>4</v>
      </c>
      <c r="F21" s="7">
        <v>5</v>
      </c>
      <c r="G21" s="7">
        <v>6</v>
      </c>
      <c r="H21" s="8">
        <v>7</v>
      </c>
    </row>
    <row r="22" spans="2:8" x14ac:dyDescent="0.15">
      <c r="B22" s="9">
        <v>1</v>
      </c>
      <c r="C22" s="10">
        <v>45291</v>
      </c>
      <c r="D22" s="11">
        <v>0</v>
      </c>
      <c r="E22" s="11">
        <v>0</v>
      </c>
      <c r="F22" s="12">
        <f>SUM(D22:E22)</f>
        <v>0</v>
      </c>
      <c r="G22" s="13">
        <f>+E11</f>
        <v>38000000</v>
      </c>
      <c r="H22" s="14">
        <f>+C22-E17+1</f>
        <v>31</v>
      </c>
    </row>
    <row r="23" spans="2:8" x14ac:dyDescent="0.15">
      <c r="B23" s="9">
        <v>2</v>
      </c>
      <c r="C23" s="10">
        <v>45322</v>
      </c>
      <c r="D23" s="15">
        <v>670000</v>
      </c>
      <c r="E23" s="11">
        <v>0</v>
      </c>
      <c r="F23" s="12">
        <f>SUM(D23:E23)</f>
        <v>670000</v>
      </c>
      <c r="G23" s="13">
        <f>G22-D23</f>
        <v>37330000</v>
      </c>
      <c r="H23" s="14">
        <f>+C23-C22</f>
        <v>31</v>
      </c>
    </row>
    <row r="24" spans="2:8" x14ac:dyDescent="0.15">
      <c r="B24" s="9">
        <v>3</v>
      </c>
      <c r="C24" s="10">
        <v>45351</v>
      </c>
      <c r="D24" s="15">
        <v>670000</v>
      </c>
      <c r="E24" s="11">
        <v>0</v>
      </c>
      <c r="F24" s="12">
        <f>SUM(D24:E24)</f>
        <v>670000</v>
      </c>
      <c r="G24" s="13">
        <f t="shared" ref="G24:G87" si="0">+G23-D24</f>
        <v>36660000</v>
      </c>
      <c r="H24" s="14">
        <f>+C24-C23</f>
        <v>29</v>
      </c>
    </row>
    <row r="25" spans="2:8" x14ac:dyDescent="0.15">
      <c r="B25" s="9">
        <v>4</v>
      </c>
      <c r="C25" s="10">
        <v>45382</v>
      </c>
      <c r="D25" s="15">
        <v>670000</v>
      </c>
      <c r="E25" s="11">
        <v>0</v>
      </c>
      <c r="F25" s="12">
        <f>SUM(D25:E25)</f>
        <v>670000</v>
      </c>
      <c r="G25" s="13">
        <f t="shared" si="0"/>
        <v>35990000</v>
      </c>
      <c r="H25" s="14">
        <f>+C25-C24</f>
        <v>31</v>
      </c>
    </row>
    <row r="26" spans="2:8" x14ac:dyDescent="0.15">
      <c r="B26" s="9">
        <v>5</v>
      </c>
      <c r="C26" s="10">
        <v>45412</v>
      </c>
      <c r="D26" s="15">
        <v>670000</v>
      </c>
      <c r="E26" s="11">
        <v>0</v>
      </c>
      <c r="F26" s="12">
        <f t="shared" ref="F26:F89" si="1">SUM(D26:E26)</f>
        <v>670000</v>
      </c>
      <c r="G26" s="13">
        <f t="shared" si="0"/>
        <v>35320000</v>
      </c>
      <c r="H26" s="14">
        <f t="shared" ref="H26:H89" si="2">+C26-C25</f>
        <v>30</v>
      </c>
    </row>
    <row r="27" spans="2:8" x14ac:dyDescent="0.15">
      <c r="B27" s="9">
        <v>6</v>
      </c>
      <c r="C27" s="10">
        <v>45443</v>
      </c>
      <c r="D27" s="15">
        <v>670000</v>
      </c>
      <c r="E27" s="11">
        <v>0</v>
      </c>
      <c r="F27" s="12">
        <f t="shared" si="1"/>
        <v>670000</v>
      </c>
      <c r="G27" s="13">
        <f t="shared" si="0"/>
        <v>34650000</v>
      </c>
      <c r="H27" s="14">
        <f t="shared" si="2"/>
        <v>31</v>
      </c>
    </row>
    <row r="28" spans="2:8" x14ac:dyDescent="0.15">
      <c r="B28" s="9">
        <v>7</v>
      </c>
      <c r="C28" s="10">
        <v>45473</v>
      </c>
      <c r="D28" s="15">
        <v>670000</v>
      </c>
      <c r="E28" s="11">
        <v>0</v>
      </c>
      <c r="F28" s="12">
        <f t="shared" si="1"/>
        <v>670000</v>
      </c>
      <c r="G28" s="13">
        <f t="shared" si="0"/>
        <v>33980000</v>
      </c>
      <c r="H28" s="14">
        <f t="shared" si="2"/>
        <v>30</v>
      </c>
    </row>
    <row r="29" spans="2:8" x14ac:dyDescent="0.15">
      <c r="B29" s="9">
        <v>8</v>
      </c>
      <c r="C29" s="10">
        <v>45504</v>
      </c>
      <c r="D29" s="15">
        <v>670000</v>
      </c>
      <c r="E29" s="11">
        <v>0</v>
      </c>
      <c r="F29" s="12">
        <f t="shared" si="1"/>
        <v>670000</v>
      </c>
      <c r="G29" s="13">
        <f t="shared" si="0"/>
        <v>33310000</v>
      </c>
      <c r="H29" s="14">
        <f t="shared" si="2"/>
        <v>31</v>
      </c>
    </row>
    <row r="30" spans="2:8" x14ac:dyDescent="0.15">
      <c r="B30" s="9">
        <v>9</v>
      </c>
      <c r="C30" s="10">
        <v>45535</v>
      </c>
      <c r="D30" s="15">
        <v>670000</v>
      </c>
      <c r="E30" s="11">
        <v>0</v>
      </c>
      <c r="F30" s="12">
        <f t="shared" si="1"/>
        <v>670000</v>
      </c>
      <c r="G30" s="13">
        <f t="shared" si="0"/>
        <v>32640000</v>
      </c>
      <c r="H30" s="14">
        <f t="shared" si="2"/>
        <v>31</v>
      </c>
    </row>
    <row r="31" spans="2:8" x14ac:dyDescent="0.15">
      <c r="B31" s="9">
        <v>10</v>
      </c>
      <c r="C31" s="10">
        <v>45565</v>
      </c>
      <c r="D31" s="15">
        <v>670000</v>
      </c>
      <c r="E31" s="11">
        <v>0</v>
      </c>
      <c r="F31" s="12">
        <f t="shared" si="1"/>
        <v>670000</v>
      </c>
      <c r="G31" s="13">
        <f t="shared" si="0"/>
        <v>31970000</v>
      </c>
      <c r="H31" s="14">
        <f t="shared" si="2"/>
        <v>30</v>
      </c>
    </row>
    <row r="32" spans="2:8" x14ac:dyDescent="0.15">
      <c r="B32" s="9">
        <v>11</v>
      </c>
      <c r="C32" s="10">
        <v>45596</v>
      </c>
      <c r="D32" s="15">
        <v>670000</v>
      </c>
      <c r="E32" s="11">
        <v>0</v>
      </c>
      <c r="F32" s="12">
        <f t="shared" si="1"/>
        <v>670000</v>
      </c>
      <c r="G32" s="13">
        <f t="shared" si="0"/>
        <v>31300000</v>
      </c>
      <c r="H32" s="14">
        <f t="shared" si="2"/>
        <v>31</v>
      </c>
    </row>
    <row r="33" spans="2:8" x14ac:dyDescent="0.15">
      <c r="B33" s="9">
        <v>12</v>
      </c>
      <c r="C33" s="10">
        <v>45626</v>
      </c>
      <c r="D33" s="15">
        <v>670000</v>
      </c>
      <c r="E33" s="11">
        <v>0</v>
      </c>
      <c r="F33" s="12">
        <f t="shared" si="1"/>
        <v>670000</v>
      </c>
      <c r="G33" s="13">
        <f t="shared" si="0"/>
        <v>30630000</v>
      </c>
      <c r="H33" s="14">
        <f t="shared" si="2"/>
        <v>30</v>
      </c>
    </row>
    <row r="34" spans="2:8" x14ac:dyDescent="0.15">
      <c r="B34" s="9">
        <v>13</v>
      </c>
      <c r="C34" s="10">
        <v>45657</v>
      </c>
      <c r="D34" s="15">
        <v>630000</v>
      </c>
      <c r="E34" s="11">
        <v>0</v>
      </c>
      <c r="F34" s="12">
        <f t="shared" si="1"/>
        <v>630000</v>
      </c>
      <c r="G34" s="13">
        <f t="shared" si="0"/>
        <v>30000000</v>
      </c>
      <c r="H34" s="14">
        <f t="shared" si="2"/>
        <v>31</v>
      </c>
    </row>
    <row r="35" spans="2:8" x14ac:dyDescent="0.15">
      <c r="B35" s="9">
        <v>14</v>
      </c>
      <c r="C35" s="10">
        <v>45688</v>
      </c>
      <c r="D35" s="15">
        <v>670000</v>
      </c>
      <c r="E35" s="11">
        <v>0</v>
      </c>
      <c r="F35" s="12">
        <f t="shared" si="1"/>
        <v>670000</v>
      </c>
      <c r="G35" s="13">
        <f t="shared" si="0"/>
        <v>29330000</v>
      </c>
      <c r="H35" s="14">
        <f t="shared" si="2"/>
        <v>31</v>
      </c>
    </row>
    <row r="36" spans="2:8" x14ac:dyDescent="0.15">
      <c r="B36" s="9">
        <v>15</v>
      </c>
      <c r="C36" s="10">
        <v>45716</v>
      </c>
      <c r="D36" s="15">
        <v>670000</v>
      </c>
      <c r="E36" s="11">
        <v>0</v>
      </c>
      <c r="F36" s="12">
        <f t="shared" si="1"/>
        <v>670000</v>
      </c>
      <c r="G36" s="13">
        <f t="shared" si="0"/>
        <v>28660000</v>
      </c>
      <c r="H36" s="14">
        <f t="shared" si="2"/>
        <v>28</v>
      </c>
    </row>
    <row r="37" spans="2:8" x14ac:dyDescent="0.15">
      <c r="B37" s="9">
        <v>16</v>
      </c>
      <c r="C37" s="10">
        <v>45747</v>
      </c>
      <c r="D37" s="15">
        <v>670000</v>
      </c>
      <c r="E37" s="11">
        <v>0</v>
      </c>
      <c r="F37" s="12">
        <f t="shared" si="1"/>
        <v>670000</v>
      </c>
      <c r="G37" s="13">
        <f t="shared" si="0"/>
        <v>27990000</v>
      </c>
      <c r="H37" s="14">
        <f t="shared" si="2"/>
        <v>31</v>
      </c>
    </row>
    <row r="38" spans="2:8" x14ac:dyDescent="0.15">
      <c r="B38" s="9">
        <v>17</v>
      </c>
      <c r="C38" s="10">
        <v>45777</v>
      </c>
      <c r="D38" s="15">
        <v>670000</v>
      </c>
      <c r="E38" s="11">
        <v>0</v>
      </c>
      <c r="F38" s="12">
        <f t="shared" si="1"/>
        <v>670000</v>
      </c>
      <c r="G38" s="13">
        <f t="shared" si="0"/>
        <v>27320000</v>
      </c>
      <c r="H38" s="14">
        <f t="shared" si="2"/>
        <v>30</v>
      </c>
    </row>
    <row r="39" spans="2:8" x14ac:dyDescent="0.15">
      <c r="B39" s="9">
        <v>18</v>
      </c>
      <c r="C39" s="10">
        <v>45808</v>
      </c>
      <c r="D39" s="15">
        <v>670000</v>
      </c>
      <c r="E39" s="11">
        <v>0</v>
      </c>
      <c r="F39" s="12">
        <f t="shared" si="1"/>
        <v>670000</v>
      </c>
      <c r="G39" s="13">
        <f t="shared" si="0"/>
        <v>26650000</v>
      </c>
      <c r="H39" s="14">
        <f t="shared" si="2"/>
        <v>31</v>
      </c>
    </row>
    <row r="40" spans="2:8" x14ac:dyDescent="0.15">
      <c r="B40" s="9">
        <v>19</v>
      </c>
      <c r="C40" s="10">
        <v>45838</v>
      </c>
      <c r="D40" s="15">
        <v>670000</v>
      </c>
      <c r="E40" s="11">
        <v>0</v>
      </c>
      <c r="F40" s="12">
        <f t="shared" si="1"/>
        <v>670000</v>
      </c>
      <c r="G40" s="13">
        <f t="shared" si="0"/>
        <v>25980000</v>
      </c>
      <c r="H40" s="14">
        <f t="shared" si="2"/>
        <v>30</v>
      </c>
    </row>
    <row r="41" spans="2:8" x14ac:dyDescent="0.15">
      <c r="B41" s="9">
        <v>20</v>
      </c>
      <c r="C41" s="10">
        <v>45869</v>
      </c>
      <c r="D41" s="15">
        <v>670000</v>
      </c>
      <c r="E41" s="11">
        <v>0</v>
      </c>
      <c r="F41" s="12">
        <f t="shared" si="1"/>
        <v>670000</v>
      </c>
      <c r="G41" s="13">
        <f t="shared" si="0"/>
        <v>25310000</v>
      </c>
      <c r="H41" s="14">
        <f t="shared" si="2"/>
        <v>31</v>
      </c>
    </row>
    <row r="42" spans="2:8" x14ac:dyDescent="0.15">
      <c r="B42" s="9">
        <v>21</v>
      </c>
      <c r="C42" s="10">
        <v>45900</v>
      </c>
      <c r="D42" s="15">
        <v>670000</v>
      </c>
      <c r="E42" s="11">
        <v>0</v>
      </c>
      <c r="F42" s="12">
        <f t="shared" si="1"/>
        <v>670000</v>
      </c>
      <c r="G42" s="13">
        <f t="shared" si="0"/>
        <v>24640000</v>
      </c>
      <c r="H42" s="14">
        <f t="shared" si="2"/>
        <v>31</v>
      </c>
    </row>
    <row r="43" spans="2:8" x14ac:dyDescent="0.15">
      <c r="B43" s="9">
        <v>22</v>
      </c>
      <c r="C43" s="10">
        <v>45930</v>
      </c>
      <c r="D43" s="15">
        <v>670000</v>
      </c>
      <c r="E43" s="11">
        <v>0</v>
      </c>
      <c r="F43" s="12">
        <f t="shared" si="1"/>
        <v>670000</v>
      </c>
      <c r="G43" s="13">
        <f t="shared" si="0"/>
        <v>23970000</v>
      </c>
      <c r="H43" s="14">
        <f t="shared" si="2"/>
        <v>30</v>
      </c>
    </row>
    <row r="44" spans="2:8" x14ac:dyDescent="0.15">
      <c r="B44" s="9">
        <v>23</v>
      </c>
      <c r="C44" s="10">
        <v>45961</v>
      </c>
      <c r="D44" s="15">
        <v>670000</v>
      </c>
      <c r="E44" s="11">
        <v>0</v>
      </c>
      <c r="F44" s="12">
        <f t="shared" si="1"/>
        <v>670000</v>
      </c>
      <c r="G44" s="13">
        <f t="shared" si="0"/>
        <v>23300000</v>
      </c>
      <c r="H44" s="14">
        <f t="shared" si="2"/>
        <v>31</v>
      </c>
    </row>
    <row r="45" spans="2:8" x14ac:dyDescent="0.15">
      <c r="B45" s="9">
        <v>24</v>
      </c>
      <c r="C45" s="10">
        <v>45991</v>
      </c>
      <c r="D45" s="15">
        <v>670000</v>
      </c>
      <c r="E45" s="11">
        <v>0</v>
      </c>
      <c r="F45" s="12">
        <f t="shared" si="1"/>
        <v>670000</v>
      </c>
      <c r="G45" s="13">
        <f t="shared" si="0"/>
        <v>22630000</v>
      </c>
      <c r="H45" s="14">
        <f t="shared" si="2"/>
        <v>30</v>
      </c>
    </row>
    <row r="46" spans="2:8" x14ac:dyDescent="0.15">
      <c r="B46" s="9">
        <v>25</v>
      </c>
      <c r="C46" s="10">
        <v>46022</v>
      </c>
      <c r="D46" s="15">
        <v>630000</v>
      </c>
      <c r="E46" s="11">
        <v>0</v>
      </c>
      <c r="F46" s="12">
        <f t="shared" si="1"/>
        <v>630000</v>
      </c>
      <c r="G46" s="13">
        <f t="shared" si="0"/>
        <v>22000000</v>
      </c>
      <c r="H46" s="14">
        <f t="shared" si="2"/>
        <v>31</v>
      </c>
    </row>
    <row r="47" spans="2:8" x14ac:dyDescent="0.15">
      <c r="B47" s="9">
        <v>26</v>
      </c>
      <c r="C47" s="10">
        <v>46053</v>
      </c>
      <c r="D47" s="15">
        <v>340000</v>
      </c>
      <c r="E47" s="11">
        <v>0</v>
      </c>
      <c r="F47" s="12">
        <f t="shared" si="1"/>
        <v>340000</v>
      </c>
      <c r="G47" s="13">
        <f t="shared" si="0"/>
        <v>21660000</v>
      </c>
      <c r="H47" s="14">
        <f t="shared" si="2"/>
        <v>31</v>
      </c>
    </row>
    <row r="48" spans="2:8" x14ac:dyDescent="0.15">
      <c r="B48" s="9">
        <v>27</v>
      </c>
      <c r="C48" s="10">
        <v>46081</v>
      </c>
      <c r="D48" s="15">
        <v>340000</v>
      </c>
      <c r="E48" s="11">
        <v>0</v>
      </c>
      <c r="F48" s="12">
        <f t="shared" si="1"/>
        <v>340000</v>
      </c>
      <c r="G48" s="13">
        <f t="shared" si="0"/>
        <v>21320000</v>
      </c>
      <c r="H48" s="14">
        <f t="shared" si="2"/>
        <v>28</v>
      </c>
    </row>
    <row r="49" spans="2:8" x14ac:dyDescent="0.15">
      <c r="B49" s="9">
        <v>28</v>
      </c>
      <c r="C49" s="10">
        <v>46112</v>
      </c>
      <c r="D49" s="15">
        <v>340000</v>
      </c>
      <c r="E49" s="11">
        <v>0</v>
      </c>
      <c r="F49" s="12">
        <f t="shared" si="1"/>
        <v>340000</v>
      </c>
      <c r="G49" s="13">
        <f t="shared" si="0"/>
        <v>20980000</v>
      </c>
      <c r="H49" s="14">
        <f t="shared" si="2"/>
        <v>31</v>
      </c>
    </row>
    <row r="50" spans="2:8" x14ac:dyDescent="0.15">
      <c r="B50" s="9">
        <v>29</v>
      </c>
      <c r="C50" s="10">
        <v>46142</v>
      </c>
      <c r="D50" s="15">
        <v>340000</v>
      </c>
      <c r="E50" s="11">
        <v>0</v>
      </c>
      <c r="F50" s="12">
        <f t="shared" si="1"/>
        <v>340000</v>
      </c>
      <c r="G50" s="13">
        <f t="shared" si="0"/>
        <v>20640000</v>
      </c>
      <c r="H50" s="14">
        <f t="shared" si="2"/>
        <v>30</v>
      </c>
    </row>
    <row r="51" spans="2:8" x14ac:dyDescent="0.15">
      <c r="B51" s="9">
        <v>30</v>
      </c>
      <c r="C51" s="10">
        <v>46173</v>
      </c>
      <c r="D51" s="15">
        <v>340000</v>
      </c>
      <c r="E51" s="11">
        <v>0</v>
      </c>
      <c r="F51" s="12">
        <f t="shared" si="1"/>
        <v>340000</v>
      </c>
      <c r="G51" s="13">
        <f t="shared" si="0"/>
        <v>20300000</v>
      </c>
      <c r="H51" s="14">
        <f t="shared" si="2"/>
        <v>31</v>
      </c>
    </row>
    <row r="52" spans="2:8" x14ac:dyDescent="0.15">
      <c r="B52" s="9">
        <v>31</v>
      </c>
      <c r="C52" s="10">
        <v>46203</v>
      </c>
      <c r="D52" s="15">
        <v>340000</v>
      </c>
      <c r="E52" s="11">
        <v>0</v>
      </c>
      <c r="F52" s="12">
        <f t="shared" si="1"/>
        <v>340000</v>
      </c>
      <c r="G52" s="13">
        <f t="shared" si="0"/>
        <v>19960000</v>
      </c>
      <c r="H52" s="14">
        <f t="shared" si="2"/>
        <v>30</v>
      </c>
    </row>
    <row r="53" spans="2:8" x14ac:dyDescent="0.15">
      <c r="B53" s="9">
        <v>32</v>
      </c>
      <c r="C53" s="10">
        <v>46234</v>
      </c>
      <c r="D53" s="15">
        <v>340000</v>
      </c>
      <c r="E53" s="11">
        <v>0</v>
      </c>
      <c r="F53" s="12">
        <f t="shared" si="1"/>
        <v>340000</v>
      </c>
      <c r="G53" s="13">
        <f t="shared" si="0"/>
        <v>19620000</v>
      </c>
      <c r="H53" s="14">
        <f t="shared" si="2"/>
        <v>31</v>
      </c>
    </row>
    <row r="54" spans="2:8" x14ac:dyDescent="0.15">
      <c r="B54" s="9">
        <v>33</v>
      </c>
      <c r="C54" s="10">
        <v>46265</v>
      </c>
      <c r="D54" s="15">
        <v>340000</v>
      </c>
      <c r="E54" s="11">
        <v>0</v>
      </c>
      <c r="F54" s="12">
        <f t="shared" si="1"/>
        <v>340000</v>
      </c>
      <c r="G54" s="13">
        <f t="shared" si="0"/>
        <v>19280000</v>
      </c>
      <c r="H54" s="14">
        <f t="shared" si="2"/>
        <v>31</v>
      </c>
    </row>
    <row r="55" spans="2:8" x14ac:dyDescent="0.15">
      <c r="B55" s="9">
        <v>34</v>
      </c>
      <c r="C55" s="10">
        <v>46295</v>
      </c>
      <c r="D55" s="15">
        <v>340000</v>
      </c>
      <c r="E55" s="11">
        <v>0</v>
      </c>
      <c r="F55" s="12">
        <f t="shared" si="1"/>
        <v>340000</v>
      </c>
      <c r="G55" s="13">
        <f t="shared" si="0"/>
        <v>18940000</v>
      </c>
      <c r="H55" s="14">
        <f t="shared" si="2"/>
        <v>30</v>
      </c>
    </row>
    <row r="56" spans="2:8" x14ac:dyDescent="0.15">
      <c r="B56" s="9">
        <v>35</v>
      </c>
      <c r="C56" s="10">
        <v>46326</v>
      </c>
      <c r="D56" s="15">
        <v>340000</v>
      </c>
      <c r="E56" s="11">
        <v>0</v>
      </c>
      <c r="F56" s="12">
        <f t="shared" si="1"/>
        <v>340000</v>
      </c>
      <c r="G56" s="13">
        <f t="shared" si="0"/>
        <v>18600000</v>
      </c>
      <c r="H56" s="14">
        <f t="shared" si="2"/>
        <v>31</v>
      </c>
    </row>
    <row r="57" spans="2:8" x14ac:dyDescent="0.15">
      <c r="B57" s="9">
        <v>36</v>
      </c>
      <c r="C57" s="10">
        <v>46356</v>
      </c>
      <c r="D57" s="15">
        <v>340000</v>
      </c>
      <c r="E57" s="11">
        <v>0</v>
      </c>
      <c r="F57" s="12">
        <f t="shared" si="1"/>
        <v>340000</v>
      </c>
      <c r="G57" s="13">
        <f t="shared" si="0"/>
        <v>18260000</v>
      </c>
      <c r="H57" s="14">
        <f t="shared" si="2"/>
        <v>30</v>
      </c>
    </row>
    <row r="58" spans="2:8" x14ac:dyDescent="0.15">
      <c r="B58" s="9">
        <v>37</v>
      </c>
      <c r="C58" s="10">
        <v>46387</v>
      </c>
      <c r="D58" s="15">
        <v>260000</v>
      </c>
      <c r="E58" s="11">
        <v>0</v>
      </c>
      <c r="F58" s="12">
        <f t="shared" si="1"/>
        <v>260000</v>
      </c>
      <c r="G58" s="13">
        <f t="shared" si="0"/>
        <v>18000000</v>
      </c>
      <c r="H58" s="14">
        <f t="shared" si="2"/>
        <v>31</v>
      </c>
    </row>
    <row r="59" spans="2:8" x14ac:dyDescent="0.15">
      <c r="B59" s="9">
        <v>38</v>
      </c>
      <c r="C59" s="10">
        <v>46418</v>
      </c>
      <c r="D59" s="15">
        <v>340000</v>
      </c>
      <c r="E59" s="11">
        <v>0</v>
      </c>
      <c r="F59" s="12">
        <f t="shared" si="1"/>
        <v>340000</v>
      </c>
      <c r="G59" s="13">
        <f t="shared" si="0"/>
        <v>17660000</v>
      </c>
      <c r="H59" s="14">
        <f t="shared" si="2"/>
        <v>31</v>
      </c>
    </row>
    <row r="60" spans="2:8" x14ac:dyDescent="0.15">
      <c r="B60" s="9">
        <v>39</v>
      </c>
      <c r="C60" s="10">
        <v>46446</v>
      </c>
      <c r="D60" s="15">
        <v>340000</v>
      </c>
      <c r="E60" s="11">
        <v>0</v>
      </c>
      <c r="F60" s="12">
        <f t="shared" si="1"/>
        <v>340000</v>
      </c>
      <c r="G60" s="13">
        <f t="shared" si="0"/>
        <v>17320000</v>
      </c>
      <c r="H60" s="14">
        <f t="shared" si="2"/>
        <v>28</v>
      </c>
    </row>
    <row r="61" spans="2:8" x14ac:dyDescent="0.15">
      <c r="B61" s="9">
        <v>40</v>
      </c>
      <c r="C61" s="10">
        <v>46477</v>
      </c>
      <c r="D61" s="15">
        <v>340000</v>
      </c>
      <c r="E61" s="11">
        <v>0</v>
      </c>
      <c r="F61" s="12">
        <f t="shared" si="1"/>
        <v>340000</v>
      </c>
      <c r="G61" s="13">
        <f t="shared" si="0"/>
        <v>16980000</v>
      </c>
      <c r="H61" s="14">
        <f t="shared" si="2"/>
        <v>31</v>
      </c>
    </row>
    <row r="62" spans="2:8" x14ac:dyDescent="0.15">
      <c r="B62" s="9">
        <v>41</v>
      </c>
      <c r="C62" s="10">
        <v>46507</v>
      </c>
      <c r="D62" s="15">
        <v>340000</v>
      </c>
      <c r="E62" s="11">
        <v>0</v>
      </c>
      <c r="F62" s="12">
        <f t="shared" si="1"/>
        <v>340000</v>
      </c>
      <c r="G62" s="13">
        <f t="shared" si="0"/>
        <v>16640000</v>
      </c>
      <c r="H62" s="14">
        <f t="shared" si="2"/>
        <v>30</v>
      </c>
    </row>
    <row r="63" spans="2:8" x14ac:dyDescent="0.15">
      <c r="B63" s="9">
        <v>42</v>
      </c>
      <c r="C63" s="10">
        <v>46538</v>
      </c>
      <c r="D63" s="15">
        <v>340000</v>
      </c>
      <c r="E63" s="11">
        <v>0</v>
      </c>
      <c r="F63" s="12">
        <f t="shared" si="1"/>
        <v>340000</v>
      </c>
      <c r="G63" s="13">
        <f t="shared" si="0"/>
        <v>16300000</v>
      </c>
      <c r="H63" s="14">
        <f t="shared" si="2"/>
        <v>31</v>
      </c>
    </row>
    <row r="64" spans="2:8" x14ac:dyDescent="0.15">
      <c r="B64" s="9">
        <v>43</v>
      </c>
      <c r="C64" s="10">
        <v>46568</v>
      </c>
      <c r="D64" s="15">
        <v>340000</v>
      </c>
      <c r="E64" s="11">
        <v>0</v>
      </c>
      <c r="F64" s="12">
        <f t="shared" si="1"/>
        <v>340000</v>
      </c>
      <c r="G64" s="13">
        <f t="shared" si="0"/>
        <v>15960000</v>
      </c>
      <c r="H64" s="14">
        <f t="shared" si="2"/>
        <v>30</v>
      </c>
    </row>
    <row r="65" spans="2:8" x14ac:dyDescent="0.15">
      <c r="B65" s="9">
        <v>44</v>
      </c>
      <c r="C65" s="10">
        <v>46599</v>
      </c>
      <c r="D65" s="15">
        <v>340000</v>
      </c>
      <c r="E65" s="11">
        <v>0</v>
      </c>
      <c r="F65" s="12">
        <f t="shared" si="1"/>
        <v>340000</v>
      </c>
      <c r="G65" s="13">
        <f t="shared" si="0"/>
        <v>15620000</v>
      </c>
      <c r="H65" s="14">
        <f t="shared" si="2"/>
        <v>31</v>
      </c>
    </row>
    <row r="66" spans="2:8" x14ac:dyDescent="0.15">
      <c r="B66" s="9">
        <v>45</v>
      </c>
      <c r="C66" s="10">
        <v>46630</v>
      </c>
      <c r="D66" s="15">
        <v>340000</v>
      </c>
      <c r="E66" s="11">
        <v>0</v>
      </c>
      <c r="F66" s="12">
        <f t="shared" si="1"/>
        <v>340000</v>
      </c>
      <c r="G66" s="13">
        <f t="shared" si="0"/>
        <v>15280000</v>
      </c>
      <c r="H66" s="14">
        <f t="shared" si="2"/>
        <v>31</v>
      </c>
    </row>
    <row r="67" spans="2:8" x14ac:dyDescent="0.15">
      <c r="B67" s="9">
        <v>46</v>
      </c>
      <c r="C67" s="10">
        <v>46660</v>
      </c>
      <c r="D67" s="15">
        <v>340000</v>
      </c>
      <c r="E67" s="11">
        <v>0</v>
      </c>
      <c r="F67" s="12">
        <f t="shared" si="1"/>
        <v>340000</v>
      </c>
      <c r="G67" s="13">
        <f t="shared" si="0"/>
        <v>14940000</v>
      </c>
      <c r="H67" s="14">
        <f t="shared" si="2"/>
        <v>30</v>
      </c>
    </row>
    <row r="68" spans="2:8" x14ac:dyDescent="0.15">
      <c r="B68" s="9">
        <v>47</v>
      </c>
      <c r="C68" s="10">
        <v>46691</v>
      </c>
      <c r="D68" s="15">
        <v>340000</v>
      </c>
      <c r="E68" s="11">
        <v>0</v>
      </c>
      <c r="F68" s="12">
        <f t="shared" si="1"/>
        <v>340000</v>
      </c>
      <c r="G68" s="13">
        <f t="shared" si="0"/>
        <v>14600000</v>
      </c>
      <c r="H68" s="14">
        <f t="shared" si="2"/>
        <v>31</v>
      </c>
    </row>
    <row r="69" spans="2:8" x14ac:dyDescent="0.15">
      <c r="B69" s="9">
        <v>48</v>
      </c>
      <c r="C69" s="10">
        <v>46721</v>
      </c>
      <c r="D69" s="15">
        <v>340000</v>
      </c>
      <c r="E69" s="11">
        <v>0</v>
      </c>
      <c r="F69" s="12">
        <f t="shared" si="1"/>
        <v>340000</v>
      </c>
      <c r="G69" s="13">
        <f t="shared" si="0"/>
        <v>14260000</v>
      </c>
      <c r="H69" s="14">
        <f t="shared" si="2"/>
        <v>30</v>
      </c>
    </row>
    <row r="70" spans="2:8" x14ac:dyDescent="0.15">
      <c r="B70" s="9">
        <v>49</v>
      </c>
      <c r="C70" s="10">
        <v>46752</v>
      </c>
      <c r="D70" s="15">
        <v>260000</v>
      </c>
      <c r="E70" s="11">
        <v>0</v>
      </c>
      <c r="F70" s="12">
        <f t="shared" si="1"/>
        <v>260000</v>
      </c>
      <c r="G70" s="13">
        <f t="shared" si="0"/>
        <v>14000000</v>
      </c>
      <c r="H70" s="14">
        <f t="shared" si="2"/>
        <v>31</v>
      </c>
    </row>
    <row r="71" spans="2:8" x14ac:dyDescent="0.15">
      <c r="B71" s="9">
        <v>50</v>
      </c>
      <c r="C71" s="10">
        <v>46783</v>
      </c>
      <c r="D71" s="15">
        <v>340000</v>
      </c>
      <c r="E71" s="11">
        <v>0</v>
      </c>
      <c r="F71" s="12">
        <f t="shared" si="1"/>
        <v>340000</v>
      </c>
      <c r="G71" s="13">
        <f t="shared" si="0"/>
        <v>13660000</v>
      </c>
      <c r="H71" s="14">
        <f t="shared" si="2"/>
        <v>31</v>
      </c>
    </row>
    <row r="72" spans="2:8" x14ac:dyDescent="0.15">
      <c r="B72" s="9">
        <v>51</v>
      </c>
      <c r="C72" s="10">
        <v>46812</v>
      </c>
      <c r="D72" s="15">
        <v>340000</v>
      </c>
      <c r="E72" s="11">
        <v>0</v>
      </c>
      <c r="F72" s="12">
        <f t="shared" si="1"/>
        <v>340000</v>
      </c>
      <c r="G72" s="13">
        <f t="shared" si="0"/>
        <v>13320000</v>
      </c>
      <c r="H72" s="14">
        <f t="shared" si="2"/>
        <v>29</v>
      </c>
    </row>
    <row r="73" spans="2:8" x14ac:dyDescent="0.15">
      <c r="B73" s="9">
        <v>52</v>
      </c>
      <c r="C73" s="10">
        <v>46843</v>
      </c>
      <c r="D73" s="15">
        <v>340000</v>
      </c>
      <c r="E73" s="11">
        <v>0</v>
      </c>
      <c r="F73" s="12">
        <f t="shared" si="1"/>
        <v>340000</v>
      </c>
      <c r="G73" s="13">
        <f t="shared" si="0"/>
        <v>12980000</v>
      </c>
      <c r="H73" s="14">
        <f t="shared" si="2"/>
        <v>31</v>
      </c>
    </row>
    <row r="74" spans="2:8" x14ac:dyDescent="0.15">
      <c r="B74" s="9">
        <v>53</v>
      </c>
      <c r="C74" s="10">
        <v>46873</v>
      </c>
      <c r="D74" s="15">
        <v>340000</v>
      </c>
      <c r="E74" s="11">
        <v>0</v>
      </c>
      <c r="F74" s="12">
        <f t="shared" si="1"/>
        <v>340000</v>
      </c>
      <c r="G74" s="13">
        <f t="shared" si="0"/>
        <v>12640000</v>
      </c>
      <c r="H74" s="14">
        <f t="shared" si="2"/>
        <v>30</v>
      </c>
    </row>
    <row r="75" spans="2:8" x14ac:dyDescent="0.15">
      <c r="B75" s="9">
        <v>54</v>
      </c>
      <c r="C75" s="10">
        <v>46904</v>
      </c>
      <c r="D75" s="15">
        <v>340000</v>
      </c>
      <c r="E75" s="11">
        <v>0</v>
      </c>
      <c r="F75" s="12">
        <f t="shared" si="1"/>
        <v>340000</v>
      </c>
      <c r="G75" s="13">
        <f t="shared" si="0"/>
        <v>12300000</v>
      </c>
      <c r="H75" s="14">
        <f t="shared" si="2"/>
        <v>31</v>
      </c>
    </row>
    <row r="76" spans="2:8" x14ac:dyDescent="0.15">
      <c r="B76" s="9">
        <v>55</v>
      </c>
      <c r="C76" s="10">
        <v>46934</v>
      </c>
      <c r="D76" s="15">
        <v>340000</v>
      </c>
      <c r="E76" s="11">
        <v>0</v>
      </c>
      <c r="F76" s="12">
        <f t="shared" si="1"/>
        <v>340000</v>
      </c>
      <c r="G76" s="13">
        <f t="shared" si="0"/>
        <v>11960000</v>
      </c>
      <c r="H76" s="14">
        <f t="shared" si="2"/>
        <v>30</v>
      </c>
    </row>
    <row r="77" spans="2:8" x14ac:dyDescent="0.15">
      <c r="B77" s="9">
        <v>56</v>
      </c>
      <c r="C77" s="10">
        <v>46965</v>
      </c>
      <c r="D77" s="15">
        <v>340000</v>
      </c>
      <c r="E77" s="11">
        <v>0</v>
      </c>
      <c r="F77" s="12">
        <f t="shared" si="1"/>
        <v>340000</v>
      </c>
      <c r="G77" s="13">
        <f t="shared" si="0"/>
        <v>11620000</v>
      </c>
      <c r="H77" s="14">
        <f t="shared" si="2"/>
        <v>31</v>
      </c>
    </row>
    <row r="78" spans="2:8" x14ac:dyDescent="0.15">
      <c r="B78" s="9">
        <v>57</v>
      </c>
      <c r="C78" s="10">
        <v>46996</v>
      </c>
      <c r="D78" s="15">
        <v>340000</v>
      </c>
      <c r="E78" s="11">
        <v>0</v>
      </c>
      <c r="F78" s="12">
        <f t="shared" si="1"/>
        <v>340000</v>
      </c>
      <c r="G78" s="13">
        <f t="shared" si="0"/>
        <v>11280000</v>
      </c>
      <c r="H78" s="14">
        <f t="shared" si="2"/>
        <v>31</v>
      </c>
    </row>
    <row r="79" spans="2:8" x14ac:dyDescent="0.15">
      <c r="B79" s="9">
        <v>58</v>
      </c>
      <c r="C79" s="10">
        <v>47026</v>
      </c>
      <c r="D79" s="15">
        <v>340000</v>
      </c>
      <c r="E79" s="11">
        <v>0</v>
      </c>
      <c r="F79" s="12">
        <f t="shared" si="1"/>
        <v>340000</v>
      </c>
      <c r="G79" s="13">
        <f t="shared" si="0"/>
        <v>10940000</v>
      </c>
      <c r="H79" s="14">
        <f t="shared" si="2"/>
        <v>30</v>
      </c>
    </row>
    <row r="80" spans="2:8" x14ac:dyDescent="0.15">
      <c r="B80" s="9">
        <v>59</v>
      </c>
      <c r="C80" s="10">
        <v>47057</v>
      </c>
      <c r="D80" s="15">
        <v>340000</v>
      </c>
      <c r="E80" s="11">
        <v>0</v>
      </c>
      <c r="F80" s="12">
        <f t="shared" si="1"/>
        <v>340000</v>
      </c>
      <c r="G80" s="13">
        <f t="shared" si="0"/>
        <v>10600000</v>
      </c>
      <c r="H80" s="14">
        <f t="shared" si="2"/>
        <v>31</v>
      </c>
    </row>
    <row r="81" spans="2:8" x14ac:dyDescent="0.15">
      <c r="B81" s="9">
        <v>60</v>
      </c>
      <c r="C81" s="10">
        <v>47087</v>
      </c>
      <c r="D81" s="15">
        <v>340000</v>
      </c>
      <c r="E81" s="11">
        <v>0</v>
      </c>
      <c r="F81" s="12">
        <f t="shared" si="1"/>
        <v>340000</v>
      </c>
      <c r="G81" s="13">
        <f>+G80-D81</f>
        <v>10260000</v>
      </c>
      <c r="H81" s="14">
        <f t="shared" si="2"/>
        <v>30</v>
      </c>
    </row>
    <row r="82" spans="2:8" x14ac:dyDescent="0.15">
      <c r="B82" s="9">
        <v>61</v>
      </c>
      <c r="C82" s="10">
        <v>47118</v>
      </c>
      <c r="D82" s="15">
        <v>260000</v>
      </c>
      <c r="E82" s="11">
        <v>0</v>
      </c>
      <c r="F82" s="12">
        <f t="shared" si="1"/>
        <v>260000</v>
      </c>
      <c r="G82" s="13">
        <f t="shared" si="0"/>
        <v>10000000</v>
      </c>
      <c r="H82" s="14">
        <f t="shared" si="2"/>
        <v>31</v>
      </c>
    </row>
    <row r="83" spans="2:8" x14ac:dyDescent="0.15">
      <c r="B83" s="9">
        <v>62</v>
      </c>
      <c r="C83" s="10">
        <v>47149</v>
      </c>
      <c r="D83" s="15">
        <v>170000</v>
      </c>
      <c r="E83" s="11">
        <v>0</v>
      </c>
      <c r="F83" s="12">
        <f t="shared" si="1"/>
        <v>170000</v>
      </c>
      <c r="G83" s="13">
        <f t="shared" si="0"/>
        <v>9830000</v>
      </c>
      <c r="H83" s="14">
        <f t="shared" si="2"/>
        <v>31</v>
      </c>
    </row>
    <row r="84" spans="2:8" x14ac:dyDescent="0.15">
      <c r="B84" s="9">
        <v>63</v>
      </c>
      <c r="C84" s="10">
        <v>47177</v>
      </c>
      <c r="D84" s="15">
        <v>170000</v>
      </c>
      <c r="E84" s="11">
        <v>0</v>
      </c>
      <c r="F84" s="12">
        <f t="shared" si="1"/>
        <v>170000</v>
      </c>
      <c r="G84" s="13">
        <f t="shared" si="0"/>
        <v>9660000</v>
      </c>
      <c r="H84" s="14">
        <f t="shared" si="2"/>
        <v>28</v>
      </c>
    </row>
    <row r="85" spans="2:8" x14ac:dyDescent="0.15">
      <c r="B85" s="9">
        <v>64</v>
      </c>
      <c r="C85" s="10">
        <v>47208</v>
      </c>
      <c r="D85" s="15">
        <v>170000</v>
      </c>
      <c r="E85" s="11">
        <v>0</v>
      </c>
      <c r="F85" s="12">
        <f t="shared" si="1"/>
        <v>170000</v>
      </c>
      <c r="G85" s="13">
        <f t="shared" si="0"/>
        <v>9490000</v>
      </c>
      <c r="H85" s="14">
        <f t="shared" si="2"/>
        <v>31</v>
      </c>
    </row>
    <row r="86" spans="2:8" x14ac:dyDescent="0.15">
      <c r="B86" s="9">
        <v>65</v>
      </c>
      <c r="C86" s="10">
        <v>47238</v>
      </c>
      <c r="D86" s="15">
        <v>170000</v>
      </c>
      <c r="E86" s="11">
        <v>0</v>
      </c>
      <c r="F86" s="12">
        <f t="shared" si="1"/>
        <v>170000</v>
      </c>
      <c r="G86" s="13">
        <f t="shared" si="0"/>
        <v>9320000</v>
      </c>
      <c r="H86" s="14">
        <f t="shared" si="2"/>
        <v>30</v>
      </c>
    </row>
    <row r="87" spans="2:8" x14ac:dyDescent="0.15">
      <c r="B87" s="9">
        <v>66</v>
      </c>
      <c r="C87" s="10">
        <v>47269</v>
      </c>
      <c r="D87" s="15">
        <v>170000</v>
      </c>
      <c r="E87" s="11">
        <v>0</v>
      </c>
      <c r="F87" s="12">
        <f t="shared" si="1"/>
        <v>170000</v>
      </c>
      <c r="G87" s="13">
        <f t="shared" si="0"/>
        <v>9150000</v>
      </c>
      <c r="H87" s="14">
        <f t="shared" si="2"/>
        <v>31</v>
      </c>
    </row>
    <row r="88" spans="2:8" x14ac:dyDescent="0.15">
      <c r="B88" s="9">
        <v>67</v>
      </c>
      <c r="C88" s="10">
        <v>47299</v>
      </c>
      <c r="D88" s="15">
        <v>170000</v>
      </c>
      <c r="E88" s="11">
        <v>0</v>
      </c>
      <c r="F88" s="12">
        <f t="shared" si="1"/>
        <v>170000</v>
      </c>
      <c r="G88" s="13">
        <f t="shared" ref="G88:G128" si="3">+G87-D88</f>
        <v>8980000</v>
      </c>
      <c r="H88" s="14">
        <f t="shared" si="2"/>
        <v>30</v>
      </c>
    </row>
    <row r="89" spans="2:8" x14ac:dyDescent="0.15">
      <c r="B89" s="9">
        <v>68</v>
      </c>
      <c r="C89" s="10">
        <v>47330</v>
      </c>
      <c r="D89" s="15">
        <v>170000</v>
      </c>
      <c r="E89" s="11">
        <v>0</v>
      </c>
      <c r="F89" s="12">
        <f t="shared" si="1"/>
        <v>170000</v>
      </c>
      <c r="G89" s="13">
        <f t="shared" si="3"/>
        <v>8810000</v>
      </c>
      <c r="H89" s="14">
        <f t="shared" si="2"/>
        <v>31</v>
      </c>
    </row>
    <row r="90" spans="2:8" x14ac:dyDescent="0.15">
      <c r="B90" s="9">
        <v>69</v>
      </c>
      <c r="C90" s="10">
        <v>47361</v>
      </c>
      <c r="D90" s="15">
        <v>170000</v>
      </c>
      <c r="E90" s="11">
        <v>0</v>
      </c>
      <c r="F90" s="12">
        <f t="shared" ref="F90:F130" si="4">SUM(D90:E90)</f>
        <v>170000</v>
      </c>
      <c r="G90" s="13">
        <f t="shared" si="3"/>
        <v>8640000</v>
      </c>
      <c r="H90" s="14">
        <f t="shared" ref="H90:H130" si="5">+C90-C89</f>
        <v>31</v>
      </c>
    </row>
    <row r="91" spans="2:8" x14ac:dyDescent="0.15">
      <c r="B91" s="9">
        <v>70</v>
      </c>
      <c r="C91" s="10">
        <v>47391</v>
      </c>
      <c r="D91" s="15">
        <v>170000</v>
      </c>
      <c r="E91" s="11">
        <v>0</v>
      </c>
      <c r="F91" s="12">
        <f t="shared" si="4"/>
        <v>170000</v>
      </c>
      <c r="G91" s="13">
        <f t="shared" si="3"/>
        <v>8470000</v>
      </c>
      <c r="H91" s="14">
        <f t="shared" si="5"/>
        <v>30</v>
      </c>
    </row>
    <row r="92" spans="2:8" x14ac:dyDescent="0.15">
      <c r="B92" s="9">
        <v>71</v>
      </c>
      <c r="C92" s="10">
        <v>47422</v>
      </c>
      <c r="D92" s="15">
        <v>170000</v>
      </c>
      <c r="E92" s="11">
        <v>0</v>
      </c>
      <c r="F92" s="12">
        <f t="shared" si="4"/>
        <v>170000</v>
      </c>
      <c r="G92" s="13">
        <f t="shared" si="3"/>
        <v>8300000</v>
      </c>
      <c r="H92" s="14">
        <f t="shared" si="5"/>
        <v>31</v>
      </c>
    </row>
    <row r="93" spans="2:8" x14ac:dyDescent="0.15">
      <c r="B93" s="9">
        <v>72</v>
      </c>
      <c r="C93" s="10">
        <v>47452</v>
      </c>
      <c r="D93" s="15">
        <v>170000</v>
      </c>
      <c r="E93" s="11">
        <v>0</v>
      </c>
      <c r="F93" s="12">
        <f t="shared" si="4"/>
        <v>170000</v>
      </c>
      <c r="G93" s="13">
        <f t="shared" si="3"/>
        <v>8130000</v>
      </c>
      <c r="H93" s="14">
        <f t="shared" si="5"/>
        <v>30</v>
      </c>
    </row>
    <row r="94" spans="2:8" x14ac:dyDescent="0.15">
      <c r="B94" s="9">
        <v>73</v>
      </c>
      <c r="C94" s="10">
        <v>47483</v>
      </c>
      <c r="D94" s="15">
        <v>130000</v>
      </c>
      <c r="E94" s="11">
        <v>0</v>
      </c>
      <c r="F94" s="12">
        <f t="shared" si="4"/>
        <v>130000</v>
      </c>
      <c r="G94" s="13">
        <f t="shared" si="3"/>
        <v>8000000</v>
      </c>
      <c r="H94" s="14">
        <f t="shared" si="5"/>
        <v>31</v>
      </c>
    </row>
    <row r="95" spans="2:8" x14ac:dyDescent="0.15">
      <c r="B95" s="9">
        <v>74</v>
      </c>
      <c r="C95" s="10">
        <v>47514</v>
      </c>
      <c r="D95" s="15">
        <v>170000</v>
      </c>
      <c r="E95" s="11">
        <v>0</v>
      </c>
      <c r="F95" s="12">
        <f t="shared" si="4"/>
        <v>170000</v>
      </c>
      <c r="G95" s="13">
        <f t="shared" si="3"/>
        <v>7830000</v>
      </c>
      <c r="H95" s="14">
        <f t="shared" si="5"/>
        <v>31</v>
      </c>
    </row>
    <row r="96" spans="2:8" x14ac:dyDescent="0.15">
      <c r="B96" s="9">
        <v>75</v>
      </c>
      <c r="C96" s="10">
        <v>47542</v>
      </c>
      <c r="D96" s="15">
        <v>170000</v>
      </c>
      <c r="E96" s="11">
        <v>0</v>
      </c>
      <c r="F96" s="12">
        <f t="shared" si="4"/>
        <v>170000</v>
      </c>
      <c r="G96" s="13">
        <f t="shared" si="3"/>
        <v>7660000</v>
      </c>
      <c r="H96" s="14">
        <f t="shared" si="5"/>
        <v>28</v>
      </c>
    </row>
    <row r="97" spans="2:8" x14ac:dyDescent="0.15">
      <c r="B97" s="9">
        <v>76</v>
      </c>
      <c r="C97" s="10">
        <v>47573</v>
      </c>
      <c r="D97" s="15">
        <v>170000</v>
      </c>
      <c r="E97" s="11">
        <v>0</v>
      </c>
      <c r="F97" s="12">
        <f t="shared" si="4"/>
        <v>170000</v>
      </c>
      <c r="G97" s="13">
        <f t="shared" si="3"/>
        <v>7490000</v>
      </c>
      <c r="H97" s="14">
        <f t="shared" si="5"/>
        <v>31</v>
      </c>
    </row>
    <row r="98" spans="2:8" x14ac:dyDescent="0.15">
      <c r="B98" s="9">
        <v>77</v>
      </c>
      <c r="C98" s="10">
        <v>47603</v>
      </c>
      <c r="D98" s="15">
        <v>170000</v>
      </c>
      <c r="E98" s="11">
        <v>0</v>
      </c>
      <c r="F98" s="12">
        <f t="shared" si="4"/>
        <v>170000</v>
      </c>
      <c r="G98" s="13">
        <f t="shared" si="3"/>
        <v>7320000</v>
      </c>
      <c r="H98" s="14">
        <f t="shared" si="5"/>
        <v>30</v>
      </c>
    </row>
    <row r="99" spans="2:8" x14ac:dyDescent="0.15">
      <c r="B99" s="9">
        <v>78</v>
      </c>
      <c r="C99" s="10">
        <v>47634</v>
      </c>
      <c r="D99" s="15">
        <v>170000</v>
      </c>
      <c r="E99" s="11">
        <v>0</v>
      </c>
      <c r="F99" s="12">
        <f t="shared" si="4"/>
        <v>170000</v>
      </c>
      <c r="G99" s="13">
        <f t="shared" si="3"/>
        <v>7150000</v>
      </c>
      <c r="H99" s="14">
        <f t="shared" si="5"/>
        <v>31</v>
      </c>
    </row>
    <row r="100" spans="2:8" x14ac:dyDescent="0.15">
      <c r="B100" s="9">
        <v>79</v>
      </c>
      <c r="C100" s="10">
        <v>47664</v>
      </c>
      <c r="D100" s="15">
        <v>170000</v>
      </c>
      <c r="E100" s="11">
        <v>0</v>
      </c>
      <c r="F100" s="12">
        <f t="shared" si="4"/>
        <v>170000</v>
      </c>
      <c r="G100" s="13">
        <f t="shared" si="3"/>
        <v>6980000</v>
      </c>
      <c r="H100" s="14">
        <f t="shared" si="5"/>
        <v>30</v>
      </c>
    </row>
    <row r="101" spans="2:8" x14ac:dyDescent="0.15">
      <c r="B101" s="9">
        <v>80</v>
      </c>
      <c r="C101" s="10">
        <v>47695</v>
      </c>
      <c r="D101" s="15">
        <v>170000</v>
      </c>
      <c r="E101" s="11">
        <v>0</v>
      </c>
      <c r="F101" s="12">
        <f t="shared" si="4"/>
        <v>170000</v>
      </c>
      <c r="G101" s="13">
        <f t="shared" si="3"/>
        <v>6810000</v>
      </c>
      <c r="H101" s="14">
        <f t="shared" si="5"/>
        <v>31</v>
      </c>
    </row>
    <row r="102" spans="2:8" x14ac:dyDescent="0.15">
      <c r="B102" s="9">
        <v>81</v>
      </c>
      <c r="C102" s="10">
        <v>47726</v>
      </c>
      <c r="D102" s="15">
        <v>170000</v>
      </c>
      <c r="E102" s="11">
        <v>0</v>
      </c>
      <c r="F102" s="12">
        <f t="shared" si="4"/>
        <v>170000</v>
      </c>
      <c r="G102" s="13">
        <f t="shared" si="3"/>
        <v>6640000</v>
      </c>
      <c r="H102" s="14">
        <f t="shared" si="5"/>
        <v>31</v>
      </c>
    </row>
    <row r="103" spans="2:8" x14ac:dyDescent="0.15">
      <c r="B103" s="9">
        <v>82</v>
      </c>
      <c r="C103" s="10">
        <v>47756</v>
      </c>
      <c r="D103" s="15">
        <v>170000</v>
      </c>
      <c r="E103" s="11">
        <v>0</v>
      </c>
      <c r="F103" s="12">
        <f t="shared" si="4"/>
        <v>170000</v>
      </c>
      <c r="G103" s="13">
        <f t="shared" si="3"/>
        <v>6470000</v>
      </c>
      <c r="H103" s="14">
        <f t="shared" si="5"/>
        <v>30</v>
      </c>
    </row>
    <row r="104" spans="2:8" x14ac:dyDescent="0.15">
      <c r="B104" s="9">
        <v>83</v>
      </c>
      <c r="C104" s="10">
        <v>47787</v>
      </c>
      <c r="D104" s="15">
        <v>170000</v>
      </c>
      <c r="E104" s="11">
        <v>0</v>
      </c>
      <c r="F104" s="12">
        <f t="shared" si="4"/>
        <v>170000</v>
      </c>
      <c r="G104" s="13">
        <f t="shared" si="3"/>
        <v>6300000</v>
      </c>
      <c r="H104" s="14">
        <f t="shared" si="5"/>
        <v>31</v>
      </c>
    </row>
    <row r="105" spans="2:8" x14ac:dyDescent="0.15">
      <c r="B105" s="9">
        <v>84</v>
      </c>
      <c r="C105" s="10">
        <v>47817</v>
      </c>
      <c r="D105" s="15">
        <v>170000</v>
      </c>
      <c r="E105" s="11">
        <v>0</v>
      </c>
      <c r="F105" s="12">
        <f t="shared" si="4"/>
        <v>170000</v>
      </c>
      <c r="G105" s="13">
        <f t="shared" si="3"/>
        <v>6130000</v>
      </c>
      <c r="H105" s="14">
        <f t="shared" si="5"/>
        <v>30</v>
      </c>
    </row>
    <row r="106" spans="2:8" x14ac:dyDescent="0.15">
      <c r="B106" s="9">
        <v>85</v>
      </c>
      <c r="C106" s="10">
        <v>47848</v>
      </c>
      <c r="D106" s="15">
        <v>130000</v>
      </c>
      <c r="E106" s="11">
        <v>0</v>
      </c>
      <c r="F106" s="12">
        <f t="shared" si="4"/>
        <v>130000</v>
      </c>
      <c r="G106" s="13">
        <f t="shared" si="3"/>
        <v>6000000</v>
      </c>
      <c r="H106" s="14">
        <f t="shared" si="5"/>
        <v>31</v>
      </c>
    </row>
    <row r="107" spans="2:8" x14ac:dyDescent="0.15">
      <c r="B107" s="9">
        <v>86</v>
      </c>
      <c r="C107" s="10">
        <v>47879</v>
      </c>
      <c r="D107" s="15">
        <v>170000</v>
      </c>
      <c r="E107" s="11">
        <v>0</v>
      </c>
      <c r="F107" s="12">
        <f t="shared" si="4"/>
        <v>170000</v>
      </c>
      <c r="G107" s="13">
        <f t="shared" si="3"/>
        <v>5830000</v>
      </c>
      <c r="H107" s="14">
        <f t="shared" si="5"/>
        <v>31</v>
      </c>
    </row>
    <row r="108" spans="2:8" x14ac:dyDescent="0.15">
      <c r="B108" s="9">
        <v>87</v>
      </c>
      <c r="C108" s="10">
        <v>47907</v>
      </c>
      <c r="D108" s="15">
        <v>170000</v>
      </c>
      <c r="E108" s="11">
        <v>0</v>
      </c>
      <c r="F108" s="12">
        <f t="shared" si="4"/>
        <v>170000</v>
      </c>
      <c r="G108" s="13">
        <f t="shared" si="3"/>
        <v>5660000</v>
      </c>
      <c r="H108" s="14">
        <f t="shared" si="5"/>
        <v>28</v>
      </c>
    </row>
    <row r="109" spans="2:8" x14ac:dyDescent="0.15">
      <c r="B109" s="9">
        <v>88</v>
      </c>
      <c r="C109" s="10">
        <v>47938</v>
      </c>
      <c r="D109" s="15">
        <v>170000</v>
      </c>
      <c r="E109" s="11">
        <v>0</v>
      </c>
      <c r="F109" s="12">
        <f t="shared" si="4"/>
        <v>170000</v>
      </c>
      <c r="G109" s="13">
        <f t="shared" si="3"/>
        <v>5490000</v>
      </c>
      <c r="H109" s="14">
        <f t="shared" si="5"/>
        <v>31</v>
      </c>
    </row>
    <row r="110" spans="2:8" x14ac:dyDescent="0.15">
      <c r="B110" s="9">
        <v>89</v>
      </c>
      <c r="C110" s="10">
        <v>47968</v>
      </c>
      <c r="D110" s="15">
        <v>170000</v>
      </c>
      <c r="E110" s="11">
        <v>0</v>
      </c>
      <c r="F110" s="12">
        <f t="shared" si="4"/>
        <v>170000</v>
      </c>
      <c r="G110" s="13">
        <f t="shared" si="3"/>
        <v>5320000</v>
      </c>
      <c r="H110" s="14">
        <f t="shared" si="5"/>
        <v>30</v>
      </c>
    </row>
    <row r="111" spans="2:8" x14ac:dyDescent="0.15">
      <c r="B111" s="9">
        <v>90</v>
      </c>
      <c r="C111" s="10">
        <v>47999</v>
      </c>
      <c r="D111" s="15">
        <v>170000</v>
      </c>
      <c r="E111" s="11">
        <v>0</v>
      </c>
      <c r="F111" s="12">
        <f t="shared" si="4"/>
        <v>170000</v>
      </c>
      <c r="G111" s="13">
        <f t="shared" si="3"/>
        <v>5150000</v>
      </c>
      <c r="H111" s="14">
        <f t="shared" si="5"/>
        <v>31</v>
      </c>
    </row>
    <row r="112" spans="2:8" x14ac:dyDescent="0.15">
      <c r="B112" s="9">
        <v>91</v>
      </c>
      <c r="C112" s="10">
        <v>48029</v>
      </c>
      <c r="D112" s="15">
        <v>170000</v>
      </c>
      <c r="E112" s="11">
        <v>0</v>
      </c>
      <c r="F112" s="12">
        <f t="shared" si="4"/>
        <v>170000</v>
      </c>
      <c r="G112" s="13">
        <f t="shared" si="3"/>
        <v>4980000</v>
      </c>
      <c r="H112" s="14">
        <f t="shared" si="5"/>
        <v>30</v>
      </c>
    </row>
    <row r="113" spans="2:8" x14ac:dyDescent="0.15">
      <c r="B113" s="9">
        <v>92</v>
      </c>
      <c r="C113" s="10">
        <v>48060</v>
      </c>
      <c r="D113" s="15">
        <v>170000</v>
      </c>
      <c r="E113" s="11">
        <v>0</v>
      </c>
      <c r="F113" s="12">
        <f t="shared" si="4"/>
        <v>170000</v>
      </c>
      <c r="G113" s="13">
        <f t="shared" si="3"/>
        <v>4810000</v>
      </c>
      <c r="H113" s="14">
        <f t="shared" si="5"/>
        <v>31</v>
      </c>
    </row>
    <row r="114" spans="2:8" x14ac:dyDescent="0.15">
      <c r="B114" s="9">
        <v>93</v>
      </c>
      <c r="C114" s="10">
        <v>48091</v>
      </c>
      <c r="D114" s="15">
        <v>170000</v>
      </c>
      <c r="E114" s="11">
        <v>0</v>
      </c>
      <c r="F114" s="12">
        <f t="shared" si="4"/>
        <v>170000</v>
      </c>
      <c r="G114" s="13">
        <f t="shared" si="3"/>
        <v>4640000</v>
      </c>
      <c r="H114" s="14">
        <f t="shared" si="5"/>
        <v>31</v>
      </c>
    </row>
    <row r="115" spans="2:8" x14ac:dyDescent="0.15">
      <c r="B115" s="9">
        <v>94</v>
      </c>
      <c r="C115" s="10">
        <v>48121</v>
      </c>
      <c r="D115" s="15">
        <v>170000</v>
      </c>
      <c r="E115" s="11">
        <v>0</v>
      </c>
      <c r="F115" s="12">
        <f t="shared" si="4"/>
        <v>170000</v>
      </c>
      <c r="G115" s="13">
        <f t="shared" si="3"/>
        <v>4470000</v>
      </c>
      <c r="H115" s="14">
        <f t="shared" si="5"/>
        <v>30</v>
      </c>
    </row>
    <row r="116" spans="2:8" x14ac:dyDescent="0.15">
      <c r="B116" s="9">
        <v>95</v>
      </c>
      <c r="C116" s="10">
        <v>48152</v>
      </c>
      <c r="D116" s="15">
        <v>170000</v>
      </c>
      <c r="E116" s="11">
        <v>0</v>
      </c>
      <c r="F116" s="12">
        <f t="shared" si="4"/>
        <v>170000</v>
      </c>
      <c r="G116" s="13">
        <f t="shared" si="3"/>
        <v>4300000</v>
      </c>
      <c r="H116" s="14">
        <f t="shared" si="5"/>
        <v>31</v>
      </c>
    </row>
    <row r="117" spans="2:8" x14ac:dyDescent="0.15">
      <c r="B117" s="9">
        <v>96</v>
      </c>
      <c r="C117" s="10">
        <v>48182</v>
      </c>
      <c r="D117" s="15">
        <v>170000</v>
      </c>
      <c r="E117" s="11">
        <v>0</v>
      </c>
      <c r="F117" s="12">
        <f t="shared" si="4"/>
        <v>170000</v>
      </c>
      <c r="G117" s="13">
        <f t="shared" si="3"/>
        <v>4130000</v>
      </c>
      <c r="H117" s="14">
        <f t="shared" si="5"/>
        <v>30</v>
      </c>
    </row>
    <row r="118" spans="2:8" x14ac:dyDescent="0.15">
      <c r="B118" s="9">
        <v>97</v>
      </c>
      <c r="C118" s="10">
        <v>48213</v>
      </c>
      <c r="D118" s="15">
        <v>130000</v>
      </c>
      <c r="E118" s="11">
        <v>0</v>
      </c>
      <c r="F118" s="12">
        <f t="shared" si="4"/>
        <v>130000</v>
      </c>
      <c r="G118" s="13">
        <f t="shared" si="3"/>
        <v>4000000</v>
      </c>
      <c r="H118" s="14">
        <f t="shared" si="5"/>
        <v>31</v>
      </c>
    </row>
    <row r="119" spans="2:8" x14ac:dyDescent="0.15">
      <c r="B119" s="9">
        <v>98</v>
      </c>
      <c r="C119" s="10">
        <v>48244</v>
      </c>
      <c r="D119" s="15">
        <v>340000</v>
      </c>
      <c r="E119" s="11">
        <v>0</v>
      </c>
      <c r="F119" s="12">
        <f t="shared" si="4"/>
        <v>340000</v>
      </c>
      <c r="G119" s="13">
        <f t="shared" si="3"/>
        <v>3660000</v>
      </c>
      <c r="H119" s="14">
        <f t="shared" si="5"/>
        <v>31</v>
      </c>
    </row>
    <row r="120" spans="2:8" x14ac:dyDescent="0.15">
      <c r="B120" s="9">
        <v>99</v>
      </c>
      <c r="C120" s="10">
        <v>48273</v>
      </c>
      <c r="D120" s="15">
        <v>340000</v>
      </c>
      <c r="E120" s="11">
        <v>0</v>
      </c>
      <c r="F120" s="12">
        <f t="shared" si="4"/>
        <v>340000</v>
      </c>
      <c r="G120" s="13">
        <f t="shared" si="3"/>
        <v>3320000</v>
      </c>
      <c r="H120" s="14">
        <f t="shared" si="5"/>
        <v>29</v>
      </c>
    </row>
    <row r="121" spans="2:8" x14ac:dyDescent="0.15">
      <c r="B121" s="9">
        <v>100</v>
      </c>
      <c r="C121" s="10">
        <v>48304</v>
      </c>
      <c r="D121" s="15">
        <v>340000</v>
      </c>
      <c r="E121" s="11">
        <v>0</v>
      </c>
      <c r="F121" s="12">
        <f t="shared" si="4"/>
        <v>340000</v>
      </c>
      <c r="G121" s="13">
        <f t="shared" si="3"/>
        <v>2980000</v>
      </c>
      <c r="H121" s="14">
        <f t="shared" si="5"/>
        <v>31</v>
      </c>
    </row>
    <row r="122" spans="2:8" x14ac:dyDescent="0.15">
      <c r="B122" s="9">
        <v>101</v>
      </c>
      <c r="C122" s="10">
        <v>48334</v>
      </c>
      <c r="D122" s="15">
        <v>340000</v>
      </c>
      <c r="E122" s="11">
        <v>0</v>
      </c>
      <c r="F122" s="12">
        <f t="shared" si="4"/>
        <v>340000</v>
      </c>
      <c r="G122" s="13">
        <f t="shared" si="3"/>
        <v>2640000</v>
      </c>
      <c r="H122" s="14">
        <f t="shared" si="5"/>
        <v>30</v>
      </c>
    </row>
    <row r="123" spans="2:8" x14ac:dyDescent="0.15">
      <c r="B123" s="9">
        <v>102</v>
      </c>
      <c r="C123" s="10">
        <v>48365</v>
      </c>
      <c r="D123" s="15">
        <v>340000</v>
      </c>
      <c r="E123" s="11">
        <v>0</v>
      </c>
      <c r="F123" s="12">
        <f t="shared" si="4"/>
        <v>340000</v>
      </c>
      <c r="G123" s="13">
        <f t="shared" si="3"/>
        <v>2300000</v>
      </c>
      <c r="H123" s="14">
        <f t="shared" si="5"/>
        <v>31</v>
      </c>
    </row>
    <row r="124" spans="2:8" x14ac:dyDescent="0.15">
      <c r="B124" s="9">
        <v>103</v>
      </c>
      <c r="C124" s="10">
        <v>48395</v>
      </c>
      <c r="D124" s="15">
        <v>340000</v>
      </c>
      <c r="E124" s="11">
        <v>0</v>
      </c>
      <c r="F124" s="12">
        <f t="shared" si="4"/>
        <v>340000</v>
      </c>
      <c r="G124" s="13">
        <f t="shared" si="3"/>
        <v>1960000</v>
      </c>
      <c r="H124" s="14">
        <f t="shared" si="5"/>
        <v>30</v>
      </c>
    </row>
    <row r="125" spans="2:8" x14ac:dyDescent="0.15">
      <c r="B125" s="9">
        <v>104</v>
      </c>
      <c r="C125" s="10">
        <v>48426</v>
      </c>
      <c r="D125" s="15">
        <v>340000</v>
      </c>
      <c r="E125" s="11">
        <v>0</v>
      </c>
      <c r="F125" s="12">
        <f t="shared" si="4"/>
        <v>340000</v>
      </c>
      <c r="G125" s="13">
        <f t="shared" si="3"/>
        <v>1620000</v>
      </c>
      <c r="H125" s="14">
        <f t="shared" si="5"/>
        <v>31</v>
      </c>
    </row>
    <row r="126" spans="2:8" x14ac:dyDescent="0.15">
      <c r="B126" s="9">
        <v>105</v>
      </c>
      <c r="C126" s="10">
        <v>48457</v>
      </c>
      <c r="D126" s="15">
        <v>340000</v>
      </c>
      <c r="E126" s="11">
        <v>0</v>
      </c>
      <c r="F126" s="12">
        <f t="shared" si="4"/>
        <v>340000</v>
      </c>
      <c r="G126" s="13">
        <f t="shared" si="3"/>
        <v>1280000</v>
      </c>
      <c r="H126" s="14">
        <f t="shared" si="5"/>
        <v>31</v>
      </c>
    </row>
    <row r="127" spans="2:8" x14ac:dyDescent="0.15">
      <c r="B127" s="9">
        <v>106</v>
      </c>
      <c r="C127" s="10">
        <v>48487</v>
      </c>
      <c r="D127" s="15">
        <v>340000</v>
      </c>
      <c r="E127" s="11">
        <v>0</v>
      </c>
      <c r="F127" s="12">
        <f t="shared" si="4"/>
        <v>340000</v>
      </c>
      <c r="G127" s="13">
        <f t="shared" si="3"/>
        <v>940000</v>
      </c>
      <c r="H127" s="14">
        <f t="shared" si="5"/>
        <v>30</v>
      </c>
    </row>
    <row r="128" spans="2:8" x14ac:dyDescent="0.15">
      <c r="B128" s="9">
        <v>107</v>
      </c>
      <c r="C128" s="10">
        <v>48518</v>
      </c>
      <c r="D128" s="15">
        <v>340000</v>
      </c>
      <c r="E128" s="11">
        <v>0</v>
      </c>
      <c r="F128" s="12">
        <f t="shared" si="4"/>
        <v>340000</v>
      </c>
      <c r="G128" s="13">
        <f t="shared" si="3"/>
        <v>600000</v>
      </c>
      <c r="H128" s="14">
        <f t="shared" si="5"/>
        <v>31</v>
      </c>
    </row>
    <row r="129" spans="2:8" x14ac:dyDescent="0.15">
      <c r="B129" s="9">
        <v>108</v>
      </c>
      <c r="C129" s="10">
        <v>48548</v>
      </c>
      <c r="D129" s="15">
        <v>340000</v>
      </c>
      <c r="E129" s="11">
        <v>0</v>
      </c>
      <c r="F129" s="12">
        <f t="shared" si="4"/>
        <v>340000</v>
      </c>
      <c r="G129" s="13">
        <f>+G128-D129</f>
        <v>260000</v>
      </c>
      <c r="H129" s="14">
        <f t="shared" si="5"/>
        <v>30</v>
      </c>
    </row>
    <row r="130" spans="2:8" x14ac:dyDescent="0.15">
      <c r="B130" s="9">
        <v>109</v>
      </c>
      <c r="C130" s="10">
        <v>48579</v>
      </c>
      <c r="D130" s="15">
        <v>260000</v>
      </c>
      <c r="E130" s="11">
        <v>0</v>
      </c>
      <c r="F130" s="12">
        <f t="shared" si="4"/>
        <v>260000</v>
      </c>
      <c r="G130" s="13">
        <f>+G129-D130</f>
        <v>0</v>
      </c>
      <c r="H130" s="14">
        <f t="shared" si="5"/>
        <v>31</v>
      </c>
    </row>
    <row r="131" spans="2:8" s="3" customFormat="1" ht="10.5" customHeight="1" x14ac:dyDescent="0.15">
      <c r="B131" s="50" t="s">
        <v>6</v>
      </c>
      <c r="C131" s="51"/>
      <c r="D131" s="16">
        <f>ROUND(SUM(D22:D130),2)</f>
        <v>38000000</v>
      </c>
      <c r="E131" s="16">
        <f>ROUND(SUM(E22:E130),2)</f>
        <v>0</v>
      </c>
      <c r="F131" s="16">
        <f>ROUND(SUM(F22:F130),2)</f>
        <v>38000000</v>
      </c>
      <c r="G131" s="17"/>
      <c r="H131" s="18"/>
    </row>
    <row r="132" spans="2:8" s="3" customFormat="1" x14ac:dyDescent="0.15">
      <c r="H132" s="18"/>
    </row>
    <row r="133" spans="2:8" s="3" customFormat="1" x14ac:dyDescent="0.15">
      <c r="B133" s="52"/>
      <c r="C133" s="52"/>
      <c r="D133" s="53"/>
      <c r="E133" s="5" t="s">
        <v>14</v>
      </c>
      <c r="F133" s="19"/>
      <c r="G133" s="19"/>
      <c r="H133" s="18"/>
    </row>
    <row r="134" spans="2:8" s="3" customFormat="1" x14ac:dyDescent="0.15">
      <c r="B134" s="54" t="s">
        <v>33</v>
      </c>
      <c r="C134" s="55"/>
      <c r="D134" s="56"/>
      <c r="E134" s="20">
        <f>E131</f>
        <v>0</v>
      </c>
      <c r="F134" s="21"/>
      <c r="G134" s="22"/>
      <c r="H134" s="18"/>
    </row>
    <row r="135" spans="2:8" s="3" customFormat="1" x14ac:dyDescent="0.15">
      <c r="D135" s="5" t="s">
        <v>34</v>
      </c>
      <c r="E135" s="23">
        <f>SUM(E134:E134)</f>
        <v>0</v>
      </c>
      <c r="F135" s="24"/>
      <c r="G135" s="25"/>
      <c r="H135" s="18"/>
    </row>
    <row r="136" spans="2:8" s="3" customFormat="1" x14ac:dyDescent="0.15">
      <c r="H136" s="18"/>
    </row>
    <row r="137" spans="2:8" s="3" customFormat="1" ht="12.75" customHeight="1" x14ac:dyDescent="0.15">
      <c r="B137" s="26" t="s">
        <v>9</v>
      </c>
      <c r="H137" s="18"/>
    </row>
    <row r="138" spans="2:8" s="3" customFormat="1" ht="10.5" customHeight="1" x14ac:dyDescent="0.15">
      <c r="B138" s="27">
        <v>1</v>
      </c>
      <c r="C138" s="57" t="s">
        <v>21</v>
      </c>
      <c r="D138" s="57"/>
      <c r="E138" s="57"/>
      <c r="F138" s="57"/>
      <c r="G138" s="57"/>
      <c r="H138" s="57"/>
    </row>
    <row r="139" spans="2:8" s="3" customFormat="1" ht="10.5" customHeight="1" x14ac:dyDescent="0.15">
      <c r="B139" s="27">
        <v>2</v>
      </c>
      <c r="C139" s="57" t="s">
        <v>23</v>
      </c>
      <c r="D139" s="57"/>
      <c r="E139" s="57"/>
      <c r="F139" s="57"/>
      <c r="G139" s="57"/>
      <c r="H139" s="57"/>
    </row>
    <row r="140" spans="2:8" s="3" customFormat="1" ht="10.5" customHeight="1" x14ac:dyDescent="0.15">
      <c r="B140" s="27">
        <v>3</v>
      </c>
      <c r="C140" s="58" t="s">
        <v>16</v>
      </c>
      <c r="D140" s="58"/>
      <c r="E140" s="58"/>
      <c r="F140" s="58"/>
      <c r="G140" s="58"/>
      <c r="H140" s="28"/>
    </row>
    <row r="141" spans="2:8" s="3" customFormat="1" ht="10.5" customHeight="1" x14ac:dyDescent="0.15">
      <c r="B141" s="29"/>
      <c r="C141" s="59" t="s">
        <v>22</v>
      </c>
      <c r="D141" s="60" t="s">
        <v>17</v>
      </c>
      <c r="E141" s="60"/>
      <c r="F141" s="60"/>
      <c r="G141" s="60"/>
      <c r="H141" s="31"/>
    </row>
    <row r="142" spans="2:8" s="3" customFormat="1" x14ac:dyDescent="0.15">
      <c r="B142" s="29"/>
      <c r="C142" s="59"/>
      <c r="D142" s="61" t="s">
        <v>18</v>
      </c>
      <c r="E142" s="61"/>
      <c r="F142" s="61"/>
      <c r="G142" s="61"/>
      <c r="H142" s="32"/>
    </row>
    <row r="143" spans="2:8" s="3" customFormat="1" x14ac:dyDescent="0.15">
      <c r="B143" s="29"/>
      <c r="C143" s="33"/>
      <c r="D143" s="33"/>
      <c r="E143" s="32"/>
      <c r="F143" s="32"/>
      <c r="G143" s="32"/>
      <c r="H143" s="32"/>
    </row>
    <row r="144" spans="2:8" s="3" customFormat="1" x14ac:dyDescent="0.15">
      <c r="C144" s="3" t="s">
        <v>37</v>
      </c>
      <c r="H144" s="34" t="s">
        <v>15</v>
      </c>
    </row>
    <row r="145" spans="3:8" s="3" customFormat="1" x14ac:dyDescent="0.15">
      <c r="C145" s="35" t="s">
        <v>19</v>
      </c>
      <c r="G145" s="62" t="s">
        <v>35</v>
      </c>
      <c r="H145" s="62"/>
    </row>
  </sheetData>
  <mergeCells count="29">
    <mergeCell ref="G1:H1"/>
    <mergeCell ref="C140:G140"/>
    <mergeCell ref="C141:C142"/>
    <mergeCell ref="D141:G141"/>
    <mergeCell ref="D142:G142"/>
    <mergeCell ref="G145:H145"/>
    <mergeCell ref="B131:C131"/>
    <mergeCell ref="B133:D133"/>
    <mergeCell ref="B134:D134"/>
    <mergeCell ref="C138:H138"/>
    <mergeCell ref="C139:H139"/>
    <mergeCell ref="B2:H2"/>
    <mergeCell ref="B11:D11"/>
    <mergeCell ref="B12:D12"/>
    <mergeCell ref="B13:D13"/>
    <mergeCell ref="B14:D14"/>
    <mergeCell ref="B3:D3"/>
    <mergeCell ref="B4:D4"/>
    <mergeCell ref="B5:D5"/>
    <mergeCell ref="B6:D6"/>
    <mergeCell ref="B7:D7"/>
    <mergeCell ref="B15:D15"/>
    <mergeCell ref="B19:G19"/>
    <mergeCell ref="B8:D8"/>
    <mergeCell ref="B10:D10"/>
    <mergeCell ref="B9:D9"/>
    <mergeCell ref="B17:D17"/>
    <mergeCell ref="B18:D18"/>
    <mergeCell ref="B16:D16"/>
  </mergeCells>
  <phoneticPr fontId="1" type="noConversion"/>
  <printOptions horizontalCentered="1"/>
  <pageMargins left="0.98425196850393704" right="0.98425196850393704" top="0.59055118110236227" bottom="0.59055118110236227" header="0.51181102362204722" footer="0.51181102362204722"/>
  <pageSetup paperSize="9" scale="50" orientation="portrait" r:id="rId1"/>
  <headerFooter alignWithMargins="0">
    <oddHeader>&amp;R&amp;"Times New Roman,Kursywa"&amp;9Załącznik nr 3 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Harmonogram</vt:lpstr>
      <vt:lpstr>Harmonogram!Obszar_wydruku</vt:lpstr>
    </vt:vector>
  </TitlesOfParts>
  <Company>Kredyt Bank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</dc:creator>
  <cp:lastModifiedBy>Czułowski Łukasz</cp:lastModifiedBy>
  <cp:lastPrinted>2023-09-28T07:12:22Z</cp:lastPrinted>
  <dcterms:created xsi:type="dcterms:W3CDTF">2004-12-13T11:17:16Z</dcterms:created>
  <dcterms:modified xsi:type="dcterms:W3CDTF">2023-10-03T10:59:36Z</dcterms:modified>
</cp:coreProperties>
</file>