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3\Apteka\ZP.220.116.23 Dostawa wyrobów med\dla OFERENTA\"/>
    </mc:Choice>
  </mc:AlternateContent>
  <bookViews>
    <workbookView xWindow="0" yWindow="0" windowWidth="25950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5" i="1" l="1"/>
  <c r="J425" i="1"/>
  <c r="M425" i="1" s="1"/>
  <c r="M426" i="1" s="1"/>
  <c r="M409" i="1"/>
  <c r="M410" i="1" s="1"/>
  <c r="L409" i="1"/>
  <c r="J409" i="1"/>
  <c r="M380" i="1"/>
  <c r="L380" i="1"/>
  <c r="J380" i="1"/>
  <c r="L379" i="1"/>
  <c r="J379" i="1"/>
  <c r="M379" i="1" s="1"/>
  <c r="L378" i="1"/>
  <c r="J378" i="1"/>
  <c r="M378" i="1" s="1"/>
  <c r="L377" i="1"/>
  <c r="J377" i="1"/>
  <c r="M377" i="1" s="1"/>
  <c r="L366" i="1"/>
  <c r="J366" i="1"/>
  <c r="M366" i="1" s="1"/>
  <c r="L365" i="1"/>
  <c r="J365" i="1"/>
  <c r="M365" i="1" s="1"/>
  <c r="L364" i="1"/>
  <c r="J364" i="1"/>
  <c r="M364" i="1" s="1"/>
  <c r="L363" i="1"/>
  <c r="J363" i="1"/>
  <c r="M363" i="1" s="1"/>
  <c r="J343" i="1"/>
  <c r="L342" i="1"/>
  <c r="J342" i="1"/>
  <c r="M342" i="1" s="1"/>
  <c r="M343" i="1" s="1"/>
  <c r="M331" i="1"/>
  <c r="L331" i="1"/>
  <c r="J331" i="1"/>
  <c r="M320" i="1"/>
  <c r="L320" i="1"/>
  <c r="J320" i="1"/>
  <c r="L319" i="1"/>
  <c r="J319" i="1"/>
  <c r="M319" i="1" s="1"/>
  <c r="L318" i="1"/>
  <c r="J318" i="1"/>
  <c r="M318" i="1" s="1"/>
  <c r="L317" i="1"/>
  <c r="J317" i="1"/>
  <c r="M317" i="1" s="1"/>
  <c r="M316" i="1"/>
  <c r="L316" i="1"/>
  <c r="J316" i="1"/>
  <c r="L315" i="1"/>
  <c r="J315" i="1"/>
  <c r="M315" i="1" s="1"/>
  <c r="L314" i="1"/>
  <c r="J314" i="1"/>
  <c r="M314" i="1" s="1"/>
  <c r="M313" i="1"/>
  <c r="L313" i="1"/>
  <c r="J313" i="1"/>
  <c r="L312" i="1"/>
  <c r="J312" i="1"/>
  <c r="M312" i="1" s="1"/>
  <c r="L311" i="1"/>
  <c r="J311" i="1"/>
  <c r="M311" i="1" s="1"/>
  <c r="L310" i="1"/>
  <c r="J310" i="1"/>
  <c r="M310" i="1" s="1"/>
  <c r="L309" i="1"/>
  <c r="J309" i="1"/>
  <c r="M309" i="1" s="1"/>
  <c r="M308" i="1"/>
  <c r="L308" i="1"/>
  <c r="J308" i="1"/>
  <c r="L307" i="1"/>
  <c r="J307" i="1"/>
  <c r="M307" i="1" s="1"/>
  <c r="L306" i="1"/>
  <c r="J306" i="1"/>
  <c r="M306" i="1" s="1"/>
  <c r="M305" i="1"/>
  <c r="L305" i="1"/>
  <c r="J305" i="1"/>
  <c r="L304" i="1"/>
  <c r="J304" i="1"/>
  <c r="M304" i="1" s="1"/>
  <c r="M275" i="1"/>
  <c r="L275" i="1"/>
  <c r="J275" i="1"/>
  <c r="L274" i="1"/>
  <c r="J274" i="1"/>
  <c r="M274" i="1" s="1"/>
  <c r="L273" i="1"/>
  <c r="J273" i="1"/>
  <c r="M273" i="1" s="1"/>
  <c r="M255" i="1"/>
  <c r="L255" i="1"/>
  <c r="J255" i="1"/>
  <c r="L254" i="1"/>
  <c r="J254" i="1"/>
  <c r="M254" i="1" s="1"/>
  <c r="L253" i="1"/>
  <c r="J253" i="1"/>
  <c r="M253" i="1" s="1"/>
  <c r="L252" i="1"/>
  <c r="J252" i="1"/>
  <c r="M252" i="1" s="1"/>
  <c r="L259" i="1"/>
  <c r="J259" i="1"/>
  <c r="M259" i="1" s="1"/>
  <c r="L258" i="1"/>
  <c r="J258" i="1"/>
  <c r="M258" i="1" s="1"/>
  <c r="L257" i="1"/>
  <c r="J257" i="1"/>
  <c r="M257" i="1" s="1"/>
  <c r="L250" i="1"/>
  <c r="J250" i="1"/>
  <c r="M250" i="1" s="1"/>
  <c r="M232" i="1"/>
  <c r="L232" i="1"/>
  <c r="J232" i="1"/>
  <c r="M222" i="1"/>
  <c r="L222" i="1"/>
  <c r="J222" i="1"/>
  <c r="L215" i="1"/>
  <c r="J215" i="1"/>
  <c r="M215" i="1" s="1"/>
  <c r="M193" i="1"/>
  <c r="L193" i="1"/>
  <c r="L194" i="1"/>
  <c r="L195" i="1"/>
  <c r="L196" i="1"/>
  <c r="L197" i="1"/>
  <c r="J193" i="1"/>
  <c r="J194" i="1"/>
  <c r="M194" i="1" s="1"/>
  <c r="J195" i="1"/>
  <c r="M195" i="1" s="1"/>
  <c r="J196" i="1"/>
  <c r="M196" i="1" s="1"/>
  <c r="J197" i="1"/>
  <c r="M197" i="1" s="1"/>
  <c r="L192" i="1"/>
  <c r="J192" i="1"/>
  <c r="M192" i="1" s="1"/>
  <c r="M174" i="1"/>
  <c r="L174" i="1"/>
  <c r="J174" i="1"/>
  <c r="L148" i="1"/>
  <c r="L142" i="1"/>
  <c r="L143" i="1"/>
  <c r="M143" i="1"/>
  <c r="L144" i="1"/>
  <c r="L145" i="1"/>
  <c r="L146" i="1"/>
  <c r="L147" i="1"/>
  <c r="J142" i="1"/>
  <c r="M142" i="1" s="1"/>
  <c r="J143" i="1"/>
  <c r="J144" i="1"/>
  <c r="M144" i="1" s="1"/>
  <c r="J145" i="1"/>
  <c r="M145" i="1" s="1"/>
  <c r="J146" i="1"/>
  <c r="M146" i="1" s="1"/>
  <c r="J147" i="1"/>
  <c r="M147" i="1" s="1"/>
  <c r="L141" i="1"/>
  <c r="J141" i="1"/>
  <c r="M141" i="1" s="1"/>
  <c r="M127" i="1"/>
  <c r="L127" i="1"/>
  <c r="J127" i="1"/>
  <c r="J126" i="1"/>
  <c r="M126" i="1" s="1"/>
  <c r="J125" i="1"/>
  <c r="M125" i="1" s="1"/>
  <c r="L126" i="1"/>
  <c r="L125" i="1"/>
  <c r="M108" i="1"/>
  <c r="L108" i="1"/>
  <c r="J108" i="1"/>
  <c r="L109" i="1"/>
  <c r="J109" i="1"/>
  <c r="M109" i="1" s="1"/>
  <c r="L95" i="1"/>
  <c r="J95" i="1"/>
  <c r="M95" i="1" s="1"/>
  <c r="L82" i="1"/>
  <c r="J82" i="1"/>
  <c r="M82" i="1" s="1"/>
  <c r="L81" i="1"/>
  <c r="J81" i="1"/>
  <c r="M81" i="1" s="1"/>
  <c r="M80" i="1"/>
  <c r="L80" i="1"/>
  <c r="J80" i="1"/>
  <c r="M69" i="1"/>
  <c r="L69" i="1"/>
  <c r="J69" i="1"/>
  <c r="L68" i="1"/>
  <c r="J68" i="1"/>
  <c r="M68" i="1" s="1"/>
  <c r="M52" i="1"/>
  <c r="L52" i="1"/>
  <c r="J52" i="1"/>
  <c r="M51" i="1"/>
  <c r="L51" i="1"/>
  <c r="J51" i="1"/>
  <c r="M36" i="1"/>
  <c r="M37" i="1" s="1"/>
  <c r="L36" i="1"/>
  <c r="J36" i="1"/>
  <c r="J37" i="1" s="1"/>
  <c r="M20" i="1"/>
  <c r="L20" i="1"/>
  <c r="J20" i="1"/>
  <c r="L6" i="1"/>
  <c r="J6" i="1"/>
  <c r="J7" i="1" s="1"/>
  <c r="J332" i="1"/>
  <c r="J426" i="1" l="1"/>
  <c r="M6" i="1"/>
  <c r="M7" i="1" s="1"/>
  <c r="J410" i="1"/>
  <c r="J367" i="1"/>
  <c r="J321" i="1"/>
  <c r="M367" i="1"/>
  <c r="M381" i="1"/>
  <c r="M321" i="1"/>
  <c r="J381" i="1"/>
  <c r="M332" i="1"/>
  <c r="J53" i="1" l="1"/>
  <c r="J276" i="1" l="1"/>
  <c r="M276" i="1"/>
  <c r="M233" i="1"/>
  <c r="J233" i="1"/>
  <c r="M223" i="1"/>
  <c r="J223" i="1"/>
  <c r="M216" i="1"/>
  <c r="J216" i="1"/>
  <c r="M260" i="1" l="1"/>
  <c r="J260" i="1"/>
  <c r="J175" i="1"/>
  <c r="J96" i="1"/>
  <c r="M198" i="1" l="1"/>
  <c r="J198" i="1"/>
  <c r="J128" i="1"/>
  <c r="M128" i="1"/>
  <c r="J70" i="1" l="1"/>
  <c r="J83" i="1"/>
  <c r="J110" i="1"/>
  <c r="J21" i="1"/>
  <c r="M175" i="1" l="1"/>
  <c r="M96" i="1"/>
  <c r="M53" i="1" l="1"/>
  <c r="M70" i="1"/>
  <c r="M83" i="1"/>
  <c r="M110" i="1"/>
  <c r="M148" i="1"/>
  <c r="J148" i="1"/>
  <c r="M21" i="1"/>
</calcChain>
</file>

<file path=xl/sharedStrings.xml><?xml version="1.0" encoding="utf-8"?>
<sst xmlns="http://schemas.openxmlformats.org/spreadsheetml/2006/main" count="670" uniqueCount="258">
  <si>
    <t>24 miesiące</t>
  </si>
  <si>
    <t>CPV: 33 14 00 00-3 Materiały medyczne</t>
  </si>
  <si>
    <t>Lp.</t>
  </si>
  <si>
    <t>Opis przedmiotu zamówienia</t>
  </si>
  <si>
    <t xml:space="preserve">Ilość </t>
  </si>
  <si>
    <t>Wielkość opakowania</t>
  </si>
  <si>
    <t>Cena  jedn. netto</t>
  </si>
  <si>
    <t>Cena  jedn. brutto</t>
  </si>
  <si>
    <t>Wartość brutto  
(Wartość netto                           + podatek VAT)</t>
  </si>
  <si>
    <t>-1-</t>
  </si>
  <si>
    <t>RAZEM:</t>
  </si>
  <si>
    <t>X</t>
  </si>
  <si>
    <t>Zadanie nr 1</t>
  </si>
  <si>
    <t>Materiał embolizacyjny do embolizacji obwodowych</t>
  </si>
  <si>
    <t>-2-</t>
  </si>
  <si>
    <t>Materiał embolizacyjny przeznaczony do embolizacji naczyń obwodowych na zasadzie wytrącania (precypitacji) materiału embolizacyjnego z roztworu. Materiał płynny, polimeryczny, przeznaczony do wykorzystywania podczas embolizacji zmian naczyniowych, umożliwiający powolną i kontrolowaną iniekcję, zatrzymanie i ponowne rozpoczęcie iniekcji, jednostajne wprowadzanie i róznomierny rozkład oraz doskonałą widoczność. Skład zestawu do embolizacji: EVOH (kopolimer etylenu i alkoholu winylowego), DMSO (dimetylosulfotlenek), proszek tantalowy do wizualizacji radiograficznej. Dostępność kilku postaci o różnych właściwościach przepływu: 18, 34, 34L</t>
  </si>
  <si>
    <t>Nazwa handlowa, producent</t>
  </si>
  <si>
    <t>Ilość opakowań</t>
  </si>
  <si>
    <t>Jednostka miary opakowania</t>
  </si>
  <si>
    <t>1 zestaw</t>
  </si>
  <si>
    <t>VAT  w %</t>
  </si>
  <si>
    <t>Zadanie nr 2</t>
  </si>
  <si>
    <t>Wartość netto                           4 x 6</t>
  </si>
  <si>
    <t>Zadanie nr 3</t>
  </si>
  <si>
    <t>Opatrunki hemostatyczne do użytku miejscowego</t>
  </si>
  <si>
    <t>Opatrunek o miejscowym działniu hemostatycznym, zbudowany z utlenionej, nieregenerowanej celulozy, mający postać siateczki hemostatycznej (wielowarstwowa włóknina - gęsto tkany polar), przeznaczony do zatrzymywania krwawienia z naczyń włosowatych, żylnych, niewielkich tętnic, a także w zapobieganiu krwawieniom we wczesnym okresie pooperacyjnym. Produkt w pełni biodegradowalny w ciągu do 8 dni. Wymagany czas do osiągnięcia hemostazy ok. 3,5 min. Rozmiar opatrunku 10 cm x 20 cm, konfekcjonowany po 10 sztuk w opakowaniu</t>
  </si>
  <si>
    <t>10 sztuk</t>
  </si>
  <si>
    <t>Zadanie nr 7</t>
  </si>
  <si>
    <t>Implant żelowy wstępnie załadowany i gotowy do użycia, przeznaczony do wykonywania kanału przez twardówkę, pozwalającego na przepływ cieczy wodnistej oka z przedniej komory oka do przestrzeni podspojówkowej w celu zmniejszenia ciśnienia śródgałkowego. Wprowadzany przy użyciu iniektora z podejścia abineterno przez małe nacięcie rogówkowe. Przybliżone wymiary: długość 6 mm, średnica zewnętrzna 150 mcm, średnica wewnętrzna 45 mcm</t>
  </si>
  <si>
    <t>Implanty żelowe przeciwjaskrowe na potrzeby I Kliniki Okulistyki</t>
  </si>
  <si>
    <t>CPV: 33 18 41 00-4 Implanty chirurgiczne</t>
  </si>
  <si>
    <t>Zadanie nr 5</t>
  </si>
  <si>
    <t>1 sztuka</t>
  </si>
  <si>
    <t>Paski testowe przeznaczone do wykonywania testu Schirmera (diagnostyka zespołu suchego oka), sterylne, pakowane pojedynczo, w opakowaniu handlowym 100 sztuk</t>
  </si>
  <si>
    <t>100 sztuk</t>
  </si>
  <si>
    <t>Mikrospongi (strzałki) przeznaczone do osuszania pola operacyjnego, o wysokiej wchłanialności, nie pozostawiające włókien w polu operacyjnym, przeznaczone do delikatnych procedur operacyjnych, pakowane po 150 sztuk</t>
  </si>
  <si>
    <t>150 sztuk</t>
  </si>
  <si>
    <t>Implanty zastawkowe typu Ahmeda oraz inne akcesoria okulistyczne</t>
  </si>
  <si>
    <t>Zadanie nr 6</t>
  </si>
  <si>
    <t>CPV: 33 14 11 27-6 Hemostatyki wchłanialne</t>
  </si>
  <si>
    <t>Matryce i czopki hemostatyczne</t>
  </si>
  <si>
    <t>Miejscowy, wchłanialny w ciągu 4-6 tygodni środek hemostatyczny w formie płynnej matrycy żelatynowej, przeznaczony do tamowania krwawienia, posiadający możliwość łączenia z solą fizjologiczną i trombiną, dostarczany w zestawie wraz z dwoma końcówkami aplikacyjnymi: jedna z pamięcią kształtu, druga z możliwością przycinania; możliwość wykorzystania w postaci gotowej do bezpośredniego zużycia w ciągu 8 godzin</t>
  </si>
  <si>
    <t>Wchłanialny, jałowy hemostatyk powierzchniowy z żelatyny wieprzowej w formie cylindrycznej gąbki, elastyczny i niełamiący się, wchłaniający się w okresie 4-6 tygodni, czas upłynnienia 2-5 dni od nałożenia na krwawiącą błonę śluzową, o następujących wymaganiach granicznych - szczelnie przylęgający i łączący się z krwawiącą tkanką, zachowujący swoje właściwości i wymiary oraz ksształt w kontakcie z krwią.</t>
  </si>
  <si>
    <t>5 sztuk</t>
  </si>
  <si>
    <t>CPV: 33 14 11 20-7 Zaciski, szwy, podwiązki naczyniowe</t>
  </si>
  <si>
    <t>Staplery skórne i urządzenia do rozszywania</t>
  </si>
  <si>
    <r>
      <t xml:space="preserve">Stapler skórny do zamykania ran skóry, kształt anatomiczny, materiał rękojeści staplera - kompilacja ABSu i PCV, sterylizowany tlenkiem etylenu, termin przydatności do uzycia 5 lat. Materiał zszywki stal nierdzewna klasy medycznej, średnica zszywki 0,6, wymiary zszywki po założeniu 7,2 x 4,9 mm (szer./wys.); siła zrywu zszywki </t>
    </r>
    <r>
      <rPr>
        <sz val="8"/>
        <rFont val="Calibri"/>
        <family val="2"/>
        <charset val="238"/>
      </rPr>
      <t>≤</t>
    </r>
    <r>
      <rPr>
        <sz val="8"/>
        <rFont val="Arial"/>
        <family val="2"/>
        <charset val="238"/>
      </rPr>
      <t xml:space="preserve"> 4N                                           Rejestracja: wyrób medyczny</t>
    </r>
  </si>
  <si>
    <t>1 zszywacz + 35 zszywek</t>
  </si>
  <si>
    <t>Urządzenie do usuwania zszywek założonych staplerem skórnym z pozycji nr 1, anatomiczny kształt ułatwiający operowanie rozszywaczem, materiał rękojeści wykonany z ABSu, część metalowa rozszywacza wykonana z komponentu 1Cr18Ni9Ti, sterylizacja tlenkiem etylenu, termin przydatności do użycia 5 lat Rejestracja: wyrób medyczny</t>
  </si>
  <si>
    <t>1 szt.</t>
  </si>
  <si>
    <t>Uwaga. Produkty opisane w poz. 1 i 2 muszą być kompatybilne ze sobą i muszą pochodzić od jednego producenta.</t>
  </si>
  <si>
    <t>Nazwa produktu, numer katalogowy</t>
  </si>
  <si>
    <t>Wartość netto                           6 x 7</t>
  </si>
  <si>
    <t>Zadanie nr 8</t>
  </si>
  <si>
    <t>Zadanie nr 9</t>
  </si>
  <si>
    <t>Barwniki do użytku okulistycznego</t>
  </si>
  <si>
    <t>Błękit trypanu w postaci roztworu o stężeniu 0,06% przeznaczony do śródoperacyjnego barwienia w okulistyce, sterylny, pakowany we fiolki o obj. 1 ml</t>
  </si>
  <si>
    <t>10 fiol.                     a 1 ml</t>
  </si>
  <si>
    <t>CPV: 33 66 21 00-9 Środki oftalmologiczne</t>
  </si>
  <si>
    <t>Zadanie nr 10</t>
  </si>
  <si>
    <t>Myjące środki antybakteryjne na bazie oktenidyny</t>
  </si>
  <si>
    <t>1 litr</t>
  </si>
  <si>
    <t>Emulsja myjąca przeznaczona do dekontaminacji skóry, na bazie oktenidyny, pakowana w butelki o poj. 1 litr                                                                          Rejestracja: kosmetyk</t>
  </si>
  <si>
    <t>CPV: 33 63 16 00-8 Środki antyseptyczne i dezynfekcyjne</t>
  </si>
  <si>
    <t>Zadanie nr 11</t>
  </si>
  <si>
    <t>Zadanie nr 12</t>
  </si>
  <si>
    <t>CPV: 33 14 11 10-4 Opatrunki</t>
  </si>
  <si>
    <t>Opatrunki specjalistyczne do pielęgnacji ran</t>
  </si>
  <si>
    <t xml:space="preserve">Jałowy super chłonny kompres do opatrywania ran bardzo silnie sączących, zbudowany z  warstwy chłonnej  (polietylen, polipropylen, rozdrobniona celuloza i poliakrylan sodu). Warstwa przylegająca do rany zabezpiecza przed przywieraniem. Rozmiar 10 x 10 cm
</t>
  </si>
  <si>
    <t>10 szt.</t>
  </si>
  <si>
    <t xml:space="preserve">Opatrunek na rany wymagające aktywnego oczyszczania. Opatrunek nasączony roztworem Ringera, zawierający superabsorbent SAP w warstwie chłonnej, z antyadhezyjną warstwą zewnętrzną z dodadkowymi paskami sylikonowymi po obu stronach opatrunku . W warstwie chłonnej dodoatkowo czynnik PHMB.Opatrunek może pozostać na ranie do 3 dni.  Rozmiar 7,5 cm x7,5 cm (+-1 cm)                                                                                                                                                      
</t>
  </si>
  <si>
    <t xml:space="preserve">Do oferty należy dołączyć próbki oferowanych wyrobów w ilości po 2 sztuki do poz. 1 i 3                                                                                                                                                                                              Do oferty należy dołączyć katalogi (karty katalogowe), ulotki, broszury producenta stanowiące "materiały informacyjne producenta". </t>
  </si>
  <si>
    <t>Opatrunki specjalistyczne do leczenia ran przewlekłych i trudno gojących się</t>
  </si>
  <si>
    <t>Rozmiar</t>
  </si>
  <si>
    <t>Wartość netto             6 x 8</t>
  </si>
  <si>
    <t>Wartość brutto (netto+podatek VAT)</t>
  </si>
  <si>
    <t>Miękki, przylegający opatrunek z pianką wykonany w technologii TLC (lipidowo-koloidowej), składający się z miękkiej przylegającej warstwy TLC połączonej z chłonną wkładką z pianki poliuretanowej oraz ochronnego, włókninowego podłoża poliuretanowego</t>
  </si>
  <si>
    <t>10 x 10 cm</t>
  </si>
  <si>
    <t>15 x 20 cm</t>
  </si>
  <si>
    <t>Opatrunek impregnowany solami srebra wykonany w technologii TLC (lipidowo-koloidowej)</t>
  </si>
  <si>
    <t>10 x 12 cm</t>
  </si>
  <si>
    <t>Opatrunek wykonany w technologii TLC (lipidowo-koloidowej) zbudowany z włókninowej wkładki wykonanej z włókien charakteryzujących się wysoką chłonnością, kohezyjnością i właściwościami hydrooczyszczającymi (poliakrylan)</t>
  </si>
  <si>
    <t>15 x 15 cm</t>
  </si>
  <si>
    <t>Opatrunek wykonany w technologii TLC (lipidowo-koloidowej) zbudowany z włókninowej wkładki wykonanej z włókien charakteryzujących się wysoką chłonnością, kohezyjnością i właściwościami hydrooczyszczającymi (poliakrylan). Matryca TLC impregnowana srebrem.</t>
  </si>
  <si>
    <t>6 x 6 cm</t>
  </si>
  <si>
    <t>RAZEM :</t>
  </si>
  <si>
    <t>Do oferty należy dołączyć próbki w ilości po 2 sztuki do następujących pozycji: 1, 3, 4, 6</t>
  </si>
  <si>
    <t>Nazwa handlowa, numer katalogowy</t>
  </si>
  <si>
    <t>Żel przeznaczony do nawilżania przedsionków nosa i ich dekontaminacji, na bazie oktenidyny                                                        (rejestracja: wyrób medyczny)</t>
  </si>
  <si>
    <t>tubka 6 ml</t>
  </si>
  <si>
    <t>Zadanie nr 14</t>
  </si>
  <si>
    <t>Pakiety dla noworodków</t>
  </si>
  <si>
    <t>CPV: 33 14 11 16-6 Zestawy opatrunkowe</t>
  </si>
  <si>
    <t>Do ofert należy złożyć próbki oferowanego wyrobu w ilości 2 sztuk</t>
  </si>
  <si>
    <t>Do oferty należy dołączyć materiały informacyjne opisujące produkt i jego właściwości oraz próbki w ilości 2 sztuk</t>
  </si>
  <si>
    <t>Sterylny pakiet dla noworodka w skład którego wchodzi: kocyk flanelowy w dziecięce wzory o rozm. 160 x 75 cm pozwalający na swobodne owinięcie noworodka, serweta z włókniny kompresyjnej o rozm. 60 x 60 cm do osuszenia noworodka po porodzie, czapeczka bawełniana, miarka papierowa do wykonania pomiarów noworodka (głowa, klatka, długość), podkład chłonny 60 x 60 cm, szpatułka platikowa. Opakowanie jednostkowe papier-folia z etykietą trójdzielną z naklejkami do dokumentacji medycznej.</t>
  </si>
  <si>
    <t xml:space="preserve">Miejscowy, wchłanialny środek hemostatyczny w formie płynnej matrycy żelatynowej z dodatkiem TROMBINY, przeznaczony do tamowania krwawienia, , dostarczany w zestawie wraz z dwoma końcówkami aplikacyjnymi: jedna z pamięcią kształtu, druga z możliwością przycinania; możliwość wykorzystania w postaci gotowej do bezpośredniego zużycia </t>
  </si>
  <si>
    <t>10 szt.                                             rozmiar 10 x 10 cm</t>
  </si>
  <si>
    <t>10 szt.                                             rozmiar 10 x 20 cm</t>
  </si>
  <si>
    <t>-5-</t>
  </si>
  <si>
    <t>-6-</t>
  </si>
  <si>
    <t>-7-</t>
  </si>
  <si>
    <t>STERYLNE opaski dziane i elastyczne</t>
  </si>
  <si>
    <t>Sterylna opaska dziana 5 cm x 4 m</t>
  </si>
  <si>
    <t>Sterylna opaska dziana 10 cm x 4 m</t>
  </si>
  <si>
    <t>Sterylna opaska dziana 15 cm x 4 m</t>
  </si>
  <si>
    <t>Sterylna opaska elastyczna 15 cm x 4 m</t>
  </si>
  <si>
    <t>Sterylna opaska elastyczna 12 cm x 4 m</t>
  </si>
  <si>
    <t>Sterylna opaska elstyczna 10 cm x 4 m</t>
  </si>
  <si>
    <t>Sterylny, wodny roztwór glukozy o stężeniu 30%, dedykowany dla noworodków, konfekcjonowany w pipetki o poj. 0,7 ml; opakowanie x 100 sztuk</t>
  </si>
  <si>
    <t>100 pipetek</t>
  </si>
  <si>
    <t>CPV: 33 69 27 00-4 Roztwory glukozy</t>
  </si>
  <si>
    <t>Doustne roztwory glukozy dla noworodków</t>
  </si>
  <si>
    <t>Sterylne żele do intubacji/cewnikowania</t>
  </si>
  <si>
    <t xml:space="preserve">Sterylny, przezroczysty, rozpuszczalny w wodzie żel na bazie wody, przeznaczony jako materiał poślizgowy (lubrykant) np. do intubacji, cewnikowania. Brak substancji działających farmakologicznie. Konfekcjonowany w jednorazowe pojemniki typu harmonijka lub amułkostrzykawka o poj. 10-12,5 ml/10-12,5 g </t>
  </si>
  <si>
    <t>1 sztuka *</t>
  </si>
  <si>
    <t>* Zamawiający określił wielkość zapotrzebowania w ilości pojedynczych opakowań. W trakcie składania zamówień zostanie uwzględniona wielkość opakowań handlowych.</t>
  </si>
  <si>
    <t>Preparaty wiskoelastyczne stosowane w okulistyce</t>
  </si>
  <si>
    <t>Preparat wiskoelastyczny do stosowania wewnątrzgałkowego, zawierający hialuronian sodu oraz sól sodową kwasu chondroitynosiarkowego, konfekcjonowany w strzykawkę z kaniulą 27-gauge i pierścieniem blokującym</t>
  </si>
  <si>
    <t>1 system dozujący o poj. 1,0 ml</t>
  </si>
  <si>
    <t>CPV: 33 14 11 21-4 Szwy chirurgiczne</t>
  </si>
  <si>
    <t>Bezwęzłowe urządzenia do kontrolowanego zamykania ran</t>
  </si>
  <si>
    <t>Nazwa handlowa, numer katalogowy, producent</t>
  </si>
  <si>
    <t>Wartość netto                           6 x 8</t>
  </si>
  <si>
    <t>-8-</t>
  </si>
  <si>
    <t>-9-</t>
  </si>
  <si>
    <t>-10-</t>
  </si>
  <si>
    <t>-11-</t>
  </si>
  <si>
    <t>-12-</t>
  </si>
  <si>
    <t>12 sztuk</t>
  </si>
  <si>
    <t>Bezwęzłowe urządzenie do kontrolowanego zamykania ran z 
dwoma igłami, szew syntetyczny ze spiralnie ułożonymi 
kotwicami, bezbarwny, wchłanialny. Zbudowany z kopolimeru 
glikolidu i e-kaprolaktonu. Profil podtrzymanywania 
tkanowego ok 62% po 7 dniach, ok 27% po 14 dniach. Okres 
wchłaniania 90 – 120 dni. Grubość nici 3-0, igła 2x17mm, 1/2 koła, okrągła typu RB-1</t>
  </si>
  <si>
    <t>Bezwęzłowe urządzenie do kontrolowanego zamykania ran z 
igłą na jednym końcu i z regulowaną pętlą mocującą na 
drugim. Syntetyczny wchłanialny szew ze spiralnie ułożonymi 
kotwicami, wykonany z polidioksanonu. Barwiony na 
fioletowo. Posiada antyseptyczny czynnik antybakteryjny - 
triklosan, posiadający potwierdzone testami in-vitro działanie 
hamujące wzrost drobnoustrojów chorobotwórczych, 
najczęściej wywołujących infekcje pooperacyjne: 
Staphylococcus aureus, Staphylococcus epidermidis, 
Metycylinooporny Staphylococcus aureus (MRSA), 
Metycylinooporny Staphylococcus epidermidis (MRSE), 
Escherichia coli, Klebsiella pneumoniae. Podtrzymywanie 
tkankowe in vivo: 4/0 i mniejsze - 67% po 2 tyg., 50% po 4 tyg., 
37% po 6 tyg.; 3/0 i większe - 80% po 2 tyg., 80% po 4 tyg., 40% 
po 6 tyg. Okres wchłaniania: 210 dni. Parametry poszczególnych szwów do powyższego opisu poniżej (pozycje 2a-2d)</t>
  </si>
  <si>
    <t>2a</t>
  </si>
  <si>
    <t>2b</t>
  </si>
  <si>
    <t>2c</t>
  </si>
  <si>
    <t>2d</t>
  </si>
  <si>
    <t>Grubość szwu 3-0, igła 26mm, 1/2 koła, typu SH posiada wzdłużne rowkowanie w części imadłowej</t>
  </si>
  <si>
    <t>Grubość szwu 3-0, igła 17mm, 1/2 koła, okrągła typu RB-1 posiada  wzdłużne rowkowanie w części imadłowej</t>
  </si>
  <si>
    <t>Grubość szwu 1, igła 36mm, 1/2 koła, odwrotnie tnąca typu OS-6 posiada wzdłużne rowkowanie w części imadłowej</t>
  </si>
  <si>
    <t>Grubość szwu 3-0, igła okrągła typu TAPER POINT, 1/2 koła posiada wzdłużne rowkowanie w części imadłowej</t>
  </si>
  <si>
    <t>3a</t>
  </si>
  <si>
    <t>3b</t>
  </si>
  <si>
    <t>3c</t>
  </si>
  <si>
    <t>Bezwęzłowe urządzenie do kontrolowanego zamykania ran z igłą na jednym końcu i z regulowaną pętlą mocującą na drugim, syntetyczny wchłanialny szew ze spiralnie ułożonymi kotwicami, wykonany z kopolimeru glikolidu i e-kaprolaktonu, okres wchłaniania 91 dni, posiada antyseptyczny czynnik antybalteryjny - triklosan, posiadający potwierdzone testami in vitro działanie hamujące wzrost drobnoustrojów chorobotwórczych, najczęsciej wywołujących infekcje pooperacyjne: S.aureus, S. epidermidis, MRSA, MRSE, E.coli, K. pneumoniae. Parametry wymaganych nici opisano poniżej w pkt. 3a-3c</t>
  </si>
  <si>
    <t>Grubość szwu 2-0, igła 26mm odwrotnie tnąca typu CP-2, posiada wzdłużne rowkowanie w części imadłowej</t>
  </si>
  <si>
    <t>Grubość szwu 3-0, igła 26mm okrągła typu SH, posiada wzdłużne rowkowanie w części imadłowej</t>
  </si>
  <si>
    <t>Grubość szwu 3-0, igła 17mm okrągła typu RB-1, posiada wzdłużne rowkowanie w części imadłowej</t>
  </si>
  <si>
    <t>Dostawa szwów haczykowych</t>
  </si>
  <si>
    <t xml:space="preserve">Monofilamentowy szew haczykowy do bezwęzłowego, kontrolowanego zamykania ran wykonany z poliestru p-dioksanonu, zaopatrzony w igłę, szew o minimalnej ilości 16 haczyków na 1 cm nitki ułożonych spiralnie oraz regulowaną pętle eliminującą konieczność zakładania węzłów chirurgicznych. Czas wchłaniania między 120-180 dniem; siła podtrzymania tkankowego dla rozmiarów 3-0 i większych 80% po 2 i 4 tygodniach.
 W zależności od potrzeb dostęp do szwów o parametrach wymienionych pod tabelą                                                                             </t>
  </si>
  <si>
    <t xml:space="preserve">Monofilamentowy szew haczykowy do bezwęzłowego, kontrolowanego zamykania ran wykonany z kopolimeru glikolidu i e-kaprolaktonu, zaopatrzony w dwie igły, szew o minimalnej ilości 16 haczyków na 1 cm nitki ułożonych spiralnie w obu kierunkach od punktu środkowego. Czas wchłaniania między 90-120 dniem; siła podtrzymania tkankowego 42%-62% po 7 dniach i ok. 27% -47% po 14 dniach od implantacji.
W zależności od potrzeb dostęp do szwów o parametrach wymienionych pod tabelą                                                                            </t>
  </si>
  <si>
    <t xml:space="preserve">Monofilamentowy szew haczykowy do bezwęzłowego, kontrolowanego zamykania ran wykonany z kopolimeru glikolidu i e-kaprolaktonu, zaopatrzony w igłę, szew o minimalnej ilości 16 haczyków na 1 cm nitki ułożonych spiralnie oraz regulowaną pętle eliminującą konieczność zakładania węzłów chirurgicznych. Czas wchłaniania między 90-120 dniem; siła podtrzymania tkankowego ok. 62% po 7 dniach i ok. 27% po 14 dniach od implantacji.
W zależności od potrzeb dostęp do szwów o parametrach wymienionych pod tabelą                                                                              </t>
  </si>
  <si>
    <t xml:space="preserve">SZEW barwiony 2-0; dł. 20cm; IGŁA 26 mm; l/2koła; okrągła  lub  </t>
  </si>
  <si>
    <t>Szwy dla poz. nr 1</t>
  </si>
  <si>
    <t>Szwy dla poz. nr 2</t>
  </si>
  <si>
    <t>SZEW barwiony 2-0; dł. 2x16cm; IGŁy 17mm; 1/2 koła; okrągłe</t>
  </si>
  <si>
    <t>SZEW bezbarwny 3-0; dł. 2x16cm; IGŁy 17mm; 1/2 koła; okrągłe</t>
  </si>
  <si>
    <t>Szwy dla poz. nr 3</t>
  </si>
  <si>
    <t xml:space="preserve">SZEW barwiony 3-0; dł. 23cm; IGŁA 26 mm; l/2koła; okrągła  lub  </t>
  </si>
  <si>
    <t xml:space="preserve">SZEW barwiony 2-0; dł. 20cm; IGŁA 17 mm; l/2koła; okrągła  lub  </t>
  </si>
  <si>
    <t xml:space="preserve">SZEW barwiony 3-0; dł. 20cm; IGŁA 18 mm; l/2koła; okrągła  lub  </t>
  </si>
  <si>
    <t>Zadanie nr 4</t>
  </si>
  <si>
    <t>Zadanie nr 13</t>
  </si>
  <si>
    <t>Zadanie nr 15</t>
  </si>
  <si>
    <t>Zadanie nr 16</t>
  </si>
  <si>
    <t>Zadanie nr 17</t>
  </si>
  <si>
    <t>Do oferty należy dołączyć próbki w ilości po 2 sztuki do każdej pozycji.</t>
  </si>
  <si>
    <t>Zadanie nr 18</t>
  </si>
  <si>
    <t>Włókninowy opatrunek chłonny,elastyczny, oddychający, sterylny, warstwa chłonna podwójnej grubości zabezpieczona perforowaną folią poliestrową zapobiegającą przywieraniu do ran , rozm. wkładki chłonnej:2,5x4cm; rozm. opatrunku:  5x7cm, sylikonowy papier zabezpieczający dzielony   z zakładką do aseptycznej aplikacji, klejem poliakrylowy równomiernie naniesionym na całej powierzchni przylepnej,zaokrąglone brzegi opatrunku,sterylizowany EO,okres przydatności 5lat,100szt w opakowaniu</t>
  </si>
  <si>
    <t>100 szt.</t>
  </si>
  <si>
    <t>Włókninowy opatrunek chłonny,elastyczny, oddychający, sterylny, warstwa chłonna podwójnej grubości zabezpieczona perforowaną folią poliestrową zapobiegającą przywieraniu do ran , rozm. wkładki chłonnej: 3x6cm; rozm. opatrunku:  6x9cm, sylikonowy papier zabezpieczający dzielony   z zakładką do aseptycznej aplikacji, klejem poliakrylowy równomiernie naniesionym na całej powierzchni przylepnej,zaokrąglone brzegi opatrunku,sterylizowany EO,okres przydatności 5lat,50szt w opakowaniu</t>
  </si>
  <si>
    <t>50 szt.</t>
  </si>
  <si>
    <t>Włókninowy opatrunek chłonny,elastyczny, oddychający, sterylny, warstwa chłonna podwójnej grubości zabezpieczona perforowaną folią poliestrową zapobiegającą przywieraniu do ran ,rozm. wkładki chłonnej: 4x5cm,rozm. opatrunku:  8x10cm,sylikonowy papier zabezpieczający dzielony   z zakładką do aseptycznej aplikacji, klejem poliakrylowy równomiernie naniesionym na całej powierzchni przylepnej,zaokrąglone brzegi opatrunku,sterylizowany EO,okres przydatności 5lat,50szt w opakowaniu</t>
  </si>
  <si>
    <t>Włókninowy opatrunek chłonny,elastyczny, oddychający, sterylny, warstwa chłonna podwójnej grubości zabezpieczona perforowaną folią poliestrową zapobiegającą przywieraniu do ran ,rozm. wkładki chłonnej: 5x5cm,rozm. opatrunku:  10x10cm, sylikonowy papier zabezpieczający dzielony   z zakładką do aseptycznej aplikacji, klejem poliakrylowy równomiernie naniesionym na całej powierzchni przylepnej,zaokrąglone brzegi opatrunku,sterylizowany EO,okres przydatności 5lat,50szt w opakowaniu</t>
  </si>
  <si>
    <t>Włókninowy opatrunek chłonny,rozciągliwy, oddychający, sterylny, warstwa chłonna podwójnej grubości zabezpieczona perforowaną folią poliestrową zapobiegającą przywieraniu do ran ,rozm. wkładki chłonnej: 4x10cm,rozm. opatrunku:  8x15cm,sylikonowy papier zabezpieczający dzielony   z zakładką do aseptycznej aplikacji, klejem poliakrylowy równomiernie naniesionym na całej powierzchni przylepnej,zaokrąglone brzegi opatrunku,sterylizowany EO,okres przydatności 5lat,50szt w opakowaniu</t>
  </si>
  <si>
    <t>Włókninowy opatrunek chłonny,elastyczny, oddychający, sterylny,poliakrylowa warstwa chłonna podwójnej grubości zabezpieczona perforowaną folią poliestrową zapobiegającą przywieraniu do ran ,rozm. wkładki chłonnej: 5x30cm,rozm. opatrunku:  10x35cm,sylikonowy papier zabezpieczający dzielony  z zakładką do aseptycznej aplikacji, klejem poliakrylowy równomiernie naniesionym na całej powierzchni przylepnej,zaokrąglone brzegi opatrunku,sterylizowany EO,okres przydatności 5lat,25szt w opakowaniu</t>
  </si>
  <si>
    <t>25 szt.</t>
  </si>
  <si>
    <t>Włókninowy opatrunek chłonny, rozciągliwy, oddychający, sterylny,warstwa chłonna podwójnej grubości zabezpieczona perforowaną folią poliestrową zapobiegającą przywieraniu do ran ,rozm. wkładki chłonnej:5x15cm,rozm. opatrunku:  10x20cm, sylikonowy papier zabezpieczający dzielony  z zakładką do aseptycznej aplikacji, klejem poliakrylowy równomiernie naniesionym na całej powierzchni przylepnej,zaokrąglone brzegi opatrunku,sterylizowany EO,okres przydatności 5lat,25szt w opakowaniu</t>
  </si>
  <si>
    <t>Włókninowy opatrunek chłonny,elastyczny, oddychający, sterylny, warstwa chłonna podwójnej grubości zabezpieczona perforowaną folią poliestrową zapobiegającą przywieraniu do ran ,rozm. wkładki chłonnej: 5x20cm,rozm. opatrunku:  10x25cm, sylikonowy papier zabezpieczający dzielony  z zakładką do aseptycznej aplikacji, klejem poliakrylowy równomiernie naniesionym na całej powierzchni przylepnej,zaokrąglone brzegi opatrunku,sterylizowany EO,okres przydatności 5lat,25szt w opakowaniu</t>
  </si>
  <si>
    <t>Sterylny resorbowalny siateczkowy opatrunek hemostatyczny składająca się w 100% z utlenionej, nieregenerowanej  celulozy w płaskiej formie, o niskim pH 2,5-3,5; czas hemostazy 1-3 minuty, czas biodegradacji do 8 dni.Nazwa chemiczna to kopolimer anhydroglukozy i kwasu anhydroglukuronowego otrzymywany w wyniku utleniania chemicznego. Produkt nie zawiera żadnych innych substancji czynnych. Jest sterylizowany promieniowaniem jonizującym/gamma. Posiadający potwierdzone badaniami  działanie bakteriobójcze i grzybobójcze w ciągu 24 h  na rozwój szczepów potwierdzone :MRSA, MRSE,  VRE, E.Coli.i ninnych.Wspomaga i przyspiesza proces gojenia ran.Temperatura przechowywana i transportu 2°C – 30°C.Gramatura: 70- 130 g/m2.Opakowanie 10 sztuk.rozmiar 20 cm x 10  cm</t>
  </si>
  <si>
    <t>Sterylny, wchłanialny,opatrunek hemostatyczny składający się w 100%  z utlenionej, nieregenerowanej celulozy w postaci płaskiej włókniny (FAM = zaawansowany materiał fibrylarny), niskim pH 2,5-3,5 ; czas hemostazy 1-3 minuty, czas biodegradacji do 8 dni.Nazwa chemiczna to kopolimer anhydroglukozy i kwasu anhydroglukuronowego otrzymywany na drodze utleniania chemicznego. Produkt nie zawiera żadnych innych substancji czynnych. Jest sterylizowany promieniowaniem jonizującym/gamma.Posiadający potwierdzone badaniami działanie bakteriobójcze i grzybobójcze w ciągu 24 h  na rozwój szczepów MRSA, MRSE, VRE, E.Coli.i ninnych. Temperatura przechowywana i transportu 2°C – 30°C.Wspomaga i przyspiesza proces gojenia ran. Opakowanie 10 sztuk.rozmiar 5cm x 10cm</t>
  </si>
  <si>
    <t>Sterylny, wchłanialny,opatrunek hemostatyczny składający się w 100%  z utlenionej, nieregenerowanej celulozy w postaci płaskiej włókniny (FAM = zaawansowany materiał fibrylarny), niskim pH 2,5-3,5 ; czas hemostazy 1-3 minuty, czas biodegradacji do 8 dni.Nazwa chemiczna to kopolimer anhydroglukozy i kwasu anhydroglukuronowego otrzymywany na drodze utleniania chemicznego. Produkt nie zawiera żadnych innych substancji czynnych. Jest sterylizowany promieniowaniem jonizującym/gamma.Posiadający potwierdzone badaniami działanie bakteriobójcze i grzybobójcze w ciągu 24 h  na rozwój szczepów MRSA, MRSE, VRE, E.Coli.i ninnych. Temperatura przechowywana i transportu 2°C – 30°C.Wspomaga i przyspiesza proces gojenia ran. Opakowanie 10 sztuk.rozmiar 2,5cm x 5cm</t>
  </si>
  <si>
    <t>Sterylny, wchłanialny, wielowarstwowy opatrunek hemostatyczny składający się w 100 % z utlenionej, nieregenerowanej  celulozy w postaci płaskiej włókniny (FAM = zaawansowany materiał fibrylarny), niskim pH 2,5-3,5; czas hemostazy 1-3 minuty, czas biodegradacji 8 dni.Nazwa chemiczna to kopolimer anhydroglukozy i kwasu anhydroglukuronowego otrzymywany na drodze utleniania chemicznego. Produkt nie zawiera żadnych innych substancji czynnych. Jest sterylizowany promieniowaniem jonizującym/gamma.Posiadający potwierdzone badaniami działanie bakteriobójcze i grzybobójcze w ciągu 24 h  na rozwój szczepów MRSA, MRSE, VRE, E.Coli.i ninnych.Wspomaga i przyspiesza proces gojenia ran. Temperatura przechowywana i transportu 2°C – 30°C.Opakowanie 10 sztuk.rozmiar 5x10cm</t>
  </si>
  <si>
    <t>Sterylny  lubrykant  poślizgowy ,lubrykant na bazie wody, odtłuszczony, bezzapachowy i bezbarwny, nie powoduje podrażnień, przeznaczony do cewnikowania pęcherza moczowego, wymiany cewników, rurek intubacyjnych i tracheotomijnych, a także zabiegów endoskopowych i innych gdzie wymagany jest poślizg. W 100g zawartość gliceryna 0.80g.ampułostrzykawka pojemność 6ml.opakowanie 25szt</t>
  </si>
  <si>
    <t>Sterylny  lubrykant  poślizgowy ,lubrykant na bazie wody, odtłuszczony, bezzapachowy i bezbarwny, nie powoduje podrażnień, przeznaczony do cewnikowania pęcherza moczowego, wymiany cewników, rurek intubacyjnych i tracheotomijnych, a także zabiegów endoskopowych i innych gdzie wymagany jest poślizg. W 100g zawartość gliceryna 0.80g.ampułostrzykawka pojemność 11ml.opakowanie 25szt</t>
  </si>
  <si>
    <t>Sterylny  lubrykant  poślizgowy ,lubrykant na bazie wody, odtłuszczony, bezzapachowy i bezbarwny, nie powoduje podrażnień, przeznaczony do cewnikowania pęcherza moczowego, wymiany cewników, rurek intubacyjnych i tracheotomijnych, a także zabiegów endoskopowych i innych gdzie wymagany jest poślizg. W 100g zawartość gliceryna 0.80g.saszetka 5g .opakowanie 150 saszetek</t>
  </si>
  <si>
    <t>150 szt.</t>
  </si>
  <si>
    <t xml:space="preserve">Pałeczki/szpatułki do nawilżania jamy ustnej.Niezawierające cukru,nasączone gliceryną .smak cytryna i czarna porzeczka .opakowanie inywidualne zawiera 3 szpatułki/opakowanie 75szpatułek. </t>
  </si>
  <si>
    <t>75 szt.</t>
  </si>
  <si>
    <t>Adhezyjny opatrunek z warstwą z miękkiego silikonu w postaci perforowanej taśmy.miękki atraumatyczny silikonu, który delikatnie przylega do powierzchni skóry. Opatrunek nie traumatyzuje i nie uszkadza nawet delikatnej, wrażliwej na urazy skóry i nie uszkadza świeżego, delikatnego naskórka. rozmiar 2cm x 3m</t>
  </si>
  <si>
    <t>Wymogiem Zamawiającego jest zaoferowanie próbek oferowanych wyrobów w ilości po 2 szt. do pozycji: 1, 6, 13, 14, 16, 17</t>
  </si>
  <si>
    <t>Zadanie nr 19</t>
  </si>
  <si>
    <t>CPV: 33 69 23 00-0 Roztwory do perfuzji</t>
  </si>
  <si>
    <t>Roztwory do perfuzji i prezerwacji organów do transplantacji</t>
  </si>
  <si>
    <t>Wartość netto             4 x 6</t>
  </si>
  <si>
    <t>1.</t>
  </si>
  <si>
    <t>Płyn kardioplegiczny do konserwacji i perfuzji narządów o osmolarności 310 mOsm/kg w workach 1 i 2 litrowych o temp przechowywania 2-15 st C, roztwór sterylny zawierający: Chlorek magnezu sześciowodny 0,8132 g; chlorek sodu 0,8766 g; chlorek potasu 0,6710 g; chlorowodorek histydyny jednowodny 3,7733 g; histydyna 27,9289 g; tryptofan 0,4085 g; mannitol 5,4651 g; chlorek wapnia dwuwodny 0,0022 g; potassium hydrogen 2-ketoglutarate 0,1842 g/l;  (formuła Bretschneidera).</t>
  </si>
  <si>
    <t>1 worek            1000 ml</t>
  </si>
  <si>
    <t xml:space="preserve">Wymogiem Zamawiającego jest dołączenie do oferty materiałów informacyjnych w języku polskim lub angielskim charakteryzujących produkt i sposób jego użytkowania. </t>
  </si>
  <si>
    <t>Zadanie nr 20</t>
  </si>
  <si>
    <t>Płyny do urządzenia do perfuzji nerek LKT-100-P typu Lifeport</t>
  </si>
  <si>
    <t>Płyn do perfuzji maszynowej organów przeznaczonych do transplantacji o osmolalności 300 mOsm/kg w workach 1 litowych o temp przechowywania 2-25 st C, roztwór sterylny zawierający: Wapnia chlorek (dwuwodny) 0,068 g ,HEPES (wolny kwas) 2,38 g, Potasu fosforan jednozasadowy 3,4 g, Mannitol (USP) 5,4 g, Glukoza (bezwodna), beta D (+) 1,80 g, Sodu glukonian 17,45 g,  Magnezu glukonian (bezwodny) 1,13 g, Ryboza, D (–) 0,75 g 5 mmol/l, Hydroksyetyloskrobia (HES) 50,0 g, Glutation 0,92 g,mmol/l, Adenina 0,68 g.</t>
  </si>
  <si>
    <t>Zadanie nr 21</t>
  </si>
  <si>
    <t>Tupfery i serwety operacyjne sterylne</t>
  </si>
  <si>
    <t>Miska nerkowata, plastikowa o pojemności 700 ml z podziałką. Całość owinięta w serwetę jałową, dwuwarstwową o wymiarach 75cm x 75cm</t>
  </si>
  <si>
    <t>zestaw złożony</t>
  </si>
  <si>
    <t>Silikonowa warstwa kontaktowa do zabezpieczania ran przed wrastaniem ziarniny w opatrunek 10cm x 20cm</t>
  </si>
  <si>
    <t>10cm x 20cm</t>
  </si>
  <si>
    <t>Tupfer gazowy o kształcie fasolki, duży, z gazy 24-nitkowej, mocno zwinięty z jednego kawałka gazy z nitką RTG, rozmiar gazy przed zwinięciem 12cm x 12cm, pakowany po 10 sztuk w kartoniku z podziałką a 2 sztuki</t>
  </si>
  <si>
    <t>12cm x 12cm</t>
  </si>
  <si>
    <t>Serweta operacyjna, gazowa, jałowa, po praniu wstępnym, z tasiemką i kontrastem RTG, sterylizowana parą wodną lub tlenkiem etylenu, 17N 4W, o rozmiarze 45cm x 45cm (rozmiar przed praniem), pakowana po 3 sztuki. Wyrób zgodny z IIa reg.7 i normą EN14079</t>
  </si>
  <si>
    <t>45cm x 45cm</t>
  </si>
  <si>
    <t>3 sztuki</t>
  </si>
  <si>
    <t>Wymogiem Zamawiającego jest złożenie próbek w ilości po 2 szt. do każdej pozycji.</t>
  </si>
  <si>
    <t>Zadanie nr 22</t>
  </si>
  <si>
    <t>Gotowe, sterylne zestawy zabiegowe</t>
  </si>
  <si>
    <r>
      <t xml:space="preserve">Zestaw sterylny do </t>
    </r>
    <r>
      <rPr>
        <b/>
        <sz val="8"/>
        <rFont val="Arial"/>
        <family val="2"/>
        <charset val="238"/>
      </rPr>
      <t xml:space="preserve">drenażu opłucnej </t>
    </r>
    <r>
      <rPr>
        <sz val="8"/>
        <rFont val="Arial"/>
        <family val="2"/>
        <charset val="238"/>
      </rPr>
      <t>o składzie: 1 x serweta na stół narzędziowy 2-warstwowa 90 x 75 cm (owinięcie zestawu)
1 x serweta 2-warstwowa przylepna 2-częściowa 75 x 90 cm
1 x strzykawka Luer 20 ml (2-częściowa)
1 x igła injekcyjna 0,80 x 50 mm
1 x skalpel jednorazowy Nr 10
1 x opatrunek typu Cosmopor i.v. 8 x 6 cm
15 x  kompres z gazy z nitką RTG 10 x 10 cm, 8 warstw 17 nitek
1 x pojemnik plastikowy 60 ml (5 x 5 cm) z podziałką; okrągły, kolor  niebieski
1 x pojemnik plastikowy 150 ml (9,2 x 2,96 cm) z podziałką; okrągły, kolor: czerwony
1 x Kleszczyki anatomiczne proste Pean 20 cm
1 x Kleszczyki anatomiczne zagięte Halstead-Mosquito 12,5 cm
1 x  Imadło chirurgiczne Mayo-Hegar 14 cm
1 x Pęseta chirurgiczna standardowa prosta 14 cm
1 x Nożyczki chirurgiczne proste ostro tępe 14,5 cm
1 x kleszczyki plastikowe do mycia pola operacyjnego 14 cm</t>
    </r>
  </si>
  <si>
    <t>2.</t>
  </si>
  <si>
    <r>
      <t xml:space="preserve">Sterylny zestaw do </t>
    </r>
    <r>
      <rPr>
        <b/>
        <sz val="8"/>
        <rFont val="Arial"/>
        <family val="2"/>
        <charset val="238"/>
      </rPr>
      <t>zakładania szwów</t>
    </r>
    <r>
      <rPr>
        <sz val="8"/>
        <rFont val="Arial"/>
        <family val="2"/>
        <charset val="238"/>
      </rPr>
      <t xml:space="preserve"> o składzie: 1 x plastikowe kleszczyki typu Kocher 14 cm
1 x metalowa pęseta Adson 12 cm 
6 x tupfery gazowe, wielkości śliwki ze 100% bawełnianej gazy, 20 nitkowej – rozmiar po rozwinięciu  około 20 x 20 cm
1 x metalowy igłotrzymacz  12 cm     
1 x metalowe nożyczki ostre/ostre 11 cm 
1 x serweta z włókniny 50 cm x 50 cm, z przylepnym otworem 10 cm x 5 cm, o gramaturze 50 g/m²
1 x nieprzylepna serweta z włókniny 60 cm x 60 cm, o gramaturze 50 g/m²
1 x igła podskórna, zielona, 21 G 1 1/2 (0,8 x 40 mm) ( zapakowana)
1 x igła podskórna, różowa, 18 G 1 1/2 (1,2 x 40 mm) ( zapakowana)
1 x strzykawka Luer Lock 10 ml ( zapakowana)
Zestaw zapakowany w opakowanie typu blister w kształcie tacki z trzema wgłębieniami ( o przybliżonej  pojemności 150 ml; 150 ml ; 300 ml) , która może służyć jako nerka. </t>
    </r>
  </si>
  <si>
    <t>3.</t>
  </si>
  <si>
    <r>
      <t xml:space="preserve">Sterylny zestaw do </t>
    </r>
    <r>
      <rPr>
        <b/>
        <sz val="8"/>
        <rFont val="Arial"/>
        <family val="2"/>
        <charset val="238"/>
      </rPr>
      <t xml:space="preserve">usuwania szwów </t>
    </r>
    <r>
      <rPr>
        <sz val="8"/>
        <rFont val="Arial"/>
        <family val="2"/>
        <charset val="238"/>
      </rPr>
      <t>o składzie: 1 x ostrze – skalpel  6,5 cm ze stali węglowej - zakrzywione ostrze, bez rączki -  zapakowany 
3 x tupfery włókninowe, wielkości śliwki (poliester / wiskoza) - 30 g/m² - rozmiar po rozwinięciu około 19 cm x 20
1 x metalowa pęseta Adson 12 cm 
1 x plastikowa pęseta zielona 12,5 cm 
Zestaw zapakowany w opakowanie typu blister , w kształcie tacki z  1  wgłębieniem ( o przybliżonej pojemności 300 ml)  , która  może służyć jako nerka</t>
    </r>
  </si>
  <si>
    <t>4.</t>
  </si>
  <si>
    <r>
      <t xml:space="preserve">Zestaw sterylny do </t>
    </r>
    <r>
      <rPr>
        <b/>
        <sz val="8"/>
        <rFont val="Arial"/>
        <family val="2"/>
        <charset val="238"/>
      </rPr>
      <t xml:space="preserve">zmiany opatrunku </t>
    </r>
    <r>
      <rPr>
        <sz val="8"/>
        <rFont val="Arial"/>
        <family val="2"/>
        <charset val="238"/>
      </rPr>
      <t xml:space="preserve">o składzie: </t>
    </r>
    <r>
      <rPr>
        <b/>
        <sz val="8"/>
        <rFont val="Arial"/>
        <family val="2"/>
        <charset val="238"/>
      </rPr>
      <t>1).</t>
    </r>
    <r>
      <rPr>
        <sz val="8"/>
        <rFont val="Arial"/>
        <family val="2"/>
        <charset val="238"/>
      </rPr>
      <t xml:space="preserve"> Kleszczyki plastikowe typu kocher 14 cm - 1 sztuka; </t>
    </r>
    <r>
      <rPr>
        <b/>
        <sz val="8"/>
        <rFont val="Arial"/>
        <family val="2"/>
        <charset val="238"/>
      </rPr>
      <t>2).</t>
    </r>
    <r>
      <rPr>
        <sz val="8"/>
        <rFont val="Arial"/>
        <family val="2"/>
        <charset val="238"/>
      </rPr>
      <t xml:space="preserve"> Pęseta anatomiczna plastikowa 12,5cm - 1 sztuka; </t>
    </r>
    <r>
      <rPr>
        <b/>
        <sz val="8"/>
        <rFont val="Arial"/>
        <family val="2"/>
        <charset val="238"/>
      </rPr>
      <t>3).</t>
    </r>
    <r>
      <rPr>
        <sz val="8"/>
        <rFont val="Arial"/>
        <family val="2"/>
        <charset val="238"/>
      </rPr>
      <t xml:space="preserve"> Kompresy gazowe 17N 8W 7,5cm x 7,5cm - 8 sztuk; </t>
    </r>
    <r>
      <rPr>
        <b/>
        <sz val="8"/>
        <rFont val="Arial"/>
        <family val="2"/>
        <charset val="238"/>
      </rPr>
      <t>4).</t>
    </r>
    <r>
      <rPr>
        <sz val="8"/>
        <rFont val="Arial"/>
        <family val="2"/>
        <charset val="238"/>
      </rPr>
      <t xml:space="preserve"> Tampony gazowe średniej wielkości - 5 sztuk; </t>
    </r>
    <r>
      <rPr>
        <b/>
        <sz val="8"/>
        <rFont val="Arial"/>
        <family val="2"/>
        <charset val="238"/>
      </rPr>
      <t>5).</t>
    </r>
    <r>
      <rPr>
        <sz val="8"/>
        <rFont val="Arial"/>
        <family val="2"/>
        <charset val="238"/>
      </rPr>
      <t xml:space="preserve"> serweta barierowa włókninowa nieprzylepna, 38cm x 45cm - 1 sztuka; całość w opakowaniu typu blister w kształcie tacki z trzema wgłębieniami, która może posłużyć jako nerka</t>
    </r>
  </si>
  <si>
    <t>Zadanie nr 23</t>
  </si>
  <si>
    <t>CPV:</t>
  </si>
  <si>
    <t>33 14 00 00 - 3</t>
  </si>
  <si>
    <t>Materiały medyczne</t>
  </si>
  <si>
    <t>Gotowe zestawy zabiegowe do zakładania przetok do nerki</t>
  </si>
  <si>
    <t>Sterylny, gotowy do użycia zestaw zabiegowy do zakładania przetok do nerki o następującym składzie: 1. serweta 75x45cm stanowiąca owinięcie zestawu - 1 szt., 2. serweta dwuwarstwowa min. 56 g 90x75cm z regulowanym otworem - 1 szt., 3. osłonka na głowicę USG 13 x 122cm, foliowa, składana teleskopowo - 1 szt., 4. kompresy gazowe 17N 8W 10x10cm - 20 szt., 5. kleszczyki pean prosty o dł.14cm - 1 szt., 6. imadło 13cm - 1 szt., 7. strzykawka 2-częściowa 20 ml - 1 szt., 8. igła do iniekcji 23G x 3 1/8 (0,6 x 80 mm) - 1 szt., 9. skalpel chirurgiczny nr 11 - 1 szt., 10. opatrunek z wkładem chłonnym 8x15cm - 1 szt. Całość zapakowana w sposób sterylny, gotowy do użycia w trakcie zabiegu, etykiety do wklejenia do dokumentacji medycznej - min. 2 szt.</t>
  </si>
  <si>
    <t>Do oferty należy złożyć próbki w ilości 2 szt.</t>
  </si>
  <si>
    <t>Wymogi dodatkowe popszczególnych elementów zestawu</t>
  </si>
  <si>
    <t>Serweta z regulowanym otworem</t>
  </si>
  <si>
    <t>otwór samoprzylepny, wymiar całkowity serwety 150 x 90 cm; wykonana z laminatu włókninowo-foliowego o gramaturze min. 56 g/m2; serweta chłonna na całej powierzchni, poziom chłonności 570%; serweta na całej powierzchni zgodna z normą PN-EN 13795</t>
  </si>
  <si>
    <t>serweta jako owinięcie zestawu</t>
  </si>
  <si>
    <t>wykonana z laminatu o gramaturze min. 43 g/m2</t>
  </si>
  <si>
    <t>kleszczyki pean prosty</t>
  </si>
  <si>
    <t>długość14 cm; metalowe; musi posiadać znak CE oraz symbol jednorazowości</t>
  </si>
  <si>
    <t>imadło 13 cm</t>
  </si>
  <si>
    <t>metalowe; musi posiadać znak CE oraz symbol jednorazowości</t>
  </si>
  <si>
    <t>opatrunek z wkładem chłonnym</t>
  </si>
  <si>
    <t>samoprzylepny, wykonany z włókniny, centralnie położony wkład chłonny</t>
  </si>
  <si>
    <t>Zadanie nr 24</t>
  </si>
  <si>
    <t>Zestawy do zakładania wkłucia centralnego</t>
  </si>
  <si>
    <t>Nazwa handlowa/numer katalogowy, producent</t>
  </si>
  <si>
    <t>Sterylny zestaw do zakładania wkłucia centralnego o następującym składzie minimalnym: 1. Serweta na stłó narzędziowy stanowiąca opakowanie zewnętrzne 100 x 90 cm - 1 sztuka; 2. Nożyczki chirurgiczne proste ostro tępe 14,5 cm - 1 sztuka; 3. Imadło chirurgiczne typu Mayo-Heger 14 cm - 1 sztuka; 4. Igła iniekcyjna 18G=1,20 x 50 mm - 1 sztuka; 5. Strzykawka Luer Lock 10 ml - 2 sztuki; Serweta o wymiarach 150 x 100 cm z przylepnym otworem o średnicy 10 cm położonym decentralnie - 1 sztuka; Kleszczyki plastikowe proste 12 cm do mycia pola operacyjnego - 1 sztuka; 8. Pojemnik plastikowy o poj. 60 ml - 1 sztuka; Kompresy gazowe 17N 12W 7,5 x 7,5 cm - 10 sztuk; Opatrunek typu Hydrofilm z folii poliuretanowej 10 x 15 cm - 1 sztuka</t>
  </si>
  <si>
    <t>1 sterylny zestaw złożony</t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</si>
  <si>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2-0; dł. 15cm; IGŁA 17 mm; 1/2 koła; okrągła lub </t>
    </r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</si>
  <si>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2-0; dł. 20cm: IGŁA 17 mm; l/2koła; okrągła lub </t>
    </r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</si>
  <si>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3-0; dł. 15cm: IGŁA 17 mm; l/2koła; okrągła lub </t>
    </r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</si>
  <si>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  0; dł. 15cm; IGŁA 26 mm; l/2koła; okrągła  lub </t>
    </r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</si>
  <si>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2-0; dł. 15cm; IGŁA 26 mm; l/2koła; okrągła  lub </t>
    </r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</si>
  <si>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2-0; dł. 20cm; IGŁA 26 mm; l/2koła; okrągła  lub  </t>
    </r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</si>
  <si>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2-0; dł. 30cm; IGŁA 26 mm; l/2koła; okrągła  lub </t>
    </r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</si>
  <si>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3-0; dł. 15cm; IGŁA 26 mm; l/2koła; okrągła  lub </t>
    </r>
  </si>
  <si>
    <r>
      <t xml:space="preserve">SZEW </t>
    </r>
    <r>
      <rPr>
        <sz val="9"/>
        <color indexed="8"/>
        <rFont val="Calibri"/>
        <family val="2"/>
        <charset val="238"/>
      </rPr>
      <t>barwiony</t>
    </r>
    <r>
      <rPr>
        <sz val="9"/>
        <color theme="1"/>
        <rFont val="Calibri"/>
        <family val="2"/>
        <charset val="238"/>
        <scheme val="minor"/>
      </rPr>
      <t xml:space="preserve"> 3-0; dł. 20cm; IGŁA 26 mm; l/2koła; okrągła  lub  </t>
    </r>
  </si>
  <si>
    <r>
      <t xml:space="preserve">SZEW </t>
    </r>
    <r>
      <rPr>
        <sz val="9"/>
        <color indexed="8"/>
        <rFont val="Calibri"/>
        <family val="2"/>
        <charset val="238"/>
      </rPr>
      <t xml:space="preserve">barwiony </t>
    </r>
    <r>
      <rPr>
        <sz val="9"/>
        <color theme="1"/>
        <rFont val="Calibri"/>
        <family val="2"/>
        <charset val="238"/>
        <scheme val="minor"/>
      </rPr>
      <t xml:space="preserve">3-0; dł. 30cm; IGŁA 26 mm; l/2koła; okrągła </t>
    </r>
  </si>
  <si>
    <t>WYKAZ PARAMETRÓW SZCZEGÓŁOWYCH SZWÓW WYMAGANYCH DO POSZCZEGÓLNYCH POZYCJI    (do wyboru w zależności od potrzeb Zamawiającego)</t>
  </si>
  <si>
    <t>1 zestaw  (aw złożony)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</si>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</sst>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&quot;Włączone&quot;;&quot;Włączone&quot;;&quot;Wyłączone&quot;"/>
  </numFmts>
  <fonts count="20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9" fillId="0" borderId="0"/>
    <xf numFmtId="0" fontId="8" fillId="0" borderId="0"/>
    <xf numFmtId="0" fontId="13" fillId="0" borderId="0"/>
    <xf numFmtId="0" fontId="11" fillId="0" borderId="0"/>
    <xf numFmtId="0" fontId="11" fillId="0" borderId="0"/>
    <xf numFmtId="0" fontId="11" fillId="0" borderId="0"/>
  </cellStyleXfs>
  <cellXfs count="2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Fill="1" applyBorder="1" applyAlignment="1">
      <alignment vertical="center" wrapText="1"/>
    </xf>
    <xf numFmtId="44" fontId="1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1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4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1" fillId="0" borderId="4" xfId="3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3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" fillId="0" borderId="4" xfId="3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3" applyFont="1" applyFill="1" applyBorder="1" applyAlignment="1">
      <alignment vertical="center"/>
    </xf>
    <xf numFmtId="0" fontId="2" fillId="4" borderId="4" xfId="3" applyFont="1" applyFill="1" applyBorder="1" applyAlignment="1">
      <alignment vertical="center"/>
    </xf>
    <xf numFmtId="0" fontId="1" fillId="0" borderId="0" xfId="3" applyFont="1" applyAlignment="1">
      <alignment horizontal="center" vertical="center"/>
    </xf>
    <xf numFmtId="164" fontId="1" fillId="4" borderId="5" xfId="3" applyNumberFormat="1" applyFont="1" applyFill="1" applyBorder="1" applyAlignment="1">
      <alignment horizontal="center" vertical="center"/>
    </xf>
    <xf numFmtId="164" fontId="2" fillId="4" borderId="5" xfId="3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4" applyFont="1" applyFill="1" applyAlignment="1">
      <alignment horizontal="center" vertical="center"/>
    </xf>
    <xf numFmtId="0" fontId="1" fillId="0" borderId="0" xfId="4" applyFont="1" applyFill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164" fontId="1" fillId="0" borderId="0" xfId="4" applyNumberFormat="1" applyFont="1" applyFill="1" applyBorder="1" applyAlignment="1">
      <alignment horizontal="center" vertical="center" wrapText="1"/>
    </xf>
    <xf numFmtId="0" fontId="1" fillId="0" borderId="0" xfId="4" applyFont="1" applyFill="1" applyAlignment="1">
      <alignment horizontal="left" vertical="center"/>
    </xf>
    <xf numFmtId="0" fontId="11" fillId="0" borderId="0" xfId="4"/>
    <xf numFmtId="0" fontId="11" fillId="0" borderId="0" xfId="5"/>
    <xf numFmtId="0" fontId="2" fillId="0" borderId="4" xfId="6" applyFont="1" applyFill="1" applyBorder="1" applyAlignment="1">
      <alignment horizontal="center" vertical="center"/>
    </xf>
    <xf numFmtId="0" fontId="1" fillId="0" borderId="4" xfId="5" applyNumberFormat="1" applyFont="1" applyBorder="1" applyAlignment="1">
      <alignment horizontal="center" vertical="center" wrapText="1"/>
    </xf>
    <xf numFmtId="0" fontId="1" fillId="0" borderId="4" xfId="5" applyFont="1" applyFill="1" applyBorder="1" applyAlignment="1">
      <alignment horizontal="center" vertical="center" wrapText="1"/>
    </xf>
    <xf numFmtId="164" fontId="1" fillId="0" borderId="4" xfId="5" applyNumberFormat="1" applyFont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2" fillId="0" borderId="0" xfId="5" applyFont="1" applyFill="1" applyBorder="1" applyAlignment="1">
      <alignment horizontal="center" vertical="center" wrapText="1"/>
    </xf>
    <xf numFmtId="0" fontId="1" fillId="0" borderId="0" xfId="5" applyFont="1" applyFill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164" fontId="2" fillId="0" borderId="4" xfId="5" applyNumberFormat="1" applyFont="1" applyBorder="1" applyAlignment="1">
      <alignment vertical="center"/>
    </xf>
    <xf numFmtId="164" fontId="2" fillId="0" borderId="5" xfId="5" applyNumberFormat="1" applyFont="1" applyFill="1" applyBorder="1" applyAlignment="1">
      <alignment horizontal="center" vertical="center" wrapText="1"/>
    </xf>
    <xf numFmtId="164" fontId="2" fillId="0" borderId="0" xfId="5" applyNumberFormat="1" applyFont="1" applyFill="1" applyBorder="1" applyAlignment="1">
      <alignment horizontal="center" vertical="center" wrapText="1"/>
    </xf>
    <xf numFmtId="164" fontId="1" fillId="0" borderId="0" xfId="5" applyNumberFormat="1" applyFont="1" applyFill="1" applyAlignment="1">
      <alignment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9" fontId="1" fillId="0" borderId="4" xfId="3" applyNumberFormat="1" applyFont="1" applyBorder="1" applyAlignment="1">
      <alignment horizontal="center" vertical="center" wrapText="1"/>
    </xf>
    <xf numFmtId="0" fontId="3" fillId="0" borderId="0" xfId="0" applyFont="1"/>
    <xf numFmtId="164" fontId="2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1" fillId="0" borderId="4" xfId="0" applyNumberFormat="1" applyFont="1" applyBorder="1" applyAlignment="1">
      <alignment vertical="center"/>
    </xf>
    <xf numFmtId="164" fontId="2" fillId="0" borderId="0" xfId="5" applyNumberFormat="1" applyFont="1" applyBorder="1" applyAlignment="1">
      <alignment vertical="center"/>
    </xf>
    <xf numFmtId="0" fontId="18" fillId="0" borderId="16" xfId="0" applyFont="1" applyBorder="1"/>
    <xf numFmtId="0" fontId="18" fillId="0" borderId="13" xfId="0" applyFont="1" applyBorder="1" applyAlignment="1">
      <alignment horizontal="center"/>
    </xf>
    <xf numFmtId="0" fontId="18" fillId="0" borderId="13" xfId="0" applyFont="1" applyBorder="1"/>
    <xf numFmtId="0" fontId="18" fillId="0" borderId="17" xfId="0" applyFont="1" applyBorder="1"/>
    <xf numFmtId="0" fontId="18" fillId="0" borderId="2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21" xfId="0" applyFont="1" applyBorder="1"/>
    <xf numFmtId="0" fontId="18" fillId="0" borderId="18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18" fillId="0" borderId="19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 wrapText="1"/>
    </xf>
    <xf numFmtId="0" fontId="1" fillId="7" borderId="4" xfId="4" applyFont="1" applyFill="1" applyBorder="1" applyAlignment="1">
      <alignment horizontal="center" vertical="center" wrapText="1"/>
    </xf>
    <xf numFmtId="0" fontId="4" fillId="7" borderId="4" xfId="4" applyFont="1" applyFill="1" applyBorder="1" applyAlignment="1">
      <alignment horizontal="center" vertical="center" wrapText="1"/>
    </xf>
    <xf numFmtId="9" fontId="1" fillId="6" borderId="4" xfId="0" applyNumberFormat="1" applyFont="1" applyFill="1" applyBorder="1" applyAlignment="1">
      <alignment horizontal="center" vertical="center" wrapText="1"/>
    </xf>
    <xf numFmtId="10" fontId="1" fillId="6" borderId="4" xfId="3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4" xfId="3" applyFont="1" applyFill="1" applyBorder="1" applyAlignment="1">
      <alignment horizontal="center" vertical="center" wrapText="1"/>
    </xf>
    <xf numFmtId="0" fontId="1" fillId="6" borderId="4" xfId="2" applyFont="1" applyFill="1" applyBorder="1" applyAlignment="1">
      <alignment horizontal="center" vertical="center" wrapText="1"/>
    </xf>
    <xf numFmtId="9" fontId="1" fillId="6" borderId="4" xfId="5" applyNumberFormat="1" applyFont="1" applyFill="1" applyBorder="1" applyAlignment="1">
      <alignment horizontal="center" vertical="center" wrapText="1"/>
    </xf>
    <xf numFmtId="44" fontId="1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7" borderId="3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vertical="center" wrapText="1"/>
    </xf>
    <xf numFmtId="0" fontId="3" fillId="0" borderId="6" xfId="4" applyFont="1" applyBorder="1" applyAlignment="1">
      <alignment vertical="center" wrapText="1"/>
    </xf>
    <xf numFmtId="0" fontId="2" fillId="5" borderId="1" xfId="4" applyFont="1" applyFill="1" applyBorder="1" applyAlignment="1">
      <alignment horizontal="center" vertical="center" wrapText="1"/>
    </xf>
    <xf numFmtId="0" fontId="1" fillId="5" borderId="2" xfId="4" applyFont="1" applyFill="1" applyBorder="1" applyAlignment="1">
      <alignment horizontal="center" vertical="center"/>
    </xf>
    <xf numFmtId="0" fontId="1" fillId="5" borderId="3" xfId="4" applyFont="1" applyFill="1" applyBorder="1" applyAlignment="1">
      <alignment horizontal="center" vertical="center"/>
    </xf>
    <xf numFmtId="0" fontId="1" fillId="7" borderId="1" xfId="4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0" fillId="3" borderId="14" xfId="1" applyNumberFormat="1" applyFont="1" applyFill="1" applyBorder="1" applyAlignment="1">
      <alignment horizontal="left" vertical="center" wrapText="1"/>
    </xf>
    <xf numFmtId="0" fontId="10" fillId="3" borderId="15" xfId="1" applyNumberFormat="1" applyFont="1" applyFill="1" applyBorder="1" applyAlignment="1">
      <alignment horizontal="left" vertical="center" wrapText="1"/>
    </xf>
    <xf numFmtId="0" fontId="1" fillId="0" borderId="1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0" fillId="3" borderId="9" xfId="1" applyNumberFormat="1" applyFont="1" applyFill="1" applyBorder="1" applyAlignment="1">
      <alignment horizontal="left" vertical="center" wrapText="1"/>
    </xf>
    <xf numFmtId="0" fontId="10" fillId="3" borderId="10" xfId="1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1" xfId="0" applyFont="1" applyBorder="1" applyAlignment="1"/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7">
    <cellStyle name="Excel Built-in Normal" xfId="1"/>
    <cellStyle name="Normalny" xfId="0" builtinId="0"/>
    <cellStyle name="Normalny 14" xfId="6"/>
    <cellStyle name="Normalny 2" xfId="4"/>
    <cellStyle name="Normalny 4" xfId="5"/>
    <cellStyle name="Normalny_Arkusz1" xfId="3"/>
    <cellStyle name="Normalny_Arkusz1 2" xfId="2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426"/>
  <sheetViews>
    <sheetView tabSelected="1" view="pageLayout" topLeftCell="A46" zoomScaleNormal="100" workbookViewId="0">
      <selection activeCell="C52" sqref="C52:E52"/>
    </sheetView>
  </sheetViews>
  <sheetFormatPr defaultRowHeight="15"/>
  <cols>
    <col min="1" max="1" width="5.42578125" customWidth="1"/>
    <col min="2" max="2" width="4.28515625" customWidth="1"/>
    <col min="3" max="3" width="16.28515625" customWidth="1"/>
    <col min="4" max="4" width="10.28515625" bestFit="1" customWidth="1"/>
    <col min="5" max="5" width="13.140625" customWidth="1"/>
    <col min="9" max="9" width="9.42578125" customWidth="1"/>
    <col min="10" max="10" width="12.7109375" customWidth="1"/>
    <col min="11" max="11" width="6.140625" customWidth="1"/>
    <col min="12" max="12" width="9.42578125" bestFit="1" customWidth="1"/>
    <col min="13" max="13" width="13.140625" customWidth="1"/>
    <col min="16" max="16" width="10.28515625" bestFit="1" customWidth="1"/>
  </cols>
  <sheetData>
    <row r="2" spans="1:21" s="5" customFormat="1" ht="34.5" customHeight="1">
      <c r="B2" s="151" t="s">
        <v>12</v>
      </c>
      <c r="C2" s="152"/>
      <c r="D2" s="2"/>
      <c r="E2" s="2"/>
      <c r="F2" s="3" t="s">
        <v>0</v>
      </c>
      <c r="G2" s="2"/>
      <c r="H2" s="1"/>
      <c r="I2" s="153" t="s">
        <v>1</v>
      </c>
      <c r="J2" s="154"/>
      <c r="K2" s="154"/>
      <c r="L2" s="154"/>
      <c r="M2" s="22"/>
      <c r="N2" s="6"/>
      <c r="O2" s="6"/>
      <c r="P2" s="6"/>
      <c r="Q2" s="6"/>
      <c r="R2" s="6"/>
      <c r="S2" s="6"/>
      <c r="T2" s="6"/>
      <c r="U2" s="6"/>
    </row>
    <row r="3" spans="1:21" s="5" customFormat="1" ht="21.75" customHeight="1">
      <c r="B3" s="129" t="s">
        <v>13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6"/>
      <c r="O3" s="6"/>
      <c r="P3" s="6"/>
      <c r="Q3" s="6"/>
      <c r="R3" s="6"/>
      <c r="S3" s="6"/>
      <c r="T3" s="6"/>
      <c r="U3" s="6"/>
    </row>
    <row r="4" spans="1:21" s="5" customFormat="1" ht="39" customHeight="1">
      <c r="B4" s="116" t="s">
        <v>2</v>
      </c>
      <c r="C4" s="132" t="s">
        <v>3</v>
      </c>
      <c r="D4" s="133"/>
      <c r="E4" s="157"/>
      <c r="F4" s="116" t="s">
        <v>16</v>
      </c>
      <c r="G4" s="116" t="s">
        <v>17</v>
      </c>
      <c r="H4" s="116" t="s">
        <v>5</v>
      </c>
      <c r="I4" s="116" t="s">
        <v>6</v>
      </c>
      <c r="J4" s="116" t="s">
        <v>22</v>
      </c>
      <c r="K4" s="116" t="s">
        <v>20</v>
      </c>
      <c r="L4" s="116" t="s">
        <v>7</v>
      </c>
      <c r="M4" s="116" t="s">
        <v>8</v>
      </c>
      <c r="N4" s="6"/>
      <c r="O4" s="6"/>
      <c r="P4" s="6"/>
      <c r="Q4" s="6"/>
      <c r="R4" s="6"/>
      <c r="S4" s="6"/>
      <c r="T4" s="6"/>
      <c r="U4" s="6"/>
    </row>
    <row r="5" spans="1:21" s="5" customFormat="1">
      <c r="B5" s="117" t="s">
        <v>9</v>
      </c>
      <c r="C5" s="135" t="s">
        <v>14</v>
      </c>
      <c r="D5" s="136"/>
      <c r="E5" s="157"/>
      <c r="F5" s="117">
        <v>-3</v>
      </c>
      <c r="G5" s="117">
        <v>-4</v>
      </c>
      <c r="H5" s="117">
        <v>-5</v>
      </c>
      <c r="I5" s="117">
        <v>-6</v>
      </c>
      <c r="J5" s="117">
        <v>-7</v>
      </c>
      <c r="K5" s="117">
        <v>-8</v>
      </c>
      <c r="L5" s="117">
        <v>-9</v>
      </c>
      <c r="M5" s="117">
        <v>-10</v>
      </c>
      <c r="N5" s="6"/>
      <c r="O5" s="6"/>
      <c r="P5" s="6"/>
      <c r="Q5" s="6"/>
      <c r="R5" s="6"/>
      <c r="S5" s="6"/>
      <c r="T5" s="6"/>
      <c r="U5" s="6"/>
    </row>
    <row r="6" spans="1:21" s="5" customFormat="1" ht="216.75" customHeight="1">
      <c r="A6" s="6"/>
      <c r="B6" s="7">
        <v>1</v>
      </c>
      <c r="C6" s="138" t="s">
        <v>15</v>
      </c>
      <c r="D6" s="158"/>
      <c r="E6" s="159"/>
      <c r="F6" s="122"/>
      <c r="G6" s="9">
        <v>100</v>
      </c>
      <c r="H6" s="10" t="s">
        <v>19</v>
      </c>
      <c r="I6" s="11"/>
      <c r="J6" s="21">
        <f>G6*I6</f>
        <v>0</v>
      </c>
      <c r="K6" s="10">
        <v>8</v>
      </c>
      <c r="L6" s="12">
        <f>I6+I6*8%</f>
        <v>0</v>
      </c>
      <c r="M6" s="13">
        <f>J6+J6*8%</f>
        <v>0</v>
      </c>
      <c r="N6" s="14"/>
      <c r="O6" s="15"/>
      <c r="P6" s="6"/>
      <c r="Q6" s="6"/>
      <c r="R6" s="6"/>
      <c r="S6" s="6"/>
      <c r="T6" s="6"/>
      <c r="U6" s="6"/>
    </row>
    <row r="7" spans="1:21" s="5" customFormat="1" ht="22.5" customHeight="1">
      <c r="A7" s="1"/>
      <c r="B7" s="16"/>
      <c r="C7" s="16"/>
      <c r="D7" s="16"/>
      <c r="E7" s="2"/>
      <c r="F7" s="2"/>
      <c r="G7" s="2"/>
      <c r="H7" s="2"/>
      <c r="I7" s="17" t="s">
        <v>10</v>
      </c>
      <c r="J7" s="18">
        <f>J6</f>
        <v>0</v>
      </c>
      <c r="K7" s="19" t="s">
        <v>11</v>
      </c>
      <c r="L7" s="17" t="s">
        <v>11</v>
      </c>
      <c r="M7" s="23">
        <f>M6</f>
        <v>0</v>
      </c>
      <c r="N7" s="1"/>
      <c r="O7" s="6"/>
      <c r="P7" s="6"/>
      <c r="Q7" s="6"/>
      <c r="R7" s="6"/>
      <c r="S7" s="6"/>
      <c r="T7" s="6"/>
      <c r="U7" s="6"/>
    </row>
    <row r="8" spans="1:21" s="5" customFormat="1" ht="22.5" customHeight="1">
      <c r="A8" s="1"/>
      <c r="B8" s="16"/>
      <c r="C8" s="16"/>
      <c r="D8" s="16"/>
      <c r="E8" s="2"/>
      <c r="F8" s="2"/>
      <c r="G8" s="2"/>
      <c r="H8" s="2"/>
      <c r="I8" s="16"/>
      <c r="J8" s="51"/>
      <c r="K8" s="14"/>
      <c r="L8" s="16"/>
      <c r="M8" s="52"/>
      <c r="N8" s="1"/>
      <c r="O8" s="6"/>
      <c r="P8" s="6"/>
      <c r="Q8" s="6"/>
      <c r="R8" s="6"/>
      <c r="S8" s="6"/>
      <c r="T8" s="6"/>
      <c r="U8" s="6"/>
    </row>
    <row r="9" spans="1:21" s="5" customFormat="1" ht="22.5" customHeight="1">
      <c r="A9" s="1"/>
      <c r="B9" s="16"/>
      <c r="C9" s="16"/>
      <c r="D9" s="16"/>
      <c r="E9" s="2"/>
      <c r="F9" s="2"/>
      <c r="G9" s="2"/>
      <c r="H9" s="2"/>
      <c r="I9" s="16"/>
      <c r="J9" s="51"/>
      <c r="K9" s="14"/>
      <c r="L9" s="16"/>
      <c r="M9" s="52"/>
      <c r="N9" s="1"/>
      <c r="O9" s="6"/>
      <c r="P9" s="6"/>
      <c r="Q9" s="6"/>
      <c r="R9" s="6"/>
      <c r="S9" s="6"/>
      <c r="T9" s="6"/>
      <c r="U9" s="6"/>
    </row>
    <row r="10" spans="1:21" s="5" customFormat="1" ht="22.5" customHeight="1">
      <c r="A10" s="1"/>
      <c r="B10" s="16"/>
      <c r="C10" s="16"/>
      <c r="D10" s="16"/>
      <c r="E10" s="2"/>
      <c r="F10" s="2"/>
      <c r="G10" s="2"/>
      <c r="H10" s="2"/>
      <c r="I10" s="16"/>
      <c r="J10" s="51"/>
      <c r="K10" s="14"/>
      <c r="L10" s="16"/>
      <c r="M10" s="52"/>
      <c r="N10" s="1"/>
      <c r="O10" s="6"/>
      <c r="P10" s="6"/>
      <c r="Q10" s="6"/>
      <c r="R10" s="6"/>
      <c r="S10" s="6"/>
      <c r="T10" s="6"/>
      <c r="U10" s="6"/>
    </row>
    <row r="11" spans="1:21" s="5" customFormat="1" ht="22.5" customHeight="1">
      <c r="A11" s="1"/>
      <c r="B11" s="16"/>
      <c r="C11" s="16"/>
      <c r="D11" s="16"/>
      <c r="E11" s="2"/>
      <c r="F11" s="2"/>
      <c r="G11" s="2"/>
      <c r="H11" s="2"/>
      <c r="I11" s="16"/>
      <c r="J11" s="51"/>
      <c r="K11" s="14"/>
      <c r="L11" s="16"/>
      <c r="M11" s="52"/>
      <c r="N11" s="1"/>
      <c r="O11" s="6"/>
      <c r="P11" s="6"/>
      <c r="Q11" s="6"/>
      <c r="R11" s="6"/>
      <c r="S11" s="6"/>
      <c r="T11" s="6"/>
      <c r="U11" s="6"/>
    </row>
    <row r="12" spans="1:21" s="5" customFormat="1" ht="22.5" customHeight="1">
      <c r="A12" s="1"/>
      <c r="B12" s="16"/>
      <c r="C12" s="16"/>
      <c r="D12" s="16"/>
      <c r="E12" s="2"/>
      <c r="F12" s="2"/>
      <c r="G12" s="2"/>
      <c r="H12" s="2"/>
      <c r="I12" s="16"/>
      <c r="J12" s="51"/>
      <c r="K12" s="14"/>
      <c r="L12" s="16"/>
      <c r="M12" s="52"/>
      <c r="N12" s="1"/>
      <c r="O12" s="6"/>
      <c r="P12" s="6"/>
      <c r="Q12" s="6"/>
      <c r="R12" s="6"/>
      <c r="S12" s="6"/>
      <c r="T12" s="6"/>
      <c r="U12" s="6"/>
    </row>
    <row r="13" spans="1:21" s="5" customFormat="1" ht="22.5" customHeight="1">
      <c r="A13" s="1"/>
      <c r="B13" s="16"/>
      <c r="C13" s="16"/>
      <c r="D13" s="16"/>
      <c r="E13" s="2"/>
      <c r="F13" s="2"/>
      <c r="G13" s="2"/>
      <c r="H13" s="2"/>
      <c r="I13" s="16"/>
      <c r="J13" s="51"/>
      <c r="K13" s="14"/>
      <c r="L13" s="16"/>
      <c r="M13" s="52"/>
      <c r="N13" s="1"/>
      <c r="O13" s="6"/>
      <c r="P13" s="6"/>
      <c r="Q13" s="6"/>
      <c r="R13" s="6"/>
      <c r="S13" s="6"/>
      <c r="T13" s="6"/>
      <c r="U13" s="6"/>
    </row>
    <row r="16" spans="1:21" s="5" customFormat="1" ht="34.5" customHeight="1">
      <c r="B16" s="151" t="s">
        <v>21</v>
      </c>
      <c r="C16" s="152"/>
      <c r="D16" s="2"/>
      <c r="E16" s="2"/>
      <c r="F16" s="3" t="s">
        <v>0</v>
      </c>
      <c r="G16" s="2"/>
      <c r="H16" s="1"/>
      <c r="I16" s="153" t="s">
        <v>1</v>
      </c>
      <c r="J16" s="154"/>
      <c r="K16" s="154"/>
      <c r="L16" s="154"/>
      <c r="M16" s="22"/>
      <c r="N16" s="6"/>
      <c r="O16" s="6"/>
      <c r="P16" s="6"/>
      <c r="Q16" s="6"/>
      <c r="R16" s="6"/>
      <c r="S16" s="6"/>
      <c r="T16" s="6"/>
      <c r="U16" s="6"/>
    </row>
    <row r="17" spans="1:21" s="5" customFormat="1" ht="21.75" customHeight="1">
      <c r="B17" s="129" t="s">
        <v>24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6"/>
      <c r="N17" s="6"/>
      <c r="O17" s="6"/>
      <c r="P17" s="6"/>
      <c r="Q17" s="6"/>
      <c r="R17" s="6"/>
      <c r="S17" s="6"/>
      <c r="T17" s="6"/>
      <c r="U17" s="6"/>
    </row>
    <row r="18" spans="1:21" s="5" customFormat="1" ht="39" customHeight="1">
      <c r="B18" s="116" t="s">
        <v>2</v>
      </c>
      <c r="C18" s="132" t="s">
        <v>3</v>
      </c>
      <c r="D18" s="133"/>
      <c r="E18" s="157"/>
      <c r="F18" s="116" t="s">
        <v>16</v>
      </c>
      <c r="G18" s="116" t="s">
        <v>17</v>
      </c>
      <c r="H18" s="116" t="s">
        <v>5</v>
      </c>
      <c r="I18" s="116" t="s">
        <v>6</v>
      </c>
      <c r="J18" s="116" t="s">
        <v>22</v>
      </c>
      <c r="K18" s="116" t="s">
        <v>20</v>
      </c>
      <c r="L18" s="116" t="s">
        <v>7</v>
      </c>
      <c r="M18" s="116" t="s">
        <v>8</v>
      </c>
      <c r="N18" s="6"/>
      <c r="O18" s="6"/>
      <c r="P18" s="6"/>
      <c r="Q18" s="6"/>
      <c r="R18" s="6"/>
      <c r="S18" s="6"/>
      <c r="T18" s="6"/>
      <c r="U18" s="6"/>
    </row>
    <row r="19" spans="1:21" s="5" customFormat="1">
      <c r="B19" s="117" t="s">
        <v>9</v>
      </c>
      <c r="C19" s="135" t="s">
        <v>14</v>
      </c>
      <c r="D19" s="136"/>
      <c r="E19" s="157"/>
      <c r="F19" s="117">
        <v>-3</v>
      </c>
      <c r="G19" s="117">
        <v>-4</v>
      </c>
      <c r="H19" s="117">
        <v>-5</v>
      </c>
      <c r="I19" s="117">
        <v>-6</v>
      </c>
      <c r="J19" s="117">
        <v>-7</v>
      </c>
      <c r="K19" s="117">
        <v>-8</v>
      </c>
      <c r="L19" s="117">
        <v>-9</v>
      </c>
      <c r="M19" s="117">
        <v>-10</v>
      </c>
      <c r="N19" s="6"/>
      <c r="O19" s="6"/>
      <c r="P19" s="6"/>
      <c r="Q19" s="6"/>
      <c r="R19" s="6"/>
      <c r="S19" s="6"/>
      <c r="T19" s="6"/>
      <c r="U19" s="6"/>
    </row>
    <row r="20" spans="1:21" s="5" customFormat="1" ht="190.5" customHeight="1">
      <c r="A20" s="6"/>
      <c r="B20" s="7">
        <v>1</v>
      </c>
      <c r="C20" s="138" t="s">
        <v>25</v>
      </c>
      <c r="D20" s="158"/>
      <c r="E20" s="159"/>
      <c r="F20" s="122"/>
      <c r="G20" s="9">
        <v>120</v>
      </c>
      <c r="H20" s="10" t="s">
        <v>26</v>
      </c>
      <c r="I20" s="11"/>
      <c r="J20" s="21">
        <f>G20*I20</f>
        <v>0</v>
      </c>
      <c r="K20" s="10">
        <v>8</v>
      </c>
      <c r="L20" s="12">
        <f>I20+I20*8%</f>
        <v>0</v>
      </c>
      <c r="M20" s="13">
        <f>J20+J20*8%</f>
        <v>0</v>
      </c>
      <c r="N20" s="14"/>
      <c r="O20" s="15"/>
      <c r="P20" s="6"/>
      <c r="Q20" s="6"/>
      <c r="R20" s="6"/>
      <c r="S20" s="6"/>
      <c r="T20" s="6"/>
      <c r="U20" s="6"/>
    </row>
    <row r="21" spans="1:21" s="5" customFormat="1" ht="22.5" customHeight="1">
      <c r="A21" s="1"/>
      <c r="B21" s="16"/>
      <c r="C21" s="16"/>
      <c r="D21" s="16"/>
      <c r="E21" s="2"/>
      <c r="F21" s="2"/>
      <c r="G21" s="2"/>
      <c r="H21" s="2"/>
      <c r="I21" s="17" t="s">
        <v>10</v>
      </c>
      <c r="J21" s="18">
        <f>SUM(J20)</f>
        <v>0</v>
      </c>
      <c r="K21" s="19" t="s">
        <v>11</v>
      </c>
      <c r="L21" s="17" t="s">
        <v>11</v>
      </c>
      <c r="M21" s="23">
        <f>SUM(M20)</f>
        <v>0</v>
      </c>
      <c r="N21" s="1"/>
      <c r="O21" s="6"/>
      <c r="P21" s="6"/>
      <c r="Q21" s="6"/>
      <c r="R21" s="6"/>
      <c r="S21" s="6"/>
      <c r="T21" s="6"/>
      <c r="U21" s="6"/>
    </row>
    <row r="23" spans="1:21">
      <c r="C23" s="199" t="s">
        <v>94</v>
      </c>
      <c r="D23" s="199"/>
      <c r="E23" s="199"/>
      <c r="F23" s="199"/>
      <c r="G23" s="199"/>
      <c r="H23" s="199"/>
      <c r="I23" s="199"/>
      <c r="J23" s="199"/>
      <c r="K23" s="199"/>
      <c r="L23" s="199"/>
    </row>
    <row r="24" spans="1:21"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21"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21"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21"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21"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21"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2" spans="1:21" s="5" customFormat="1" ht="34.5" customHeight="1">
      <c r="B32" s="151" t="s">
        <v>23</v>
      </c>
      <c r="C32" s="152"/>
      <c r="D32" s="2"/>
      <c r="E32" s="2"/>
      <c r="F32" s="3" t="s">
        <v>0</v>
      </c>
      <c r="G32" s="2"/>
      <c r="H32" s="1"/>
      <c r="I32" s="153" t="s">
        <v>30</v>
      </c>
      <c r="J32" s="154"/>
      <c r="K32" s="154"/>
      <c r="L32" s="154"/>
      <c r="M32" s="22"/>
      <c r="N32" s="6"/>
      <c r="O32" s="6"/>
      <c r="P32" s="6"/>
      <c r="Q32" s="6"/>
      <c r="R32" s="6"/>
      <c r="S32" s="6"/>
      <c r="T32" s="6"/>
      <c r="U32" s="6"/>
    </row>
    <row r="33" spans="1:21" s="5" customFormat="1" ht="21.75" customHeight="1">
      <c r="B33" s="129" t="s">
        <v>29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6"/>
      <c r="N33" s="6"/>
      <c r="O33" s="6"/>
      <c r="P33" s="6"/>
      <c r="Q33" s="6"/>
      <c r="R33" s="6"/>
      <c r="S33" s="6"/>
      <c r="T33" s="6"/>
      <c r="U33" s="6"/>
    </row>
    <row r="34" spans="1:21" s="5" customFormat="1" ht="39" customHeight="1">
      <c r="B34" s="116" t="s">
        <v>2</v>
      </c>
      <c r="C34" s="132" t="s">
        <v>3</v>
      </c>
      <c r="D34" s="133"/>
      <c r="E34" s="157"/>
      <c r="F34" s="116" t="s">
        <v>16</v>
      </c>
      <c r="G34" s="116" t="s">
        <v>17</v>
      </c>
      <c r="H34" s="116" t="s">
        <v>5</v>
      </c>
      <c r="I34" s="116" t="s">
        <v>6</v>
      </c>
      <c r="J34" s="116" t="s">
        <v>22</v>
      </c>
      <c r="K34" s="116" t="s">
        <v>20</v>
      </c>
      <c r="L34" s="116" t="s">
        <v>7</v>
      </c>
      <c r="M34" s="116" t="s">
        <v>8</v>
      </c>
      <c r="N34" s="6"/>
      <c r="O34" s="6"/>
      <c r="P34" s="6"/>
      <c r="Q34" s="6"/>
      <c r="R34" s="6"/>
      <c r="S34" s="6"/>
      <c r="T34" s="6"/>
      <c r="U34" s="6"/>
    </row>
    <row r="35" spans="1:21" s="5" customFormat="1">
      <c r="B35" s="117" t="s">
        <v>9</v>
      </c>
      <c r="C35" s="135" t="s">
        <v>14</v>
      </c>
      <c r="D35" s="136"/>
      <c r="E35" s="157"/>
      <c r="F35" s="117">
        <v>-3</v>
      </c>
      <c r="G35" s="117">
        <v>-4</v>
      </c>
      <c r="H35" s="117">
        <v>-5</v>
      </c>
      <c r="I35" s="117">
        <v>-6</v>
      </c>
      <c r="J35" s="117">
        <v>-7</v>
      </c>
      <c r="K35" s="117">
        <v>-8</v>
      </c>
      <c r="L35" s="117">
        <v>-9</v>
      </c>
      <c r="M35" s="117">
        <v>-10</v>
      </c>
      <c r="N35" s="6"/>
      <c r="O35" s="6"/>
      <c r="P35" s="6"/>
      <c r="Q35" s="6"/>
      <c r="R35" s="6"/>
      <c r="S35" s="6"/>
      <c r="T35" s="6"/>
      <c r="U35" s="6"/>
    </row>
    <row r="36" spans="1:21" s="5" customFormat="1" ht="153.75" customHeight="1">
      <c r="A36" s="6"/>
      <c r="B36" s="7">
        <v>1</v>
      </c>
      <c r="C36" s="138" t="s">
        <v>28</v>
      </c>
      <c r="D36" s="158"/>
      <c r="E36" s="159"/>
      <c r="F36" s="122"/>
      <c r="G36" s="9">
        <v>60</v>
      </c>
      <c r="H36" s="10" t="s">
        <v>32</v>
      </c>
      <c r="I36" s="11"/>
      <c r="J36" s="21">
        <f>G36*I36</f>
        <v>0</v>
      </c>
      <c r="K36" s="10">
        <v>8</v>
      </c>
      <c r="L36" s="12">
        <f>I36+I36*8%</f>
        <v>0</v>
      </c>
      <c r="M36" s="13">
        <f>J36+J36*8%</f>
        <v>0</v>
      </c>
      <c r="N36" s="14"/>
      <c r="O36" s="15"/>
      <c r="P36" s="6"/>
      <c r="Q36" s="6"/>
      <c r="R36" s="6"/>
      <c r="S36" s="6"/>
      <c r="T36" s="6"/>
      <c r="U36" s="6"/>
    </row>
    <row r="37" spans="1:21" s="5" customFormat="1" ht="22.5" customHeight="1">
      <c r="A37" s="1"/>
      <c r="B37" s="16"/>
      <c r="C37" s="16"/>
      <c r="D37" s="16"/>
      <c r="E37" s="2"/>
      <c r="F37" s="2"/>
      <c r="G37" s="2"/>
      <c r="H37" s="2"/>
      <c r="I37" s="17" t="s">
        <v>10</v>
      </c>
      <c r="J37" s="18">
        <f>J36</f>
        <v>0</v>
      </c>
      <c r="K37" s="19" t="s">
        <v>11</v>
      </c>
      <c r="L37" s="17" t="s">
        <v>11</v>
      </c>
      <c r="M37" s="23">
        <f>M36</f>
        <v>0</v>
      </c>
      <c r="N37" s="1"/>
      <c r="O37" s="6"/>
      <c r="P37" s="6"/>
      <c r="Q37" s="6"/>
      <c r="R37" s="6"/>
      <c r="S37" s="6"/>
      <c r="T37" s="6"/>
      <c r="U37" s="6"/>
    </row>
    <row r="38" spans="1:21" s="5" customFormat="1" ht="22.5" customHeight="1">
      <c r="A38" s="1"/>
      <c r="B38" s="16"/>
      <c r="C38" s="16"/>
      <c r="D38" s="16"/>
      <c r="E38" s="2"/>
      <c r="F38" s="2"/>
      <c r="G38" s="2"/>
      <c r="H38" s="2"/>
      <c r="I38" s="16"/>
      <c r="J38" s="51"/>
      <c r="K38" s="14"/>
      <c r="L38" s="16"/>
      <c r="M38" s="52"/>
      <c r="N38" s="1"/>
      <c r="O38" s="6"/>
      <c r="P38" s="6"/>
      <c r="Q38" s="6"/>
      <c r="R38" s="6"/>
      <c r="S38" s="6"/>
      <c r="T38" s="6"/>
      <c r="U38" s="6"/>
    </row>
    <row r="39" spans="1:21" s="5" customFormat="1" ht="22.5" customHeight="1">
      <c r="A39" s="1"/>
      <c r="B39" s="16"/>
      <c r="C39" s="16"/>
      <c r="D39" s="16"/>
      <c r="E39" s="2"/>
      <c r="F39" s="2"/>
      <c r="G39" s="2"/>
      <c r="H39" s="2"/>
      <c r="I39" s="16"/>
      <c r="J39" s="51"/>
      <c r="K39" s="14"/>
      <c r="L39" s="16"/>
      <c r="M39" s="52"/>
      <c r="N39" s="1"/>
      <c r="O39" s="6"/>
      <c r="P39" s="6"/>
      <c r="Q39" s="6"/>
      <c r="R39" s="6"/>
      <c r="S39" s="6"/>
      <c r="T39" s="6"/>
      <c r="U39" s="6"/>
    </row>
    <row r="40" spans="1:21" s="5" customFormat="1" ht="22.5" customHeight="1">
      <c r="A40" s="1"/>
      <c r="B40" s="16"/>
      <c r="C40" s="16"/>
      <c r="D40" s="16"/>
      <c r="E40" s="2"/>
      <c r="F40" s="2"/>
      <c r="G40" s="2"/>
      <c r="H40" s="2"/>
      <c r="I40" s="16"/>
      <c r="J40" s="51"/>
      <c r="K40" s="14"/>
      <c r="L40" s="16"/>
      <c r="M40" s="52"/>
      <c r="N40" s="1"/>
      <c r="O40" s="6"/>
      <c r="P40" s="6"/>
      <c r="Q40" s="6"/>
      <c r="R40" s="6"/>
      <c r="S40" s="6"/>
      <c r="T40" s="6"/>
      <c r="U40" s="6"/>
    </row>
    <row r="41" spans="1:21" s="5" customFormat="1" ht="22.5" customHeight="1">
      <c r="A41" s="1"/>
      <c r="B41" s="16"/>
      <c r="C41" s="16"/>
      <c r="D41" s="16"/>
      <c r="E41" s="2"/>
      <c r="F41" s="2"/>
      <c r="G41" s="2"/>
      <c r="H41" s="2"/>
      <c r="I41" s="16"/>
      <c r="J41" s="51"/>
      <c r="K41" s="14"/>
      <c r="L41" s="16"/>
      <c r="M41" s="52"/>
      <c r="N41" s="1"/>
      <c r="O41" s="6"/>
      <c r="P41" s="6"/>
      <c r="Q41" s="6"/>
      <c r="R41" s="6"/>
      <c r="S41" s="6"/>
      <c r="T41" s="6"/>
      <c r="U41" s="6"/>
    </row>
    <row r="42" spans="1:21" s="5" customFormat="1" ht="22.5" customHeight="1">
      <c r="A42" s="1"/>
      <c r="B42" s="16"/>
      <c r="C42" s="16"/>
      <c r="D42" s="16"/>
      <c r="E42" s="2"/>
      <c r="F42" s="2"/>
      <c r="G42" s="2"/>
      <c r="H42" s="2"/>
      <c r="I42" s="16"/>
      <c r="J42" s="51"/>
      <c r="K42" s="14"/>
      <c r="L42" s="16"/>
      <c r="M42" s="52"/>
      <c r="N42" s="1"/>
      <c r="O42" s="6"/>
      <c r="P42" s="6"/>
      <c r="Q42" s="6"/>
      <c r="R42" s="6"/>
      <c r="S42" s="6"/>
      <c r="T42" s="6"/>
      <c r="U42" s="6"/>
    </row>
    <row r="43" spans="1:21" s="5" customFormat="1" ht="22.5" customHeight="1">
      <c r="A43" s="1"/>
      <c r="B43" s="16"/>
      <c r="C43" s="16"/>
      <c r="D43" s="16"/>
      <c r="E43" s="2"/>
      <c r="F43" s="2"/>
      <c r="G43" s="2"/>
      <c r="H43" s="2"/>
      <c r="I43" s="16"/>
      <c r="J43" s="51"/>
      <c r="K43" s="14"/>
      <c r="L43" s="16"/>
      <c r="M43" s="52"/>
      <c r="N43" s="1"/>
      <c r="O43" s="6"/>
      <c r="P43" s="6"/>
      <c r="Q43" s="6"/>
      <c r="R43" s="6"/>
      <c r="S43" s="6"/>
      <c r="T43" s="6"/>
      <c r="U43" s="6"/>
    </row>
    <row r="44" spans="1:21" s="5" customFormat="1" ht="22.5" customHeight="1">
      <c r="A44" s="1"/>
      <c r="B44" s="16"/>
      <c r="C44" s="16"/>
      <c r="D44" s="16"/>
      <c r="E44" s="2"/>
      <c r="F44" s="2"/>
      <c r="G44" s="2"/>
      <c r="H44" s="2"/>
      <c r="I44" s="16"/>
      <c r="J44" s="51"/>
      <c r="K44" s="14"/>
      <c r="L44" s="16"/>
      <c r="M44" s="52"/>
      <c r="N44" s="1"/>
      <c r="O44" s="6"/>
      <c r="P44" s="6"/>
      <c r="Q44" s="6"/>
      <c r="R44" s="6"/>
      <c r="S44" s="6"/>
      <c r="T44" s="6"/>
      <c r="U44" s="6"/>
    </row>
    <row r="47" spans="1:21" s="5" customFormat="1" ht="34.5" customHeight="1">
      <c r="B47" s="151" t="s">
        <v>160</v>
      </c>
      <c r="C47" s="152"/>
      <c r="D47" s="2"/>
      <c r="E47" s="2"/>
      <c r="F47" s="3" t="s">
        <v>0</v>
      </c>
      <c r="G47" s="2"/>
      <c r="H47" s="1"/>
      <c r="I47" s="153" t="s">
        <v>1</v>
      </c>
      <c r="J47" s="154"/>
      <c r="K47" s="154"/>
      <c r="L47" s="154"/>
      <c r="M47" s="22"/>
      <c r="N47" s="6"/>
      <c r="O47" s="6"/>
      <c r="P47" s="6"/>
      <c r="Q47" s="6"/>
      <c r="R47" s="6"/>
      <c r="S47" s="6"/>
      <c r="T47" s="6"/>
      <c r="U47" s="6"/>
    </row>
    <row r="48" spans="1:21" s="5" customFormat="1" ht="21.75" customHeight="1">
      <c r="B48" s="129" t="s">
        <v>37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6"/>
      <c r="N48" s="6"/>
      <c r="O48" s="6"/>
      <c r="P48" s="6"/>
      <c r="Q48" s="6"/>
      <c r="R48" s="6"/>
      <c r="S48" s="6"/>
      <c r="T48" s="6"/>
      <c r="U48" s="6"/>
    </row>
    <row r="49" spans="1:21" s="5" customFormat="1" ht="39" customHeight="1">
      <c r="B49" s="116" t="s">
        <v>2</v>
      </c>
      <c r="C49" s="132" t="s">
        <v>3</v>
      </c>
      <c r="D49" s="133"/>
      <c r="E49" s="157"/>
      <c r="F49" s="116" t="s">
        <v>16</v>
      </c>
      <c r="G49" s="116" t="s">
        <v>17</v>
      </c>
      <c r="H49" s="116" t="s">
        <v>5</v>
      </c>
      <c r="I49" s="116" t="s">
        <v>6</v>
      </c>
      <c r="J49" s="116" t="s">
        <v>22</v>
      </c>
      <c r="K49" s="116" t="s">
        <v>20</v>
      </c>
      <c r="L49" s="116" t="s">
        <v>7</v>
      </c>
      <c r="M49" s="116" t="s">
        <v>8</v>
      </c>
      <c r="N49" s="6"/>
      <c r="O49" s="6"/>
      <c r="P49" s="6"/>
      <c r="Q49" s="6"/>
      <c r="R49" s="6"/>
      <c r="S49" s="6"/>
      <c r="T49" s="6"/>
      <c r="U49" s="6"/>
    </row>
    <row r="50" spans="1:21" s="5" customFormat="1">
      <c r="B50" s="117" t="s">
        <v>9</v>
      </c>
      <c r="C50" s="135" t="s">
        <v>14</v>
      </c>
      <c r="D50" s="136"/>
      <c r="E50" s="157"/>
      <c r="F50" s="117">
        <v>-3</v>
      </c>
      <c r="G50" s="117">
        <v>-4</v>
      </c>
      <c r="H50" s="117">
        <v>-5</v>
      </c>
      <c r="I50" s="117">
        <v>-6</v>
      </c>
      <c r="J50" s="117">
        <v>-7</v>
      </c>
      <c r="K50" s="117">
        <v>-8</v>
      </c>
      <c r="L50" s="117">
        <v>-9</v>
      </c>
      <c r="M50" s="117">
        <v>-10</v>
      </c>
      <c r="N50" s="6"/>
      <c r="O50" s="6"/>
      <c r="P50" s="6"/>
      <c r="Q50" s="6"/>
      <c r="R50" s="6"/>
      <c r="S50" s="6"/>
      <c r="T50" s="6"/>
      <c r="U50" s="6"/>
    </row>
    <row r="51" spans="1:21" s="5" customFormat="1" ht="69.75" customHeight="1">
      <c r="A51" s="6"/>
      <c r="B51" s="7">
        <v>1</v>
      </c>
      <c r="C51" s="138" t="s">
        <v>33</v>
      </c>
      <c r="D51" s="158"/>
      <c r="E51" s="159"/>
      <c r="F51" s="122"/>
      <c r="G51" s="9">
        <v>100</v>
      </c>
      <c r="H51" s="10" t="s">
        <v>34</v>
      </c>
      <c r="I51" s="11"/>
      <c r="J51" s="21">
        <f>G51*I51</f>
        <v>0</v>
      </c>
      <c r="K51" s="10">
        <v>8</v>
      </c>
      <c r="L51" s="12">
        <f>I51+I51*8%</f>
        <v>0</v>
      </c>
      <c r="M51" s="13">
        <f>J51+J51*8%</f>
        <v>0</v>
      </c>
      <c r="N51" s="14"/>
      <c r="O51" s="15"/>
      <c r="P51" s="6"/>
      <c r="Q51" s="6"/>
      <c r="R51" s="6"/>
      <c r="S51" s="6"/>
      <c r="T51" s="6"/>
      <c r="U51" s="6"/>
    </row>
    <row r="52" spans="1:21" s="5" customFormat="1" ht="78" customHeight="1">
      <c r="A52" s="6"/>
      <c r="B52" s="7">
        <v>2</v>
      </c>
      <c r="C52" s="200" t="s">
        <v>35</v>
      </c>
      <c r="D52" s="182"/>
      <c r="E52" s="182"/>
      <c r="F52" s="122"/>
      <c r="G52" s="9">
        <v>200</v>
      </c>
      <c r="H52" s="10" t="s">
        <v>36</v>
      </c>
      <c r="I52" s="11"/>
      <c r="J52" s="21">
        <f>G52*I52</f>
        <v>0</v>
      </c>
      <c r="K52" s="10">
        <v>8</v>
      </c>
      <c r="L52" s="12">
        <f>I52+I52*8%</f>
        <v>0</v>
      </c>
      <c r="M52" s="13">
        <f>J52+J52*8%</f>
        <v>0</v>
      </c>
      <c r="N52" s="14"/>
      <c r="O52" s="15"/>
      <c r="P52" s="6"/>
      <c r="Q52" s="6"/>
      <c r="R52" s="6"/>
      <c r="S52" s="6"/>
      <c r="T52" s="6"/>
      <c r="U52" s="6"/>
    </row>
    <row r="53" spans="1:21" s="5" customFormat="1" ht="22.5" customHeight="1">
      <c r="A53" s="1"/>
      <c r="B53" s="16"/>
      <c r="C53" s="16"/>
      <c r="D53" s="16"/>
      <c r="E53" s="2"/>
      <c r="F53" s="2"/>
      <c r="G53" s="2"/>
      <c r="H53" s="2"/>
      <c r="I53" s="17" t="s">
        <v>10</v>
      </c>
      <c r="J53" s="18">
        <f>SUM(J51:J52)</f>
        <v>0</v>
      </c>
      <c r="K53" s="19" t="s">
        <v>11</v>
      </c>
      <c r="L53" s="17" t="s">
        <v>11</v>
      </c>
      <c r="M53" s="23">
        <f>SUM(M51:M52)</f>
        <v>0</v>
      </c>
      <c r="N53" s="1"/>
      <c r="O53" s="6"/>
      <c r="P53" s="6"/>
      <c r="Q53" s="6"/>
      <c r="R53" s="6"/>
      <c r="S53" s="6"/>
      <c r="T53" s="6"/>
      <c r="U53" s="6"/>
    </row>
    <row r="54" spans="1:21" s="5" customFormat="1" ht="22.5" customHeight="1">
      <c r="A54" s="1"/>
      <c r="B54" s="16"/>
      <c r="C54" s="16"/>
      <c r="D54" s="16"/>
      <c r="E54" s="2"/>
      <c r="F54" s="2"/>
      <c r="G54" s="2"/>
      <c r="H54" s="2"/>
      <c r="I54" s="16"/>
      <c r="J54" s="51"/>
      <c r="K54" s="14"/>
      <c r="L54" s="16"/>
      <c r="M54" s="52"/>
      <c r="N54" s="1"/>
      <c r="O54" s="6"/>
      <c r="P54" s="6"/>
      <c r="Q54" s="6"/>
      <c r="R54" s="6"/>
      <c r="S54" s="6"/>
      <c r="T54" s="6"/>
      <c r="U54" s="6"/>
    </row>
    <row r="55" spans="1:21" s="5" customFormat="1" ht="22.5" customHeight="1">
      <c r="A55" s="1"/>
      <c r="B55" s="16"/>
      <c r="C55" s="16"/>
      <c r="D55" s="16"/>
      <c r="E55" s="2"/>
      <c r="F55" s="2"/>
      <c r="G55" s="2"/>
      <c r="H55" s="2"/>
      <c r="I55" s="16"/>
      <c r="J55" s="51"/>
      <c r="K55" s="14"/>
      <c r="L55" s="16"/>
      <c r="M55" s="52"/>
      <c r="N55" s="1"/>
      <c r="O55" s="6"/>
      <c r="P55" s="6"/>
      <c r="Q55" s="6"/>
      <c r="R55" s="6"/>
      <c r="S55" s="6"/>
      <c r="T55" s="6"/>
      <c r="U55" s="6"/>
    </row>
    <row r="56" spans="1:21" s="5" customFormat="1" ht="22.5" customHeight="1">
      <c r="A56" s="1"/>
      <c r="B56" s="16"/>
      <c r="C56" s="16"/>
      <c r="D56" s="16"/>
      <c r="E56" s="2"/>
      <c r="F56" s="2"/>
      <c r="G56" s="2"/>
      <c r="H56" s="2"/>
      <c r="I56" s="16"/>
      <c r="J56" s="51"/>
      <c r="K56" s="14"/>
      <c r="L56" s="16"/>
      <c r="M56" s="52"/>
      <c r="N56" s="1"/>
      <c r="O56" s="6"/>
      <c r="P56" s="6"/>
      <c r="Q56" s="6"/>
      <c r="R56" s="6"/>
      <c r="S56" s="6"/>
      <c r="T56" s="6"/>
      <c r="U56" s="6"/>
    </row>
    <row r="57" spans="1:21" s="5" customFormat="1" ht="22.5" customHeight="1">
      <c r="A57" s="1"/>
      <c r="B57" s="16"/>
      <c r="C57" s="16"/>
      <c r="D57" s="16"/>
      <c r="E57" s="2"/>
      <c r="F57" s="2"/>
      <c r="G57" s="2"/>
      <c r="H57" s="2"/>
      <c r="I57" s="16"/>
      <c r="J57" s="51"/>
      <c r="K57" s="14"/>
      <c r="L57" s="16"/>
      <c r="M57" s="52"/>
      <c r="N57" s="1"/>
      <c r="O57" s="6"/>
      <c r="P57" s="6"/>
      <c r="Q57" s="6"/>
      <c r="R57" s="6"/>
      <c r="S57" s="6"/>
      <c r="T57" s="6"/>
      <c r="U57" s="6"/>
    </row>
    <row r="58" spans="1:21" s="5" customFormat="1" ht="22.5" customHeight="1">
      <c r="A58" s="1"/>
      <c r="B58" s="16"/>
      <c r="C58" s="16"/>
      <c r="D58" s="16"/>
      <c r="E58" s="2"/>
      <c r="F58" s="2"/>
      <c r="G58" s="2"/>
      <c r="H58" s="2"/>
      <c r="I58" s="16"/>
      <c r="J58" s="51"/>
      <c r="K58" s="14"/>
      <c r="L58" s="16"/>
      <c r="M58" s="52"/>
      <c r="N58" s="1"/>
      <c r="O58" s="6"/>
      <c r="P58" s="6"/>
      <c r="Q58" s="6"/>
      <c r="R58" s="6"/>
      <c r="S58" s="6"/>
      <c r="T58" s="6"/>
      <c r="U58" s="6"/>
    </row>
    <row r="59" spans="1:21" s="5" customFormat="1" ht="22.5" customHeight="1">
      <c r="A59" s="1"/>
      <c r="B59" s="16"/>
      <c r="C59" s="16"/>
      <c r="D59" s="16"/>
      <c r="E59" s="2"/>
      <c r="F59" s="2"/>
      <c r="G59" s="2"/>
      <c r="H59" s="2"/>
      <c r="I59" s="16"/>
      <c r="J59" s="51"/>
      <c r="K59" s="14"/>
      <c r="L59" s="16"/>
      <c r="M59" s="52"/>
      <c r="N59" s="1"/>
      <c r="O59" s="6"/>
      <c r="P59" s="6"/>
      <c r="Q59" s="6"/>
      <c r="R59" s="6"/>
      <c r="S59" s="6"/>
      <c r="T59" s="6"/>
      <c r="U59" s="6"/>
    </row>
    <row r="60" spans="1:21" s="5" customFormat="1" ht="22.5" customHeight="1">
      <c r="A60" s="1"/>
      <c r="B60" s="16"/>
      <c r="C60" s="16"/>
      <c r="D60" s="16"/>
      <c r="E60" s="2"/>
      <c r="F60" s="2"/>
      <c r="G60" s="2"/>
      <c r="H60" s="2"/>
      <c r="I60" s="16"/>
      <c r="J60" s="53"/>
      <c r="K60" s="14"/>
      <c r="L60" s="16"/>
      <c r="M60" s="52"/>
      <c r="N60" s="1"/>
      <c r="O60" s="6"/>
      <c r="P60" s="6"/>
      <c r="Q60" s="6"/>
      <c r="R60" s="6"/>
      <c r="S60" s="6"/>
      <c r="T60" s="6"/>
      <c r="U60" s="6"/>
    </row>
    <row r="61" spans="1:21" s="5" customFormat="1" ht="22.5" customHeight="1">
      <c r="A61" s="1"/>
      <c r="B61" s="16"/>
      <c r="C61" s="16"/>
      <c r="D61" s="16"/>
      <c r="E61" s="2"/>
      <c r="F61" s="2"/>
      <c r="G61" s="2"/>
      <c r="H61" s="2"/>
      <c r="I61" s="16"/>
      <c r="J61" s="53"/>
      <c r="K61" s="14"/>
      <c r="L61" s="16"/>
      <c r="M61" s="52"/>
      <c r="N61" s="1"/>
      <c r="O61" s="6"/>
      <c r="P61" s="6"/>
      <c r="Q61" s="6"/>
      <c r="R61" s="6"/>
      <c r="S61" s="6"/>
      <c r="T61" s="6"/>
      <c r="U61" s="6"/>
    </row>
    <row r="62" spans="1:21" s="5" customFormat="1" ht="22.5" customHeight="1">
      <c r="A62" s="1"/>
      <c r="B62" s="16"/>
      <c r="C62" s="16"/>
      <c r="D62" s="16"/>
      <c r="E62" s="2"/>
      <c r="F62" s="2"/>
      <c r="G62" s="2"/>
      <c r="H62" s="2"/>
      <c r="I62" s="16"/>
      <c r="J62" s="53"/>
      <c r="K62" s="14"/>
      <c r="L62" s="16"/>
      <c r="M62" s="52"/>
      <c r="N62" s="1"/>
      <c r="O62" s="6"/>
      <c r="P62" s="6"/>
      <c r="Q62" s="6"/>
      <c r="R62" s="6"/>
      <c r="S62" s="6"/>
      <c r="T62" s="6"/>
      <c r="U62" s="6"/>
    </row>
    <row r="64" spans="1:21" s="5" customFormat="1" ht="34.5" customHeight="1">
      <c r="B64" s="151" t="s">
        <v>31</v>
      </c>
      <c r="C64" s="152"/>
      <c r="D64" s="2"/>
      <c r="E64" s="2"/>
      <c r="F64" s="3" t="s">
        <v>0</v>
      </c>
      <c r="G64" s="2"/>
      <c r="H64" s="1"/>
      <c r="I64" s="161" t="s">
        <v>44</v>
      </c>
      <c r="J64" s="162"/>
      <c r="K64" s="162"/>
      <c r="L64" s="162"/>
      <c r="M64" s="22"/>
      <c r="N64" s="6"/>
      <c r="O64" s="6"/>
      <c r="P64" s="6"/>
      <c r="Q64" s="6"/>
      <c r="R64" s="6"/>
      <c r="S64" s="6"/>
      <c r="T64" s="6"/>
      <c r="U64" s="6"/>
    </row>
    <row r="65" spans="1:21" s="5" customFormat="1" ht="21.75" customHeight="1">
      <c r="B65" s="129" t="s">
        <v>45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6"/>
      <c r="N65" s="6"/>
      <c r="O65" s="6"/>
      <c r="P65" s="6"/>
      <c r="Q65" s="6"/>
      <c r="R65" s="6"/>
      <c r="S65" s="6"/>
      <c r="T65" s="6"/>
      <c r="U65" s="6"/>
    </row>
    <row r="66" spans="1:21" s="5" customFormat="1" ht="39" customHeight="1">
      <c r="B66" s="116" t="s">
        <v>2</v>
      </c>
      <c r="C66" s="132" t="s">
        <v>3</v>
      </c>
      <c r="D66" s="133"/>
      <c r="E66" s="157"/>
      <c r="F66" s="116" t="s">
        <v>16</v>
      </c>
      <c r="G66" s="116" t="s">
        <v>17</v>
      </c>
      <c r="H66" s="116" t="s">
        <v>5</v>
      </c>
      <c r="I66" s="116" t="s">
        <v>6</v>
      </c>
      <c r="J66" s="116" t="s">
        <v>22</v>
      </c>
      <c r="K66" s="116" t="s">
        <v>20</v>
      </c>
      <c r="L66" s="116" t="s">
        <v>7</v>
      </c>
      <c r="M66" s="116" t="s">
        <v>8</v>
      </c>
      <c r="N66" s="6"/>
      <c r="O66" s="6"/>
      <c r="P66" s="6"/>
      <c r="Q66" s="6"/>
      <c r="R66" s="6"/>
      <c r="S66" s="6"/>
      <c r="T66" s="6"/>
      <c r="U66" s="6"/>
    </row>
    <row r="67" spans="1:21" s="5" customFormat="1">
      <c r="B67" s="117" t="s">
        <v>9</v>
      </c>
      <c r="C67" s="135" t="s">
        <v>14</v>
      </c>
      <c r="D67" s="136"/>
      <c r="E67" s="157"/>
      <c r="F67" s="117">
        <v>-3</v>
      </c>
      <c r="G67" s="117">
        <v>-4</v>
      </c>
      <c r="H67" s="117">
        <v>-5</v>
      </c>
      <c r="I67" s="117">
        <v>-6</v>
      </c>
      <c r="J67" s="117">
        <v>-7</v>
      </c>
      <c r="K67" s="117">
        <v>-8</v>
      </c>
      <c r="L67" s="117">
        <v>-9</v>
      </c>
      <c r="M67" s="117">
        <v>-10</v>
      </c>
      <c r="N67" s="6"/>
      <c r="O67" s="6"/>
      <c r="P67" s="6"/>
      <c r="Q67" s="6"/>
      <c r="R67" s="6"/>
      <c r="S67" s="6"/>
      <c r="T67" s="6"/>
      <c r="U67" s="6"/>
    </row>
    <row r="68" spans="1:21" s="5" customFormat="1" ht="138" customHeight="1">
      <c r="A68" s="6"/>
      <c r="B68" s="7">
        <v>1</v>
      </c>
      <c r="C68" s="138" t="s">
        <v>46</v>
      </c>
      <c r="D68" s="158"/>
      <c r="E68" s="159"/>
      <c r="F68" s="122"/>
      <c r="G68" s="9">
        <v>2000</v>
      </c>
      <c r="H68" s="10" t="s">
        <v>47</v>
      </c>
      <c r="I68" s="11"/>
      <c r="J68" s="21">
        <f>G68*I68</f>
        <v>0</v>
      </c>
      <c r="K68" s="10">
        <v>8</v>
      </c>
      <c r="L68" s="12">
        <f>I68+I68*8%</f>
        <v>0</v>
      </c>
      <c r="M68" s="13">
        <f>J68+J68*8%</f>
        <v>0</v>
      </c>
      <c r="N68" s="14"/>
      <c r="O68" s="15"/>
      <c r="P68" s="6"/>
      <c r="Q68" s="6"/>
      <c r="R68" s="6"/>
      <c r="S68" s="6"/>
      <c r="T68" s="6"/>
      <c r="U68" s="6"/>
    </row>
    <row r="69" spans="1:21" s="5" customFormat="1" ht="132" customHeight="1">
      <c r="A69" s="6"/>
      <c r="B69" s="7">
        <v>2</v>
      </c>
      <c r="C69" s="138" t="s">
        <v>48</v>
      </c>
      <c r="D69" s="158"/>
      <c r="E69" s="159"/>
      <c r="F69" s="122"/>
      <c r="G69" s="9">
        <v>2000</v>
      </c>
      <c r="H69" s="10" t="s">
        <v>49</v>
      </c>
      <c r="I69" s="11"/>
      <c r="J69" s="21">
        <f>G69*I69</f>
        <v>0</v>
      </c>
      <c r="K69" s="10">
        <v>8</v>
      </c>
      <c r="L69" s="12">
        <f>I69+I69*8%</f>
        <v>0</v>
      </c>
      <c r="M69" s="13">
        <f>J69+J69*8%</f>
        <v>0</v>
      </c>
      <c r="N69" s="14"/>
      <c r="O69" s="15"/>
      <c r="P69" s="6"/>
      <c r="Q69" s="6"/>
      <c r="R69" s="6"/>
      <c r="S69" s="6"/>
      <c r="T69" s="6"/>
      <c r="U69" s="6"/>
    </row>
    <row r="70" spans="1:21" s="5" customFormat="1" ht="22.5" customHeight="1">
      <c r="A70" s="1"/>
      <c r="B70" s="16"/>
      <c r="C70" s="16"/>
      <c r="D70" s="16"/>
      <c r="E70" s="2"/>
      <c r="F70" s="2"/>
      <c r="G70" s="2"/>
      <c r="H70" s="2"/>
      <c r="I70" s="17" t="s">
        <v>10</v>
      </c>
      <c r="J70" s="21">
        <f>SUM(J68:J69)</f>
        <v>0</v>
      </c>
      <c r="K70" s="19" t="s">
        <v>11</v>
      </c>
      <c r="L70" s="17" t="s">
        <v>11</v>
      </c>
      <c r="M70" s="23">
        <f>SUM(M68:M69)</f>
        <v>0</v>
      </c>
      <c r="N70" s="1"/>
      <c r="O70" s="6"/>
      <c r="P70" s="6"/>
      <c r="Q70" s="6"/>
      <c r="R70" s="6"/>
      <c r="S70" s="6"/>
      <c r="T70" s="6"/>
      <c r="U70" s="6"/>
    </row>
    <row r="72" spans="1:21">
      <c r="C72" s="199" t="s">
        <v>50</v>
      </c>
      <c r="D72" s="199"/>
      <c r="E72" s="199"/>
      <c r="F72" s="199"/>
      <c r="G72" s="199"/>
      <c r="H72" s="199"/>
      <c r="I72" s="199"/>
      <c r="J72" s="199"/>
      <c r="K72" s="199"/>
      <c r="L72" s="199"/>
    </row>
    <row r="73" spans="1:21">
      <c r="C73" s="199" t="s">
        <v>165</v>
      </c>
      <c r="D73" s="201"/>
      <c r="E73" s="201"/>
      <c r="F73" s="201"/>
      <c r="G73" s="201"/>
      <c r="H73" s="201"/>
      <c r="I73" s="201"/>
      <c r="J73" s="201"/>
      <c r="K73" s="201"/>
      <c r="L73" s="201"/>
    </row>
    <row r="74" spans="1:21"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6" spans="1:21" s="5" customFormat="1" ht="34.5" customHeight="1">
      <c r="B76" s="151" t="s">
        <v>38</v>
      </c>
      <c r="C76" s="152"/>
      <c r="D76" s="2"/>
      <c r="E76" s="2"/>
      <c r="F76" s="3" t="s">
        <v>0</v>
      </c>
      <c r="G76" s="2"/>
      <c r="H76" s="1"/>
      <c r="I76" s="161" t="s">
        <v>39</v>
      </c>
      <c r="J76" s="162"/>
      <c r="K76" s="162"/>
      <c r="L76" s="162"/>
      <c r="M76" s="22"/>
      <c r="N76" s="6"/>
      <c r="O76" s="6"/>
      <c r="P76" s="6"/>
      <c r="Q76" s="6"/>
      <c r="R76" s="6"/>
      <c r="S76" s="6"/>
      <c r="T76" s="6"/>
      <c r="U76" s="6"/>
    </row>
    <row r="77" spans="1:21" s="5" customFormat="1" ht="21.75" customHeight="1">
      <c r="B77" s="129" t="s">
        <v>40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6"/>
      <c r="N77" s="6"/>
      <c r="O77" s="6"/>
      <c r="P77" s="6"/>
      <c r="Q77" s="6"/>
      <c r="R77" s="6"/>
      <c r="S77" s="6"/>
      <c r="T77" s="6"/>
      <c r="U77" s="6"/>
    </row>
    <row r="78" spans="1:21" s="5" customFormat="1" ht="39" customHeight="1">
      <c r="B78" s="116" t="s">
        <v>2</v>
      </c>
      <c r="C78" s="132" t="s">
        <v>3</v>
      </c>
      <c r="D78" s="133"/>
      <c r="E78" s="157"/>
      <c r="F78" s="116" t="s">
        <v>16</v>
      </c>
      <c r="G78" s="116" t="s">
        <v>17</v>
      </c>
      <c r="H78" s="116" t="s">
        <v>5</v>
      </c>
      <c r="I78" s="116" t="s">
        <v>6</v>
      </c>
      <c r="J78" s="116" t="s">
        <v>22</v>
      </c>
      <c r="K78" s="116" t="s">
        <v>20</v>
      </c>
      <c r="L78" s="116" t="s">
        <v>7</v>
      </c>
      <c r="M78" s="116" t="s">
        <v>8</v>
      </c>
      <c r="N78" s="6"/>
      <c r="O78" s="6"/>
      <c r="P78" s="6"/>
      <c r="Q78" s="6"/>
      <c r="R78" s="6"/>
      <c r="S78" s="6"/>
      <c r="T78" s="6"/>
      <c r="U78" s="6"/>
    </row>
    <row r="79" spans="1:21" s="5" customFormat="1">
      <c r="B79" s="117" t="s">
        <v>9</v>
      </c>
      <c r="C79" s="135" t="s">
        <v>14</v>
      </c>
      <c r="D79" s="136"/>
      <c r="E79" s="157"/>
      <c r="F79" s="117">
        <v>-3</v>
      </c>
      <c r="G79" s="117">
        <v>-4</v>
      </c>
      <c r="H79" s="117">
        <v>-5</v>
      </c>
      <c r="I79" s="117">
        <v>-6</v>
      </c>
      <c r="J79" s="117">
        <v>-7</v>
      </c>
      <c r="K79" s="117">
        <v>-8</v>
      </c>
      <c r="L79" s="117">
        <v>-9</v>
      </c>
      <c r="M79" s="117">
        <v>-10</v>
      </c>
      <c r="N79" s="6"/>
      <c r="O79" s="6"/>
      <c r="P79" s="6"/>
      <c r="Q79" s="6"/>
      <c r="R79" s="6"/>
      <c r="S79" s="6"/>
      <c r="T79" s="6"/>
      <c r="U79" s="6"/>
    </row>
    <row r="80" spans="1:21" s="5" customFormat="1" ht="138" customHeight="1">
      <c r="A80" s="6"/>
      <c r="B80" s="7">
        <v>1</v>
      </c>
      <c r="C80" s="138" t="s">
        <v>41</v>
      </c>
      <c r="D80" s="158"/>
      <c r="E80" s="159"/>
      <c r="F80" s="122"/>
      <c r="G80" s="9">
        <v>100</v>
      </c>
      <c r="H80" s="10" t="s">
        <v>19</v>
      </c>
      <c r="I80" s="11"/>
      <c r="J80" s="21">
        <f>G80*I80</f>
        <v>0</v>
      </c>
      <c r="K80" s="10">
        <v>8</v>
      </c>
      <c r="L80" s="12">
        <f t="shared" ref="L80:M82" si="0">I80+I80*8%</f>
        <v>0</v>
      </c>
      <c r="M80" s="13">
        <f t="shared" si="0"/>
        <v>0</v>
      </c>
      <c r="N80" s="14"/>
      <c r="O80" s="15"/>
      <c r="P80" s="6"/>
      <c r="Q80" s="6"/>
      <c r="R80" s="6"/>
      <c r="S80" s="6"/>
      <c r="T80" s="6"/>
      <c r="U80" s="6"/>
    </row>
    <row r="81" spans="1:21" s="5" customFormat="1" ht="138" customHeight="1">
      <c r="A81" s="6"/>
      <c r="B81" s="7">
        <v>2</v>
      </c>
      <c r="C81" s="138" t="s">
        <v>96</v>
      </c>
      <c r="D81" s="158"/>
      <c r="E81" s="159"/>
      <c r="F81" s="122"/>
      <c r="G81" s="9">
        <v>100</v>
      </c>
      <c r="H81" s="10" t="s">
        <v>19</v>
      </c>
      <c r="I81" s="11"/>
      <c r="J81" s="21">
        <f>G81*I81</f>
        <v>0</v>
      </c>
      <c r="K81" s="10">
        <v>8</v>
      </c>
      <c r="L81" s="12">
        <f t="shared" si="0"/>
        <v>0</v>
      </c>
      <c r="M81" s="13">
        <f t="shared" si="0"/>
        <v>0</v>
      </c>
      <c r="N81" s="14"/>
      <c r="O81" s="15"/>
      <c r="P81" s="6"/>
      <c r="Q81" s="6"/>
      <c r="R81" s="6"/>
      <c r="S81" s="6"/>
      <c r="T81" s="6"/>
      <c r="U81" s="6"/>
    </row>
    <row r="82" spans="1:21" s="5" customFormat="1" ht="132" customHeight="1">
      <c r="A82" s="6"/>
      <c r="B82" s="7">
        <v>3</v>
      </c>
      <c r="C82" s="138" t="s">
        <v>42</v>
      </c>
      <c r="D82" s="158"/>
      <c r="E82" s="159"/>
      <c r="F82" s="122"/>
      <c r="G82" s="9">
        <v>10</v>
      </c>
      <c r="H82" s="10" t="s">
        <v>43</v>
      </c>
      <c r="I82" s="11"/>
      <c r="J82" s="21">
        <f>G82*I82</f>
        <v>0</v>
      </c>
      <c r="K82" s="10">
        <v>8</v>
      </c>
      <c r="L82" s="12">
        <f t="shared" si="0"/>
        <v>0</v>
      </c>
      <c r="M82" s="13">
        <f t="shared" si="0"/>
        <v>0</v>
      </c>
      <c r="N82" s="14"/>
      <c r="O82" s="15"/>
      <c r="P82" s="6"/>
      <c r="Q82" s="6"/>
      <c r="R82" s="6"/>
      <c r="S82" s="6"/>
      <c r="T82" s="6"/>
      <c r="U82" s="6"/>
    </row>
    <row r="83" spans="1:21" s="5" customFormat="1" ht="22.5" customHeight="1">
      <c r="A83" s="1"/>
      <c r="B83" s="16"/>
      <c r="C83" s="16"/>
      <c r="D83" s="16"/>
      <c r="E83" s="2"/>
      <c r="F83" s="2"/>
      <c r="G83" s="2"/>
      <c r="H83" s="2"/>
      <c r="I83" s="17" t="s">
        <v>10</v>
      </c>
      <c r="J83" s="21">
        <f>SUM(J80:J82)</f>
        <v>0</v>
      </c>
      <c r="K83" s="19" t="s">
        <v>11</v>
      </c>
      <c r="L83" s="17" t="s">
        <v>11</v>
      </c>
      <c r="M83" s="23">
        <f>SUM(M80:M82)</f>
        <v>0</v>
      </c>
      <c r="N83" s="1"/>
      <c r="O83" s="6"/>
      <c r="P83" s="6"/>
      <c r="Q83" s="6"/>
      <c r="R83" s="6"/>
      <c r="S83" s="6"/>
      <c r="T83" s="6"/>
      <c r="U83" s="6"/>
    </row>
    <row r="91" spans="1:21" s="5" customFormat="1" ht="34.5" customHeight="1">
      <c r="B91" s="151" t="s">
        <v>27</v>
      </c>
      <c r="C91" s="152"/>
      <c r="D91" s="2"/>
      <c r="E91" s="2"/>
      <c r="F91" s="3" t="s">
        <v>0</v>
      </c>
      <c r="G91" s="2"/>
      <c r="H91" s="1"/>
      <c r="I91" s="153" t="s">
        <v>58</v>
      </c>
      <c r="J91" s="154"/>
      <c r="K91" s="154"/>
      <c r="L91" s="154"/>
      <c r="M91" s="22"/>
      <c r="N91" s="6"/>
      <c r="O91" s="6"/>
      <c r="P91" s="6"/>
      <c r="Q91" s="6"/>
      <c r="R91" s="6"/>
      <c r="S91" s="6"/>
      <c r="T91" s="6"/>
      <c r="U91" s="6"/>
    </row>
    <row r="92" spans="1:21" s="5" customFormat="1" ht="21.75" customHeight="1">
      <c r="B92" s="129" t="s">
        <v>55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6"/>
      <c r="N92" s="6"/>
      <c r="O92" s="6"/>
      <c r="P92" s="6"/>
      <c r="Q92" s="6"/>
      <c r="R92" s="6"/>
      <c r="S92" s="6"/>
      <c r="T92" s="6"/>
      <c r="U92" s="6"/>
    </row>
    <row r="93" spans="1:21" s="5" customFormat="1" ht="39" customHeight="1">
      <c r="B93" s="116" t="s">
        <v>2</v>
      </c>
      <c r="C93" s="132" t="s">
        <v>3</v>
      </c>
      <c r="D93" s="133"/>
      <c r="E93" s="157"/>
      <c r="F93" s="116" t="s">
        <v>16</v>
      </c>
      <c r="G93" s="116" t="s">
        <v>17</v>
      </c>
      <c r="H93" s="116" t="s">
        <v>5</v>
      </c>
      <c r="I93" s="116" t="s">
        <v>6</v>
      </c>
      <c r="J93" s="116" t="s">
        <v>22</v>
      </c>
      <c r="K93" s="116" t="s">
        <v>20</v>
      </c>
      <c r="L93" s="116" t="s">
        <v>7</v>
      </c>
      <c r="M93" s="116" t="s">
        <v>8</v>
      </c>
      <c r="N93" s="6"/>
      <c r="O93" s="6"/>
      <c r="P93" s="6"/>
      <c r="Q93" s="6"/>
      <c r="R93" s="6"/>
      <c r="S93" s="6"/>
      <c r="T93" s="6"/>
      <c r="U93" s="6"/>
    </row>
    <row r="94" spans="1:21" s="5" customFormat="1">
      <c r="B94" s="117" t="s">
        <v>9</v>
      </c>
      <c r="C94" s="135" t="s">
        <v>14</v>
      </c>
      <c r="D94" s="136"/>
      <c r="E94" s="157"/>
      <c r="F94" s="117">
        <v>-3</v>
      </c>
      <c r="G94" s="117">
        <v>-4</v>
      </c>
      <c r="H94" s="117">
        <v>-5</v>
      </c>
      <c r="I94" s="117">
        <v>-6</v>
      </c>
      <c r="J94" s="117">
        <v>-7</v>
      </c>
      <c r="K94" s="117">
        <v>-8</v>
      </c>
      <c r="L94" s="117">
        <v>-9</v>
      </c>
      <c r="M94" s="117">
        <v>-10</v>
      </c>
      <c r="N94" s="6"/>
      <c r="O94" s="6"/>
      <c r="P94" s="6"/>
      <c r="Q94" s="6"/>
      <c r="R94" s="6"/>
      <c r="S94" s="6"/>
      <c r="T94" s="6"/>
      <c r="U94" s="6"/>
    </row>
    <row r="95" spans="1:21" s="5" customFormat="1" ht="57.75" customHeight="1">
      <c r="A95" s="6"/>
      <c r="B95" s="7">
        <v>1</v>
      </c>
      <c r="C95" s="138" t="s">
        <v>56</v>
      </c>
      <c r="D95" s="158"/>
      <c r="E95" s="159"/>
      <c r="F95" s="122"/>
      <c r="G95" s="9">
        <v>50</v>
      </c>
      <c r="H95" s="10" t="s">
        <v>57</v>
      </c>
      <c r="I95" s="11"/>
      <c r="J95" s="21">
        <f>G95*I95</f>
        <v>0</v>
      </c>
      <c r="K95" s="10">
        <v>8</v>
      </c>
      <c r="L95" s="12">
        <f>I95+I95*8%</f>
        <v>0</v>
      </c>
      <c r="M95" s="13">
        <f>J95+J95*8%</f>
        <v>0</v>
      </c>
      <c r="N95" s="14"/>
      <c r="O95" s="15"/>
      <c r="P95" s="6"/>
      <c r="Q95" s="6"/>
      <c r="R95" s="6"/>
      <c r="S95" s="6"/>
      <c r="T95" s="6"/>
      <c r="U95" s="6"/>
    </row>
    <row r="96" spans="1:21" s="5" customFormat="1" ht="22.5" customHeight="1">
      <c r="A96" s="1"/>
      <c r="B96" s="16"/>
      <c r="C96" s="16"/>
      <c r="D96" s="16"/>
      <c r="E96" s="2"/>
      <c r="F96" s="2"/>
      <c r="G96" s="2"/>
      <c r="H96" s="2"/>
      <c r="I96" s="17" t="s">
        <v>10</v>
      </c>
      <c r="J96" s="18">
        <f>SUM(J95)</f>
        <v>0</v>
      </c>
      <c r="K96" s="19" t="s">
        <v>11</v>
      </c>
      <c r="L96" s="17" t="s">
        <v>11</v>
      </c>
      <c r="M96" s="23">
        <f>SUM(M95)</f>
        <v>0</v>
      </c>
      <c r="N96" s="1"/>
      <c r="O96" s="6"/>
      <c r="P96" s="6"/>
      <c r="Q96" s="6"/>
      <c r="R96" s="6"/>
      <c r="S96" s="6"/>
      <c r="T96" s="6"/>
      <c r="U96" s="6"/>
    </row>
    <row r="104" spans="1:21" s="5" customFormat="1" ht="34.5" customHeight="1">
      <c r="B104" s="151" t="s">
        <v>53</v>
      </c>
      <c r="C104" s="152"/>
      <c r="D104" s="2"/>
      <c r="E104" s="2"/>
      <c r="F104" s="3" t="s">
        <v>0</v>
      </c>
      <c r="G104" s="2"/>
      <c r="H104" s="1"/>
      <c r="I104" s="153" t="s">
        <v>63</v>
      </c>
      <c r="J104" s="154"/>
      <c r="K104" s="154"/>
      <c r="L104" s="154"/>
      <c r="M104" s="22"/>
      <c r="N104" s="6"/>
      <c r="O104" s="6"/>
      <c r="P104" s="6"/>
      <c r="Q104" s="6"/>
      <c r="R104" s="6"/>
      <c r="S104" s="6"/>
      <c r="T104" s="6"/>
      <c r="U104" s="6"/>
    </row>
    <row r="105" spans="1:21" s="5" customFormat="1" ht="21.75" customHeight="1">
      <c r="B105" s="129" t="s">
        <v>60</v>
      </c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6"/>
      <c r="N105" s="6"/>
      <c r="O105" s="6"/>
      <c r="P105" s="6"/>
      <c r="Q105" s="6"/>
      <c r="R105" s="6"/>
      <c r="S105" s="6"/>
      <c r="T105" s="6"/>
      <c r="U105" s="6"/>
    </row>
    <row r="106" spans="1:21" s="5" customFormat="1" ht="39" customHeight="1">
      <c r="B106" s="116" t="s">
        <v>2</v>
      </c>
      <c r="C106" s="204" t="s">
        <v>3</v>
      </c>
      <c r="D106" s="204"/>
      <c r="E106" s="203"/>
      <c r="F106" s="116" t="s">
        <v>16</v>
      </c>
      <c r="G106" s="116" t="s">
        <v>17</v>
      </c>
      <c r="H106" s="116" t="s">
        <v>5</v>
      </c>
      <c r="I106" s="116" t="s">
        <v>6</v>
      </c>
      <c r="J106" s="116" t="s">
        <v>22</v>
      </c>
      <c r="K106" s="116" t="s">
        <v>20</v>
      </c>
      <c r="L106" s="116" t="s">
        <v>7</v>
      </c>
      <c r="M106" s="116" t="s">
        <v>8</v>
      </c>
      <c r="N106" s="6"/>
      <c r="O106" s="6"/>
      <c r="P106" s="6"/>
      <c r="Q106" s="6"/>
      <c r="R106" s="6"/>
      <c r="S106" s="6"/>
      <c r="T106" s="6"/>
      <c r="U106" s="6"/>
    </row>
    <row r="107" spans="1:21" s="5" customFormat="1">
      <c r="B107" s="117" t="s">
        <v>9</v>
      </c>
      <c r="C107" s="202" t="s">
        <v>14</v>
      </c>
      <c r="D107" s="202"/>
      <c r="E107" s="203"/>
      <c r="F107" s="117">
        <v>-3</v>
      </c>
      <c r="G107" s="117">
        <v>-4</v>
      </c>
      <c r="H107" s="117">
        <v>-5</v>
      </c>
      <c r="I107" s="117">
        <v>-6</v>
      </c>
      <c r="J107" s="117">
        <v>-7</v>
      </c>
      <c r="K107" s="117">
        <v>-8</v>
      </c>
      <c r="L107" s="117">
        <v>-9</v>
      </c>
      <c r="M107" s="117">
        <v>-10</v>
      </c>
      <c r="N107" s="6"/>
      <c r="O107" s="6"/>
      <c r="P107" s="6"/>
      <c r="Q107" s="6"/>
      <c r="R107" s="6"/>
      <c r="S107" s="6"/>
      <c r="T107" s="6"/>
      <c r="U107" s="6"/>
    </row>
    <row r="108" spans="1:21" s="5" customFormat="1" ht="57.75" customHeight="1">
      <c r="A108" s="6"/>
      <c r="B108" s="7">
        <v>1</v>
      </c>
      <c r="C108" s="138" t="s">
        <v>62</v>
      </c>
      <c r="D108" s="158"/>
      <c r="E108" s="159"/>
      <c r="F108" s="122"/>
      <c r="G108" s="9">
        <v>350</v>
      </c>
      <c r="H108" s="10" t="s">
        <v>61</v>
      </c>
      <c r="I108" s="11"/>
      <c r="J108" s="21">
        <f>G108*I108</f>
        <v>0</v>
      </c>
      <c r="K108" s="10">
        <v>23</v>
      </c>
      <c r="L108" s="12">
        <f>I108+I108*23%</f>
        <v>0</v>
      </c>
      <c r="M108" s="13">
        <f>J108+J108*23%</f>
        <v>0</v>
      </c>
      <c r="N108" s="14"/>
      <c r="O108" s="15"/>
      <c r="P108" s="6"/>
      <c r="Q108" s="6"/>
      <c r="R108" s="6"/>
      <c r="S108" s="6"/>
      <c r="T108" s="6"/>
      <c r="U108" s="6"/>
    </row>
    <row r="109" spans="1:21" s="5" customFormat="1" ht="57.75" customHeight="1">
      <c r="A109" s="6"/>
      <c r="B109" s="7">
        <v>2</v>
      </c>
      <c r="C109" s="138" t="s">
        <v>88</v>
      </c>
      <c r="D109" s="158"/>
      <c r="E109" s="159"/>
      <c r="F109" s="122"/>
      <c r="G109" s="9">
        <v>20</v>
      </c>
      <c r="H109" s="10" t="s">
        <v>89</v>
      </c>
      <c r="I109" s="11"/>
      <c r="J109" s="21">
        <f>G109*I109</f>
        <v>0</v>
      </c>
      <c r="K109" s="10">
        <v>8</v>
      </c>
      <c r="L109" s="12">
        <f>I109+I109*8%</f>
        <v>0</v>
      </c>
      <c r="M109" s="13">
        <f>J109+J109*8%</f>
        <v>0</v>
      </c>
      <c r="N109" s="14"/>
      <c r="O109" s="15"/>
      <c r="P109" s="6"/>
      <c r="Q109" s="6"/>
      <c r="R109" s="6"/>
      <c r="S109" s="6"/>
      <c r="T109" s="6"/>
      <c r="U109" s="6"/>
    </row>
    <row r="110" spans="1:21" s="5" customFormat="1" ht="22.5" customHeight="1">
      <c r="A110" s="1"/>
      <c r="B110" s="16"/>
      <c r="C110" s="16"/>
      <c r="D110" s="16"/>
      <c r="E110" s="2"/>
      <c r="F110" s="2"/>
      <c r="G110" s="2"/>
      <c r="H110" s="2"/>
      <c r="I110" s="17" t="s">
        <v>10</v>
      </c>
      <c r="J110" s="18">
        <f>SUM(J108:J109)</f>
        <v>0</v>
      </c>
      <c r="K110" s="19" t="s">
        <v>11</v>
      </c>
      <c r="L110" s="17" t="s">
        <v>11</v>
      </c>
      <c r="M110" s="23">
        <f>SUM(M108:M109)</f>
        <v>0</v>
      </c>
      <c r="N110" s="1"/>
      <c r="O110" s="6"/>
      <c r="P110" s="6"/>
      <c r="Q110" s="6"/>
      <c r="R110" s="6"/>
      <c r="S110" s="6"/>
      <c r="T110" s="6"/>
      <c r="U110" s="6"/>
    </row>
    <row r="111" spans="1:21" s="5" customFormat="1" ht="22.5" customHeight="1">
      <c r="A111" s="1"/>
      <c r="B111" s="16"/>
      <c r="C111" s="16"/>
      <c r="D111" s="16"/>
      <c r="E111" s="2"/>
      <c r="F111" s="2"/>
      <c r="G111" s="2"/>
      <c r="H111" s="2"/>
      <c r="I111" s="16"/>
      <c r="J111" s="51"/>
      <c r="K111" s="14"/>
      <c r="L111" s="16"/>
      <c r="M111" s="52"/>
      <c r="N111" s="1"/>
      <c r="O111" s="6"/>
      <c r="P111" s="6"/>
      <c r="Q111" s="6"/>
      <c r="R111" s="6"/>
      <c r="S111" s="6"/>
      <c r="T111" s="6"/>
      <c r="U111" s="6"/>
    </row>
    <row r="112" spans="1:21" s="5" customFormat="1" ht="22.5" customHeight="1">
      <c r="A112" s="1"/>
      <c r="B112" s="16"/>
      <c r="C112" s="16"/>
      <c r="D112" s="16"/>
      <c r="E112" s="2"/>
      <c r="F112" s="2"/>
      <c r="G112" s="2"/>
      <c r="H112" s="2"/>
      <c r="I112" s="16"/>
      <c r="J112" s="51"/>
      <c r="K112" s="14"/>
      <c r="L112" s="16"/>
      <c r="M112" s="52"/>
      <c r="N112" s="1"/>
      <c r="O112" s="6"/>
      <c r="P112" s="6"/>
      <c r="Q112" s="6"/>
      <c r="R112" s="6"/>
      <c r="S112" s="6"/>
      <c r="T112" s="6"/>
      <c r="U112" s="6"/>
    </row>
    <row r="113" spans="1:21" s="5" customFormat="1" ht="22.5" customHeight="1">
      <c r="A113" s="1"/>
      <c r="B113" s="16"/>
      <c r="C113" s="16"/>
      <c r="D113" s="16"/>
      <c r="E113" s="2"/>
      <c r="F113" s="2"/>
      <c r="G113" s="2"/>
      <c r="H113" s="2"/>
      <c r="I113" s="16"/>
      <c r="J113" s="51"/>
      <c r="K113" s="14"/>
      <c r="L113" s="16"/>
      <c r="M113" s="52"/>
      <c r="N113" s="1"/>
      <c r="O113" s="6"/>
      <c r="P113" s="6"/>
      <c r="Q113" s="6"/>
      <c r="R113" s="6"/>
      <c r="S113" s="6"/>
      <c r="T113" s="6"/>
      <c r="U113" s="6"/>
    </row>
    <row r="114" spans="1:21" s="5" customFormat="1" ht="22.5" customHeight="1">
      <c r="A114" s="1"/>
      <c r="B114" s="16"/>
      <c r="C114" s="16"/>
      <c r="D114" s="16"/>
      <c r="E114" s="2"/>
      <c r="F114" s="2"/>
      <c r="G114" s="2"/>
      <c r="H114" s="2"/>
      <c r="I114" s="16"/>
      <c r="J114" s="51"/>
      <c r="K114" s="14"/>
      <c r="L114" s="16"/>
      <c r="M114" s="52"/>
      <c r="N114" s="1"/>
      <c r="O114" s="6"/>
      <c r="P114" s="6"/>
      <c r="Q114" s="6"/>
      <c r="R114" s="6"/>
      <c r="S114" s="6"/>
      <c r="T114" s="6"/>
      <c r="U114" s="6"/>
    </row>
    <row r="115" spans="1:21" s="5" customFormat="1" ht="22.5" customHeight="1">
      <c r="A115" s="1"/>
      <c r="B115" s="16"/>
      <c r="C115" s="16"/>
      <c r="D115" s="16"/>
      <c r="E115" s="2"/>
      <c r="F115" s="2"/>
      <c r="G115" s="2"/>
      <c r="H115" s="2"/>
      <c r="I115" s="16"/>
      <c r="J115" s="51"/>
      <c r="K115" s="14"/>
      <c r="L115" s="16"/>
      <c r="M115" s="52"/>
      <c r="N115" s="1"/>
      <c r="O115" s="6"/>
      <c r="P115" s="6"/>
      <c r="Q115" s="6"/>
      <c r="R115" s="6"/>
      <c r="S115" s="6"/>
      <c r="T115" s="6"/>
      <c r="U115" s="6"/>
    </row>
    <row r="116" spans="1:21" s="5" customFormat="1" ht="22.5" customHeight="1">
      <c r="A116" s="1"/>
      <c r="B116" s="16"/>
      <c r="C116" s="16"/>
      <c r="D116" s="16"/>
      <c r="E116" s="2"/>
      <c r="F116" s="2"/>
      <c r="G116" s="2"/>
      <c r="H116" s="2"/>
      <c r="I116" s="16"/>
      <c r="J116" s="51"/>
      <c r="K116" s="14"/>
      <c r="L116" s="16"/>
      <c r="M116" s="52"/>
      <c r="N116" s="1"/>
      <c r="O116" s="6"/>
      <c r="P116" s="6"/>
      <c r="Q116" s="6"/>
      <c r="R116" s="6"/>
      <c r="S116" s="6"/>
      <c r="T116" s="6"/>
      <c r="U116" s="6"/>
    </row>
    <row r="117" spans="1:21" s="5" customFormat="1" ht="22.5" customHeight="1">
      <c r="A117" s="1"/>
      <c r="B117" s="16"/>
      <c r="C117" s="16"/>
      <c r="D117" s="16"/>
      <c r="E117" s="2"/>
      <c r="F117" s="2"/>
      <c r="G117" s="2"/>
      <c r="H117" s="2"/>
      <c r="I117" s="16"/>
      <c r="J117" s="51"/>
      <c r="K117" s="14"/>
      <c r="L117" s="16"/>
      <c r="M117" s="52"/>
      <c r="N117" s="1"/>
      <c r="O117" s="6"/>
      <c r="P117" s="6"/>
      <c r="Q117" s="6"/>
      <c r="R117" s="6"/>
      <c r="S117" s="6"/>
      <c r="T117" s="6"/>
      <c r="U117" s="6"/>
    </row>
    <row r="118" spans="1:21" s="5" customFormat="1" ht="22.5" customHeight="1">
      <c r="A118" s="1"/>
      <c r="B118" s="16"/>
      <c r="C118" s="16"/>
      <c r="D118" s="16"/>
      <c r="E118" s="2"/>
      <c r="F118" s="2"/>
      <c r="G118" s="2"/>
      <c r="H118" s="2"/>
      <c r="I118" s="16"/>
      <c r="J118" s="51"/>
      <c r="K118" s="14"/>
      <c r="L118" s="16"/>
      <c r="M118" s="52"/>
      <c r="N118" s="1"/>
      <c r="O118" s="6"/>
      <c r="P118" s="6"/>
      <c r="Q118" s="6"/>
      <c r="R118" s="6"/>
      <c r="S118" s="6"/>
      <c r="T118" s="6"/>
      <c r="U118" s="6"/>
    </row>
    <row r="119" spans="1:21" s="5" customFormat="1" ht="22.5" customHeight="1">
      <c r="A119" s="1"/>
      <c r="B119" s="16"/>
      <c r="C119" s="16"/>
      <c r="D119" s="16"/>
      <c r="E119" s="2"/>
      <c r="F119" s="2"/>
      <c r="G119" s="2"/>
      <c r="H119" s="2"/>
      <c r="I119" s="16"/>
      <c r="J119" s="51"/>
      <c r="K119" s="14"/>
      <c r="L119" s="16"/>
      <c r="M119" s="52"/>
      <c r="N119" s="1"/>
      <c r="O119" s="6"/>
      <c r="P119" s="6"/>
      <c r="Q119" s="6"/>
      <c r="R119" s="6"/>
      <c r="S119" s="6"/>
      <c r="T119" s="6"/>
      <c r="U119" s="6"/>
    </row>
    <row r="121" spans="1:21" ht="23.25" customHeight="1">
      <c r="A121" s="1"/>
      <c r="B121" s="151" t="s">
        <v>54</v>
      </c>
      <c r="C121" s="152"/>
      <c r="D121" s="2"/>
      <c r="E121" s="2"/>
      <c r="F121" s="3" t="s">
        <v>0</v>
      </c>
      <c r="G121" s="4"/>
      <c r="H121" s="2"/>
      <c r="I121" s="216" t="s">
        <v>66</v>
      </c>
      <c r="J121" s="217"/>
      <c r="K121" s="217"/>
      <c r="L121" s="217"/>
      <c r="M121" s="169"/>
      <c r="N121" s="1"/>
      <c r="O121" s="1"/>
      <c r="P121" s="1"/>
      <c r="Q121" s="1"/>
      <c r="R121" s="1"/>
      <c r="S121" s="1"/>
      <c r="T121" s="1"/>
      <c r="U121" s="1"/>
    </row>
    <row r="122" spans="1:21" ht="26.25" customHeight="1">
      <c r="B122" s="218" t="s">
        <v>67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20"/>
      <c r="N122" s="25"/>
      <c r="O122" s="25"/>
    </row>
    <row r="123" spans="1:21" ht="50.25" customHeight="1">
      <c r="B123" s="116" t="s">
        <v>2</v>
      </c>
      <c r="C123" s="132" t="s">
        <v>3</v>
      </c>
      <c r="D123" s="134"/>
      <c r="E123" s="116" t="s">
        <v>51</v>
      </c>
      <c r="F123" s="132" t="s">
        <v>5</v>
      </c>
      <c r="G123" s="134"/>
      <c r="H123" s="116" t="s">
        <v>17</v>
      </c>
      <c r="I123" s="116" t="s">
        <v>6</v>
      </c>
      <c r="J123" s="116" t="s">
        <v>52</v>
      </c>
      <c r="K123" s="116" t="s">
        <v>20</v>
      </c>
      <c r="L123" s="116" t="s">
        <v>7</v>
      </c>
      <c r="M123" s="116" t="s">
        <v>8</v>
      </c>
    </row>
    <row r="124" spans="1:21">
      <c r="B124" s="116" t="s">
        <v>9</v>
      </c>
      <c r="C124" s="210">
        <v>-2</v>
      </c>
      <c r="D124" s="211"/>
      <c r="E124" s="116">
        <v>-3</v>
      </c>
      <c r="F124" s="132">
        <v>-4</v>
      </c>
      <c r="G124" s="134"/>
      <c r="H124" s="116">
        <v>-5</v>
      </c>
      <c r="I124" s="116">
        <v>-6</v>
      </c>
      <c r="J124" s="116">
        <v>-7</v>
      </c>
      <c r="K124" s="116">
        <v>-8</v>
      </c>
      <c r="L124" s="116">
        <v>-9</v>
      </c>
      <c r="M124" s="116">
        <v>-10</v>
      </c>
    </row>
    <row r="125" spans="1:21" ht="84.75" customHeight="1">
      <c r="B125" s="28">
        <v>1</v>
      </c>
      <c r="C125" s="212" t="s">
        <v>68</v>
      </c>
      <c r="D125" s="213"/>
      <c r="E125" s="126"/>
      <c r="F125" s="207" t="s">
        <v>97</v>
      </c>
      <c r="G125" s="208"/>
      <c r="H125" s="29">
        <v>250</v>
      </c>
      <c r="I125" s="30"/>
      <c r="J125" s="21">
        <f>H125*I125</f>
        <v>0</v>
      </c>
      <c r="K125" s="10">
        <v>8</v>
      </c>
      <c r="L125" s="12">
        <f t="shared" ref="L125:M127" si="1">I125+I125*8%</f>
        <v>0</v>
      </c>
      <c r="M125" s="13">
        <f t="shared" si="1"/>
        <v>0</v>
      </c>
      <c r="N125" s="25"/>
      <c r="O125" s="25"/>
    </row>
    <row r="126" spans="1:21" ht="77.25" customHeight="1">
      <c r="B126" s="28">
        <v>2</v>
      </c>
      <c r="C126" s="214"/>
      <c r="D126" s="215"/>
      <c r="E126" s="126"/>
      <c r="F126" s="207" t="s">
        <v>98</v>
      </c>
      <c r="G126" s="208"/>
      <c r="H126" s="29">
        <v>250</v>
      </c>
      <c r="I126" s="30"/>
      <c r="J126" s="21">
        <f>H126*I126</f>
        <v>0</v>
      </c>
      <c r="K126" s="10">
        <v>8</v>
      </c>
      <c r="L126" s="12">
        <f t="shared" si="1"/>
        <v>0</v>
      </c>
      <c r="M126" s="13">
        <f t="shared" si="1"/>
        <v>0</v>
      </c>
      <c r="N126" s="25"/>
      <c r="O126" s="25"/>
    </row>
    <row r="127" spans="1:21" ht="228" customHeight="1">
      <c r="B127" s="28">
        <v>3</v>
      </c>
      <c r="C127" s="205" t="s">
        <v>70</v>
      </c>
      <c r="D127" s="206"/>
      <c r="E127" s="126"/>
      <c r="F127" s="207" t="s">
        <v>69</v>
      </c>
      <c r="G127" s="208"/>
      <c r="H127" s="29">
        <v>60</v>
      </c>
      <c r="I127" s="30"/>
      <c r="J127" s="30">
        <f>H127*I127</f>
        <v>0</v>
      </c>
      <c r="K127" s="29">
        <v>8</v>
      </c>
      <c r="L127" s="12">
        <f t="shared" si="1"/>
        <v>0</v>
      </c>
      <c r="M127" s="13">
        <f t="shared" si="1"/>
        <v>0</v>
      </c>
      <c r="N127" s="25"/>
      <c r="O127" s="25"/>
    </row>
    <row r="128" spans="1:21" ht="16.5" customHeight="1">
      <c r="A128" s="1"/>
      <c r="B128" s="26"/>
      <c r="C128" s="26"/>
      <c r="D128" s="26"/>
      <c r="E128" s="27"/>
      <c r="F128" s="2"/>
      <c r="G128" s="2"/>
      <c r="H128" s="2"/>
      <c r="I128" s="17" t="s">
        <v>10</v>
      </c>
      <c r="J128" s="19">
        <f>SUM(J125:J127)</f>
        <v>0</v>
      </c>
      <c r="K128" s="19" t="s">
        <v>11</v>
      </c>
      <c r="L128" s="17" t="s">
        <v>11</v>
      </c>
      <c r="M128" s="19">
        <f>SUM(M125:M127)</f>
        <v>0</v>
      </c>
    </row>
    <row r="129" spans="2:48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31"/>
      <c r="O129" s="32"/>
    </row>
    <row r="130" spans="2:48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31"/>
      <c r="O130" s="32"/>
    </row>
    <row r="131" spans="2:48" ht="47.25" customHeight="1">
      <c r="B131" s="25"/>
      <c r="C131" s="209" t="s">
        <v>71</v>
      </c>
      <c r="D131" s="209"/>
      <c r="E131" s="209"/>
      <c r="F131" s="209"/>
      <c r="G131" s="209"/>
      <c r="H131" s="209"/>
      <c r="I131" s="209"/>
      <c r="J131" s="209"/>
      <c r="K131" s="209"/>
      <c r="L131" s="209"/>
      <c r="M131" s="25"/>
      <c r="N131" s="31"/>
      <c r="O131" s="32"/>
    </row>
    <row r="132" spans="2:48" ht="47.25" customHeight="1">
      <c r="B132" s="2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25"/>
      <c r="N132" s="31"/>
      <c r="O132" s="32"/>
    </row>
    <row r="133" spans="2:48" ht="47.25" customHeight="1">
      <c r="B133" s="2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25"/>
      <c r="N133" s="31"/>
      <c r="O133" s="32"/>
    </row>
    <row r="134" spans="2:48" ht="47.25" customHeight="1">
      <c r="B134" s="2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25"/>
      <c r="N134" s="31"/>
      <c r="O134" s="32"/>
    </row>
    <row r="137" spans="2:48" s="33" customFormat="1" ht="27.75" customHeight="1">
      <c r="B137" s="151" t="s">
        <v>59</v>
      </c>
      <c r="C137" s="152"/>
      <c r="D137" s="24"/>
      <c r="E137" s="34"/>
      <c r="F137" s="34" t="s">
        <v>0</v>
      </c>
      <c r="G137" s="34"/>
      <c r="H137" s="176" t="s">
        <v>66</v>
      </c>
      <c r="I137" s="169"/>
      <c r="J137" s="169"/>
      <c r="K137" s="169"/>
      <c r="L137" s="34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</row>
    <row r="138" spans="2:48" ht="19.5" customHeight="1">
      <c r="B138" s="171" t="s">
        <v>72</v>
      </c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5"/>
      <c r="N138" s="36"/>
      <c r="O138" s="35"/>
      <c r="P138" s="3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</row>
    <row r="139" spans="2:48" s="25" customFormat="1" ht="39.75" customHeight="1">
      <c r="B139" s="116" t="s">
        <v>2</v>
      </c>
      <c r="C139" s="132" t="s">
        <v>3</v>
      </c>
      <c r="D139" s="157"/>
      <c r="E139" s="116" t="s">
        <v>87</v>
      </c>
      <c r="F139" s="118" t="s">
        <v>73</v>
      </c>
      <c r="G139" s="118" t="s">
        <v>4</v>
      </c>
      <c r="H139" s="116" t="s">
        <v>5</v>
      </c>
      <c r="I139" s="116" t="s">
        <v>6</v>
      </c>
      <c r="J139" s="116" t="s">
        <v>74</v>
      </c>
      <c r="K139" s="116" t="s">
        <v>20</v>
      </c>
      <c r="L139" s="116" t="s">
        <v>7</v>
      </c>
      <c r="M139" s="116" t="s">
        <v>75</v>
      </c>
      <c r="N139" s="33"/>
      <c r="O139" s="37"/>
      <c r="P139" s="35"/>
    </row>
    <row r="140" spans="2:48" s="25" customFormat="1" ht="18" customHeight="1">
      <c r="B140" s="119" t="s">
        <v>9</v>
      </c>
      <c r="C140" s="132" t="s">
        <v>14</v>
      </c>
      <c r="D140" s="157"/>
      <c r="E140" s="116">
        <v>-3</v>
      </c>
      <c r="F140" s="116">
        <v>-4</v>
      </c>
      <c r="G140" s="116">
        <v>-5</v>
      </c>
      <c r="H140" s="116">
        <v>-6</v>
      </c>
      <c r="I140" s="116">
        <v>-7</v>
      </c>
      <c r="J140" s="116">
        <v>-8</v>
      </c>
      <c r="K140" s="116">
        <v>-9</v>
      </c>
      <c r="L140" s="116">
        <v>-10</v>
      </c>
      <c r="M140" s="116">
        <v>-11</v>
      </c>
      <c r="N140" s="36"/>
      <c r="O140" s="35"/>
      <c r="P140" s="35"/>
    </row>
    <row r="141" spans="2:48" s="25" customFormat="1" ht="82.5" customHeight="1">
      <c r="B141" s="7">
        <v>1</v>
      </c>
      <c r="C141" s="178" t="s">
        <v>76</v>
      </c>
      <c r="D141" s="180"/>
      <c r="E141" s="115"/>
      <c r="F141" s="38" t="s">
        <v>77</v>
      </c>
      <c r="G141" s="39">
        <v>240</v>
      </c>
      <c r="H141" s="40" t="s">
        <v>26</v>
      </c>
      <c r="I141" s="41"/>
      <c r="J141" s="21">
        <f>G141*I141</f>
        <v>0</v>
      </c>
      <c r="K141" s="10">
        <v>8</v>
      </c>
      <c r="L141" s="12">
        <f>I141+I141*8%</f>
        <v>0</v>
      </c>
      <c r="M141" s="13">
        <f>J141+J141*8%</f>
        <v>0</v>
      </c>
      <c r="N141" s="43"/>
      <c r="O141" s="35"/>
      <c r="P141" s="35"/>
    </row>
    <row r="142" spans="2:48" s="25" customFormat="1" ht="78.75" customHeight="1">
      <c r="B142" s="7">
        <v>2</v>
      </c>
      <c r="C142" s="222"/>
      <c r="D142" s="223"/>
      <c r="E142" s="115"/>
      <c r="F142" s="38" t="s">
        <v>78</v>
      </c>
      <c r="G142" s="39">
        <v>150</v>
      </c>
      <c r="H142" s="40" t="s">
        <v>26</v>
      </c>
      <c r="I142" s="41"/>
      <c r="J142" s="21">
        <f t="shared" ref="J142:J147" si="2">G142*I142</f>
        <v>0</v>
      </c>
      <c r="K142" s="42">
        <v>8</v>
      </c>
      <c r="L142" s="12">
        <f t="shared" ref="L142:L148" si="3">I142+I142*8%</f>
        <v>0</v>
      </c>
      <c r="M142" s="13">
        <f t="shared" ref="M142:M147" si="4">J142+J142*8%</f>
        <v>0</v>
      </c>
      <c r="N142" s="43"/>
      <c r="O142" s="35"/>
      <c r="P142" s="35"/>
    </row>
    <row r="143" spans="2:48" s="25" customFormat="1" ht="66" customHeight="1">
      <c r="B143" s="7">
        <v>3</v>
      </c>
      <c r="C143" s="166" t="s">
        <v>79</v>
      </c>
      <c r="D143" s="159"/>
      <c r="E143" s="115"/>
      <c r="F143" s="44" t="s">
        <v>80</v>
      </c>
      <c r="G143" s="39">
        <v>200</v>
      </c>
      <c r="H143" s="40" t="s">
        <v>26</v>
      </c>
      <c r="I143" s="41"/>
      <c r="J143" s="21">
        <f t="shared" si="2"/>
        <v>0</v>
      </c>
      <c r="K143" s="42">
        <v>8</v>
      </c>
      <c r="L143" s="12">
        <f t="shared" si="3"/>
        <v>0</v>
      </c>
      <c r="M143" s="13">
        <f t="shared" si="4"/>
        <v>0</v>
      </c>
      <c r="N143" s="43"/>
      <c r="O143" s="35"/>
      <c r="P143" s="35"/>
    </row>
    <row r="144" spans="2:48" s="25" customFormat="1" ht="67.5" customHeight="1">
      <c r="B144" s="7">
        <v>4</v>
      </c>
      <c r="C144" s="224" t="s">
        <v>81</v>
      </c>
      <c r="D144" s="180"/>
      <c r="E144" s="115"/>
      <c r="F144" s="44" t="s">
        <v>77</v>
      </c>
      <c r="G144" s="39">
        <v>200</v>
      </c>
      <c r="H144" s="40" t="s">
        <v>26</v>
      </c>
      <c r="I144" s="41"/>
      <c r="J144" s="21">
        <f t="shared" si="2"/>
        <v>0</v>
      </c>
      <c r="K144" s="42">
        <v>8</v>
      </c>
      <c r="L144" s="12">
        <f t="shared" si="3"/>
        <v>0</v>
      </c>
      <c r="M144" s="13">
        <f t="shared" si="4"/>
        <v>0</v>
      </c>
      <c r="N144" s="43"/>
      <c r="O144" s="35"/>
      <c r="P144" s="35"/>
    </row>
    <row r="145" spans="2:48" s="25" customFormat="1" ht="66" customHeight="1">
      <c r="B145" s="7">
        <v>5</v>
      </c>
      <c r="C145" s="225"/>
      <c r="D145" s="223"/>
      <c r="E145" s="115"/>
      <c r="F145" s="44" t="s">
        <v>82</v>
      </c>
      <c r="G145" s="39">
        <v>200</v>
      </c>
      <c r="H145" s="40" t="s">
        <v>26</v>
      </c>
      <c r="I145" s="41"/>
      <c r="J145" s="21">
        <f t="shared" si="2"/>
        <v>0</v>
      </c>
      <c r="K145" s="42">
        <v>8</v>
      </c>
      <c r="L145" s="12">
        <f t="shared" si="3"/>
        <v>0</v>
      </c>
      <c r="M145" s="13">
        <f t="shared" si="4"/>
        <v>0</v>
      </c>
      <c r="N145" s="43"/>
      <c r="O145" s="35"/>
      <c r="P145" s="56"/>
    </row>
    <row r="146" spans="2:48" s="25" customFormat="1" ht="80.25" customHeight="1">
      <c r="B146" s="7">
        <v>6</v>
      </c>
      <c r="C146" s="224" t="s">
        <v>83</v>
      </c>
      <c r="D146" s="180"/>
      <c r="E146" s="115"/>
      <c r="F146" s="44" t="s">
        <v>84</v>
      </c>
      <c r="G146" s="39">
        <v>220</v>
      </c>
      <c r="H146" s="40" t="s">
        <v>26</v>
      </c>
      <c r="I146" s="41"/>
      <c r="J146" s="21">
        <f t="shared" si="2"/>
        <v>0</v>
      </c>
      <c r="K146" s="42">
        <v>8</v>
      </c>
      <c r="L146" s="12">
        <f t="shared" si="3"/>
        <v>0</v>
      </c>
      <c r="M146" s="13">
        <f t="shared" si="4"/>
        <v>0</v>
      </c>
      <c r="N146" s="43"/>
      <c r="O146" s="35"/>
      <c r="P146" s="35"/>
    </row>
    <row r="147" spans="2:48" s="25" customFormat="1" ht="72.75" customHeight="1">
      <c r="B147" s="7">
        <v>7</v>
      </c>
      <c r="C147" s="225"/>
      <c r="D147" s="223"/>
      <c r="E147" s="115"/>
      <c r="F147" s="44" t="s">
        <v>77</v>
      </c>
      <c r="G147" s="39">
        <v>220</v>
      </c>
      <c r="H147" s="40" t="s">
        <v>26</v>
      </c>
      <c r="I147" s="41"/>
      <c r="J147" s="21">
        <f t="shared" si="2"/>
        <v>0</v>
      </c>
      <c r="K147" s="42">
        <v>8</v>
      </c>
      <c r="L147" s="12">
        <f t="shared" si="3"/>
        <v>0</v>
      </c>
      <c r="M147" s="13">
        <f t="shared" si="4"/>
        <v>0</v>
      </c>
      <c r="N147" s="43"/>
      <c r="O147" s="35"/>
      <c r="P147" s="35"/>
    </row>
    <row r="148" spans="2:48" ht="18" customHeight="1">
      <c r="B148" s="45" t="s">
        <v>11</v>
      </c>
      <c r="C148" s="46" t="s">
        <v>85</v>
      </c>
      <c r="D148" s="47"/>
      <c r="E148" s="48"/>
      <c r="F148" s="48"/>
      <c r="G148" s="48"/>
      <c r="H148" s="48"/>
      <c r="I148" s="49" t="s">
        <v>257</v>
      </c>
      <c r="J148" s="50">
        <f>SUM(J141:J147)</f>
        <v>0</v>
      </c>
      <c r="K148" s="50"/>
      <c r="L148" s="49" t="e">
        <f t="shared" si="3"/>
        <v>#VALUE!</v>
      </c>
      <c r="M148" s="50">
        <f>SUM(M141:M147)</f>
        <v>0</v>
      </c>
      <c r="N148" s="33"/>
      <c r="O148" s="35"/>
      <c r="P148" s="3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</row>
    <row r="149" spans="2:48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31"/>
      <c r="O149" s="32"/>
    </row>
    <row r="150" spans="2:48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31"/>
      <c r="O150" s="32"/>
    </row>
    <row r="151" spans="2:48">
      <c r="B151" s="25"/>
      <c r="C151" s="221" t="s">
        <v>86</v>
      </c>
      <c r="D151" s="221"/>
      <c r="E151" s="221"/>
      <c r="F151" s="221"/>
      <c r="G151" s="221"/>
      <c r="H151" s="221"/>
      <c r="I151" s="221"/>
      <c r="J151" s="221"/>
      <c r="K151" s="221"/>
      <c r="L151" s="221"/>
      <c r="M151" s="25"/>
      <c r="N151" s="31"/>
      <c r="O151" s="32"/>
    </row>
    <row r="152" spans="2:48">
      <c r="B152" s="25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25"/>
      <c r="N152" s="31"/>
      <c r="O152" s="32"/>
    </row>
    <row r="153" spans="2:48">
      <c r="B153" s="25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25"/>
      <c r="N153" s="31"/>
      <c r="O153" s="32"/>
    </row>
    <row r="154" spans="2:48">
      <c r="B154" s="25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25"/>
      <c r="N154" s="31"/>
      <c r="O154" s="32"/>
    </row>
    <row r="155" spans="2:48">
      <c r="B155" s="25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25"/>
      <c r="N155" s="31"/>
      <c r="O155" s="32"/>
    </row>
    <row r="156" spans="2:48">
      <c r="B156" s="25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25"/>
      <c r="N156" s="31"/>
      <c r="O156" s="32"/>
    </row>
    <row r="157" spans="2:48">
      <c r="B157" s="25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25"/>
      <c r="N157" s="31"/>
      <c r="O157" s="32"/>
    </row>
    <row r="158" spans="2:48">
      <c r="B158" s="25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25"/>
      <c r="N158" s="31"/>
      <c r="O158" s="32"/>
    </row>
    <row r="159" spans="2:48">
      <c r="B159" s="25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25"/>
      <c r="N159" s="31"/>
      <c r="O159" s="32"/>
    </row>
    <row r="160" spans="2:48">
      <c r="B160" s="25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25"/>
      <c r="N160" s="31"/>
      <c r="O160" s="32"/>
    </row>
    <row r="161" spans="1:21">
      <c r="B161" s="25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25"/>
      <c r="N161" s="31"/>
      <c r="O161" s="32"/>
    </row>
    <row r="162" spans="1:21">
      <c r="B162" s="25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25"/>
      <c r="N162" s="31"/>
      <c r="O162" s="32"/>
    </row>
    <row r="163" spans="1:21">
      <c r="B163" s="25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25"/>
      <c r="N163" s="31"/>
      <c r="O163" s="32"/>
    </row>
    <row r="164" spans="1:21">
      <c r="B164" s="25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25"/>
      <c r="N164" s="31"/>
      <c r="O164" s="32"/>
    </row>
    <row r="165" spans="1:21">
      <c r="B165" s="25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25"/>
      <c r="N165" s="31"/>
      <c r="O165" s="32"/>
    </row>
    <row r="166" spans="1:21">
      <c r="B166" s="25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25"/>
      <c r="N166" s="31"/>
      <c r="O166" s="32"/>
    </row>
    <row r="169" spans="1:21" s="5" customFormat="1" ht="11.25">
      <c r="B169" s="1"/>
      <c r="J169" s="20"/>
      <c r="M169" s="20"/>
      <c r="N169" s="6"/>
      <c r="O169" s="6"/>
      <c r="P169" s="6"/>
      <c r="Q169" s="6"/>
      <c r="R169" s="6"/>
      <c r="S169" s="6"/>
      <c r="T169" s="6"/>
      <c r="U169" s="6"/>
    </row>
    <row r="170" spans="1:21" s="5" customFormat="1" ht="34.5" customHeight="1">
      <c r="B170" s="151" t="s">
        <v>64</v>
      </c>
      <c r="C170" s="152"/>
      <c r="D170" s="2"/>
      <c r="E170" s="2"/>
      <c r="F170" s="3" t="s">
        <v>0</v>
      </c>
      <c r="G170" s="2"/>
      <c r="H170" s="1"/>
      <c r="I170" s="176" t="s">
        <v>92</v>
      </c>
      <c r="J170" s="169"/>
      <c r="K170" s="169"/>
      <c r="L170" s="169"/>
      <c r="M170" s="22"/>
      <c r="N170" s="6"/>
      <c r="O170" s="6"/>
      <c r="P170" s="6"/>
      <c r="Q170" s="6"/>
      <c r="R170" s="6"/>
      <c r="S170" s="6"/>
      <c r="T170" s="6"/>
      <c r="U170" s="6"/>
    </row>
    <row r="171" spans="1:21" s="5" customFormat="1" ht="21.75" customHeight="1">
      <c r="B171" s="129" t="s">
        <v>91</v>
      </c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6"/>
      <c r="N171" s="6"/>
      <c r="O171" s="6"/>
      <c r="P171" s="6"/>
      <c r="Q171" s="6"/>
      <c r="R171" s="6"/>
      <c r="S171" s="6"/>
      <c r="T171" s="6"/>
      <c r="U171" s="6"/>
    </row>
    <row r="172" spans="1:21" s="5" customFormat="1" ht="39" customHeight="1">
      <c r="B172" s="116" t="s">
        <v>2</v>
      </c>
      <c r="C172" s="132" t="s">
        <v>3</v>
      </c>
      <c r="D172" s="133"/>
      <c r="E172" s="157"/>
      <c r="F172" s="116" t="s">
        <v>16</v>
      </c>
      <c r="G172" s="116" t="s">
        <v>17</v>
      </c>
      <c r="H172" s="116" t="s">
        <v>18</v>
      </c>
      <c r="I172" s="116" t="s">
        <v>6</v>
      </c>
      <c r="J172" s="116" t="s">
        <v>22</v>
      </c>
      <c r="K172" s="116" t="s">
        <v>20</v>
      </c>
      <c r="L172" s="116" t="s">
        <v>7</v>
      </c>
      <c r="M172" s="116" t="s">
        <v>8</v>
      </c>
      <c r="N172" s="6"/>
      <c r="O172" s="6"/>
      <c r="P172" s="6"/>
      <c r="Q172" s="6"/>
      <c r="R172" s="6"/>
      <c r="S172" s="6"/>
      <c r="T172" s="6"/>
      <c r="U172" s="6"/>
    </row>
    <row r="173" spans="1:21" s="5" customFormat="1">
      <c r="B173" s="117" t="s">
        <v>9</v>
      </c>
      <c r="C173" s="135" t="s">
        <v>14</v>
      </c>
      <c r="D173" s="136"/>
      <c r="E173" s="157"/>
      <c r="F173" s="117">
        <v>-3</v>
      </c>
      <c r="G173" s="117">
        <v>-4</v>
      </c>
      <c r="H173" s="117">
        <v>-5</v>
      </c>
      <c r="I173" s="117">
        <v>-6</v>
      </c>
      <c r="J173" s="117">
        <v>-7</v>
      </c>
      <c r="K173" s="117">
        <v>-8</v>
      </c>
      <c r="L173" s="117">
        <v>-9</v>
      </c>
      <c r="M173" s="117">
        <v>-10</v>
      </c>
      <c r="N173" s="6"/>
      <c r="O173" s="6"/>
      <c r="P173" s="6"/>
      <c r="Q173" s="6"/>
      <c r="R173" s="6"/>
      <c r="S173" s="6"/>
      <c r="T173" s="6"/>
      <c r="U173" s="6"/>
    </row>
    <row r="174" spans="1:21" s="5" customFormat="1" ht="178.5" customHeight="1">
      <c r="A174" s="6"/>
      <c r="B174" s="7">
        <v>1</v>
      </c>
      <c r="C174" s="138" t="s">
        <v>95</v>
      </c>
      <c r="D174" s="158"/>
      <c r="E174" s="159"/>
      <c r="F174" s="122"/>
      <c r="G174" s="9">
        <v>8000</v>
      </c>
      <c r="H174" s="10" t="s">
        <v>19</v>
      </c>
      <c r="I174" s="11"/>
      <c r="J174" s="21">
        <f t="shared" ref="J174" si="5">G174*I174</f>
        <v>0</v>
      </c>
      <c r="K174" s="42">
        <v>8</v>
      </c>
      <c r="L174" s="12">
        <f t="shared" ref="L174" si="6">I174+I174*8%</f>
        <v>0</v>
      </c>
      <c r="M174" s="13">
        <f t="shared" ref="M174" si="7">J174+J174*8%</f>
        <v>0</v>
      </c>
      <c r="N174" s="14"/>
      <c r="O174" s="15"/>
      <c r="P174" s="6"/>
      <c r="Q174" s="6"/>
      <c r="R174" s="6"/>
      <c r="S174" s="6"/>
      <c r="T174" s="6"/>
      <c r="U174" s="6"/>
    </row>
    <row r="175" spans="1:21" s="5" customFormat="1" ht="22.5" customHeight="1">
      <c r="A175" s="1"/>
      <c r="B175" s="16"/>
      <c r="C175" s="16"/>
      <c r="D175" s="16"/>
      <c r="E175" s="2"/>
      <c r="F175" s="2"/>
      <c r="G175" s="2"/>
      <c r="H175" s="2"/>
      <c r="I175" s="17" t="s">
        <v>10</v>
      </c>
      <c r="J175" s="18">
        <f>SUM(J174)</f>
        <v>0</v>
      </c>
      <c r="K175" s="19" t="s">
        <v>11</v>
      </c>
      <c r="L175" s="17" t="s">
        <v>11</v>
      </c>
      <c r="M175" s="23">
        <f>SUM(M174)</f>
        <v>0</v>
      </c>
      <c r="N175" s="1"/>
      <c r="O175" s="6"/>
      <c r="P175" s="6"/>
      <c r="Q175" s="6"/>
      <c r="R175" s="6"/>
      <c r="S175" s="6"/>
      <c r="T175" s="6"/>
      <c r="U175" s="6"/>
    </row>
    <row r="177" spans="1:21">
      <c r="C177" s="199" t="s">
        <v>93</v>
      </c>
      <c r="D177" s="199"/>
      <c r="E177" s="199"/>
      <c r="F177" s="199"/>
      <c r="G177" s="199"/>
      <c r="H177" s="199"/>
      <c r="I177" s="199"/>
      <c r="J177" s="199"/>
      <c r="K177" s="199"/>
      <c r="L177" s="199"/>
    </row>
    <row r="178" spans="1:21">
      <c r="C178" s="77"/>
      <c r="D178" s="77"/>
      <c r="E178" s="77"/>
      <c r="F178" s="77"/>
      <c r="G178" s="77"/>
      <c r="H178" s="77"/>
      <c r="I178" s="77"/>
      <c r="J178" s="77"/>
      <c r="K178" s="77"/>
      <c r="L178" s="77"/>
    </row>
    <row r="179" spans="1:21">
      <c r="C179" s="77"/>
      <c r="D179" s="77"/>
      <c r="E179" s="77"/>
      <c r="F179" s="77"/>
      <c r="G179" s="77"/>
      <c r="H179" s="77"/>
      <c r="I179" s="77"/>
      <c r="J179" s="77"/>
      <c r="K179" s="77"/>
      <c r="L179" s="77"/>
    </row>
    <row r="180" spans="1:21">
      <c r="C180" s="77"/>
      <c r="D180" s="77"/>
      <c r="E180" s="77"/>
      <c r="F180" s="77"/>
      <c r="G180" s="77"/>
      <c r="H180" s="77"/>
      <c r="I180" s="77"/>
      <c r="J180" s="77"/>
      <c r="K180" s="77"/>
      <c r="L180" s="77"/>
    </row>
    <row r="181" spans="1:21">
      <c r="C181" s="77"/>
      <c r="D181" s="77"/>
      <c r="E181" s="77"/>
      <c r="F181" s="77"/>
      <c r="G181" s="77"/>
      <c r="H181" s="77"/>
      <c r="I181" s="77"/>
      <c r="J181" s="77"/>
      <c r="K181" s="77"/>
      <c r="L181" s="77"/>
    </row>
    <row r="182" spans="1:21"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3" spans="1:21">
      <c r="C183" s="77"/>
      <c r="D183" s="77"/>
      <c r="E183" s="77"/>
      <c r="F183" s="77"/>
      <c r="G183" s="77"/>
      <c r="H183" s="77"/>
      <c r="I183" s="77"/>
      <c r="J183" s="77"/>
      <c r="K183" s="77"/>
      <c r="L183" s="77"/>
    </row>
    <row r="184" spans="1:21">
      <c r="C184" s="77"/>
      <c r="D184" s="77"/>
      <c r="E184" s="77"/>
      <c r="F184" s="77"/>
      <c r="G184" s="77"/>
      <c r="H184" s="77"/>
      <c r="I184" s="77"/>
      <c r="J184" s="77"/>
      <c r="K184" s="77"/>
      <c r="L184" s="77"/>
    </row>
    <row r="185" spans="1:21">
      <c r="C185" s="77"/>
      <c r="D185" s="77"/>
      <c r="E185" s="77"/>
      <c r="F185" s="77"/>
      <c r="G185" s="77"/>
      <c r="H185" s="77"/>
      <c r="I185" s="77"/>
      <c r="J185" s="77"/>
      <c r="K185" s="77"/>
      <c r="L185" s="77"/>
    </row>
    <row r="188" spans="1:21" s="5" customFormat="1" ht="34.5" customHeight="1">
      <c r="B188" s="151" t="s">
        <v>65</v>
      </c>
      <c r="C188" s="152"/>
      <c r="D188" s="2"/>
      <c r="E188" s="2"/>
      <c r="F188" s="3" t="s">
        <v>0</v>
      </c>
      <c r="G188" s="2"/>
      <c r="H188" s="1"/>
      <c r="I188" s="176" t="s">
        <v>92</v>
      </c>
      <c r="J188" s="169"/>
      <c r="K188" s="169"/>
      <c r="L188" s="169"/>
      <c r="M188" s="22"/>
      <c r="N188" s="6"/>
      <c r="O188" s="6"/>
      <c r="P188" s="6"/>
      <c r="Q188" s="6"/>
      <c r="R188" s="6"/>
      <c r="S188" s="6"/>
      <c r="T188" s="6"/>
      <c r="U188" s="6"/>
    </row>
    <row r="189" spans="1:21" s="5" customFormat="1" ht="21.75" customHeight="1">
      <c r="B189" s="129" t="s">
        <v>102</v>
      </c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6"/>
      <c r="N189" s="6"/>
      <c r="O189" s="6"/>
      <c r="P189" s="6"/>
      <c r="Q189" s="6"/>
      <c r="R189" s="6"/>
      <c r="S189" s="6"/>
      <c r="T189" s="6"/>
      <c r="U189" s="6"/>
    </row>
    <row r="190" spans="1:21" s="5" customFormat="1" ht="39" customHeight="1">
      <c r="B190" s="116" t="s">
        <v>2</v>
      </c>
      <c r="C190" s="132" t="s">
        <v>3</v>
      </c>
      <c r="D190" s="133"/>
      <c r="E190" s="157"/>
      <c r="F190" s="116" t="s">
        <v>16</v>
      </c>
      <c r="G190" s="116" t="s">
        <v>17</v>
      </c>
      <c r="H190" s="116" t="s">
        <v>5</v>
      </c>
      <c r="I190" s="116" t="s">
        <v>6</v>
      </c>
      <c r="J190" s="116" t="s">
        <v>22</v>
      </c>
      <c r="K190" s="116" t="s">
        <v>20</v>
      </c>
      <c r="L190" s="116" t="s">
        <v>7</v>
      </c>
      <c r="M190" s="116" t="s">
        <v>8</v>
      </c>
      <c r="N190" s="6"/>
      <c r="O190" s="6"/>
      <c r="P190" s="6"/>
      <c r="Q190" s="6"/>
      <c r="R190" s="6"/>
      <c r="S190" s="6"/>
      <c r="T190" s="6"/>
      <c r="U190" s="6"/>
    </row>
    <row r="191" spans="1:21" s="5" customFormat="1">
      <c r="B191" s="117" t="s">
        <v>9</v>
      </c>
      <c r="C191" s="135" t="s">
        <v>14</v>
      </c>
      <c r="D191" s="136"/>
      <c r="E191" s="157"/>
      <c r="F191" s="117">
        <v>-3</v>
      </c>
      <c r="G191" s="117">
        <v>-4</v>
      </c>
      <c r="H191" s="117">
        <v>-5</v>
      </c>
      <c r="I191" s="117">
        <v>-6</v>
      </c>
      <c r="J191" s="117">
        <v>-7</v>
      </c>
      <c r="K191" s="117">
        <v>-8</v>
      </c>
      <c r="L191" s="117">
        <v>-9</v>
      </c>
      <c r="M191" s="117">
        <v>-10</v>
      </c>
      <c r="N191" s="6"/>
      <c r="O191" s="6"/>
      <c r="P191" s="6"/>
      <c r="Q191" s="6"/>
      <c r="R191" s="6"/>
      <c r="S191" s="6"/>
      <c r="T191" s="6"/>
      <c r="U191" s="6"/>
    </row>
    <row r="192" spans="1:21" s="5" customFormat="1" ht="30.75" customHeight="1">
      <c r="A192" s="6"/>
      <c r="B192" s="7">
        <v>1</v>
      </c>
      <c r="C192" s="138" t="s">
        <v>103</v>
      </c>
      <c r="D192" s="158"/>
      <c r="E192" s="159"/>
      <c r="F192" s="122"/>
      <c r="G192" s="9">
        <v>2000</v>
      </c>
      <c r="H192" s="10" t="s">
        <v>49</v>
      </c>
      <c r="I192" s="11"/>
      <c r="J192" s="21">
        <f t="shared" ref="J192:J197" si="8">G192*I192</f>
        <v>0</v>
      </c>
      <c r="K192" s="42">
        <v>8</v>
      </c>
      <c r="L192" s="12">
        <f t="shared" ref="L192:L197" si="9">I192+I192*8%</f>
        <v>0</v>
      </c>
      <c r="M192" s="13">
        <f t="shared" ref="M192:M197" si="10">J192+J192*8%</f>
        <v>0</v>
      </c>
      <c r="N192" s="14"/>
      <c r="O192" s="15"/>
      <c r="P192" s="6"/>
      <c r="Q192" s="6"/>
      <c r="R192" s="6"/>
      <c r="S192" s="6"/>
      <c r="T192" s="6"/>
      <c r="U192" s="6"/>
    </row>
    <row r="193" spans="1:48" s="5" customFormat="1" ht="30.75" customHeight="1">
      <c r="A193" s="6"/>
      <c r="B193" s="7">
        <v>2</v>
      </c>
      <c r="C193" s="138" t="s">
        <v>104</v>
      </c>
      <c r="D193" s="158"/>
      <c r="E193" s="159"/>
      <c r="F193" s="122"/>
      <c r="G193" s="9">
        <v>6000</v>
      </c>
      <c r="H193" s="10" t="s">
        <v>49</v>
      </c>
      <c r="I193" s="11"/>
      <c r="J193" s="21">
        <f t="shared" si="8"/>
        <v>0</v>
      </c>
      <c r="K193" s="10">
        <v>8</v>
      </c>
      <c r="L193" s="12">
        <f t="shared" si="9"/>
        <v>0</v>
      </c>
      <c r="M193" s="13">
        <f t="shared" si="10"/>
        <v>0</v>
      </c>
      <c r="N193" s="14"/>
      <c r="O193" s="15"/>
      <c r="P193" s="6"/>
      <c r="Q193" s="6"/>
      <c r="R193" s="6"/>
      <c r="S193" s="6"/>
      <c r="T193" s="6"/>
      <c r="U193" s="6"/>
    </row>
    <row r="194" spans="1:48" s="5" customFormat="1" ht="30.75" customHeight="1">
      <c r="A194" s="6"/>
      <c r="B194" s="7">
        <v>3</v>
      </c>
      <c r="C194" s="138" t="s">
        <v>105</v>
      </c>
      <c r="D194" s="158"/>
      <c r="E194" s="159"/>
      <c r="F194" s="122"/>
      <c r="G194" s="9">
        <v>600</v>
      </c>
      <c r="H194" s="10" t="s">
        <v>69</v>
      </c>
      <c r="I194" s="11"/>
      <c r="J194" s="21">
        <f t="shared" si="8"/>
        <v>0</v>
      </c>
      <c r="K194" s="10">
        <v>8</v>
      </c>
      <c r="L194" s="12">
        <f t="shared" si="9"/>
        <v>0</v>
      </c>
      <c r="M194" s="13">
        <f t="shared" si="10"/>
        <v>0</v>
      </c>
      <c r="N194" s="14"/>
      <c r="O194" s="15"/>
      <c r="P194" s="6"/>
      <c r="Q194" s="6"/>
      <c r="R194" s="6"/>
      <c r="S194" s="6"/>
      <c r="T194" s="6"/>
      <c r="U194" s="6"/>
    </row>
    <row r="195" spans="1:48" s="5" customFormat="1" ht="30.75" customHeight="1">
      <c r="A195" s="6"/>
      <c r="B195" s="7">
        <v>4</v>
      </c>
      <c r="C195" s="138" t="s">
        <v>108</v>
      </c>
      <c r="D195" s="158"/>
      <c r="E195" s="159"/>
      <c r="F195" s="122"/>
      <c r="G195" s="9">
        <v>2000</v>
      </c>
      <c r="H195" s="10" t="s">
        <v>49</v>
      </c>
      <c r="I195" s="11"/>
      <c r="J195" s="21">
        <f t="shared" si="8"/>
        <v>0</v>
      </c>
      <c r="K195" s="10">
        <v>8</v>
      </c>
      <c r="L195" s="12">
        <f t="shared" si="9"/>
        <v>0</v>
      </c>
      <c r="M195" s="13">
        <f t="shared" si="10"/>
        <v>0</v>
      </c>
      <c r="N195" s="14"/>
      <c r="O195" s="15"/>
      <c r="P195" s="6"/>
      <c r="Q195" s="6"/>
      <c r="R195" s="6"/>
      <c r="S195" s="6"/>
      <c r="T195" s="6"/>
      <c r="U195" s="6"/>
    </row>
    <row r="196" spans="1:48" s="5" customFormat="1" ht="31.5" customHeight="1">
      <c r="A196" s="6"/>
      <c r="B196" s="7">
        <v>5</v>
      </c>
      <c r="C196" s="138" t="s">
        <v>107</v>
      </c>
      <c r="D196" s="158"/>
      <c r="E196" s="159"/>
      <c r="F196" s="122"/>
      <c r="G196" s="9">
        <v>6000</v>
      </c>
      <c r="H196" s="10" t="s">
        <v>49</v>
      </c>
      <c r="I196" s="11"/>
      <c r="J196" s="21">
        <f t="shared" si="8"/>
        <v>0</v>
      </c>
      <c r="K196" s="10">
        <v>8</v>
      </c>
      <c r="L196" s="12">
        <f t="shared" si="9"/>
        <v>0</v>
      </c>
      <c r="M196" s="13">
        <f t="shared" si="10"/>
        <v>0</v>
      </c>
      <c r="N196" s="14"/>
      <c r="O196" s="15"/>
      <c r="P196" s="6"/>
      <c r="Q196" s="6"/>
      <c r="R196" s="6"/>
      <c r="S196" s="6"/>
      <c r="T196" s="6"/>
      <c r="U196" s="6"/>
    </row>
    <row r="197" spans="1:48" s="5" customFormat="1" ht="30.75" customHeight="1">
      <c r="A197" s="6"/>
      <c r="B197" s="7">
        <v>6</v>
      </c>
      <c r="C197" s="138" t="s">
        <v>106</v>
      </c>
      <c r="D197" s="158"/>
      <c r="E197" s="159"/>
      <c r="F197" s="122"/>
      <c r="G197" s="9">
        <v>6000</v>
      </c>
      <c r="H197" s="10" t="s">
        <v>49</v>
      </c>
      <c r="I197" s="11"/>
      <c r="J197" s="21">
        <f t="shared" si="8"/>
        <v>0</v>
      </c>
      <c r="K197" s="10">
        <v>8</v>
      </c>
      <c r="L197" s="12">
        <f t="shared" si="9"/>
        <v>0</v>
      </c>
      <c r="M197" s="13">
        <f t="shared" si="10"/>
        <v>0</v>
      </c>
      <c r="N197" s="14"/>
      <c r="O197" s="15"/>
      <c r="P197" s="6"/>
      <c r="Q197" s="6"/>
      <c r="R197" s="6"/>
      <c r="S197" s="6"/>
      <c r="T197" s="6"/>
      <c r="U197" s="6"/>
    </row>
    <row r="198" spans="1:48" s="5" customFormat="1" ht="22.5" customHeight="1">
      <c r="A198" s="1"/>
      <c r="B198" s="16"/>
      <c r="C198" s="16"/>
      <c r="D198" s="16"/>
      <c r="E198" s="2"/>
      <c r="F198" s="2"/>
      <c r="G198" s="2"/>
      <c r="H198" s="2"/>
      <c r="I198" s="17" t="s">
        <v>10</v>
      </c>
      <c r="J198" s="18">
        <f>SUM(J192:J197)</f>
        <v>0</v>
      </c>
      <c r="K198" s="19" t="s">
        <v>11</v>
      </c>
      <c r="L198" s="17" t="s">
        <v>11</v>
      </c>
      <c r="M198" s="23">
        <f>SUM(M192:M197)</f>
        <v>0</v>
      </c>
      <c r="N198" s="1"/>
      <c r="O198" s="6"/>
      <c r="P198" s="6"/>
      <c r="Q198" s="6"/>
      <c r="R198" s="6"/>
      <c r="S198" s="6"/>
      <c r="T198" s="6"/>
      <c r="U198" s="6"/>
    </row>
    <row r="199" spans="1:48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31"/>
      <c r="O199" s="3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</row>
    <row r="200" spans="1:48" s="80" customFormat="1">
      <c r="B200" s="81"/>
      <c r="C200" s="160" t="s">
        <v>165</v>
      </c>
      <c r="D200" s="226"/>
      <c r="E200" s="226"/>
      <c r="F200" s="226"/>
      <c r="G200" s="226"/>
      <c r="H200" s="226"/>
      <c r="I200" s="226"/>
      <c r="J200" s="226"/>
      <c r="K200" s="226"/>
      <c r="L200" s="226"/>
      <c r="M200" s="81"/>
      <c r="N200" s="84"/>
      <c r="O200" s="34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</row>
    <row r="201" spans="1:48" s="80" customFormat="1">
      <c r="B201" s="81"/>
      <c r="C201" s="82"/>
      <c r="D201" s="83"/>
      <c r="E201" s="83"/>
      <c r="F201" s="83"/>
      <c r="G201" s="83"/>
      <c r="H201" s="83"/>
      <c r="I201" s="83"/>
      <c r="J201" s="83"/>
      <c r="K201" s="83"/>
      <c r="L201" s="83"/>
      <c r="M201" s="81"/>
      <c r="N201" s="84"/>
      <c r="O201" s="34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</row>
    <row r="202" spans="1:48" s="80" customFormat="1">
      <c r="B202" s="81"/>
      <c r="C202" s="82"/>
      <c r="D202" s="83"/>
      <c r="E202" s="83"/>
      <c r="F202" s="83"/>
      <c r="G202" s="83"/>
      <c r="H202" s="83"/>
      <c r="I202" s="83"/>
      <c r="J202" s="83"/>
      <c r="K202" s="83"/>
      <c r="L202" s="83"/>
      <c r="M202" s="81"/>
      <c r="N202" s="84"/>
      <c r="O202" s="34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</row>
    <row r="203" spans="1:48" s="80" customFormat="1">
      <c r="B203" s="81"/>
      <c r="C203" s="82"/>
      <c r="D203" s="83"/>
      <c r="E203" s="83"/>
      <c r="F203" s="83"/>
      <c r="G203" s="83"/>
      <c r="H203" s="83"/>
      <c r="I203" s="83"/>
      <c r="J203" s="83"/>
      <c r="K203" s="83"/>
      <c r="L203" s="83"/>
      <c r="M203" s="81"/>
      <c r="N203" s="84"/>
      <c r="O203" s="34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</row>
    <row r="204" spans="1:48" s="80" customFormat="1">
      <c r="B204" s="81"/>
      <c r="C204" s="82"/>
      <c r="D204" s="83"/>
      <c r="E204" s="83"/>
      <c r="F204" s="83"/>
      <c r="G204" s="83"/>
      <c r="H204" s="83"/>
      <c r="I204" s="83"/>
      <c r="J204" s="83"/>
      <c r="K204" s="83"/>
      <c r="L204" s="83"/>
      <c r="M204" s="81"/>
      <c r="N204" s="84"/>
      <c r="O204" s="34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</row>
    <row r="205" spans="1:48" s="80" customFormat="1">
      <c r="B205" s="81"/>
      <c r="C205" s="82"/>
      <c r="D205" s="83"/>
      <c r="E205" s="83"/>
      <c r="F205" s="83"/>
      <c r="G205" s="83"/>
      <c r="H205" s="83"/>
      <c r="I205" s="83"/>
      <c r="J205" s="83"/>
      <c r="K205" s="83"/>
      <c r="L205" s="83"/>
      <c r="M205" s="81"/>
      <c r="N205" s="84"/>
      <c r="O205" s="34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</row>
    <row r="206" spans="1:48" s="80" customFormat="1">
      <c r="B206" s="81"/>
      <c r="C206" s="82"/>
      <c r="D206" s="83"/>
      <c r="E206" s="83"/>
      <c r="F206" s="83"/>
      <c r="G206" s="83"/>
      <c r="H206" s="83"/>
      <c r="I206" s="83"/>
      <c r="J206" s="83"/>
      <c r="K206" s="83"/>
      <c r="L206" s="83"/>
      <c r="M206" s="81"/>
      <c r="N206" s="84"/>
      <c r="O206" s="34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</row>
    <row r="207" spans="1:48" s="80" customFormat="1">
      <c r="B207" s="81"/>
      <c r="C207" s="82"/>
      <c r="D207" s="83"/>
      <c r="E207" s="83"/>
      <c r="F207" s="83"/>
      <c r="G207" s="83"/>
      <c r="H207" s="83"/>
      <c r="I207" s="83"/>
      <c r="J207" s="83"/>
      <c r="K207" s="83"/>
      <c r="L207" s="83"/>
      <c r="M207" s="81"/>
      <c r="N207" s="84"/>
      <c r="O207" s="34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</row>
    <row r="208" spans="1:48" s="80" customFormat="1">
      <c r="B208" s="81"/>
      <c r="C208" s="82"/>
      <c r="D208" s="83"/>
      <c r="E208" s="83"/>
      <c r="F208" s="83"/>
      <c r="G208" s="83"/>
      <c r="H208" s="83"/>
      <c r="I208" s="83"/>
      <c r="J208" s="83"/>
      <c r="K208" s="83"/>
      <c r="L208" s="83"/>
      <c r="M208" s="81"/>
      <c r="N208" s="84"/>
      <c r="O208" s="34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</row>
    <row r="209" spans="1:48" s="80" customFormat="1">
      <c r="B209" s="81"/>
      <c r="C209" s="82"/>
      <c r="D209" s="83"/>
      <c r="E209" s="83"/>
      <c r="F209" s="83"/>
      <c r="G209" s="83"/>
      <c r="H209" s="83"/>
      <c r="I209" s="83"/>
      <c r="J209" s="83"/>
      <c r="K209" s="83"/>
      <c r="L209" s="83"/>
      <c r="M209" s="81"/>
      <c r="N209" s="84"/>
      <c r="O209" s="34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</row>
    <row r="210" spans="1:48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31"/>
      <c r="O210" s="3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</row>
    <row r="211" spans="1:48" s="5" customFormat="1" ht="34.5" customHeight="1">
      <c r="B211" s="151" t="s">
        <v>161</v>
      </c>
      <c r="C211" s="152"/>
      <c r="D211" s="2"/>
      <c r="E211" s="2"/>
      <c r="F211" s="3" t="s">
        <v>0</v>
      </c>
      <c r="G211" s="2"/>
      <c r="H211" s="1"/>
      <c r="I211" s="176" t="s">
        <v>111</v>
      </c>
      <c r="J211" s="169"/>
      <c r="K211" s="169"/>
      <c r="L211" s="169"/>
      <c r="M211" s="22"/>
      <c r="N211" s="6"/>
      <c r="O211" s="6"/>
      <c r="P211" s="6"/>
      <c r="Q211" s="6"/>
      <c r="R211" s="6"/>
      <c r="S211" s="6"/>
      <c r="T211" s="6"/>
      <c r="U211" s="6"/>
    </row>
    <row r="212" spans="1:48" s="5" customFormat="1" ht="21.75" customHeight="1">
      <c r="B212" s="129" t="s">
        <v>112</v>
      </c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6"/>
      <c r="N212" s="6"/>
      <c r="O212" s="6"/>
      <c r="P212" s="6"/>
      <c r="Q212" s="6"/>
      <c r="R212" s="6"/>
      <c r="S212" s="6"/>
      <c r="T212" s="6"/>
      <c r="U212" s="6"/>
    </row>
    <row r="213" spans="1:48" s="5" customFormat="1" ht="39" customHeight="1">
      <c r="B213" s="116" t="s">
        <v>2</v>
      </c>
      <c r="C213" s="132" t="s">
        <v>3</v>
      </c>
      <c r="D213" s="133"/>
      <c r="E213" s="157"/>
      <c r="F213" s="116" t="s">
        <v>16</v>
      </c>
      <c r="G213" s="116" t="s">
        <v>17</v>
      </c>
      <c r="H213" s="116" t="s">
        <v>18</v>
      </c>
      <c r="I213" s="116" t="s">
        <v>6</v>
      </c>
      <c r="J213" s="116" t="s">
        <v>22</v>
      </c>
      <c r="K213" s="116" t="s">
        <v>20</v>
      </c>
      <c r="L213" s="116" t="s">
        <v>7</v>
      </c>
      <c r="M213" s="116" t="s">
        <v>8</v>
      </c>
      <c r="N213" s="6"/>
      <c r="O213" s="6"/>
      <c r="P213" s="6"/>
      <c r="Q213" s="6"/>
      <c r="R213" s="6"/>
      <c r="S213" s="6"/>
      <c r="T213" s="6"/>
      <c r="U213" s="6"/>
    </row>
    <row r="214" spans="1:48" s="5" customFormat="1">
      <c r="B214" s="117" t="s">
        <v>9</v>
      </c>
      <c r="C214" s="135" t="s">
        <v>14</v>
      </c>
      <c r="D214" s="136"/>
      <c r="E214" s="157"/>
      <c r="F214" s="117">
        <v>-3</v>
      </c>
      <c r="G214" s="117">
        <v>-4</v>
      </c>
      <c r="H214" s="117">
        <v>-5</v>
      </c>
      <c r="I214" s="117">
        <v>-6</v>
      </c>
      <c r="J214" s="117">
        <v>-7</v>
      </c>
      <c r="K214" s="117">
        <v>-8</v>
      </c>
      <c r="L214" s="117">
        <v>-9</v>
      </c>
      <c r="M214" s="117">
        <v>-10</v>
      </c>
      <c r="N214" s="6"/>
      <c r="O214" s="6"/>
      <c r="P214" s="6"/>
      <c r="Q214" s="6"/>
      <c r="R214" s="6"/>
      <c r="S214" s="6"/>
      <c r="T214" s="6"/>
      <c r="U214" s="6"/>
    </row>
    <row r="215" spans="1:48" s="5" customFormat="1" ht="56.25" customHeight="1">
      <c r="A215" s="6"/>
      <c r="B215" s="7">
        <v>1</v>
      </c>
      <c r="C215" s="138" t="s">
        <v>109</v>
      </c>
      <c r="D215" s="158"/>
      <c r="E215" s="159"/>
      <c r="F215" s="122"/>
      <c r="G215" s="9">
        <v>450</v>
      </c>
      <c r="H215" s="10" t="s">
        <v>110</v>
      </c>
      <c r="I215" s="11"/>
      <c r="J215" s="21">
        <f t="shared" ref="J215" si="11">G215*I215</f>
        <v>0</v>
      </c>
      <c r="K215" s="42">
        <v>8</v>
      </c>
      <c r="L215" s="12">
        <f t="shared" ref="L215" si="12">I215+I215*8%</f>
        <v>0</v>
      </c>
      <c r="M215" s="13">
        <f t="shared" ref="M215" si="13">J215+J215*8%</f>
        <v>0</v>
      </c>
      <c r="N215" s="14"/>
      <c r="O215" s="15"/>
      <c r="P215" s="6"/>
      <c r="Q215" s="6"/>
      <c r="R215" s="6"/>
      <c r="S215" s="6"/>
      <c r="T215" s="6"/>
      <c r="U215" s="6"/>
    </row>
    <row r="216" spans="1:48" s="5" customFormat="1" ht="22.5" customHeight="1">
      <c r="A216" s="1"/>
      <c r="B216" s="16"/>
      <c r="C216" s="16"/>
      <c r="D216" s="16"/>
      <c r="E216" s="2"/>
      <c r="F216" s="2"/>
      <c r="G216" s="2"/>
      <c r="H216" s="2"/>
      <c r="I216" s="17" t="s">
        <v>10</v>
      </c>
      <c r="J216" s="18">
        <f>SUM(J215)</f>
        <v>0</v>
      </c>
      <c r="K216" s="19" t="s">
        <v>11</v>
      </c>
      <c r="L216" s="17" t="s">
        <v>11</v>
      </c>
      <c r="M216" s="23">
        <f>SUM(M215)</f>
        <v>0</v>
      </c>
      <c r="N216" s="1"/>
      <c r="O216" s="6"/>
      <c r="P216" s="6"/>
      <c r="Q216" s="6"/>
      <c r="R216" s="6"/>
      <c r="S216" s="6"/>
      <c r="T216" s="6"/>
      <c r="U216" s="6"/>
    </row>
    <row r="218" spans="1:48" s="5" customFormat="1" ht="34.5" customHeight="1">
      <c r="B218" s="151" t="s">
        <v>90</v>
      </c>
      <c r="C218" s="152"/>
      <c r="D218" s="2"/>
      <c r="E218" s="2"/>
      <c r="F218" s="3" t="s">
        <v>0</v>
      </c>
      <c r="G218" s="2"/>
      <c r="H218" s="1"/>
      <c r="I218" s="151" t="s">
        <v>1</v>
      </c>
      <c r="J218" s="197"/>
      <c r="K218" s="197"/>
      <c r="L218" s="197"/>
      <c r="M218" s="22"/>
      <c r="N218" s="6"/>
      <c r="O218" s="6"/>
      <c r="P218" s="6"/>
      <c r="Q218" s="6"/>
      <c r="R218" s="6"/>
      <c r="S218" s="6"/>
      <c r="T218" s="6"/>
      <c r="U218" s="6"/>
    </row>
    <row r="219" spans="1:48" s="5" customFormat="1" ht="21.75" customHeight="1">
      <c r="B219" s="129" t="s">
        <v>113</v>
      </c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6"/>
      <c r="N219" s="6"/>
      <c r="O219" s="6"/>
      <c r="P219" s="6"/>
      <c r="Q219" s="6"/>
      <c r="R219" s="6"/>
      <c r="S219" s="6"/>
      <c r="T219" s="6"/>
      <c r="U219" s="6"/>
    </row>
    <row r="220" spans="1:48" s="5" customFormat="1" ht="39" customHeight="1">
      <c r="B220" s="116" t="s">
        <v>2</v>
      </c>
      <c r="C220" s="132" t="s">
        <v>3</v>
      </c>
      <c r="D220" s="133"/>
      <c r="E220" s="157"/>
      <c r="F220" s="116" t="s">
        <v>16</v>
      </c>
      <c r="G220" s="116" t="s">
        <v>17</v>
      </c>
      <c r="H220" s="116" t="s">
        <v>18</v>
      </c>
      <c r="I220" s="116" t="s">
        <v>6</v>
      </c>
      <c r="J220" s="116" t="s">
        <v>22</v>
      </c>
      <c r="K220" s="116" t="s">
        <v>20</v>
      </c>
      <c r="L220" s="116" t="s">
        <v>7</v>
      </c>
      <c r="M220" s="116" t="s">
        <v>8</v>
      </c>
      <c r="N220" s="6"/>
      <c r="O220" s="6"/>
      <c r="P220" s="6"/>
      <c r="Q220" s="6"/>
      <c r="R220" s="6"/>
      <c r="S220" s="6"/>
      <c r="T220" s="6"/>
      <c r="U220" s="6"/>
    </row>
    <row r="221" spans="1:48" s="5" customFormat="1">
      <c r="B221" s="117" t="s">
        <v>9</v>
      </c>
      <c r="C221" s="135" t="s">
        <v>14</v>
      </c>
      <c r="D221" s="136"/>
      <c r="E221" s="157"/>
      <c r="F221" s="117">
        <v>-3</v>
      </c>
      <c r="G221" s="117">
        <v>-4</v>
      </c>
      <c r="H221" s="117">
        <v>-5</v>
      </c>
      <c r="I221" s="117">
        <v>-6</v>
      </c>
      <c r="J221" s="117">
        <v>-7</v>
      </c>
      <c r="K221" s="117">
        <v>-8</v>
      </c>
      <c r="L221" s="117">
        <v>-9</v>
      </c>
      <c r="M221" s="117">
        <v>-10</v>
      </c>
      <c r="N221" s="6"/>
      <c r="O221" s="6"/>
      <c r="P221" s="6"/>
      <c r="Q221" s="6"/>
      <c r="R221" s="6"/>
      <c r="S221" s="6"/>
      <c r="T221" s="6"/>
      <c r="U221" s="6"/>
    </row>
    <row r="222" spans="1:48" s="5" customFormat="1" ht="109.5" customHeight="1">
      <c r="A222" s="6"/>
      <c r="B222" s="7">
        <v>1</v>
      </c>
      <c r="C222" s="138" t="s">
        <v>114</v>
      </c>
      <c r="D222" s="158"/>
      <c r="E222" s="159"/>
      <c r="F222" s="122"/>
      <c r="G222" s="9">
        <v>8000</v>
      </c>
      <c r="H222" s="10" t="s">
        <v>115</v>
      </c>
      <c r="I222" s="11"/>
      <c r="J222" s="21">
        <f t="shared" ref="J222" si="14">G222*I222</f>
        <v>0</v>
      </c>
      <c r="K222" s="42">
        <v>8</v>
      </c>
      <c r="L222" s="12">
        <f t="shared" ref="L222" si="15">I222+I222*8%</f>
        <v>0</v>
      </c>
      <c r="M222" s="13">
        <f t="shared" ref="M222" si="16">J222+J222*8%</f>
        <v>0</v>
      </c>
      <c r="N222" s="14"/>
      <c r="O222" s="15"/>
      <c r="P222" s="6"/>
      <c r="Q222" s="6"/>
      <c r="R222" s="6"/>
      <c r="S222" s="6"/>
      <c r="T222" s="6"/>
      <c r="U222" s="6"/>
    </row>
    <row r="223" spans="1:48" s="5" customFormat="1" ht="22.5" customHeight="1">
      <c r="A223" s="1"/>
      <c r="B223" s="16"/>
      <c r="C223" s="16"/>
      <c r="D223" s="16"/>
      <c r="E223" s="2"/>
      <c r="F223" s="2"/>
      <c r="G223" s="2"/>
      <c r="H223" s="2"/>
      <c r="I223" s="17" t="s">
        <v>10</v>
      </c>
      <c r="J223" s="18">
        <f>SUM(J222)</f>
        <v>0</v>
      </c>
      <c r="K223" s="19" t="s">
        <v>11</v>
      </c>
      <c r="L223" s="17" t="s">
        <v>11</v>
      </c>
      <c r="M223" s="23">
        <f>SUM(M222)</f>
        <v>0</v>
      </c>
      <c r="N223" s="1"/>
      <c r="O223" s="6"/>
      <c r="P223" s="6"/>
      <c r="Q223" s="6"/>
      <c r="R223" s="6"/>
      <c r="S223" s="6"/>
      <c r="T223" s="6"/>
      <c r="U223" s="6"/>
    </row>
    <row r="224" spans="1:48" s="57" customFormat="1" ht="27.75" customHeight="1">
      <c r="C224" s="198" t="s">
        <v>116</v>
      </c>
      <c r="D224" s="198"/>
      <c r="E224" s="198"/>
      <c r="F224" s="198"/>
      <c r="G224" s="198"/>
      <c r="H224" s="198"/>
      <c r="I224" s="198"/>
      <c r="J224" s="198"/>
      <c r="K224" s="198"/>
      <c r="L224" s="198"/>
    </row>
    <row r="228" spans="1:21" s="5" customFormat="1" ht="34.5" customHeight="1">
      <c r="B228" s="151" t="s">
        <v>162</v>
      </c>
      <c r="C228" s="152"/>
      <c r="D228" s="2"/>
      <c r="E228" s="2"/>
      <c r="F228" s="3" t="s">
        <v>0</v>
      </c>
      <c r="G228" s="2"/>
      <c r="H228" s="1"/>
      <c r="I228" s="151" t="s">
        <v>1</v>
      </c>
      <c r="J228" s="197"/>
      <c r="K228" s="197"/>
      <c r="L228" s="197"/>
      <c r="M228" s="22"/>
      <c r="N228" s="6"/>
      <c r="O228" s="6"/>
      <c r="P228" s="6"/>
      <c r="Q228" s="6"/>
      <c r="R228" s="6"/>
      <c r="S228" s="6"/>
      <c r="T228" s="6"/>
      <c r="U228" s="6"/>
    </row>
    <row r="229" spans="1:21" s="5" customFormat="1" ht="21.75" customHeight="1">
      <c r="B229" s="129" t="s">
        <v>117</v>
      </c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6"/>
      <c r="N229" s="6"/>
      <c r="O229" s="6"/>
      <c r="P229" s="6"/>
      <c r="Q229" s="6"/>
      <c r="R229" s="6"/>
      <c r="S229" s="6"/>
      <c r="T229" s="6"/>
      <c r="U229" s="6"/>
    </row>
    <row r="230" spans="1:21" s="5" customFormat="1" ht="39" customHeight="1">
      <c r="B230" s="116" t="s">
        <v>2</v>
      </c>
      <c r="C230" s="132" t="s">
        <v>3</v>
      </c>
      <c r="D230" s="133"/>
      <c r="E230" s="157"/>
      <c r="F230" s="116" t="s">
        <v>16</v>
      </c>
      <c r="G230" s="116" t="s">
        <v>17</v>
      </c>
      <c r="H230" s="116" t="s">
        <v>18</v>
      </c>
      <c r="I230" s="116" t="s">
        <v>6</v>
      </c>
      <c r="J230" s="116" t="s">
        <v>22</v>
      </c>
      <c r="K230" s="116" t="s">
        <v>20</v>
      </c>
      <c r="L230" s="116" t="s">
        <v>7</v>
      </c>
      <c r="M230" s="116" t="s">
        <v>8</v>
      </c>
      <c r="N230" s="6"/>
      <c r="O230" s="6"/>
      <c r="P230" s="6"/>
      <c r="Q230" s="6"/>
      <c r="R230" s="6"/>
      <c r="S230" s="6"/>
      <c r="T230" s="6"/>
      <c r="U230" s="6"/>
    </row>
    <row r="231" spans="1:21" s="5" customFormat="1">
      <c r="B231" s="117" t="s">
        <v>9</v>
      </c>
      <c r="C231" s="135" t="s">
        <v>14</v>
      </c>
      <c r="D231" s="136"/>
      <c r="E231" s="157"/>
      <c r="F231" s="117">
        <v>-3</v>
      </c>
      <c r="G231" s="117">
        <v>-4</v>
      </c>
      <c r="H231" s="117">
        <v>-5</v>
      </c>
      <c r="I231" s="117">
        <v>-6</v>
      </c>
      <c r="J231" s="117">
        <v>-7</v>
      </c>
      <c r="K231" s="117">
        <v>-8</v>
      </c>
      <c r="L231" s="117">
        <v>-9</v>
      </c>
      <c r="M231" s="117">
        <v>-10</v>
      </c>
      <c r="N231" s="6"/>
      <c r="O231" s="6"/>
      <c r="P231" s="6"/>
      <c r="Q231" s="6"/>
      <c r="R231" s="6"/>
      <c r="S231" s="6"/>
      <c r="T231" s="6"/>
      <c r="U231" s="6"/>
    </row>
    <row r="232" spans="1:21" s="5" customFormat="1" ht="83.25" customHeight="1">
      <c r="A232" s="6"/>
      <c r="B232" s="7">
        <v>1</v>
      </c>
      <c r="C232" s="138" t="s">
        <v>118</v>
      </c>
      <c r="D232" s="158"/>
      <c r="E232" s="159"/>
      <c r="F232" s="122"/>
      <c r="G232" s="9">
        <v>1800</v>
      </c>
      <c r="H232" s="10" t="s">
        <v>119</v>
      </c>
      <c r="I232" s="11"/>
      <c r="J232" s="21">
        <f t="shared" ref="J232" si="17">G232*I232</f>
        <v>0</v>
      </c>
      <c r="K232" s="42">
        <v>8</v>
      </c>
      <c r="L232" s="12">
        <f t="shared" ref="L232" si="18">I232+I232*8%</f>
        <v>0</v>
      </c>
      <c r="M232" s="13">
        <f t="shared" ref="M232" si="19">J232+J232*8%</f>
        <v>0</v>
      </c>
      <c r="N232" s="14"/>
      <c r="O232" s="15"/>
      <c r="P232" s="6"/>
      <c r="Q232" s="6"/>
      <c r="R232" s="6"/>
      <c r="S232" s="6"/>
      <c r="T232" s="6"/>
      <c r="U232" s="6"/>
    </row>
    <row r="233" spans="1:21" s="5" customFormat="1" ht="22.5" customHeight="1">
      <c r="A233" s="1"/>
      <c r="B233" s="16"/>
      <c r="C233" s="16"/>
      <c r="D233" s="16"/>
      <c r="E233" s="2"/>
      <c r="F233" s="2"/>
      <c r="G233" s="2"/>
      <c r="H233" s="2"/>
      <c r="I233" s="17" t="s">
        <v>10</v>
      </c>
      <c r="J233" s="18">
        <f>SUM(J232)</f>
        <v>0</v>
      </c>
      <c r="K233" s="19" t="s">
        <v>11</v>
      </c>
      <c r="L233" s="17" t="s">
        <v>11</v>
      </c>
      <c r="M233" s="23">
        <f>SUM(M232)</f>
        <v>0</v>
      </c>
      <c r="N233" s="1"/>
      <c r="O233" s="6"/>
      <c r="P233" s="6"/>
      <c r="Q233" s="6"/>
      <c r="R233" s="6"/>
      <c r="S233" s="6"/>
      <c r="T233" s="6"/>
      <c r="U233" s="6"/>
    </row>
    <row r="234" spans="1:21" s="5" customFormat="1" ht="22.5" customHeight="1">
      <c r="A234" s="1"/>
      <c r="B234" s="16"/>
      <c r="C234" s="16"/>
      <c r="D234" s="16"/>
      <c r="E234" s="2"/>
      <c r="F234" s="2"/>
      <c r="G234" s="2"/>
      <c r="H234" s="2"/>
      <c r="I234" s="16"/>
      <c r="J234" s="51"/>
      <c r="K234" s="14"/>
      <c r="L234" s="16"/>
      <c r="M234" s="52"/>
      <c r="N234" s="1"/>
      <c r="O234" s="6"/>
      <c r="P234" s="6"/>
      <c r="Q234" s="6"/>
      <c r="R234" s="6"/>
      <c r="S234" s="6"/>
      <c r="T234" s="6"/>
      <c r="U234" s="6"/>
    </row>
    <row r="235" spans="1:21" s="5" customFormat="1" ht="22.5" customHeight="1">
      <c r="A235" s="1"/>
      <c r="B235" s="16"/>
      <c r="C235" s="16"/>
      <c r="D235" s="16"/>
      <c r="E235" s="2"/>
      <c r="F235" s="2"/>
      <c r="G235" s="2"/>
      <c r="H235" s="2"/>
      <c r="I235" s="16"/>
      <c r="J235" s="51"/>
      <c r="K235" s="14"/>
      <c r="L235" s="16"/>
      <c r="M235" s="52"/>
      <c r="N235" s="1"/>
      <c r="O235" s="6"/>
      <c r="P235" s="6"/>
      <c r="Q235" s="6"/>
      <c r="R235" s="6"/>
      <c r="S235" s="6"/>
      <c r="T235" s="6"/>
      <c r="U235" s="6"/>
    </row>
    <row r="236" spans="1:21" s="5" customFormat="1" ht="22.5" customHeight="1">
      <c r="A236" s="1"/>
      <c r="B236" s="16"/>
      <c r="C236" s="16"/>
      <c r="D236" s="16"/>
      <c r="E236" s="2"/>
      <c r="F236" s="2"/>
      <c r="G236" s="2"/>
      <c r="H236" s="2"/>
      <c r="I236" s="16"/>
      <c r="J236" s="51"/>
      <c r="K236" s="14"/>
      <c r="L236" s="16"/>
      <c r="M236" s="52"/>
      <c r="N236" s="1"/>
      <c r="O236" s="6"/>
      <c r="P236" s="6"/>
      <c r="Q236" s="6"/>
      <c r="R236" s="6"/>
      <c r="S236" s="6"/>
      <c r="T236" s="6"/>
      <c r="U236" s="6"/>
    </row>
    <row r="237" spans="1:21" s="5" customFormat="1" ht="22.5" customHeight="1">
      <c r="A237" s="1"/>
      <c r="B237" s="16"/>
      <c r="C237" s="16"/>
      <c r="D237" s="16"/>
      <c r="E237" s="2"/>
      <c r="F237" s="2"/>
      <c r="G237" s="2"/>
      <c r="H237" s="2"/>
      <c r="I237" s="16"/>
      <c r="J237" s="51"/>
      <c r="K237" s="14"/>
      <c r="L237" s="16"/>
      <c r="M237" s="52"/>
      <c r="N237" s="1"/>
      <c r="O237" s="6"/>
      <c r="P237" s="6"/>
      <c r="Q237" s="6"/>
      <c r="R237" s="6"/>
      <c r="S237" s="6"/>
      <c r="T237" s="6"/>
      <c r="U237" s="6"/>
    </row>
    <row r="238" spans="1:21" s="5" customFormat="1" ht="22.5" customHeight="1">
      <c r="A238" s="1"/>
      <c r="B238" s="16"/>
      <c r="C238" s="16"/>
      <c r="D238" s="16"/>
      <c r="E238" s="2"/>
      <c r="F238" s="2"/>
      <c r="G238" s="2"/>
      <c r="H238" s="2"/>
      <c r="I238" s="16"/>
      <c r="J238" s="51"/>
      <c r="K238" s="14"/>
      <c r="L238" s="16"/>
      <c r="M238" s="52"/>
      <c r="N238" s="1"/>
      <c r="O238" s="6"/>
      <c r="P238" s="6"/>
      <c r="Q238" s="6"/>
      <c r="R238" s="6"/>
      <c r="S238" s="6"/>
      <c r="T238" s="6"/>
      <c r="U238" s="6"/>
    </row>
    <row r="239" spans="1:21" s="5" customFormat="1" ht="22.5" customHeight="1">
      <c r="A239" s="1"/>
      <c r="B239" s="16"/>
      <c r="C239" s="16"/>
      <c r="D239" s="16"/>
      <c r="E239" s="2"/>
      <c r="F239" s="2"/>
      <c r="G239" s="2"/>
      <c r="H239" s="2"/>
      <c r="I239" s="16"/>
      <c r="J239" s="51"/>
      <c r="K239" s="14"/>
      <c r="L239" s="16"/>
      <c r="M239" s="52"/>
      <c r="N239" s="1"/>
      <c r="O239" s="6"/>
      <c r="P239" s="6"/>
      <c r="Q239" s="6"/>
      <c r="R239" s="6"/>
      <c r="S239" s="6"/>
      <c r="T239" s="6"/>
      <c r="U239" s="6"/>
    </row>
    <row r="240" spans="1:21" s="5" customFormat="1" ht="22.5" customHeight="1">
      <c r="A240" s="1"/>
      <c r="B240" s="16"/>
      <c r="C240" s="16"/>
      <c r="D240" s="16"/>
      <c r="E240" s="2"/>
      <c r="F240" s="2"/>
      <c r="G240" s="2"/>
      <c r="H240" s="2"/>
      <c r="I240" s="16"/>
      <c r="J240" s="51"/>
      <c r="K240" s="14"/>
      <c r="L240" s="16"/>
      <c r="M240" s="52"/>
      <c r="N240" s="1"/>
      <c r="O240" s="6"/>
      <c r="P240" s="6"/>
      <c r="Q240" s="6"/>
      <c r="R240" s="6"/>
      <c r="S240" s="6"/>
      <c r="T240" s="6"/>
      <c r="U240" s="6"/>
    </row>
    <row r="241" spans="1:21" s="5" customFormat="1" ht="22.5" customHeight="1">
      <c r="A241" s="1"/>
      <c r="B241" s="16"/>
      <c r="C241" s="16"/>
      <c r="D241" s="16"/>
      <c r="E241" s="2"/>
      <c r="F241" s="2"/>
      <c r="G241" s="2"/>
      <c r="H241" s="2"/>
      <c r="I241" s="16"/>
      <c r="J241" s="51"/>
      <c r="K241" s="14"/>
      <c r="L241" s="16"/>
      <c r="M241" s="52"/>
      <c r="N241" s="1"/>
      <c r="O241" s="6"/>
      <c r="P241" s="6"/>
      <c r="Q241" s="6"/>
      <c r="R241" s="6"/>
      <c r="S241" s="6"/>
      <c r="T241" s="6"/>
      <c r="U241" s="6"/>
    </row>
    <row r="242" spans="1:21" s="5" customFormat="1" ht="22.5" customHeight="1">
      <c r="A242" s="1"/>
      <c r="B242" s="16"/>
      <c r="C242" s="16"/>
      <c r="D242" s="16"/>
      <c r="E242" s="2"/>
      <c r="F242" s="2"/>
      <c r="G242" s="2"/>
      <c r="H242" s="2"/>
      <c r="I242" s="16"/>
      <c r="J242" s="51"/>
      <c r="K242" s="14"/>
      <c r="L242" s="16"/>
      <c r="M242" s="52"/>
      <c r="N242" s="1"/>
      <c r="O242" s="6"/>
      <c r="P242" s="6"/>
      <c r="Q242" s="6"/>
      <c r="R242" s="6"/>
      <c r="S242" s="6"/>
      <c r="T242" s="6"/>
      <c r="U242" s="6"/>
    </row>
    <row r="246" spans="1:21" ht="31.5" customHeight="1">
      <c r="A246" s="58"/>
      <c r="B246" s="187" t="s">
        <v>163</v>
      </c>
      <c r="C246" s="169"/>
      <c r="D246" s="59"/>
      <c r="E246" s="59"/>
      <c r="F246" s="60" t="s">
        <v>0</v>
      </c>
      <c r="G246" s="61"/>
      <c r="H246" s="59"/>
      <c r="I246" s="62"/>
      <c r="J246" s="188" t="s">
        <v>120</v>
      </c>
      <c r="K246" s="189"/>
      <c r="L246" s="189"/>
      <c r="M246" s="189"/>
      <c r="N246" s="58"/>
      <c r="O246" s="58"/>
    </row>
    <row r="247" spans="1:21" ht="26.25" customHeight="1">
      <c r="A247" s="63"/>
      <c r="B247" s="190" t="s">
        <v>121</v>
      </c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2"/>
      <c r="N247" s="63"/>
      <c r="O247" s="63"/>
    </row>
    <row r="248" spans="1:21" ht="56.25">
      <c r="A248" s="63"/>
      <c r="B248" s="120" t="s">
        <v>2</v>
      </c>
      <c r="C248" s="193" t="s">
        <v>3</v>
      </c>
      <c r="D248" s="194"/>
      <c r="E248" s="195"/>
      <c r="F248" s="120" t="s">
        <v>122</v>
      </c>
      <c r="G248" s="120" t="s">
        <v>17</v>
      </c>
      <c r="H248" s="120" t="s">
        <v>5</v>
      </c>
      <c r="I248" s="120" t="s">
        <v>6</v>
      </c>
      <c r="J248" s="120" t="s">
        <v>123</v>
      </c>
      <c r="K248" s="120" t="s">
        <v>20</v>
      </c>
      <c r="L248" s="120" t="s">
        <v>7</v>
      </c>
      <c r="M248" s="120" t="s">
        <v>8</v>
      </c>
      <c r="N248" s="63"/>
      <c r="O248" s="63"/>
    </row>
    <row r="249" spans="1:21">
      <c r="A249" s="63"/>
      <c r="B249" s="121" t="s">
        <v>9</v>
      </c>
      <c r="C249" s="196" t="s">
        <v>14</v>
      </c>
      <c r="D249" s="174"/>
      <c r="E249" s="157"/>
      <c r="F249" s="121" t="s">
        <v>99</v>
      </c>
      <c r="G249" s="121" t="s">
        <v>100</v>
      </c>
      <c r="H249" s="121" t="s">
        <v>101</v>
      </c>
      <c r="I249" s="121" t="s">
        <v>124</v>
      </c>
      <c r="J249" s="121" t="s">
        <v>125</v>
      </c>
      <c r="K249" s="121" t="s">
        <v>126</v>
      </c>
      <c r="L249" s="121" t="s">
        <v>127</v>
      </c>
      <c r="M249" s="121" t="s">
        <v>128</v>
      </c>
      <c r="N249" s="63"/>
      <c r="O249" s="63"/>
    </row>
    <row r="250" spans="1:21" ht="150" customHeight="1">
      <c r="A250" s="64"/>
      <c r="B250" s="65">
        <v>1</v>
      </c>
      <c r="C250" s="186" t="s">
        <v>130</v>
      </c>
      <c r="D250" s="158"/>
      <c r="E250" s="159"/>
      <c r="F250" s="127"/>
      <c r="G250" s="66">
        <v>24</v>
      </c>
      <c r="H250" s="67" t="s">
        <v>129</v>
      </c>
      <c r="I250" s="68"/>
      <c r="J250" s="21">
        <f t="shared" ref="J250" si="20">G250*I250</f>
        <v>0</v>
      </c>
      <c r="K250" s="42">
        <v>8</v>
      </c>
      <c r="L250" s="12">
        <f t="shared" ref="L250" si="21">I250+I250*8%</f>
        <v>0</v>
      </c>
      <c r="M250" s="13">
        <f t="shared" ref="M250" si="22">J250+J250*8%</f>
        <v>0</v>
      </c>
      <c r="N250" s="64"/>
      <c r="O250" s="64"/>
    </row>
    <row r="251" spans="1:21" ht="181.5" customHeight="1">
      <c r="A251" s="64"/>
      <c r="B251" s="65">
        <v>2</v>
      </c>
      <c r="C251" s="186" t="s">
        <v>131</v>
      </c>
      <c r="D251" s="158"/>
      <c r="E251" s="158"/>
      <c r="F251" s="158"/>
      <c r="G251" s="158"/>
      <c r="H251" s="158"/>
      <c r="I251" s="158"/>
      <c r="J251" s="158"/>
      <c r="K251" s="158"/>
      <c r="L251" s="158"/>
      <c r="M251" s="159"/>
      <c r="N251" s="64"/>
      <c r="O251" s="64"/>
    </row>
    <row r="252" spans="1:21" ht="39" customHeight="1">
      <c r="A252" s="64"/>
      <c r="B252" s="65" t="s">
        <v>132</v>
      </c>
      <c r="C252" s="186" t="s">
        <v>136</v>
      </c>
      <c r="D252" s="158"/>
      <c r="E252" s="159"/>
      <c r="F252" s="127"/>
      <c r="G252" s="66">
        <v>12</v>
      </c>
      <c r="H252" s="67" t="s">
        <v>129</v>
      </c>
      <c r="I252" s="68"/>
      <c r="J252" s="21">
        <f t="shared" ref="J252:J255" si="23">G252*I252</f>
        <v>0</v>
      </c>
      <c r="K252" s="42">
        <v>8</v>
      </c>
      <c r="L252" s="12">
        <f t="shared" ref="L252:L255" si="24">I252+I252*8%</f>
        <v>0</v>
      </c>
      <c r="M252" s="13">
        <f t="shared" ref="M252:M255" si="25">J252+J252*8%</f>
        <v>0</v>
      </c>
      <c r="N252" s="64"/>
      <c r="O252" s="64"/>
    </row>
    <row r="253" spans="1:21" ht="35.25" customHeight="1">
      <c r="A253" s="64"/>
      <c r="B253" s="65" t="s">
        <v>133</v>
      </c>
      <c r="C253" s="186" t="s">
        <v>137</v>
      </c>
      <c r="D253" s="158"/>
      <c r="E253" s="159"/>
      <c r="F253" s="127"/>
      <c r="G253" s="66">
        <v>12</v>
      </c>
      <c r="H253" s="67" t="s">
        <v>129</v>
      </c>
      <c r="I253" s="68"/>
      <c r="J253" s="21">
        <f t="shared" si="23"/>
        <v>0</v>
      </c>
      <c r="K253" s="42">
        <v>8</v>
      </c>
      <c r="L253" s="12">
        <f t="shared" si="24"/>
        <v>0</v>
      </c>
      <c r="M253" s="13">
        <f t="shared" si="25"/>
        <v>0</v>
      </c>
      <c r="N253" s="64"/>
      <c r="O253" s="64"/>
    </row>
    <row r="254" spans="1:21" ht="38.25" customHeight="1">
      <c r="A254" s="64"/>
      <c r="B254" s="65" t="s">
        <v>134</v>
      </c>
      <c r="C254" s="186" t="s">
        <v>138</v>
      </c>
      <c r="D254" s="158"/>
      <c r="E254" s="159"/>
      <c r="F254" s="127"/>
      <c r="G254" s="66">
        <v>6</v>
      </c>
      <c r="H254" s="67" t="s">
        <v>129</v>
      </c>
      <c r="I254" s="68"/>
      <c r="J254" s="21">
        <f t="shared" si="23"/>
        <v>0</v>
      </c>
      <c r="K254" s="42">
        <v>8</v>
      </c>
      <c r="L254" s="12">
        <f t="shared" si="24"/>
        <v>0</v>
      </c>
      <c r="M254" s="13">
        <f t="shared" si="25"/>
        <v>0</v>
      </c>
      <c r="N254" s="64"/>
      <c r="O254" s="64"/>
    </row>
    <row r="255" spans="1:21" ht="38.25" customHeight="1">
      <c r="A255" s="64"/>
      <c r="B255" s="65" t="s">
        <v>135</v>
      </c>
      <c r="C255" s="186" t="s">
        <v>139</v>
      </c>
      <c r="D255" s="158"/>
      <c r="E255" s="159"/>
      <c r="F255" s="127"/>
      <c r="G255" s="66">
        <v>6</v>
      </c>
      <c r="H255" s="67" t="s">
        <v>129</v>
      </c>
      <c r="I255" s="68"/>
      <c r="J255" s="21">
        <f t="shared" si="23"/>
        <v>0</v>
      </c>
      <c r="K255" s="42">
        <v>8</v>
      </c>
      <c r="L255" s="12">
        <f t="shared" si="24"/>
        <v>0</v>
      </c>
      <c r="M255" s="13">
        <f t="shared" si="25"/>
        <v>0</v>
      </c>
      <c r="N255" s="64"/>
      <c r="O255" s="64"/>
    </row>
    <row r="256" spans="1:21" ht="63.75" customHeight="1">
      <c r="A256" s="64"/>
      <c r="B256" s="65">
        <v>3</v>
      </c>
      <c r="C256" s="186" t="s">
        <v>143</v>
      </c>
      <c r="D256" s="158"/>
      <c r="E256" s="158"/>
      <c r="F256" s="158"/>
      <c r="G256" s="158"/>
      <c r="H256" s="158"/>
      <c r="I256" s="158"/>
      <c r="J256" s="158"/>
      <c r="K256" s="158"/>
      <c r="L256" s="158"/>
      <c r="M256" s="159"/>
      <c r="N256" s="64"/>
      <c r="O256" s="64"/>
    </row>
    <row r="257" spans="1:21" ht="45.75" customHeight="1">
      <c r="A257" s="64"/>
      <c r="B257" s="65" t="s">
        <v>140</v>
      </c>
      <c r="C257" s="186" t="s">
        <v>144</v>
      </c>
      <c r="D257" s="158"/>
      <c r="E257" s="159"/>
      <c r="F257" s="127"/>
      <c r="G257" s="66">
        <v>6</v>
      </c>
      <c r="H257" s="67" t="s">
        <v>129</v>
      </c>
      <c r="I257" s="68"/>
      <c r="J257" s="21">
        <f t="shared" ref="J257:J259" si="26">G257*I257</f>
        <v>0</v>
      </c>
      <c r="K257" s="42">
        <v>8</v>
      </c>
      <c r="L257" s="12">
        <f t="shared" ref="L257:L259" si="27">I257+I257*8%</f>
        <v>0</v>
      </c>
      <c r="M257" s="13">
        <f t="shared" ref="M257:M259" si="28">J257+J257*8%</f>
        <v>0</v>
      </c>
      <c r="N257" s="64"/>
      <c r="O257" s="64"/>
    </row>
    <row r="258" spans="1:21" ht="46.5" customHeight="1">
      <c r="A258" s="64"/>
      <c r="B258" s="65" t="s">
        <v>141</v>
      </c>
      <c r="C258" s="186" t="s">
        <v>145</v>
      </c>
      <c r="D258" s="158"/>
      <c r="E258" s="159"/>
      <c r="F258" s="127"/>
      <c r="G258" s="66">
        <v>6</v>
      </c>
      <c r="H258" s="67" t="s">
        <v>129</v>
      </c>
      <c r="I258" s="68"/>
      <c r="J258" s="21">
        <f t="shared" si="26"/>
        <v>0</v>
      </c>
      <c r="K258" s="42">
        <v>8</v>
      </c>
      <c r="L258" s="12">
        <f t="shared" si="27"/>
        <v>0</v>
      </c>
      <c r="M258" s="13">
        <f t="shared" si="28"/>
        <v>0</v>
      </c>
      <c r="N258" s="64"/>
      <c r="O258" s="64"/>
    </row>
    <row r="259" spans="1:21" ht="41.25" customHeight="1">
      <c r="A259" s="64"/>
      <c r="B259" s="65" t="s">
        <v>142</v>
      </c>
      <c r="C259" s="186" t="s">
        <v>146</v>
      </c>
      <c r="D259" s="158"/>
      <c r="E259" s="159"/>
      <c r="F259" s="127"/>
      <c r="G259" s="66">
        <v>6</v>
      </c>
      <c r="H259" s="67" t="s">
        <v>129</v>
      </c>
      <c r="I259" s="68"/>
      <c r="J259" s="21">
        <f t="shared" si="26"/>
        <v>0</v>
      </c>
      <c r="K259" s="42">
        <v>8</v>
      </c>
      <c r="L259" s="12">
        <f t="shared" si="27"/>
        <v>0</v>
      </c>
      <c r="M259" s="13">
        <f t="shared" si="28"/>
        <v>0</v>
      </c>
      <c r="N259" s="64"/>
      <c r="O259" s="64"/>
    </row>
    <row r="260" spans="1:21" ht="22.5" customHeight="1">
      <c r="A260" s="69"/>
      <c r="B260" s="70"/>
      <c r="C260" s="70"/>
      <c r="D260" s="70"/>
      <c r="E260" s="71"/>
      <c r="F260" s="71"/>
      <c r="G260" s="71"/>
      <c r="H260" s="71"/>
      <c r="I260" s="72" t="s">
        <v>10</v>
      </c>
      <c r="J260" s="73">
        <f>SUM(J250:J259)</f>
        <v>0</v>
      </c>
      <c r="K260" s="74" t="s">
        <v>11</v>
      </c>
      <c r="L260" s="72" t="s">
        <v>11</v>
      </c>
      <c r="M260" s="73">
        <f>SUM(M250:M259)</f>
        <v>0</v>
      </c>
      <c r="N260" s="75"/>
      <c r="O260" s="76"/>
    </row>
    <row r="261" spans="1:21" ht="22.5" customHeight="1">
      <c r="A261" s="69"/>
      <c r="B261" s="70"/>
      <c r="C261" s="70"/>
      <c r="D261" s="70"/>
      <c r="E261" s="71"/>
      <c r="F261" s="71"/>
      <c r="G261" s="71"/>
      <c r="H261" s="71"/>
      <c r="I261" s="70"/>
      <c r="J261" s="100"/>
      <c r="K261" s="75"/>
      <c r="L261" s="70"/>
      <c r="M261" s="100"/>
      <c r="N261" s="75"/>
      <c r="O261" s="76"/>
    </row>
    <row r="262" spans="1:21" ht="22.5" customHeight="1">
      <c r="A262" s="69"/>
      <c r="B262" s="70"/>
      <c r="C262" s="70"/>
      <c r="D262" s="70"/>
      <c r="E262" s="71"/>
      <c r="F262" s="71"/>
      <c r="G262" s="71"/>
      <c r="H262" s="71"/>
      <c r="I262" s="70"/>
      <c r="J262" s="100"/>
      <c r="K262" s="75"/>
      <c r="L262" s="70"/>
      <c r="M262" s="100"/>
      <c r="N262" s="75"/>
      <c r="O262" s="76"/>
    </row>
    <row r="263" spans="1:21" ht="22.5" customHeight="1">
      <c r="A263" s="69"/>
      <c r="B263" s="70"/>
      <c r="C263" s="70"/>
      <c r="D263" s="70"/>
      <c r="E263" s="71"/>
      <c r="F263" s="71"/>
      <c r="G263" s="71"/>
      <c r="H263" s="71"/>
      <c r="I263" s="70"/>
      <c r="J263" s="100"/>
      <c r="K263" s="75"/>
      <c r="L263" s="70"/>
      <c r="M263" s="100"/>
      <c r="N263" s="75"/>
      <c r="O263" s="76"/>
    </row>
    <row r="264" spans="1:21" ht="22.5" customHeight="1">
      <c r="A264" s="69"/>
      <c r="B264" s="70"/>
      <c r="C264" s="70"/>
      <c r="D264" s="70"/>
      <c r="E264" s="71"/>
      <c r="F264" s="71"/>
      <c r="G264" s="71"/>
      <c r="H264" s="71"/>
      <c r="I264" s="70"/>
      <c r="J264" s="100"/>
      <c r="K264" s="75"/>
      <c r="L264" s="70"/>
      <c r="M264" s="100"/>
      <c r="N264" s="75"/>
      <c r="O264" s="76"/>
    </row>
    <row r="265" spans="1:21" ht="22.5" customHeight="1">
      <c r="A265" s="69"/>
      <c r="B265" s="70"/>
      <c r="C265" s="70"/>
      <c r="D265" s="70"/>
      <c r="E265" s="71"/>
      <c r="F265" s="71"/>
      <c r="G265" s="71"/>
      <c r="H265" s="71"/>
      <c r="I265" s="70"/>
      <c r="J265" s="100"/>
      <c r="K265" s="75"/>
      <c r="L265" s="70"/>
      <c r="M265" s="100"/>
      <c r="N265" s="75"/>
      <c r="O265" s="76"/>
    </row>
    <row r="266" spans="1:21" ht="22.5" customHeight="1">
      <c r="A266" s="69"/>
      <c r="B266" s="70"/>
      <c r="C266" s="70"/>
      <c r="D266" s="70"/>
      <c r="E266" s="71"/>
      <c r="F266" s="71"/>
      <c r="G266" s="71"/>
      <c r="H266" s="71"/>
      <c r="I266" s="70"/>
      <c r="J266" s="100"/>
      <c r="K266" s="75"/>
      <c r="L266" s="70"/>
      <c r="M266" s="100"/>
      <c r="N266" s="75"/>
      <c r="O266" s="76"/>
    </row>
    <row r="269" spans="1:21" s="5" customFormat="1" ht="34.5" customHeight="1">
      <c r="B269" s="151" t="s">
        <v>164</v>
      </c>
      <c r="C269" s="152"/>
      <c r="D269" s="2"/>
      <c r="E269" s="2"/>
      <c r="F269" s="3" t="s">
        <v>0</v>
      </c>
      <c r="G269" s="2"/>
      <c r="H269" s="1"/>
      <c r="I269" s="188" t="s">
        <v>120</v>
      </c>
      <c r="J269" s="189"/>
      <c r="K269" s="189"/>
      <c r="L269" s="189"/>
      <c r="M269" s="22"/>
      <c r="N269" s="6"/>
      <c r="O269" s="6"/>
      <c r="P269" s="6"/>
      <c r="Q269" s="6"/>
      <c r="R269" s="6"/>
      <c r="S269" s="6"/>
      <c r="T269" s="6"/>
      <c r="U269" s="6"/>
    </row>
    <row r="270" spans="1:21" s="5" customFormat="1" ht="21.75" customHeight="1">
      <c r="B270" s="129" t="s">
        <v>147</v>
      </c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6"/>
      <c r="N270" s="6"/>
      <c r="O270" s="6"/>
      <c r="P270" s="6"/>
      <c r="Q270" s="6"/>
      <c r="R270" s="6"/>
      <c r="S270" s="6"/>
      <c r="T270" s="6"/>
      <c r="U270" s="6"/>
    </row>
    <row r="271" spans="1:21" s="5" customFormat="1" ht="39" customHeight="1">
      <c r="B271" s="116" t="s">
        <v>2</v>
      </c>
      <c r="C271" s="132" t="s">
        <v>3</v>
      </c>
      <c r="D271" s="133"/>
      <c r="E271" s="157"/>
      <c r="F271" s="116" t="s">
        <v>16</v>
      </c>
      <c r="G271" s="116" t="s">
        <v>17</v>
      </c>
      <c r="H271" s="116" t="s">
        <v>18</v>
      </c>
      <c r="I271" s="116" t="s">
        <v>6</v>
      </c>
      <c r="J271" s="116" t="s">
        <v>22</v>
      </c>
      <c r="K271" s="116" t="s">
        <v>20</v>
      </c>
      <c r="L271" s="116" t="s">
        <v>7</v>
      </c>
      <c r="M271" s="116" t="s">
        <v>8</v>
      </c>
      <c r="N271" s="6"/>
      <c r="O271" s="6"/>
      <c r="P271" s="6"/>
      <c r="Q271" s="6"/>
      <c r="R271" s="6"/>
      <c r="S271" s="6"/>
      <c r="T271" s="6"/>
      <c r="U271" s="6"/>
    </row>
    <row r="272" spans="1:21" s="5" customFormat="1">
      <c r="B272" s="117" t="s">
        <v>9</v>
      </c>
      <c r="C272" s="135" t="s">
        <v>14</v>
      </c>
      <c r="D272" s="136"/>
      <c r="E272" s="157"/>
      <c r="F272" s="117">
        <v>-3</v>
      </c>
      <c r="G272" s="117">
        <v>-4</v>
      </c>
      <c r="H272" s="117">
        <v>-5</v>
      </c>
      <c r="I272" s="117">
        <v>-6</v>
      </c>
      <c r="J272" s="117">
        <v>-7</v>
      </c>
      <c r="K272" s="117">
        <v>-8</v>
      </c>
      <c r="L272" s="117">
        <v>-9</v>
      </c>
      <c r="M272" s="117">
        <v>-10</v>
      </c>
      <c r="N272" s="6"/>
      <c r="O272" s="6"/>
      <c r="P272" s="6"/>
      <c r="Q272" s="6"/>
      <c r="R272" s="6"/>
      <c r="S272" s="6"/>
      <c r="T272" s="6"/>
      <c r="U272" s="6"/>
    </row>
    <row r="273" spans="1:21" s="5" customFormat="1" ht="136.5" customHeight="1">
      <c r="A273" s="6"/>
      <c r="B273" s="7">
        <v>1</v>
      </c>
      <c r="C273" s="138" t="s">
        <v>148</v>
      </c>
      <c r="D273" s="158"/>
      <c r="E273" s="159"/>
      <c r="F273" s="122"/>
      <c r="G273" s="9">
        <v>24</v>
      </c>
      <c r="H273" s="10" t="s">
        <v>129</v>
      </c>
      <c r="I273" s="11"/>
      <c r="J273" s="21">
        <f t="shared" ref="J273:J274" si="29">G273*I273</f>
        <v>0</v>
      </c>
      <c r="K273" s="42">
        <v>8</v>
      </c>
      <c r="L273" s="12">
        <f t="shared" ref="L273:L274" si="30">I273+I273*8%</f>
        <v>0</v>
      </c>
      <c r="M273" s="13">
        <f t="shared" ref="M273:M274" si="31">J273+J273*8%</f>
        <v>0</v>
      </c>
      <c r="N273" s="14"/>
      <c r="O273" s="15"/>
      <c r="P273" s="6"/>
      <c r="Q273" s="6"/>
      <c r="R273" s="6"/>
      <c r="S273" s="6"/>
      <c r="T273" s="6"/>
      <c r="U273" s="6"/>
    </row>
    <row r="274" spans="1:21" s="5" customFormat="1" ht="146.25" customHeight="1">
      <c r="A274" s="6"/>
      <c r="B274" s="7">
        <v>2</v>
      </c>
      <c r="C274" s="138" t="s">
        <v>149</v>
      </c>
      <c r="D274" s="158"/>
      <c r="E274" s="159"/>
      <c r="F274" s="122"/>
      <c r="G274" s="9">
        <v>24</v>
      </c>
      <c r="H274" s="10" t="s">
        <v>129</v>
      </c>
      <c r="I274" s="11"/>
      <c r="J274" s="21">
        <f t="shared" si="29"/>
        <v>0</v>
      </c>
      <c r="K274" s="42">
        <v>8</v>
      </c>
      <c r="L274" s="12">
        <f t="shared" si="30"/>
        <v>0</v>
      </c>
      <c r="M274" s="13">
        <f t="shared" si="31"/>
        <v>0</v>
      </c>
      <c r="N274" s="14"/>
      <c r="O274" s="15"/>
      <c r="P274" s="6"/>
      <c r="Q274" s="6"/>
      <c r="R274" s="6"/>
      <c r="S274" s="6"/>
      <c r="T274" s="6"/>
      <c r="U274" s="6"/>
    </row>
    <row r="275" spans="1:21" s="5" customFormat="1" ht="154.5" customHeight="1">
      <c r="A275" s="6"/>
      <c r="B275" s="7">
        <v>3</v>
      </c>
      <c r="C275" s="138" t="s">
        <v>150</v>
      </c>
      <c r="D275" s="158"/>
      <c r="E275" s="159"/>
      <c r="F275" s="122"/>
      <c r="G275" s="9">
        <v>24</v>
      </c>
      <c r="H275" s="10" t="s">
        <v>129</v>
      </c>
      <c r="I275" s="11"/>
      <c r="J275" s="21">
        <f t="shared" ref="J275" si="32">G275*I275</f>
        <v>0</v>
      </c>
      <c r="K275" s="42">
        <v>8</v>
      </c>
      <c r="L275" s="12">
        <f t="shared" ref="L275" si="33">I275+I275*8%</f>
        <v>0</v>
      </c>
      <c r="M275" s="13">
        <f t="shared" ref="M275" si="34">J275+J275*8%</f>
        <v>0</v>
      </c>
      <c r="N275" s="14"/>
      <c r="O275" s="15"/>
      <c r="P275" s="6"/>
      <c r="Q275" s="6"/>
      <c r="R275" s="6"/>
      <c r="S275" s="6"/>
      <c r="T275" s="6"/>
      <c r="U275" s="6"/>
    </row>
    <row r="276" spans="1:21" s="5" customFormat="1" ht="22.5" customHeight="1">
      <c r="A276" s="1"/>
      <c r="B276" s="16"/>
      <c r="C276" s="16"/>
      <c r="D276" s="16"/>
      <c r="E276" s="2"/>
      <c r="F276" s="2"/>
      <c r="G276" s="2"/>
      <c r="H276" s="2"/>
      <c r="I276" s="17" t="s">
        <v>10</v>
      </c>
      <c r="J276" s="18">
        <f>SUM(J273:J275)</f>
        <v>0</v>
      </c>
      <c r="K276" s="19" t="s">
        <v>11</v>
      </c>
      <c r="L276" s="17" t="s">
        <v>11</v>
      </c>
      <c r="M276" s="23">
        <f>SUM(M273:M275)</f>
        <v>0</v>
      </c>
      <c r="N276" s="1"/>
      <c r="O276" s="6"/>
      <c r="P276" s="6"/>
      <c r="Q276" s="6"/>
      <c r="R276" s="6"/>
      <c r="S276" s="6"/>
      <c r="T276" s="6"/>
      <c r="U276" s="6"/>
    </row>
    <row r="278" spans="1:21" ht="17.25" customHeight="1">
      <c r="B278" s="230" t="s">
        <v>255</v>
      </c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2"/>
    </row>
    <row r="279" spans="1:21">
      <c r="B279" s="227" t="s">
        <v>152</v>
      </c>
      <c r="C279" s="228"/>
      <c r="D279" s="228"/>
      <c r="E279" s="228"/>
      <c r="F279" s="228"/>
      <c r="G279" s="228"/>
      <c r="H279" s="228"/>
      <c r="I279" s="228"/>
      <c r="J279" s="228"/>
      <c r="K279" s="228"/>
      <c r="L279" s="228"/>
      <c r="M279" s="229"/>
    </row>
    <row r="280" spans="1:21">
      <c r="B280" s="101" t="s">
        <v>245</v>
      </c>
      <c r="C280" s="102"/>
      <c r="D280" s="103"/>
      <c r="E280" s="103"/>
      <c r="F280" s="103"/>
      <c r="G280" s="103"/>
      <c r="H280" s="103"/>
      <c r="I280" s="103"/>
      <c r="J280" s="103"/>
      <c r="K280" s="103"/>
      <c r="L280" s="103"/>
      <c r="M280" s="104"/>
    </row>
    <row r="281" spans="1:21">
      <c r="B281" s="105" t="s">
        <v>246</v>
      </c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8"/>
    </row>
    <row r="282" spans="1:21">
      <c r="B282" s="105" t="s">
        <v>247</v>
      </c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8"/>
    </row>
    <row r="283" spans="1:21">
      <c r="B283" s="105" t="s">
        <v>248</v>
      </c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8"/>
    </row>
    <row r="284" spans="1:21">
      <c r="B284" s="105" t="s">
        <v>249</v>
      </c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8"/>
    </row>
    <row r="285" spans="1:21">
      <c r="B285" s="105" t="s">
        <v>250</v>
      </c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8"/>
    </row>
    <row r="286" spans="1:21">
      <c r="B286" s="105" t="s">
        <v>251</v>
      </c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8"/>
    </row>
    <row r="287" spans="1:21">
      <c r="B287" s="105" t="s">
        <v>252</v>
      </c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8"/>
    </row>
    <row r="288" spans="1:21">
      <c r="B288" s="105" t="s">
        <v>253</v>
      </c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8"/>
    </row>
    <row r="289" spans="1:13">
      <c r="B289" s="109" t="s">
        <v>254</v>
      </c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2"/>
    </row>
    <row r="290" spans="1:13">
      <c r="B290" s="227" t="s">
        <v>153</v>
      </c>
      <c r="C290" s="228"/>
      <c r="D290" s="228"/>
      <c r="E290" s="228"/>
      <c r="F290" s="228"/>
      <c r="G290" s="228"/>
      <c r="H290" s="228"/>
      <c r="I290" s="228"/>
      <c r="J290" s="228"/>
      <c r="K290" s="228"/>
      <c r="L290" s="228"/>
      <c r="M290" s="229"/>
    </row>
    <row r="291" spans="1:13">
      <c r="B291" s="101" t="s">
        <v>154</v>
      </c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4"/>
    </row>
    <row r="292" spans="1:13">
      <c r="B292" s="109" t="s">
        <v>155</v>
      </c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2"/>
    </row>
    <row r="293" spans="1:13">
      <c r="B293" s="227" t="s">
        <v>156</v>
      </c>
      <c r="C293" s="228"/>
      <c r="D293" s="228"/>
      <c r="E293" s="228"/>
      <c r="F293" s="228"/>
      <c r="G293" s="228"/>
      <c r="H293" s="228"/>
      <c r="I293" s="228"/>
      <c r="J293" s="228"/>
      <c r="K293" s="228"/>
      <c r="L293" s="228"/>
      <c r="M293" s="229"/>
    </row>
    <row r="294" spans="1:13">
      <c r="B294" s="101" t="s">
        <v>151</v>
      </c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4"/>
    </row>
    <row r="295" spans="1:13">
      <c r="B295" s="105" t="s">
        <v>157</v>
      </c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8"/>
    </row>
    <row r="296" spans="1:13">
      <c r="B296" s="105" t="s">
        <v>158</v>
      </c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8"/>
    </row>
    <row r="297" spans="1:13">
      <c r="B297" s="109" t="s">
        <v>159</v>
      </c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2"/>
    </row>
    <row r="300" spans="1:13" ht="22.5">
      <c r="A300" s="5"/>
      <c r="B300" s="151" t="s">
        <v>166</v>
      </c>
      <c r="C300" s="152"/>
      <c r="D300" s="2"/>
      <c r="E300" s="2"/>
      <c r="F300" s="3" t="s">
        <v>0</v>
      </c>
      <c r="G300" s="2"/>
      <c r="H300" s="1"/>
      <c r="I300" s="153" t="s">
        <v>1</v>
      </c>
      <c r="J300" s="154"/>
      <c r="K300" s="154"/>
      <c r="L300" s="154"/>
      <c r="M300" s="22"/>
    </row>
    <row r="301" spans="1:13">
      <c r="A301" s="5"/>
      <c r="B301" s="129" t="s">
        <v>13</v>
      </c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6"/>
    </row>
    <row r="302" spans="1:13" ht="33.75">
      <c r="A302" s="5"/>
      <c r="B302" s="116" t="s">
        <v>2</v>
      </c>
      <c r="C302" s="132" t="s">
        <v>3</v>
      </c>
      <c r="D302" s="133"/>
      <c r="E302" s="157"/>
      <c r="F302" s="116" t="s">
        <v>16</v>
      </c>
      <c r="G302" s="116" t="s">
        <v>17</v>
      </c>
      <c r="H302" s="116" t="s">
        <v>5</v>
      </c>
      <c r="I302" s="116" t="s">
        <v>6</v>
      </c>
      <c r="J302" s="116" t="s">
        <v>22</v>
      </c>
      <c r="K302" s="116" t="s">
        <v>20</v>
      </c>
      <c r="L302" s="116" t="s">
        <v>7</v>
      </c>
      <c r="M302" s="116" t="s">
        <v>8</v>
      </c>
    </row>
    <row r="303" spans="1:13">
      <c r="A303" s="5"/>
      <c r="B303" s="117" t="s">
        <v>9</v>
      </c>
      <c r="C303" s="135" t="s">
        <v>14</v>
      </c>
      <c r="D303" s="136"/>
      <c r="E303" s="157"/>
      <c r="F303" s="117">
        <v>-3</v>
      </c>
      <c r="G303" s="117">
        <v>-4</v>
      </c>
      <c r="H303" s="117">
        <v>-5</v>
      </c>
      <c r="I303" s="117">
        <v>-6</v>
      </c>
      <c r="J303" s="117">
        <v>-7</v>
      </c>
      <c r="K303" s="117">
        <v>-8</v>
      </c>
      <c r="L303" s="117">
        <v>-9</v>
      </c>
      <c r="M303" s="117">
        <v>-10</v>
      </c>
    </row>
    <row r="304" spans="1:13" ht="148.5" customHeight="1">
      <c r="A304" s="6"/>
      <c r="B304" s="7">
        <v>1</v>
      </c>
      <c r="C304" s="138" t="s">
        <v>167</v>
      </c>
      <c r="D304" s="158"/>
      <c r="E304" s="159"/>
      <c r="F304" s="122"/>
      <c r="G304" s="9">
        <v>300</v>
      </c>
      <c r="H304" s="10" t="s">
        <v>168</v>
      </c>
      <c r="I304" s="11"/>
      <c r="J304" s="21">
        <f t="shared" ref="J304:J320" si="35">G304*I304</f>
        <v>0</v>
      </c>
      <c r="K304" s="42">
        <v>8</v>
      </c>
      <c r="L304" s="12">
        <f t="shared" ref="L304:L320" si="36">I304+I304*8%</f>
        <v>0</v>
      </c>
      <c r="M304" s="13">
        <f t="shared" ref="M304:M320" si="37">J304+J304*8%</f>
        <v>0</v>
      </c>
    </row>
    <row r="305" spans="1:13" ht="165" customHeight="1">
      <c r="A305" s="6"/>
      <c r="B305" s="7">
        <v>2</v>
      </c>
      <c r="C305" s="138" t="s">
        <v>169</v>
      </c>
      <c r="D305" s="158"/>
      <c r="E305" s="159"/>
      <c r="F305" s="122"/>
      <c r="G305" s="9">
        <v>250</v>
      </c>
      <c r="H305" s="10" t="s">
        <v>170</v>
      </c>
      <c r="I305" s="11"/>
      <c r="J305" s="21">
        <f t="shared" si="35"/>
        <v>0</v>
      </c>
      <c r="K305" s="42">
        <v>8</v>
      </c>
      <c r="L305" s="12">
        <f t="shared" si="36"/>
        <v>0</v>
      </c>
      <c r="M305" s="13">
        <f t="shared" si="37"/>
        <v>0</v>
      </c>
    </row>
    <row r="306" spans="1:13" ht="140.25" customHeight="1">
      <c r="A306" s="6"/>
      <c r="B306" s="7">
        <v>3</v>
      </c>
      <c r="C306" s="138" t="s">
        <v>171</v>
      </c>
      <c r="D306" s="158"/>
      <c r="E306" s="159"/>
      <c r="F306" s="122"/>
      <c r="G306" s="9">
        <v>250</v>
      </c>
      <c r="H306" s="10" t="s">
        <v>170</v>
      </c>
      <c r="I306" s="11"/>
      <c r="J306" s="21">
        <f t="shared" si="35"/>
        <v>0</v>
      </c>
      <c r="K306" s="42">
        <v>8</v>
      </c>
      <c r="L306" s="12">
        <f t="shared" si="36"/>
        <v>0</v>
      </c>
      <c r="M306" s="13">
        <f t="shared" si="37"/>
        <v>0</v>
      </c>
    </row>
    <row r="307" spans="1:13" ht="138" customHeight="1">
      <c r="A307" s="6"/>
      <c r="B307" s="7">
        <v>4</v>
      </c>
      <c r="C307" s="138" t="s">
        <v>172</v>
      </c>
      <c r="D307" s="158"/>
      <c r="E307" s="159"/>
      <c r="F307" s="122"/>
      <c r="G307" s="9">
        <v>300</v>
      </c>
      <c r="H307" s="10" t="s">
        <v>170</v>
      </c>
      <c r="I307" s="11"/>
      <c r="J307" s="21">
        <f t="shared" si="35"/>
        <v>0</v>
      </c>
      <c r="K307" s="42">
        <v>8</v>
      </c>
      <c r="L307" s="12">
        <f t="shared" si="36"/>
        <v>0</v>
      </c>
      <c r="M307" s="13">
        <f t="shared" si="37"/>
        <v>0</v>
      </c>
    </row>
    <row r="308" spans="1:13" ht="165" customHeight="1">
      <c r="A308" s="6"/>
      <c r="B308" s="7">
        <v>5</v>
      </c>
      <c r="C308" s="138" t="s">
        <v>173</v>
      </c>
      <c r="D308" s="158"/>
      <c r="E308" s="159"/>
      <c r="F308" s="122"/>
      <c r="G308" s="9">
        <v>300</v>
      </c>
      <c r="H308" s="10" t="s">
        <v>170</v>
      </c>
      <c r="I308" s="11"/>
      <c r="J308" s="21">
        <f t="shared" si="35"/>
        <v>0</v>
      </c>
      <c r="K308" s="42">
        <v>8</v>
      </c>
      <c r="L308" s="12">
        <f t="shared" si="36"/>
        <v>0</v>
      </c>
      <c r="M308" s="13">
        <f t="shared" si="37"/>
        <v>0</v>
      </c>
    </row>
    <row r="309" spans="1:13" ht="174" customHeight="1">
      <c r="A309" s="6"/>
      <c r="B309" s="7">
        <v>6</v>
      </c>
      <c r="C309" s="138" t="s">
        <v>174</v>
      </c>
      <c r="D309" s="158"/>
      <c r="E309" s="159"/>
      <c r="F309" s="122"/>
      <c r="G309" s="9">
        <v>300</v>
      </c>
      <c r="H309" s="10" t="s">
        <v>175</v>
      </c>
      <c r="I309" s="11"/>
      <c r="J309" s="21">
        <f t="shared" si="35"/>
        <v>0</v>
      </c>
      <c r="K309" s="42">
        <v>8</v>
      </c>
      <c r="L309" s="12">
        <f t="shared" si="36"/>
        <v>0</v>
      </c>
      <c r="M309" s="13">
        <f t="shared" si="37"/>
        <v>0</v>
      </c>
    </row>
    <row r="310" spans="1:13" ht="132.75" customHeight="1">
      <c r="A310" s="6"/>
      <c r="B310" s="7">
        <v>7</v>
      </c>
      <c r="C310" s="138" t="s">
        <v>176</v>
      </c>
      <c r="D310" s="158"/>
      <c r="E310" s="159"/>
      <c r="F310" s="122"/>
      <c r="G310" s="9">
        <v>100</v>
      </c>
      <c r="H310" s="10" t="s">
        <v>175</v>
      </c>
      <c r="I310" s="11"/>
      <c r="J310" s="21">
        <f t="shared" si="35"/>
        <v>0</v>
      </c>
      <c r="K310" s="42">
        <v>8</v>
      </c>
      <c r="L310" s="12">
        <f t="shared" si="36"/>
        <v>0</v>
      </c>
      <c r="M310" s="13">
        <f t="shared" si="37"/>
        <v>0</v>
      </c>
    </row>
    <row r="311" spans="1:13" ht="150.75" customHeight="1">
      <c r="A311" s="6"/>
      <c r="B311" s="7">
        <v>8</v>
      </c>
      <c r="C311" s="138" t="s">
        <v>177</v>
      </c>
      <c r="D311" s="158"/>
      <c r="E311" s="159"/>
      <c r="F311" s="122"/>
      <c r="G311" s="9">
        <v>100</v>
      </c>
      <c r="H311" s="10" t="s">
        <v>175</v>
      </c>
      <c r="I311" s="11"/>
      <c r="J311" s="21">
        <f t="shared" si="35"/>
        <v>0</v>
      </c>
      <c r="K311" s="42">
        <v>8</v>
      </c>
      <c r="L311" s="12">
        <f t="shared" si="36"/>
        <v>0</v>
      </c>
      <c r="M311" s="13">
        <f t="shared" si="37"/>
        <v>0</v>
      </c>
    </row>
    <row r="312" spans="1:13" ht="255" customHeight="1">
      <c r="A312" s="6"/>
      <c r="B312" s="7">
        <v>9</v>
      </c>
      <c r="C312" s="138" t="s">
        <v>178</v>
      </c>
      <c r="D312" s="158"/>
      <c r="E312" s="159"/>
      <c r="F312" s="122"/>
      <c r="G312" s="9">
        <v>250</v>
      </c>
      <c r="H312" s="10" t="s">
        <v>69</v>
      </c>
      <c r="I312" s="11"/>
      <c r="J312" s="21">
        <f t="shared" si="35"/>
        <v>0</v>
      </c>
      <c r="K312" s="42">
        <v>8</v>
      </c>
      <c r="L312" s="12">
        <f t="shared" si="36"/>
        <v>0</v>
      </c>
      <c r="M312" s="13">
        <f t="shared" si="37"/>
        <v>0</v>
      </c>
    </row>
    <row r="313" spans="1:13" ht="265.5" customHeight="1">
      <c r="A313" s="6"/>
      <c r="B313" s="7">
        <v>10</v>
      </c>
      <c r="C313" s="138" t="s">
        <v>179</v>
      </c>
      <c r="D313" s="158"/>
      <c r="E313" s="159"/>
      <c r="F313" s="8"/>
      <c r="G313" s="9">
        <v>60</v>
      </c>
      <c r="H313" s="10" t="s">
        <v>69</v>
      </c>
      <c r="I313" s="11"/>
      <c r="J313" s="21">
        <f t="shared" si="35"/>
        <v>0</v>
      </c>
      <c r="K313" s="42">
        <v>8</v>
      </c>
      <c r="L313" s="12">
        <f t="shared" si="36"/>
        <v>0</v>
      </c>
      <c r="M313" s="13">
        <f t="shared" si="37"/>
        <v>0</v>
      </c>
    </row>
    <row r="314" spans="1:13" ht="238.5" customHeight="1">
      <c r="A314" s="6"/>
      <c r="B314" s="7">
        <v>11</v>
      </c>
      <c r="C314" s="138" t="s">
        <v>180</v>
      </c>
      <c r="D314" s="158"/>
      <c r="E314" s="159"/>
      <c r="F314" s="122"/>
      <c r="G314" s="9">
        <v>60</v>
      </c>
      <c r="H314" s="10" t="s">
        <v>69</v>
      </c>
      <c r="I314" s="11"/>
      <c r="J314" s="21">
        <f t="shared" si="35"/>
        <v>0</v>
      </c>
      <c r="K314" s="42">
        <v>8</v>
      </c>
      <c r="L314" s="12">
        <f t="shared" si="36"/>
        <v>0</v>
      </c>
      <c r="M314" s="13">
        <f t="shared" si="37"/>
        <v>0</v>
      </c>
    </row>
    <row r="315" spans="1:13" ht="238.5" customHeight="1">
      <c r="A315" s="6"/>
      <c r="B315" s="7">
        <v>12</v>
      </c>
      <c r="C315" s="138" t="s">
        <v>181</v>
      </c>
      <c r="D315" s="158"/>
      <c r="E315" s="159"/>
      <c r="F315" s="122"/>
      <c r="G315" s="9">
        <v>30</v>
      </c>
      <c r="H315" s="10" t="s">
        <v>69</v>
      </c>
      <c r="I315" s="11"/>
      <c r="J315" s="21">
        <f t="shared" si="35"/>
        <v>0</v>
      </c>
      <c r="K315" s="42">
        <v>8</v>
      </c>
      <c r="L315" s="12">
        <f t="shared" si="36"/>
        <v>0</v>
      </c>
      <c r="M315" s="13">
        <f t="shared" si="37"/>
        <v>0</v>
      </c>
    </row>
    <row r="316" spans="1:13" ht="131.25" customHeight="1">
      <c r="A316" s="6"/>
      <c r="B316" s="7">
        <v>13</v>
      </c>
      <c r="C316" s="138" t="s">
        <v>182</v>
      </c>
      <c r="D316" s="158"/>
      <c r="E316" s="159"/>
      <c r="F316" s="8"/>
      <c r="G316" s="9">
        <v>150</v>
      </c>
      <c r="H316" s="10" t="s">
        <v>175</v>
      </c>
      <c r="I316" s="11"/>
      <c r="J316" s="21">
        <f t="shared" si="35"/>
        <v>0</v>
      </c>
      <c r="K316" s="42">
        <v>8</v>
      </c>
      <c r="L316" s="12">
        <f t="shared" si="36"/>
        <v>0</v>
      </c>
      <c r="M316" s="13">
        <f t="shared" si="37"/>
        <v>0</v>
      </c>
    </row>
    <row r="317" spans="1:13" ht="118.5" customHeight="1">
      <c r="A317" s="6"/>
      <c r="B317" s="7">
        <v>14</v>
      </c>
      <c r="C317" s="138" t="s">
        <v>183</v>
      </c>
      <c r="D317" s="158"/>
      <c r="E317" s="159"/>
      <c r="F317" s="122"/>
      <c r="G317" s="9">
        <v>250</v>
      </c>
      <c r="H317" s="10" t="s">
        <v>175</v>
      </c>
      <c r="I317" s="11"/>
      <c r="J317" s="21">
        <f t="shared" si="35"/>
        <v>0</v>
      </c>
      <c r="K317" s="42">
        <v>8</v>
      </c>
      <c r="L317" s="12">
        <f t="shared" si="36"/>
        <v>0</v>
      </c>
      <c r="M317" s="13">
        <f t="shared" si="37"/>
        <v>0</v>
      </c>
    </row>
    <row r="318" spans="1:13" ht="130.5" customHeight="1">
      <c r="A318" s="6"/>
      <c r="B318" s="7">
        <v>15</v>
      </c>
      <c r="C318" s="138" t="s">
        <v>184</v>
      </c>
      <c r="D318" s="158"/>
      <c r="E318" s="159"/>
      <c r="F318" s="122"/>
      <c r="G318" s="9">
        <v>30</v>
      </c>
      <c r="H318" s="10" t="s">
        <v>185</v>
      </c>
      <c r="I318" s="11"/>
      <c r="J318" s="21">
        <f t="shared" si="35"/>
        <v>0</v>
      </c>
      <c r="K318" s="42">
        <v>8</v>
      </c>
      <c r="L318" s="12">
        <f t="shared" si="36"/>
        <v>0</v>
      </c>
      <c r="M318" s="13">
        <f t="shared" si="37"/>
        <v>0</v>
      </c>
    </row>
    <row r="319" spans="1:13" ht="72" customHeight="1">
      <c r="A319" s="6"/>
      <c r="B319" s="7">
        <v>16</v>
      </c>
      <c r="C319" s="138" t="s">
        <v>186</v>
      </c>
      <c r="D319" s="158"/>
      <c r="E319" s="159"/>
      <c r="F319" s="122"/>
      <c r="G319" s="9">
        <v>200</v>
      </c>
      <c r="H319" s="10" t="s">
        <v>187</v>
      </c>
      <c r="I319" s="11"/>
      <c r="J319" s="21">
        <f t="shared" si="35"/>
        <v>0</v>
      </c>
      <c r="K319" s="42">
        <v>8</v>
      </c>
      <c r="L319" s="12">
        <f t="shared" si="36"/>
        <v>0</v>
      </c>
      <c r="M319" s="13">
        <f t="shared" si="37"/>
        <v>0</v>
      </c>
    </row>
    <row r="320" spans="1:13" ht="104.25" customHeight="1">
      <c r="A320" s="6"/>
      <c r="B320" s="7">
        <v>17</v>
      </c>
      <c r="C320" s="138" t="s">
        <v>188</v>
      </c>
      <c r="D320" s="158"/>
      <c r="E320" s="159"/>
      <c r="F320" s="122"/>
      <c r="G320" s="9">
        <v>200</v>
      </c>
      <c r="H320" s="10" t="s">
        <v>49</v>
      </c>
      <c r="I320" s="11"/>
      <c r="J320" s="21">
        <f t="shared" si="35"/>
        <v>0</v>
      </c>
      <c r="K320" s="42">
        <v>8</v>
      </c>
      <c r="L320" s="12">
        <f t="shared" si="36"/>
        <v>0</v>
      </c>
      <c r="M320" s="13">
        <f t="shared" si="37"/>
        <v>0</v>
      </c>
    </row>
    <row r="321" spans="1:13">
      <c r="A321" s="1"/>
      <c r="B321" s="16"/>
      <c r="C321" s="16"/>
      <c r="D321" s="16"/>
      <c r="E321" s="2"/>
      <c r="F321" s="2"/>
      <c r="G321" s="2"/>
      <c r="H321" s="2"/>
      <c r="I321" s="17" t="s">
        <v>10</v>
      </c>
      <c r="J321" s="18">
        <f>SUM(J304:J320)</f>
        <v>0</v>
      </c>
      <c r="K321" s="19" t="s">
        <v>11</v>
      </c>
      <c r="L321" s="17" t="s">
        <v>11</v>
      </c>
      <c r="M321" s="23">
        <f>SUM(M304:M320)</f>
        <v>0</v>
      </c>
    </row>
    <row r="324" spans="1:13">
      <c r="A324" s="85"/>
      <c r="B324" s="85"/>
      <c r="C324" s="183" t="s">
        <v>189</v>
      </c>
      <c r="D324" s="183"/>
      <c r="E324" s="183"/>
      <c r="F324" s="183"/>
      <c r="G324" s="183"/>
      <c r="H324" s="183"/>
      <c r="I324" s="183"/>
      <c r="J324" s="183"/>
      <c r="K324" s="183"/>
      <c r="L324" s="183"/>
      <c r="M324" s="85"/>
    </row>
    <row r="327" spans="1:13">
      <c r="A327" s="33"/>
      <c r="B327" s="168" t="s">
        <v>190</v>
      </c>
      <c r="C327" s="169"/>
      <c r="D327" s="24" t="s">
        <v>0</v>
      </c>
      <c r="E327" s="34"/>
      <c r="F327" s="34"/>
      <c r="G327" s="34"/>
      <c r="H327" s="34"/>
      <c r="I327" s="86"/>
      <c r="J327" s="168" t="s">
        <v>191</v>
      </c>
      <c r="K327" s="169"/>
      <c r="L327" s="169"/>
      <c r="M327" s="169"/>
    </row>
    <row r="328" spans="1:13">
      <c r="B328" s="171" t="s">
        <v>192</v>
      </c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5"/>
    </row>
    <row r="329" spans="1:13" ht="33.75">
      <c r="A329" s="25"/>
      <c r="B329" s="116" t="s">
        <v>2</v>
      </c>
      <c r="C329" s="132" t="s">
        <v>3</v>
      </c>
      <c r="D329" s="174"/>
      <c r="E329" s="157"/>
      <c r="F329" s="116" t="s">
        <v>16</v>
      </c>
      <c r="G329" s="118" t="s">
        <v>4</v>
      </c>
      <c r="H329" s="116" t="s">
        <v>5</v>
      </c>
      <c r="I329" s="116" t="s">
        <v>6</v>
      </c>
      <c r="J329" s="116" t="s">
        <v>193</v>
      </c>
      <c r="K329" s="116" t="s">
        <v>20</v>
      </c>
      <c r="L329" s="116" t="s">
        <v>7</v>
      </c>
      <c r="M329" s="116" t="s">
        <v>75</v>
      </c>
    </row>
    <row r="330" spans="1:13">
      <c r="A330" s="25"/>
      <c r="B330" s="119" t="s">
        <v>9</v>
      </c>
      <c r="C330" s="132">
        <v>-2</v>
      </c>
      <c r="D330" s="174"/>
      <c r="E330" s="157"/>
      <c r="F330" s="116">
        <v>-3</v>
      </c>
      <c r="G330" s="116">
        <v>-4</v>
      </c>
      <c r="H330" s="116">
        <v>-5</v>
      </c>
      <c r="I330" s="116">
        <v>-6</v>
      </c>
      <c r="J330" s="116">
        <v>-7</v>
      </c>
      <c r="K330" s="116">
        <v>-8</v>
      </c>
      <c r="L330" s="116">
        <v>-9</v>
      </c>
      <c r="M330" s="116">
        <v>-10</v>
      </c>
    </row>
    <row r="331" spans="1:13" ht="138" customHeight="1">
      <c r="A331" s="25"/>
      <c r="B331" s="7" t="s">
        <v>194</v>
      </c>
      <c r="C331" s="178" t="s">
        <v>195</v>
      </c>
      <c r="D331" s="179"/>
      <c r="E331" s="179"/>
      <c r="F331" s="180"/>
      <c r="G331" s="39">
        <v>180</v>
      </c>
      <c r="H331" s="40" t="s">
        <v>196</v>
      </c>
      <c r="I331" s="41"/>
      <c r="J331" s="21">
        <f t="shared" ref="J331" si="38">G331*I331</f>
        <v>0</v>
      </c>
      <c r="K331" s="42">
        <v>8</v>
      </c>
      <c r="L331" s="12">
        <f t="shared" ref="L331" si="39">I331+I331*8%</f>
        <v>0</v>
      </c>
      <c r="M331" s="13">
        <f t="shared" ref="M331" si="40">J331+J331*8%</f>
        <v>0</v>
      </c>
    </row>
    <row r="332" spans="1:13">
      <c r="B332" s="45" t="s">
        <v>11</v>
      </c>
      <c r="C332" s="46" t="s">
        <v>85</v>
      </c>
      <c r="D332" s="47"/>
      <c r="E332" s="48"/>
      <c r="F332" s="48"/>
      <c r="G332" s="48"/>
      <c r="H332" s="48"/>
      <c r="I332" s="49"/>
      <c r="J332" s="50">
        <f>SUM(J331:J331)</f>
        <v>0</v>
      </c>
      <c r="K332" s="50"/>
      <c r="L332" s="49"/>
      <c r="M332" s="50">
        <f>SUM(M331:M331)</f>
        <v>0</v>
      </c>
    </row>
    <row r="333" spans="1:13">
      <c r="B333" s="87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</row>
    <row r="334" spans="1:13">
      <c r="B334" s="87"/>
      <c r="C334" s="89"/>
      <c r="D334" s="88"/>
      <c r="E334" s="88"/>
      <c r="F334" s="88"/>
      <c r="G334" s="88"/>
      <c r="H334" s="88"/>
      <c r="I334" s="88"/>
      <c r="J334" s="88"/>
      <c r="K334" s="88"/>
      <c r="L334" s="88"/>
      <c r="M334" s="88"/>
    </row>
    <row r="335" spans="1:13">
      <c r="B335" s="87"/>
      <c r="C335" s="177" t="s">
        <v>197</v>
      </c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</row>
    <row r="336" spans="1:13">
      <c r="B336" s="8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</row>
    <row r="338" spans="1:13" ht="15" customHeight="1">
      <c r="A338" s="33"/>
      <c r="B338" s="168" t="s">
        <v>198</v>
      </c>
      <c r="C338" s="168"/>
      <c r="D338" s="24" t="s">
        <v>0</v>
      </c>
      <c r="E338" s="34"/>
      <c r="F338" s="34"/>
      <c r="G338" s="34"/>
      <c r="H338" s="34"/>
      <c r="I338" s="86"/>
      <c r="J338" s="168" t="s">
        <v>191</v>
      </c>
      <c r="K338" s="169"/>
      <c r="L338" s="169"/>
      <c r="M338" s="169"/>
    </row>
    <row r="339" spans="1:13">
      <c r="B339" s="171" t="s">
        <v>199</v>
      </c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3"/>
    </row>
    <row r="340" spans="1:13" ht="45">
      <c r="A340" s="25"/>
      <c r="B340" s="116" t="s">
        <v>2</v>
      </c>
      <c r="C340" s="132" t="s">
        <v>3</v>
      </c>
      <c r="D340" s="174"/>
      <c r="E340" s="157"/>
      <c r="F340" s="116" t="s">
        <v>16</v>
      </c>
      <c r="G340" s="118" t="s">
        <v>4</v>
      </c>
      <c r="H340" s="116" t="s">
        <v>18</v>
      </c>
      <c r="I340" s="116" t="s">
        <v>6</v>
      </c>
      <c r="J340" s="116" t="s">
        <v>193</v>
      </c>
      <c r="K340" s="116" t="s">
        <v>20</v>
      </c>
      <c r="L340" s="116" t="s">
        <v>7</v>
      </c>
      <c r="M340" s="116" t="s">
        <v>75</v>
      </c>
    </row>
    <row r="341" spans="1:13">
      <c r="A341" s="25"/>
      <c r="B341" s="119" t="s">
        <v>9</v>
      </c>
      <c r="C341" s="132">
        <v>-2</v>
      </c>
      <c r="D341" s="174"/>
      <c r="E341" s="157"/>
      <c r="F341" s="116">
        <v>-3</v>
      </c>
      <c r="G341" s="116">
        <v>-4</v>
      </c>
      <c r="H341" s="116">
        <v>-5</v>
      </c>
      <c r="I341" s="116">
        <v>-6</v>
      </c>
      <c r="J341" s="116">
        <v>-7</v>
      </c>
      <c r="K341" s="116">
        <v>-8</v>
      </c>
      <c r="L341" s="116">
        <v>-8</v>
      </c>
      <c r="M341" s="116">
        <v>-9</v>
      </c>
    </row>
    <row r="342" spans="1:13" ht="170.25" customHeight="1">
      <c r="A342" s="25"/>
      <c r="B342" s="7" t="s">
        <v>194</v>
      </c>
      <c r="C342" s="181" t="s">
        <v>200</v>
      </c>
      <c r="D342" s="182"/>
      <c r="E342" s="182"/>
      <c r="F342" s="125"/>
      <c r="G342" s="39">
        <v>80</v>
      </c>
      <c r="H342" s="40" t="s">
        <v>196</v>
      </c>
      <c r="I342" s="41"/>
      <c r="J342" s="21">
        <f t="shared" ref="J342" si="41">G342*I342</f>
        <v>0</v>
      </c>
      <c r="K342" s="42">
        <v>8</v>
      </c>
      <c r="L342" s="12">
        <f t="shared" ref="L342" si="42">I342+I342*8%</f>
        <v>0</v>
      </c>
      <c r="M342" s="13">
        <f t="shared" ref="M342" si="43">J342+J342*8%</f>
        <v>0</v>
      </c>
    </row>
    <row r="343" spans="1:13">
      <c r="B343" s="45" t="s">
        <v>11</v>
      </c>
      <c r="C343" s="46" t="s">
        <v>85</v>
      </c>
      <c r="D343" s="46"/>
      <c r="E343" s="48"/>
      <c r="F343" s="48"/>
      <c r="G343" s="48"/>
      <c r="H343" s="48"/>
      <c r="I343" s="49"/>
      <c r="J343" s="50">
        <f>J342</f>
        <v>0</v>
      </c>
      <c r="K343" s="50"/>
      <c r="L343" s="49"/>
      <c r="M343" s="50">
        <f>M342</f>
        <v>0</v>
      </c>
    </row>
    <row r="344" spans="1:13">
      <c r="B344" s="87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</row>
    <row r="345" spans="1:13">
      <c r="B345" s="87"/>
      <c r="C345" s="89"/>
      <c r="D345" s="88"/>
      <c r="E345" s="88"/>
      <c r="F345" s="88"/>
      <c r="G345" s="88"/>
      <c r="H345" s="88"/>
      <c r="I345" s="88"/>
      <c r="J345" s="88"/>
      <c r="K345" s="88"/>
      <c r="L345" s="88"/>
      <c r="M345" s="88"/>
    </row>
    <row r="346" spans="1:13">
      <c r="B346" s="87"/>
      <c r="C346" s="177" t="s">
        <v>197</v>
      </c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</row>
    <row r="347" spans="1:13">
      <c r="B347" s="8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</row>
    <row r="359" spans="1:13" ht="15" customHeight="1">
      <c r="A359" s="33"/>
      <c r="B359" s="168" t="s">
        <v>201</v>
      </c>
      <c r="C359" s="168"/>
      <c r="D359" s="24" t="s">
        <v>0</v>
      </c>
      <c r="E359" s="34"/>
      <c r="F359" s="34"/>
      <c r="G359" s="34"/>
      <c r="H359" s="176" t="s">
        <v>66</v>
      </c>
      <c r="I359" s="169"/>
      <c r="J359" s="169"/>
      <c r="K359" s="169"/>
      <c r="L359" s="34"/>
      <c r="M359" s="35"/>
    </row>
    <row r="360" spans="1:13">
      <c r="B360" s="171" t="s">
        <v>202</v>
      </c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3"/>
    </row>
    <row r="361" spans="1:13" ht="45">
      <c r="A361" s="25"/>
      <c r="B361" s="116" t="s">
        <v>2</v>
      </c>
      <c r="C361" s="132" t="s">
        <v>3</v>
      </c>
      <c r="D361" s="157"/>
      <c r="E361" s="116" t="s">
        <v>16</v>
      </c>
      <c r="F361" s="118" t="s">
        <v>73</v>
      </c>
      <c r="G361" s="118" t="s">
        <v>4</v>
      </c>
      <c r="H361" s="116" t="s">
        <v>18</v>
      </c>
      <c r="I361" s="116" t="s">
        <v>6</v>
      </c>
      <c r="J361" s="116" t="s">
        <v>74</v>
      </c>
      <c r="K361" s="116" t="s">
        <v>20</v>
      </c>
      <c r="L361" s="116" t="s">
        <v>7</v>
      </c>
      <c r="M361" s="116" t="s">
        <v>75</v>
      </c>
    </row>
    <row r="362" spans="1:13">
      <c r="A362" s="25"/>
      <c r="B362" s="119" t="s">
        <v>9</v>
      </c>
      <c r="C362" s="132">
        <v>-2</v>
      </c>
      <c r="D362" s="157"/>
      <c r="E362" s="116">
        <v>-3</v>
      </c>
      <c r="F362" s="116">
        <v>-4</v>
      </c>
      <c r="G362" s="116">
        <v>-5</v>
      </c>
      <c r="H362" s="116">
        <v>-6</v>
      </c>
      <c r="I362" s="116">
        <v>-7</v>
      </c>
      <c r="J362" s="116">
        <v>-8</v>
      </c>
      <c r="K362" s="116">
        <v>-9</v>
      </c>
      <c r="L362" s="116">
        <v>-10</v>
      </c>
      <c r="M362" s="116">
        <v>-11</v>
      </c>
    </row>
    <row r="363" spans="1:13" ht="65.25" customHeight="1">
      <c r="A363" s="25"/>
      <c r="B363" s="7" t="s">
        <v>194</v>
      </c>
      <c r="C363" s="166" t="s">
        <v>203</v>
      </c>
      <c r="D363" s="159"/>
      <c r="E363" s="124"/>
      <c r="F363" s="90" t="s">
        <v>204</v>
      </c>
      <c r="G363" s="39">
        <v>200</v>
      </c>
      <c r="H363" s="40" t="s">
        <v>19</v>
      </c>
      <c r="I363" s="41"/>
      <c r="J363" s="21">
        <f t="shared" ref="J363:J366" si="44">G363*I363</f>
        <v>0</v>
      </c>
      <c r="K363" s="42">
        <v>8</v>
      </c>
      <c r="L363" s="12">
        <f t="shared" ref="L363:L366" si="45">I363+I363*8%</f>
        <v>0</v>
      </c>
      <c r="M363" s="13">
        <f t="shared" ref="M363:M366" si="46">J363+J363*8%</f>
        <v>0</v>
      </c>
    </row>
    <row r="364" spans="1:13" ht="49.5" customHeight="1">
      <c r="A364" s="25"/>
      <c r="B364" s="7">
        <v>2</v>
      </c>
      <c r="C364" s="166" t="s">
        <v>205</v>
      </c>
      <c r="D364" s="159"/>
      <c r="E364" s="115"/>
      <c r="F364" s="38" t="s">
        <v>206</v>
      </c>
      <c r="G364" s="39">
        <v>120</v>
      </c>
      <c r="H364" s="40" t="s">
        <v>32</v>
      </c>
      <c r="I364" s="41"/>
      <c r="J364" s="21">
        <f t="shared" si="44"/>
        <v>0</v>
      </c>
      <c r="K364" s="42">
        <v>8</v>
      </c>
      <c r="L364" s="12">
        <f t="shared" si="45"/>
        <v>0</v>
      </c>
      <c r="M364" s="13">
        <f t="shared" si="46"/>
        <v>0</v>
      </c>
    </row>
    <row r="365" spans="1:13" ht="117.75" customHeight="1">
      <c r="A365" s="25"/>
      <c r="B365" s="7">
        <v>3</v>
      </c>
      <c r="C365" s="166" t="s">
        <v>207</v>
      </c>
      <c r="D365" s="159"/>
      <c r="E365" s="115"/>
      <c r="F365" s="44" t="s">
        <v>208</v>
      </c>
      <c r="G365" s="39">
        <v>8000</v>
      </c>
      <c r="H365" s="40" t="s">
        <v>26</v>
      </c>
      <c r="I365" s="41"/>
      <c r="J365" s="21">
        <f t="shared" si="44"/>
        <v>0</v>
      </c>
      <c r="K365" s="42">
        <v>8</v>
      </c>
      <c r="L365" s="12">
        <f t="shared" si="45"/>
        <v>0</v>
      </c>
      <c r="M365" s="13">
        <f t="shared" si="46"/>
        <v>0</v>
      </c>
    </row>
    <row r="366" spans="1:13" ht="124.5" customHeight="1">
      <c r="A366" s="25"/>
      <c r="B366" s="7">
        <v>4</v>
      </c>
      <c r="C366" s="175" t="s">
        <v>209</v>
      </c>
      <c r="D366" s="159"/>
      <c r="E366" s="115"/>
      <c r="F366" s="44" t="s">
        <v>210</v>
      </c>
      <c r="G366" s="39">
        <v>10000</v>
      </c>
      <c r="H366" s="40" t="s">
        <v>211</v>
      </c>
      <c r="I366" s="41"/>
      <c r="J366" s="21">
        <f t="shared" si="44"/>
        <v>0</v>
      </c>
      <c r="K366" s="42">
        <v>8</v>
      </c>
      <c r="L366" s="12">
        <f t="shared" si="45"/>
        <v>0</v>
      </c>
      <c r="M366" s="13">
        <f t="shared" si="46"/>
        <v>0</v>
      </c>
    </row>
    <row r="367" spans="1:13">
      <c r="B367" s="45" t="s">
        <v>11</v>
      </c>
      <c r="C367" s="46" t="s">
        <v>85</v>
      </c>
      <c r="D367" s="47"/>
      <c r="E367" s="48"/>
      <c r="F367" s="48"/>
      <c r="G367" s="48"/>
      <c r="H367" s="48"/>
      <c r="I367" s="49"/>
      <c r="J367" s="50">
        <f>SUM(J362:J366)</f>
        <v>-8</v>
      </c>
      <c r="K367" s="50"/>
      <c r="L367" s="49"/>
      <c r="M367" s="50">
        <f>SUM(M362:M366)</f>
        <v>-11</v>
      </c>
    </row>
    <row r="368" spans="1:13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</row>
    <row r="369" spans="1:13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</row>
    <row r="370" spans="1:13" ht="15" customHeight="1">
      <c r="A370" s="91"/>
      <c r="B370" s="81"/>
      <c r="C370" s="160" t="s">
        <v>212</v>
      </c>
      <c r="D370" s="160"/>
      <c r="E370" s="160"/>
      <c r="F370" s="160"/>
      <c r="G370" s="160"/>
      <c r="H370" s="160"/>
      <c r="I370" s="160"/>
      <c r="J370" s="160"/>
      <c r="K370" s="160"/>
      <c r="L370" s="160"/>
      <c r="M370" s="81"/>
    </row>
    <row r="371" spans="1:13">
      <c r="A371" s="91"/>
      <c r="B371" s="81"/>
      <c r="C371" s="82"/>
      <c r="D371" s="79"/>
      <c r="E371" s="79"/>
      <c r="F371" s="79"/>
      <c r="G371" s="79"/>
      <c r="H371" s="79"/>
      <c r="I371" s="79"/>
      <c r="J371" s="79"/>
      <c r="K371" s="79"/>
      <c r="L371" s="79"/>
      <c r="M371" s="81"/>
    </row>
    <row r="373" spans="1:13" ht="15" customHeight="1">
      <c r="A373" s="33"/>
      <c r="B373" s="168" t="s">
        <v>213</v>
      </c>
      <c r="C373" s="168"/>
      <c r="D373" s="24" t="s">
        <v>0</v>
      </c>
      <c r="E373" s="34"/>
      <c r="F373" s="34"/>
      <c r="G373" s="34"/>
      <c r="H373" s="176" t="s">
        <v>92</v>
      </c>
      <c r="I373" s="169"/>
      <c r="J373" s="169"/>
      <c r="K373" s="169"/>
      <c r="L373" s="34"/>
      <c r="M373" s="35"/>
    </row>
    <row r="374" spans="1:13">
      <c r="B374" s="171" t="s">
        <v>214</v>
      </c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3"/>
    </row>
    <row r="375" spans="1:13" ht="45">
      <c r="A375" s="25"/>
      <c r="B375" s="116" t="s">
        <v>2</v>
      </c>
      <c r="C375" s="132" t="s">
        <v>3</v>
      </c>
      <c r="D375" s="174"/>
      <c r="E375" s="157"/>
      <c r="F375" s="116" t="s">
        <v>16</v>
      </c>
      <c r="G375" s="118" t="s">
        <v>4</v>
      </c>
      <c r="H375" s="116" t="s">
        <v>18</v>
      </c>
      <c r="I375" s="116" t="s">
        <v>6</v>
      </c>
      <c r="J375" s="116" t="s">
        <v>74</v>
      </c>
      <c r="K375" s="116" t="s">
        <v>20</v>
      </c>
      <c r="L375" s="116" t="s">
        <v>7</v>
      </c>
      <c r="M375" s="116" t="s">
        <v>75</v>
      </c>
    </row>
    <row r="376" spans="1:13">
      <c r="A376" s="25"/>
      <c r="B376" s="119" t="s">
        <v>9</v>
      </c>
      <c r="C376" s="132">
        <v>-2</v>
      </c>
      <c r="D376" s="174"/>
      <c r="E376" s="157"/>
      <c r="F376" s="116">
        <v>-3</v>
      </c>
      <c r="G376" s="116">
        <v>-4</v>
      </c>
      <c r="H376" s="116">
        <v>-5</v>
      </c>
      <c r="I376" s="116">
        <v>-6</v>
      </c>
      <c r="J376" s="116">
        <v>-7</v>
      </c>
      <c r="K376" s="116">
        <v>-8</v>
      </c>
      <c r="L376" s="116">
        <v>-9</v>
      </c>
      <c r="M376" s="116">
        <v>-10</v>
      </c>
    </row>
    <row r="377" spans="1:13" ht="297" customHeight="1">
      <c r="A377" s="25"/>
      <c r="B377" s="7" t="s">
        <v>194</v>
      </c>
      <c r="C377" s="166" t="s">
        <v>215</v>
      </c>
      <c r="D377" s="158"/>
      <c r="E377" s="159"/>
      <c r="F377" s="123"/>
      <c r="G377" s="39">
        <v>500</v>
      </c>
      <c r="H377" s="40" t="s">
        <v>19</v>
      </c>
      <c r="I377" s="41"/>
      <c r="J377" s="21">
        <f t="shared" ref="J377:J380" si="47">G377*I377</f>
        <v>0</v>
      </c>
      <c r="K377" s="42">
        <v>8</v>
      </c>
      <c r="L377" s="12">
        <f t="shared" ref="L377:L380" si="48">I377+I377*8%</f>
        <v>0</v>
      </c>
      <c r="M377" s="13">
        <f t="shared" ref="M377:M380" si="49">J377+J377*8%</f>
        <v>0</v>
      </c>
    </row>
    <row r="378" spans="1:13" ht="304.5" customHeight="1">
      <c r="A378" s="25"/>
      <c r="B378" s="7" t="s">
        <v>216</v>
      </c>
      <c r="C378" s="166" t="s">
        <v>217</v>
      </c>
      <c r="D378" s="158"/>
      <c r="E378" s="159"/>
      <c r="F378" s="123"/>
      <c r="G378" s="39">
        <v>3000</v>
      </c>
      <c r="H378" s="40" t="s">
        <v>19</v>
      </c>
      <c r="I378" s="41"/>
      <c r="J378" s="21">
        <f t="shared" si="47"/>
        <v>0</v>
      </c>
      <c r="K378" s="42">
        <v>8</v>
      </c>
      <c r="L378" s="12">
        <f t="shared" si="48"/>
        <v>0</v>
      </c>
      <c r="M378" s="13">
        <f t="shared" si="49"/>
        <v>0</v>
      </c>
    </row>
    <row r="379" spans="1:13" ht="166.5" customHeight="1">
      <c r="A379" s="25"/>
      <c r="B379" s="7" t="s">
        <v>218</v>
      </c>
      <c r="C379" s="166" t="s">
        <v>219</v>
      </c>
      <c r="D379" s="158"/>
      <c r="E379" s="159"/>
      <c r="F379" s="123"/>
      <c r="G379" s="39">
        <v>3000</v>
      </c>
      <c r="H379" s="40" t="s">
        <v>19</v>
      </c>
      <c r="I379" s="41"/>
      <c r="J379" s="21">
        <f t="shared" si="47"/>
        <v>0</v>
      </c>
      <c r="K379" s="42">
        <v>8</v>
      </c>
      <c r="L379" s="12">
        <f t="shared" si="48"/>
        <v>0</v>
      </c>
      <c r="M379" s="13">
        <f t="shared" si="49"/>
        <v>0</v>
      </c>
    </row>
    <row r="380" spans="1:13" ht="129.75" customHeight="1">
      <c r="A380" s="25"/>
      <c r="B380" s="7" t="s">
        <v>220</v>
      </c>
      <c r="C380" s="166" t="s">
        <v>221</v>
      </c>
      <c r="D380" s="158"/>
      <c r="E380" s="159"/>
      <c r="F380" s="123"/>
      <c r="G380" s="39">
        <v>6000</v>
      </c>
      <c r="H380" s="40" t="s">
        <v>19</v>
      </c>
      <c r="I380" s="41"/>
      <c r="J380" s="21">
        <f t="shared" si="47"/>
        <v>0</v>
      </c>
      <c r="K380" s="42">
        <v>8</v>
      </c>
      <c r="L380" s="12">
        <f t="shared" si="48"/>
        <v>0</v>
      </c>
      <c r="M380" s="13">
        <f t="shared" si="49"/>
        <v>0</v>
      </c>
    </row>
    <row r="381" spans="1:13">
      <c r="B381" s="45" t="s">
        <v>11</v>
      </c>
      <c r="C381" s="46" t="s">
        <v>85</v>
      </c>
      <c r="D381" s="47"/>
      <c r="E381" s="48"/>
      <c r="F381" s="48"/>
      <c r="G381" s="48"/>
      <c r="H381" s="48"/>
      <c r="I381" s="49"/>
      <c r="J381" s="50">
        <f>SUM(J377:J380)</f>
        <v>0</v>
      </c>
      <c r="K381" s="50"/>
      <c r="L381" s="49"/>
      <c r="M381" s="92">
        <f>SUM(M377:M380)</f>
        <v>0</v>
      </c>
    </row>
    <row r="382" spans="1:13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</row>
    <row r="383" spans="1:13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</row>
    <row r="384" spans="1:13" ht="15" customHeight="1">
      <c r="A384" s="91"/>
      <c r="B384" s="81"/>
      <c r="C384" s="160" t="s">
        <v>212</v>
      </c>
      <c r="D384" s="160"/>
      <c r="E384" s="160"/>
      <c r="F384" s="160"/>
      <c r="G384" s="160"/>
      <c r="H384" s="160"/>
      <c r="I384" s="160"/>
      <c r="J384" s="160"/>
      <c r="K384" s="160"/>
      <c r="L384" s="160"/>
      <c r="M384" s="81"/>
    </row>
    <row r="385" spans="1:13">
      <c r="A385" s="91"/>
      <c r="B385" s="81"/>
      <c r="C385" s="82"/>
      <c r="D385" s="79"/>
      <c r="E385" s="79"/>
      <c r="F385" s="79"/>
      <c r="G385" s="79"/>
      <c r="H385" s="79"/>
      <c r="I385" s="79"/>
      <c r="J385" s="79"/>
      <c r="K385" s="79"/>
      <c r="L385" s="79"/>
      <c r="M385" s="81"/>
    </row>
    <row r="386" spans="1:13">
      <c r="A386" s="91"/>
      <c r="B386" s="81"/>
      <c r="C386" s="82"/>
      <c r="D386" s="79"/>
      <c r="E386" s="79"/>
      <c r="F386" s="79"/>
      <c r="G386" s="79"/>
      <c r="H386" s="79"/>
      <c r="I386" s="79"/>
      <c r="J386" s="79"/>
      <c r="K386" s="79"/>
      <c r="L386" s="79"/>
      <c r="M386" s="81"/>
    </row>
    <row r="387" spans="1:13">
      <c r="A387" s="91"/>
      <c r="B387" s="81"/>
      <c r="C387" s="82"/>
      <c r="D387" s="79"/>
      <c r="E387" s="79"/>
      <c r="F387" s="79"/>
      <c r="G387" s="79"/>
      <c r="H387" s="79"/>
      <c r="I387" s="79"/>
      <c r="J387" s="79"/>
      <c r="K387" s="79"/>
      <c r="L387" s="79"/>
      <c r="M387" s="81"/>
    </row>
    <row r="388" spans="1:13">
      <c r="A388" s="91"/>
      <c r="B388" s="81"/>
      <c r="C388" s="82"/>
      <c r="D388" s="79"/>
      <c r="E388" s="79"/>
      <c r="F388" s="79"/>
      <c r="G388" s="79"/>
      <c r="H388" s="79"/>
      <c r="I388" s="79"/>
      <c r="J388" s="79"/>
      <c r="K388" s="79"/>
      <c r="L388" s="79"/>
      <c r="M388" s="81"/>
    </row>
    <row r="389" spans="1:13">
      <c r="A389" s="91"/>
      <c r="B389" s="81"/>
      <c r="C389" s="82"/>
      <c r="D389" s="79"/>
      <c r="E389" s="79"/>
      <c r="F389" s="79"/>
      <c r="G389" s="79"/>
      <c r="H389" s="79"/>
      <c r="I389" s="79"/>
      <c r="J389" s="79"/>
      <c r="K389" s="79"/>
      <c r="L389" s="79"/>
      <c r="M389" s="81"/>
    </row>
    <row r="390" spans="1:13">
      <c r="A390" s="91"/>
      <c r="B390" s="81"/>
      <c r="C390" s="82"/>
      <c r="D390" s="79"/>
      <c r="E390" s="79"/>
      <c r="F390" s="79"/>
      <c r="G390" s="79"/>
      <c r="H390" s="79"/>
      <c r="I390" s="79"/>
      <c r="J390" s="79"/>
      <c r="K390" s="79"/>
      <c r="L390" s="79"/>
      <c r="M390" s="81"/>
    </row>
    <row r="391" spans="1:13">
      <c r="A391" s="91"/>
      <c r="B391" s="81"/>
      <c r="C391" s="82"/>
      <c r="D391" s="79"/>
      <c r="E391" s="79"/>
      <c r="F391" s="79"/>
      <c r="G391" s="79"/>
      <c r="H391" s="79"/>
      <c r="I391" s="79"/>
      <c r="J391" s="79"/>
      <c r="K391" s="79"/>
      <c r="L391" s="79"/>
      <c r="M391" s="81"/>
    </row>
    <row r="392" spans="1:13">
      <c r="A392" s="91"/>
      <c r="B392" s="81"/>
      <c r="C392" s="82"/>
      <c r="D392" s="79"/>
      <c r="E392" s="79"/>
      <c r="F392" s="79"/>
      <c r="G392" s="79"/>
      <c r="H392" s="79"/>
      <c r="I392" s="79"/>
      <c r="J392" s="79"/>
      <c r="K392" s="79"/>
      <c r="L392" s="79"/>
      <c r="M392" s="81"/>
    </row>
    <row r="393" spans="1:13">
      <c r="A393" s="91"/>
      <c r="B393" s="81"/>
      <c r="C393" s="82"/>
      <c r="D393" s="79"/>
      <c r="E393" s="79"/>
      <c r="F393" s="79"/>
      <c r="G393" s="79"/>
      <c r="H393" s="79"/>
      <c r="I393" s="79"/>
      <c r="J393" s="79"/>
      <c r="K393" s="79"/>
      <c r="L393" s="79"/>
      <c r="M393" s="81"/>
    </row>
    <row r="394" spans="1:13">
      <c r="A394" s="91"/>
      <c r="B394" s="81"/>
      <c r="C394" s="82"/>
      <c r="D394" s="79"/>
      <c r="E394" s="79"/>
      <c r="F394" s="79"/>
      <c r="G394" s="79"/>
      <c r="H394" s="79"/>
      <c r="I394" s="79"/>
      <c r="J394" s="79"/>
      <c r="K394" s="79"/>
      <c r="L394" s="79"/>
      <c r="M394" s="81"/>
    </row>
    <row r="395" spans="1:13">
      <c r="A395" s="91"/>
      <c r="B395" s="81"/>
      <c r="C395" s="82"/>
      <c r="D395" s="79"/>
      <c r="E395" s="79"/>
      <c r="F395" s="79"/>
      <c r="G395" s="79"/>
      <c r="H395" s="79"/>
      <c r="I395" s="79"/>
      <c r="J395" s="79"/>
      <c r="K395" s="79"/>
      <c r="L395" s="79"/>
      <c r="M395" s="81"/>
    </row>
    <row r="396" spans="1:13">
      <c r="A396" s="91"/>
      <c r="B396" s="81"/>
      <c r="C396" s="82"/>
      <c r="D396" s="79"/>
      <c r="E396" s="79"/>
      <c r="F396" s="79"/>
      <c r="G396" s="79"/>
      <c r="H396" s="79"/>
      <c r="I396" s="79"/>
      <c r="J396" s="79"/>
      <c r="K396" s="79"/>
      <c r="L396" s="79"/>
      <c r="M396" s="81"/>
    </row>
    <row r="397" spans="1:13">
      <c r="A397" s="91"/>
      <c r="B397" s="81"/>
      <c r="C397" s="82"/>
      <c r="D397" s="79"/>
      <c r="E397" s="79"/>
      <c r="F397" s="79"/>
      <c r="G397" s="79"/>
      <c r="H397" s="79"/>
      <c r="I397" s="79"/>
      <c r="J397" s="79"/>
      <c r="K397" s="79"/>
      <c r="L397" s="79"/>
      <c r="M397" s="81"/>
    </row>
    <row r="398" spans="1:13">
      <c r="A398" s="91"/>
      <c r="B398" s="81"/>
      <c r="C398" s="82"/>
      <c r="D398" s="79"/>
      <c r="E398" s="79"/>
      <c r="F398" s="79"/>
      <c r="G398" s="79"/>
      <c r="H398" s="79"/>
      <c r="I398" s="79"/>
      <c r="J398" s="79"/>
      <c r="K398" s="79"/>
      <c r="L398" s="79"/>
      <c r="M398" s="81"/>
    </row>
    <row r="399" spans="1:13">
      <c r="A399" s="91"/>
      <c r="B399" s="81"/>
      <c r="C399" s="82"/>
      <c r="D399" s="79"/>
      <c r="E399" s="79"/>
      <c r="F399" s="79"/>
      <c r="G399" s="79"/>
      <c r="H399" s="79"/>
      <c r="I399" s="79"/>
      <c r="J399" s="79"/>
      <c r="K399" s="79"/>
      <c r="L399" s="79"/>
      <c r="M399" s="81"/>
    </row>
    <row r="400" spans="1:13">
      <c r="A400" s="91"/>
      <c r="B400" s="81"/>
      <c r="C400" s="82"/>
      <c r="D400" s="79"/>
      <c r="E400" s="79"/>
      <c r="F400" s="79"/>
      <c r="G400" s="79"/>
      <c r="H400" s="79"/>
      <c r="I400" s="79"/>
      <c r="J400" s="79"/>
      <c r="K400" s="79"/>
      <c r="L400" s="79"/>
      <c r="M400" s="81"/>
    </row>
    <row r="401" spans="1:13">
      <c r="A401" s="91"/>
      <c r="B401" s="81"/>
      <c r="C401" s="82"/>
      <c r="D401" s="79"/>
      <c r="E401" s="79"/>
      <c r="F401" s="79"/>
      <c r="G401" s="79"/>
      <c r="H401" s="79"/>
      <c r="I401" s="79"/>
      <c r="J401" s="79"/>
      <c r="K401" s="79"/>
      <c r="L401" s="79"/>
      <c r="M401" s="81"/>
    </row>
    <row r="402" spans="1:13">
      <c r="A402" s="91"/>
      <c r="B402" s="81"/>
      <c r="C402" s="82"/>
      <c r="D402" s="79"/>
      <c r="E402" s="79"/>
      <c r="F402" s="79"/>
      <c r="G402" s="79"/>
      <c r="H402" s="79"/>
      <c r="I402" s="79"/>
      <c r="J402" s="79"/>
      <c r="K402" s="79"/>
      <c r="L402" s="79"/>
      <c r="M402" s="81"/>
    </row>
    <row r="403" spans="1:13">
      <c r="A403" s="9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</row>
    <row r="405" spans="1:13" ht="15" customHeight="1">
      <c r="B405" s="167" t="s">
        <v>222</v>
      </c>
      <c r="C405" s="167"/>
      <c r="D405" s="34" t="s">
        <v>0</v>
      </c>
      <c r="E405" s="81"/>
      <c r="F405" s="81"/>
      <c r="G405" s="81"/>
      <c r="H405" s="34" t="s">
        <v>223</v>
      </c>
      <c r="I405" s="86" t="s">
        <v>224</v>
      </c>
      <c r="J405" s="168" t="s">
        <v>225</v>
      </c>
      <c r="K405" s="169"/>
      <c r="L405" s="169"/>
      <c r="M405" s="170"/>
    </row>
    <row r="406" spans="1:13">
      <c r="B406" s="171" t="s">
        <v>226</v>
      </c>
      <c r="C406" s="17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3"/>
    </row>
    <row r="407" spans="1:13" ht="45">
      <c r="A407" s="25"/>
      <c r="B407" s="116" t="s">
        <v>2</v>
      </c>
      <c r="C407" s="132" t="s">
        <v>3</v>
      </c>
      <c r="D407" s="174"/>
      <c r="E407" s="157"/>
      <c r="F407" s="116" t="s">
        <v>16</v>
      </c>
      <c r="G407" s="118" t="s">
        <v>4</v>
      </c>
      <c r="H407" s="116" t="s">
        <v>18</v>
      </c>
      <c r="I407" s="116" t="s">
        <v>6</v>
      </c>
      <c r="J407" s="116" t="s">
        <v>193</v>
      </c>
      <c r="K407" s="116" t="s">
        <v>20</v>
      </c>
      <c r="L407" s="116" t="s">
        <v>7</v>
      </c>
      <c r="M407" s="116" t="s">
        <v>75</v>
      </c>
    </row>
    <row r="408" spans="1:13">
      <c r="A408" s="25"/>
      <c r="B408" s="119" t="s">
        <v>9</v>
      </c>
      <c r="C408" s="132">
        <v>-2</v>
      </c>
      <c r="D408" s="174"/>
      <c r="E408" s="157"/>
      <c r="F408" s="116">
        <v>-3</v>
      </c>
      <c r="G408" s="116">
        <v>-4</v>
      </c>
      <c r="H408" s="116">
        <v>-5</v>
      </c>
      <c r="I408" s="116">
        <v>-6</v>
      </c>
      <c r="J408" s="116">
        <v>-7</v>
      </c>
      <c r="K408" s="116">
        <v>-8</v>
      </c>
      <c r="L408" s="116">
        <v>-9</v>
      </c>
      <c r="M408" s="116">
        <v>-10</v>
      </c>
    </row>
    <row r="409" spans="1:13" ht="168.75" customHeight="1">
      <c r="A409" s="25"/>
      <c r="B409" s="7" t="s">
        <v>194</v>
      </c>
      <c r="C409" s="166" t="s">
        <v>227</v>
      </c>
      <c r="D409" s="158"/>
      <c r="E409" s="159"/>
      <c r="F409" s="123"/>
      <c r="G409" s="39">
        <v>1200</v>
      </c>
      <c r="H409" s="40" t="s">
        <v>256</v>
      </c>
      <c r="I409" s="41"/>
      <c r="J409" s="21">
        <f t="shared" ref="J409" si="50">G409*I409</f>
        <v>0</v>
      </c>
      <c r="K409" s="42">
        <v>8</v>
      </c>
      <c r="L409" s="12">
        <f t="shared" ref="L409" si="51">I409+I409*8%</f>
        <v>0</v>
      </c>
      <c r="M409" s="13">
        <f t="shared" ref="M409" si="52">J409+J409*8%</f>
        <v>0</v>
      </c>
    </row>
    <row r="410" spans="1:13">
      <c r="B410" s="45" t="s">
        <v>11</v>
      </c>
      <c r="C410" s="46" t="s">
        <v>85</v>
      </c>
      <c r="D410" s="47"/>
      <c r="E410" s="48"/>
      <c r="F410" s="48"/>
      <c r="G410" s="48"/>
      <c r="H410" s="48"/>
      <c r="I410" s="49"/>
      <c r="J410" s="50">
        <f>SUM(J409:J409)</f>
        <v>0</v>
      </c>
      <c r="K410" s="50"/>
      <c r="L410" s="49"/>
      <c r="M410" s="50">
        <f>SUM(M409:M409)</f>
        <v>0</v>
      </c>
    </row>
    <row r="411" spans="1:13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</row>
    <row r="412" spans="1:13" ht="15" customHeight="1">
      <c r="A412" s="91"/>
      <c r="B412" s="81"/>
      <c r="C412" s="160" t="s">
        <v>228</v>
      </c>
      <c r="D412" s="160"/>
      <c r="E412" s="160"/>
      <c r="F412" s="160"/>
      <c r="G412" s="160"/>
      <c r="H412" s="81"/>
      <c r="I412" s="81"/>
      <c r="J412" s="81"/>
      <c r="K412" s="81"/>
      <c r="L412" s="81"/>
      <c r="M412" s="81"/>
    </row>
    <row r="413" spans="1:13" ht="15.75" thickBot="1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</row>
    <row r="414" spans="1:13" ht="15.75" customHeight="1" thickBot="1">
      <c r="B414" s="163" t="s">
        <v>229</v>
      </c>
      <c r="C414" s="164"/>
      <c r="D414" s="164"/>
      <c r="E414" s="164"/>
      <c r="F414" s="164"/>
      <c r="G414" s="164"/>
      <c r="H414" s="164"/>
      <c r="I414" s="165"/>
      <c r="J414" s="25"/>
      <c r="K414" s="25"/>
      <c r="L414" s="25"/>
      <c r="M414" s="25"/>
    </row>
    <row r="415" spans="1:13" ht="51" customHeight="1">
      <c r="B415" s="113">
        <v>1</v>
      </c>
      <c r="C415" s="114" t="s">
        <v>230</v>
      </c>
      <c r="D415" s="141" t="s">
        <v>231</v>
      </c>
      <c r="E415" s="142"/>
      <c r="F415" s="142"/>
      <c r="G415" s="142"/>
      <c r="H415" s="142"/>
      <c r="I415" s="143"/>
      <c r="J415" s="25"/>
      <c r="K415" s="25"/>
      <c r="L415" s="25"/>
      <c r="M415" s="25"/>
    </row>
    <row r="416" spans="1:13" ht="27" customHeight="1">
      <c r="B416" s="93">
        <v>2</v>
      </c>
      <c r="C416" s="94" t="s">
        <v>232</v>
      </c>
      <c r="D416" s="144" t="s">
        <v>233</v>
      </c>
      <c r="E416" s="145"/>
      <c r="F416" s="145"/>
      <c r="G416" s="145"/>
      <c r="H416" s="145"/>
      <c r="I416" s="146"/>
      <c r="J416" s="25"/>
      <c r="K416" s="25"/>
      <c r="L416" s="25"/>
      <c r="M416" s="25"/>
    </row>
    <row r="417" spans="1:13" ht="27" customHeight="1">
      <c r="B417" s="93">
        <v>3</v>
      </c>
      <c r="C417" s="94" t="s">
        <v>234</v>
      </c>
      <c r="D417" s="144" t="s">
        <v>235</v>
      </c>
      <c r="E417" s="145"/>
      <c r="F417" s="145"/>
      <c r="G417" s="145"/>
      <c r="H417" s="145"/>
      <c r="I417" s="146"/>
      <c r="J417" s="25"/>
      <c r="K417" s="25"/>
      <c r="L417" s="25"/>
      <c r="M417" s="25"/>
    </row>
    <row r="418" spans="1:13" ht="15" customHeight="1">
      <c r="B418" s="93">
        <v>4</v>
      </c>
      <c r="C418" s="94" t="s">
        <v>236</v>
      </c>
      <c r="D418" s="144" t="s">
        <v>237</v>
      </c>
      <c r="E418" s="145"/>
      <c r="F418" s="145"/>
      <c r="G418" s="145"/>
      <c r="H418" s="145"/>
      <c r="I418" s="146"/>
      <c r="J418" s="25"/>
      <c r="K418" s="25"/>
      <c r="L418" s="25"/>
      <c r="M418" s="25"/>
    </row>
    <row r="419" spans="1:13" ht="22.5" customHeight="1">
      <c r="B419" s="93">
        <v>5</v>
      </c>
      <c r="C419" s="94" t="s">
        <v>238</v>
      </c>
      <c r="D419" s="144" t="s">
        <v>239</v>
      </c>
      <c r="E419" s="145"/>
      <c r="F419" s="145"/>
      <c r="G419" s="145"/>
      <c r="H419" s="145"/>
      <c r="I419" s="146"/>
      <c r="J419" s="25"/>
      <c r="K419" s="25"/>
      <c r="L419" s="25"/>
      <c r="M419" s="25"/>
    </row>
    <row r="420" spans="1:13">
      <c r="B420" s="95"/>
      <c r="C420" s="96"/>
      <c r="D420" s="97"/>
      <c r="E420" s="98"/>
      <c r="F420" s="98"/>
      <c r="G420" s="98"/>
      <c r="H420" s="25"/>
      <c r="I420" s="25"/>
      <c r="J420" s="25"/>
      <c r="K420" s="25"/>
      <c r="L420" s="25"/>
      <c r="M420" s="25"/>
    </row>
    <row r="421" spans="1:13" ht="15" customHeight="1">
      <c r="A421" s="153" t="s">
        <v>240</v>
      </c>
      <c r="B421" s="153"/>
      <c r="C421" s="153"/>
      <c r="D421" s="2"/>
      <c r="E421" s="3" t="s">
        <v>0</v>
      </c>
      <c r="F421" s="4"/>
      <c r="G421" s="2"/>
      <c r="H421" s="161" t="s">
        <v>92</v>
      </c>
      <c r="I421" s="162"/>
      <c r="J421" s="162"/>
      <c r="K421" s="162"/>
      <c r="L421" s="87"/>
      <c r="M421" s="1"/>
    </row>
    <row r="422" spans="1:13" ht="15" customHeight="1">
      <c r="A422" s="129" t="s">
        <v>241</v>
      </c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1"/>
      <c r="M422" s="6"/>
    </row>
    <row r="423" spans="1:13" ht="67.5" customHeight="1">
      <c r="A423" s="116" t="s">
        <v>2</v>
      </c>
      <c r="B423" s="132" t="s">
        <v>3</v>
      </c>
      <c r="C423" s="133"/>
      <c r="D423" s="134"/>
      <c r="E423" s="132" t="s">
        <v>242</v>
      </c>
      <c r="F423" s="134"/>
      <c r="G423" s="118" t="s">
        <v>4</v>
      </c>
      <c r="H423" s="116" t="s">
        <v>18</v>
      </c>
      <c r="I423" s="116" t="s">
        <v>6</v>
      </c>
      <c r="J423" s="116" t="s">
        <v>193</v>
      </c>
      <c r="K423" s="116" t="s">
        <v>20</v>
      </c>
      <c r="L423" s="116" t="s">
        <v>7</v>
      </c>
      <c r="M423" s="116" t="s">
        <v>75</v>
      </c>
    </row>
    <row r="424" spans="1:13">
      <c r="A424" s="117" t="s">
        <v>9</v>
      </c>
      <c r="B424" s="135">
        <v>-2</v>
      </c>
      <c r="C424" s="136"/>
      <c r="D424" s="137"/>
      <c r="E424" s="147"/>
      <c r="F424" s="148"/>
      <c r="G424" s="116">
        <v>-4</v>
      </c>
      <c r="H424" s="116">
        <v>-5</v>
      </c>
      <c r="I424" s="116">
        <v>-6</v>
      </c>
      <c r="J424" s="116">
        <v>-7</v>
      </c>
      <c r="K424" s="116">
        <v>-8</v>
      </c>
      <c r="L424" s="116">
        <v>-9</v>
      </c>
      <c r="M424" s="116">
        <v>-10</v>
      </c>
    </row>
    <row r="425" spans="1:13" ht="245.25" customHeight="1">
      <c r="A425" s="7">
        <v>1</v>
      </c>
      <c r="B425" s="138" t="s">
        <v>243</v>
      </c>
      <c r="C425" s="139"/>
      <c r="D425" s="140"/>
      <c r="E425" s="149"/>
      <c r="F425" s="150"/>
      <c r="G425" s="10">
        <v>2500</v>
      </c>
      <c r="H425" s="10" t="s">
        <v>244</v>
      </c>
      <c r="I425" s="99"/>
      <c r="J425" s="21">
        <f t="shared" ref="J425" si="53">G425*I425</f>
        <v>0</v>
      </c>
      <c r="K425" s="42">
        <v>8</v>
      </c>
      <c r="L425" s="12">
        <f t="shared" ref="L425" si="54">I425+I425*8%</f>
        <v>0</v>
      </c>
      <c r="M425" s="13">
        <f t="shared" ref="M425" si="55">J425+J425*8%</f>
        <v>0</v>
      </c>
    </row>
    <row r="426" spans="1:13">
      <c r="A426" s="16"/>
      <c r="B426" s="16"/>
      <c r="C426" s="16"/>
      <c r="D426" s="2"/>
      <c r="E426" s="2"/>
      <c r="F426" s="2"/>
      <c r="G426" s="2"/>
      <c r="H426" s="17" t="s">
        <v>10</v>
      </c>
      <c r="I426" s="18"/>
      <c r="J426" s="19">
        <f>J425</f>
        <v>0</v>
      </c>
      <c r="K426" s="17" t="s">
        <v>11</v>
      </c>
      <c r="L426" s="18"/>
      <c r="M426" s="128">
        <f>M425</f>
        <v>0</v>
      </c>
    </row>
  </sheetData>
  <mergeCells count="223">
    <mergeCell ref="B211:C211"/>
    <mergeCell ref="I211:L211"/>
    <mergeCell ref="B212:M212"/>
    <mergeCell ref="C213:E213"/>
    <mergeCell ref="C214:E214"/>
    <mergeCell ref="C215:E215"/>
    <mergeCell ref="B188:C188"/>
    <mergeCell ref="I188:L188"/>
    <mergeCell ref="B189:M189"/>
    <mergeCell ref="C190:E190"/>
    <mergeCell ref="C191:E191"/>
    <mergeCell ref="C196:E196"/>
    <mergeCell ref="C197:E197"/>
    <mergeCell ref="C195:E195"/>
    <mergeCell ref="C194:E194"/>
    <mergeCell ref="C193:E193"/>
    <mergeCell ref="C192:E192"/>
    <mergeCell ref="C200:L200"/>
    <mergeCell ref="C177:L177"/>
    <mergeCell ref="B137:C137"/>
    <mergeCell ref="B170:C170"/>
    <mergeCell ref="I170:L170"/>
    <mergeCell ref="B171:M171"/>
    <mergeCell ref="C172:E172"/>
    <mergeCell ref="C173:E173"/>
    <mergeCell ref="C174:E174"/>
    <mergeCell ref="C151:L151"/>
    <mergeCell ref="C141:D142"/>
    <mergeCell ref="C143:D143"/>
    <mergeCell ref="C144:D145"/>
    <mergeCell ref="C146:D147"/>
    <mergeCell ref="H137:K137"/>
    <mergeCell ref="B138:M138"/>
    <mergeCell ref="C139:D139"/>
    <mergeCell ref="C140:D140"/>
    <mergeCell ref="C127:D127"/>
    <mergeCell ref="F127:G127"/>
    <mergeCell ref="C131:L131"/>
    <mergeCell ref="B121:C121"/>
    <mergeCell ref="C123:D123"/>
    <mergeCell ref="F123:G123"/>
    <mergeCell ref="C124:D124"/>
    <mergeCell ref="F124:G124"/>
    <mergeCell ref="C125:D126"/>
    <mergeCell ref="F125:G125"/>
    <mergeCell ref="F126:G126"/>
    <mergeCell ref="I121:M121"/>
    <mergeCell ref="B122:M122"/>
    <mergeCell ref="C107:E107"/>
    <mergeCell ref="C109:E109"/>
    <mergeCell ref="C108:E108"/>
    <mergeCell ref="C95:E95"/>
    <mergeCell ref="B104:C104"/>
    <mergeCell ref="I104:L104"/>
    <mergeCell ref="B105:M105"/>
    <mergeCell ref="C106:E106"/>
    <mergeCell ref="B91:C91"/>
    <mergeCell ref="I91:L91"/>
    <mergeCell ref="B92:M92"/>
    <mergeCell ref="C93:E93"/>
    <mergeCell ref="C94:E94"/>
    <mergeCell ref="C78:E78"/>
    <mergeCell ref="C79:E79"/>
    <mergeCell ref="C81:E81"/>
    <mergeCell ref="C82:E82"/>
    <mergeCell ref="C80:E80"/>
    <mergeCell ref="B76:C76"/>
    <mergeCell ref="I76:L76"/>
    <mergeCell ref="B77:M77"/>
    <mergeCell ref="I64:L64"/>
    <mergeCell ref="B65:M65"/>
    <mergeCell ref="C66:E66"/>
    <mergeCell ref="C67:E67"/>
    <mergeCell ref="C68:E68"/>
    <mergeCell ref="C73:L73"/>
    <mergeCell ref="C23:L23"/>
    <mergeCell ref="B32:C32"/>
    <mergeCell ref="I32:L32"/>
    <mergeCell ref="B33:M33"/>
    <mergeCell ref="C34:E34"/>
    <mergeCell ref="C35:E35"/>
    <mergeCell ref="C19:E19"/>
    <mergeCell ref="C20:E20"/>
    <mergeCell ref="C72:L72"/>
    <mergeCell ref="C69:E69"/>
    <mergeCell ref="C50:E50"/>
    <mergeCell ref="C52:E52"/>
    <mergeCell ref="C51:E51"/>
    <mergeCell ref="B64:C64"/>
    <mergeCell ref="C36:E36"/>
    <mergeCell ref="B47:C47"/>
    <mergeCell ref="I47:L47"/>
    <mergeCell ref="B48:M48"/>
    <mergeCell ref="C49:E49"/>
    <mergeCell ref="B17:M17"/>
    <mergeCell ref="C18:E18"/>
    <mergeCell ref="B2:C2"/>
    <mergeCell ref="C4:E4"/>
    <mergeCell ref="C5:E5"/>
    <mergeCell ref="C6:E6"/>
    <mergeCell ref="B16:C16"/>
    <mergeCell ref="I16:L16"/>
    <mergeCell ref="I2:L2"/>
    <mergeCell ref="B3:M3"/>
    <mergeCell ref="C258:E258"/>
    <mergeCell ref="C257:E257"/>
    <mergeCell ref="C256:M256"/>
    <mergeCell ref="B218:C218"/>
    <mergeCell ref="I218:L218"/>
    <mergeCell ref="B219:M219"/>
    <mergeCell ref="C220:E220"/>
    <mergeCell ref="C221:E221"/>
    <mergeCell ref="C222:E222"/>
    <mergeCell ref="C224:L224"/>
    <mergeCell ref="B228:C228"/>
    <mergeCell ref="I228:L228"/>
    <mergeCell ref="B246:C246"/>
    <mergeCell ref="C255:E255"/>
    <mergeCell ref="C251:M251"/>
    <mergeCell ref="C254:E254"/>
    <mergeCell ref="C253:E253"/>
    <mergeCell ref="C252:E252"/>
    <mergeCell ref="B229:M229"/>
    <mergeCell ref="C230:E230"/>
    <mergeCell ref="C231:E231"/>
    <mergeCell ref="C232:E232"/>
    <mergeCell ref="J246:M246"/>
    <mergeCell ref="B247:M247"/>
    <mergeCell ref="C248:E248"/>
    <mergeCell ref="C249:E249"/>
    <mergeCell ref="C250:E250"/>
    <mergeCell ref="C318:E318"/>
    <mergeCell ref="C319:E319"/>
    <mergeCell ref="C320:E320"/>
    <mergeCell ref="C324:L324"/>
    <mergeCell ref="B327:C327"/>
    <mergeCell ref="J327:M327"/>
    <mergeCell ref="B328:M328"/>
    <mergeCell ref="C329:E329"/>
    <mergeCell ref="C259:E259"/>
    <mergeCell ref="B279:M279"/>
    <mergeCell ref="B290:M290"/>
    <mergeCell ref="B293:M293"/>
    <mergeCell ref="B269:C269"/>
    <mergeCell ref="I269:L269"/>
    <mergeCell ref="B270:M270"/>
    <mergeCell ref="C271:E271"/>
    <mergeCell ref="C272:E272"/>
    <mergeCell ref="C275:E275"/>
    <mergeCell ref="C274:E274"/>
    <mergeCell ref="C273:E273"/>
    <mergeCell ref="B278:M278"/>
    <mergeCell ref="B359:C359"/>
    <mergeCell ref="H359:K359"/>
    <mergeCell ref="B360:M360"/>
    <mergeCell ref="C361:D361"/>
    <mergeCell ref="C362:D362"/>
    <mergeCell ref="C363:D363"/>
    <mergeCell ref="C364:D364"/>
    <mergeCell ref="C365:D365"/>
    <mergeCell ref="C330:E330"/>
    <mergeCell ref="C331:F331"/>
    <mergeCell ref="C335:M336"/>
    <mergeCell ref="B338:C338"/>
    <mergeCell ref="J338:M338"/>
    <mergeCell ref="B339:M339"/>
    <mergeCell ref="C340:E340"/>
    <mergeCell ref="C341:E341"/>
    <mergeCell ref="C342:E342"/>
    <mergeCell ref="C317:E317"/>
    <mergeCell ref="C412:G412"/>
    <mergeCell ref="A421:C421"/>
    <mergeCell ref="H421:K421"/>
    <mergeCell ref="B414:I414"/>
    <mergeCell ref="C379:E379"/>
    <mergeCell ref="C380:E380"/>
    <mergeCell ref="C384:L384"/>
    <mergeCell ref="B405:C405"/>
    <mergeCell ref="J405:M405"/>
    <mergeCell ref="B406:M406"/>
    <mergeCell ref="C407:E407"/>
    <mergeCell ref="C408:E408"/>
    <mergeCell ref="C409:E409"/>
    <mergeCell ref="C366:D366"/>
    <mergeCell ref="C370:L370"/>
    <mergeCell ref="B373:C373"/>
    <mergeCell ref="H373:K373"/>
    <mergeCell ref="B374:M374"/>
    <mergeCell ref="C375:E375"/>
    <mergeCell ref="C376:E376"/>
    <mergeCell ref="C377:E377"/>
    <mergeCell ref="C378:E378"/>
    <mergeCell ref="C346:M34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B300:C300"/>
    <mergeCell ref="I300:L300"/>
    <mergeCell ref="B301:M301"/>
    <mergeCell ref="C302:E302"/>
    <mergeCell ref="C303:E303"/>
    <mergeCell ref="C304:E304"/>
    <mergeCell ref="C305:E305"/>
    <mergeCell ref="C306:E306"/>
    <mergeCell ref="C307:E307"/>
    <mergeCell ref="A422:L422"/>
    <mergeCell ref="B423:D423"/>
    <mergeCell ref="B424:D424"/>
    <mergeCell ref="B425:D425"/>
    <mergeCell ref="D415:I415"/>
    <mergeCell ref="D416:I416"/>
    <mergeCell ref="D417:I417"/>
    <mergeCell ref="D418:I418"/>
    <mergeCell ref="D419:I419"/>
    <mergeCell ref="E423:F423"/>
    <mergeCell ref="E424:F424"/>
    <mergeCell ref="E425:F425"/>
  </mergeCells>
  <conditionalFormatting sqref="G20">
    <cfRule type="expression" dxfId="85" priority="122">
      <formula>IF($D20="",0,IF(G20="",1,0))</formula>
    </cfRule>
  </conditionalFormatting>
  <conditionalFormatting sqref="G6">
    <cfRule type="expression" dxfId="84" priority="124">
      <formula>IF($D6="",0,IF(G6="",1,0))</formula>
    </cfRule>
  </conditionalFormatting>
  <conditionalFormatting sqref="G6">
    <cfRule type="expression" dxfId="83" priority="125">
      <formula>IF($D6="",0,IF(G6="",1,0))</formula>
    </cfRule>
  </conditionalFormatting>
  <conditionalFormatting sqref="G20">
    <cfRule type="expression" dxfId="82" priority="123">
      <formula>IF($D20="",0,IF(G20="",1,0))</formula>
    </cfRule>
  </conditionalFormatting>
  <conditionalFormatting sqref="G36">
    <cfRule type="expression" dxfId="81" priority="120">
      <formula>IF($D36="",0,IF(G36="",1,0))</formula>
    </cfRule>
  </conditionalFormatting>
  <conditionalFormatting sqref="G36">
    <cfRule type="expression" dxfId="80" priority="121">
      <formula>IF($D36="",0,IF(G36="",1,0))</formula>
    </cfRule>
  </conditionalFormatting>
  <conditionalFormatting sqref="G52">
    <cfRule type="expression" dxfId="79" priority="118">
      <formula>IF($D52="",0,IF(G52="",1,0))</formula>
    </cfRule>
  </conditionalFormatting>
  <conditionalFormatting sqref="G52">
    <cfRule type="expression" dxfId="78" priority="119">
      <formula>IF($D52="",0,IF(G52="",1,0))</formula>
    </cfRule>
  </conditionalFormatting>
  <conditionalFormatting sqref="G51">
    <cfRule type="expression" dxfId="77" priority="114">
      <formula>IF($D51="",0,IF(G51="",1,0))</formula>
    </cfRule>
  </conditionalFormatting>
  <conditionalFormatting sqref="G51">
    <cfRule type="expression" dxfId="76" priority="115">
      <formula>IF($D51="",0,IF(G51="",1,0))</formula>
    </cfRule>
  </conditionalFormatting>
  <conditionalFormatting sqref="G68">
    <cfRule type="expression" dxfId="75" priority="110">
      <formula>IF($D68="",0,IF(G68="",1,0))</formula>
    </cfRule>
  </conditionalFormatting>
  <conditionalFormatting sqref="G68">
    <cfRule type="expression" dxfId="74" priority="111">
      <formula>IF($D68="",0,IF(G68="",1,0))</formula>
    </cfRule>
  </conditionalFormatting>
  <conditionalFormatting sqref="G69">
    <cfRule type="expression" dxfId="73" priority="108">
      <formula>IF($D69="",0,IF(G69="",1,0))</formula>
    </cfRule>
  </conditionalFormatting>
  <conditionalFormatting sqref="G69">
    <cfRule type="expression" dxfId="72" priority="109">
      <formula>IF($D69="",0,IF(G69="",1,0))</formula>
    </cfRule>
  </conditionalFormatting>
  <conditionalFormatting sqref="G81">
    <cfRule type="expression" dxfId="71" priority="106">
      <formula>IF($D81="",0,IF(G81="",1,0))</formula>
    </cfRule>
  </conditionalFormatting>
  <conditionalFormatting sqref="G81">
    <cfRule type="expression" dxfId="70" priority="107">
      <formula>IF($D81="",0,IF(G81="",1,0))</formula>
    </cfRule>
  </conditionalFormatting>
  <conditionalFormatting sqref="G82">
    <cfRule type="expression" dxfId="69" priority="104">
      <formula>IF($D82="",0,IF(G82="",1,0))</formula>
    </cfRule>
  </conditionalFormatting>
  <conditionalFormatting sqref="G82">
    <cfRule type="expression" dxfId="68" priority="105">
      <formula>IF($D82="",0,IF(G82="",1,0))</formula>
    </cfRule>
  </conditionalFormatting>
  <conditionalFormatting sqref="G95">
    <cfRule type="expression" dxfId="67" priority="102">
      <formula>IF($D95="",0,IF(G95="",1,0))</formula>
    </cfRule>
  </conditionalFormatting>
  <conditionalFormatting sqref="G95">
    <cfRule type="expression" dxfId="66" priority="103">
      <formula>IF($D95="",0,IF(G95="",1,0))</formula>
    </cfRule>
  </conditionalFormatting>
  <conditionalFormatting sqref="G109">
    <cfRule type="expression" dxfId="65" priority="100">
      <formula>IF($D109="",0,IF(G109="",1,0))</formula>
    </cfRule>
  </conditionalFormatting>
  <conditionalFormatting sqref="G109">
    <cfRule type="expression" dxfId="64" priority="101">
      <formula>IF($D109="",0,IF(G109="",1,0))</formula>
    </cfRule>
  </conditionalFormatting>
  <conditionalFormatting sqref="G174">
    <cfRule type="expression" dxfId="63" priority="65">
      <formula>IF($D174="",0,IF(G174="",1,0))</formula>
    </cfRule>
  </conditionalFormatting>
  <conditionalFormatting sqref="G108">
    <cfRule type="expression" dxfId="62" priority="86">
      <formula>IF($D108="",0,IF(G108="",1,0))</formula>
    </cfRule>
  </conditionalFormatting>
  <conditionalFormatting sqref="G108">
    <cfRule type="expression" dxfId="61" priority="87">
      <formula>IF($D108="",0,IF(G108="",1,0))</formula>
    </cfRule>
  </conditionalFormatting>
  <conditionalFormatting sqref="G174">
    <cfRule type="expression" dxfId="60" priority="64">
      <formula>IF($D174="",0,IF(G174="",1,0))</formula>
    </cfRule>
  </conditionalFormatting>
  <conditionalFormatting sqref="G80">
    <cfRule type="expression" dxfId="59" priority="60">
      <formula>IF($D80="",0,IF(G80="",1,0))</formula>
    </cfRule>
  </conditionalFormatting>
  <conditionalFormatting sqref="G80">
    <cfRule type="expression" dxfId="58" priority="61">
      <formula>IF($D80="",0,IF(G80="",1,0))</formula>
    </cfRule>
  </conditionalFormatting>
  <conditionalFormatting sqref="G197">
    <cfRule type="expression" dxfId="57" priority="58">
      <formula>IF($D197="",0,IF(G197="",1,0))</formula>
    </cfRule>
  </conditionalFormatting>
  <conditionalFormatting sqref="G197">
    <cfRule type="expression" dxfId="56" priority="59">
      <formula>IF($D197="",0,IF(G197="",1,0))</formula>
    </cfRule>
  </conditionalFormatting>
  <conditionalFormatting sqref="G196">
    <cfRule type="expression" dxfId="55" priority="56">
      <formula>IF($D196="",0,IF(G196="",1,0))</formula>
    </cfRule>
  </conditionalFormatting>
  <conditionalFormatting sqref="G196">
    <cfRule type="expression" dxfId="54" priority="57">
      <formula>IF($D196="",0,IF(G196="",1,0))</formula>
    </cfRule>
  </conditionalFormatting>
  <conditionalFormatting sqref="G195">
    <cfRule type="expression" dxfId="53" priority="54">
      <formula>IF($D195="",0,IF(G195="",1,0))</formula>
    </cfRule>
  </conditionalFormatting>
  <conditionalFormatting sqref="G195">
    <cfRule type="expression" dxfId="52" priority="55">
      <formula>IF($D195="",0,IF(G195="",1,0))</formula>
    </cfRule>
  </conditionalFormatting>
  <conditionalFormatting sqref="G194">
    <cfRule type="expression" dxfId="51" priority="52">
      <formula>IF($D194="",0,IF(G194="",1,0))</formula>
    </cfRule>
  </conditionalFormatting>
  <conditionalFormatting sqref="G194">
    <cfRule type="expression" dxfId="50" priority="53">
      <formula>IF($D194="",0,IF(G194="",1,0))</formula>
    </cfRule>
  </conditionalFormatting>
  <conditionalFormatting sqref="G193">
    <cfRule type="expression" dxfId="49" priority="50">
      <formula>IF($D193="",0,IF(G193="",1,0))</formula>
    </cfRule>
  </conditionalFormatting>
  <conditionalFormatting sqref="G193">
    <cfRule type="expression" dxfId="48" priority="51">
      <formula>IF($D193="",0,IF(G193="",1,0))</formula>
    </cfRule>
  </conditionalFormatting>
  <conditionalFormatting sqref="G192">
    <cfRule type="expression" dxfId="47" priority="48">
      <formula>IF($D192="",0,IF(G192="",1,0))</formula>
    </cfRule>
  </conditionalFormatting>
  <conditionalFormatting sqref="G192">
    <cfRule type="expression" dxfId="46" priority="49">
      <formula>IF($D192="",0,IF(G192="",1,0))</formula>
    </cfRule>
  </conditionalFormatting>
  <conditionalFormatting sqref="G215">
    <cfRule type="expression" dxfId="45" priority="47">
      <formula>IF($D215="",0,IF(G215="",1,0))</formula>
    </cfRule>
  </conditionalFormatting>
  <conditionalFormatting sqref="G215">
    <cfRule type="expression" dxfId="44" priority="46">
      <formula>IF($D215="",0,IF(G215="",1,0))</formula>
    </cfRule>
  </conditionalFormatting>
  <conditionalFormatting sqref="G222">
    <cfRule type="expression" dxfId="43" priority="45">
      <formula>IF($D222="",0,IF(G222="",1,0))</formula>
    </cfRule>
  </conditionalFormatting>
  <conditionalFormatting sqref="G222">
    <cfRule type="expression" dxfId="42" priority="44">
      <formula>IF($D222="",0,IF(G222="",1,0))</formula>
    </cfRule>
  </conditionalFormatting>
  <conditionalFormatting sqref="G232">
    <cfRule type="expression" dxfId="41" priority="43">
      <formula>IF($D232="",0,IF(G232="",1,0))</formula>
    </cfRule>
  </conditionalFormatting>
  <conditionalFormatting sqref="G232">
    <cfRule type="expression" dxfId="40" priority="42">
      <formula>IF($D232="",0,IF(G232="",1,0))</formula>
    </cfRule>
  </conditionalFormatting>
  <conditionalFormatting sqref="G275">
    <cfRule type="expression" dxfId="39" priority="41">
      <formula>IF($D275="",0,IF(G275="",1,0))</formula>
    </cfRule>
  </conditionalFormatting>
  <conditionalFormatting sqref="G275">
    <cfRule type="expression" dxfId="38" priority="40">
      <formula>IF($D275="",0,IF(G275="",1,0))</formula>
    </cfRule>
  </conditionalFormatting>
  <conditionalFormatting sqref="G274">
    <cfRule type="expression" dxfId="37" priority="39">
      <formula>IF($D274="",0,IF(G274="",1,0))</formula>
    </cfRule>
  </conditionalFormatting>
  <conditionalFormatting sqref="G274">
    <cfRule type="expression" dxfId="36" priority="38">
      <formula>IF($D274="",0,IF(G274="",1,0))</formula>
    </cfRule>
  </conditionalFormatting>
  <conditionalFormatting sqref="G273">
    <cfRule type="expression" dxfId="35" priority="37">
      <formula>IF($D273="",0,IF(G273="",1,0))</formula>
    </cfRule>
  </conditionalFormatting>
  <conditionalFormatting sqref="G273">
    <cfRule type="expression" dxfId="34" priority="36">
      <formula>IF($D273="",0,IF(G273="",1,0))</formula>
    </cfRule>
  </conditionalFormatting>
  <conditionalFormatting sqref="G320">
    <cfRule type="expression" dxfId="33" priority="34">
      <formula>IF($D320="",0,IF(G320="",1,0))</formula>
    </cfRule>
  </conditionalFormatting>
  <conditionalFormatting sqref="G320">
    <cfRule type="expression" dxfId="32" priority="35">
      <formula>IF($D320="",0,IF(G320="",1,0))</formula>
    </cfRule>
  </conditionalFormatting>
  <conditionalFormatting sqref="G319">
    <cfRule type="expression" dxfId="31" priority="32">
      <formula>IF($D319="",0,IF(G319="",1,0))</formula>
    </cfRule>
  </conditionalFormatting>
  <conditionalFormatting sqref="G319">
    <cfRule type="expression" dxfId="30" priority="33">
      <formula>IF($D319="",0,IF(G319="",1,0))</formula>
    </cfRule>
  </conditionalFormatting>
  <conditionalFormatting sqref="G318">
    <cfRule type="expression" dxfId="29" priority="30">
      <formula>IF($D318="",0,IF(G318="",1,0))</formula>
    </cfRule>
  </conditionalFormatting>
  <conditionalFormatting sqref="G318">
    <cfRule type="expression" dxfId="28" priority="31">
      <formula>IF($D318="",0,IF(G318="",1,0))</formula>
    </cfRule>
  </conditionalFormatting>
  <conditionalFormatting sqref="G317">
    <cfRule type="expression" dxfId="27" priority="28">
      <formula>IF($D317="",0,IF(G317="",1,0))</formula>
    </cfRule>
  </conditionalFormatting>
  <conditionalFormatting sqref="G317">
    <cfRule type="expression" dxfId="26" priority="29">
      <formula>IF($D317="",0,IF(G317="",1,0))</formula>
    </cfRule>
  </conditionalFormatting>
  <conditionalFormatting sqref="G316">
    <cfRule type="expression" dxfId="25" priority="26">
      <formula>IF($D316="",0,IF(G316="",1,0))</formula>
    </cfRule>
  </conditionalFormatting>
  <conditionalFormatting sqref="G316">
    <cfRule type="expression" dxfId="24" priority="27">
      <formula>IF($D316="",0,IF(G316="",1,0))</formula>
    </cfRule>
  </conditionalFormatting>
  <conditionalFormatting sqref="G315">
    <cfRule type="expression" dxfId="23" priority="24">
      <formula>IF($D315="",0,IF(G315="",1,0))</formula>
    </cfRule>
  </conditionalFormatting>
  <conditionalFormatting sqref="G315">
    <cfRule type="expression" dxfId="22" priority="25">
      <formula>IF($D315="",0,IF(G315="",1,0))</formula>
    </cfRule>
  </conditionalFormatting>
  <conditionalFormatting sqref="G314">
    <cfRule type="expression" dxfId="21" priority="22">
      <formula>IF($D314="",0,IF(G314="",1,0))</formula>
    </cfRule>
  </conditionalFormatting>
  <conditionalFormatting sqref="G314">
    <cfRule type="expression" dxfId="20" priority="23">
      <formula>IF($D314="",0,IF(G314="",1,0))</formula>
    </cfRule>
  </conditionalFormatting>
  <conditionalFormatting sqref="G313">
    <cfRule type="expression" dxfId="19" priority="20">
      <formula>IF($D313="",0,IF(G313="",1,0))</formula>
    </cfRule>
  </conditionalFormatting>
  <conditionalFormatting sqref="G313">
    <cfRule type="expression" dxfId="18" priority="21">
      <formula>IF($D313="",0,IF(G313="",1,0))</formula>
    </cfRule>
  </conditionalFormatting>
  <conditionalFormatting sqref="G312">
    <cfRule type="expression" dxfId="17" priority="18">
      <formula>IF($D312="",0,IF(G312="",1,0))</formula>
    </cfRule>
  </conditionalFormatting>
  <conditionalFormatting sqref="G312">
    <cfRule type="expression" dxfId="16" priority="19">
      <formula>IF($D312="",0,IF(G312="",1,0))</formula>
    </cfRule>
  </conditionalFormatting>
  <conditionalFormatting sqref="G311">
    <cfRule type="expression" dxfId="15" priority="16">
      <formula>IF($D311="",0,IF(G311="",1,0))</formula>
    </cfRule>
  </conditionalFormatting>
  <conditionalFormatting sqref="G311">
    <cfRule type="expression" dxfId="14" priority="17">
      <formula>IF($D311="",0,IF(G311="",1,0))</formula>
    </cfRule>
  </conditionalFormatting>
  <conditionalFormatting sqref="G310">
    <cfRule type="expression" dxfId="13" priority="14">
      <formula>IF($D310="",0,IF(G310="",1,0))</formula>
    </cfRule>
  </conditionalFormatting>
  <conditionalFormatting sqref="G310">
    <cfRule type="expression" dxfId="12" priority="15">
      <formula>IF($D310="",0,IF(G310="",1,0))</formula>
    </cfRule>
  </conditionalFormatting>
  <conditionalFormatting sqref="G309">
    <cfRule type="expression" dxfId="11" priority="12">
      <formula>IF($D309="",0,IF(G309="",1,0))</formula>
    </cfRule>
  </conditionalFormatting>
  <conditionalFormatting sqref="G309">
    <cfRule type="expression" dxfId="10" priority="13">
      <formula>IF($D309="",0,IF(G309="",1,0))</formula>
    </cfRule>
  </conditionalFormatting>
  <conditionalFormatting sqref="G308">
    <cfRule type="expression" dxfId="9" priority="10">
      <formula>IF($D308="",0,IF(G308="",1,0))</formula>
    </cfRule>
  </conditionalFormatting>
  <conditionalFormatting sqref="G308">
    <cfRule type="expression" dxfId="8" priority="11">
      <formula>IF($D308="",0,IF(G308="",1,0))</formula>
    </cfRule>
  </conditionalFormatting>
  <conditionalFormatting sqref="G307">
    <cfRule type="expression" dxfId="7" priority="8">
      <formula>IF($D307="",0,IF(G307="",1,0))</formula>
    </cfRule>
  </conditionalFormatting>
  <conditionalFormatting sqref="G307">
    <cfRule type="expression" dxfId="6" priority="9">
      <formula>IF($D307="",0,IF(G307="",1,0))</formula>
    </cfRule>
  </conditionalFormatting>
  <conditionalFormatting sqref="G306">
    <cfRule type="expression" dxfId="5" priority="6">
      <formula>IF($D306="",0,IF(G306="",1,0))</formula>
    </cfRule>
  </conditionalFormatting>
  <conditionalFormatting sqref="G306">
    <cfRule type="expression" dxfId="4" priority="7">
      <formula>IF($D306="",0,IF(G306="",1,0))</formula>
    </cfRule>
  </conditionalFormatting>
  <conditionalFormatting sqref="G305">
    <cfRule type="expression" dxfId="3" priority="4">
      <formula>IF($D305="",0,IF(G305="",1,0))</formula>
    </cfRule>
  </conditionalFormatting>
  <conditionalFormatting sqref="G305">
    <cfRule type="expression" dxfId="2" priority="5">
      <formula>IF($D305="",0,IF(G305="",1,0))</formula>
    </cfRule>
  </conditionalFormatting>
  <conditionalFormatting sqref="G304">
    <cfRule type="expression" dxfId="1" priority="2">
      <formula>IF($D304="",0,IF(G304="",1,0))</formula>
    </cfRule>
  </conditionalFormatting>
  <conditionalFormatting sqref="G304">
    <cfRule type="expression" dxfId="0" priority="3">
      <formula>IF($D304="",0,IF(G304="",1,0))</formula>
    </cfRule>
  </conditionalFormatting>
  <pageMargins left="0.7" right="0.7" top="0.75" bottom="0.75" header="0.3" footer="0.3"/>
  <pageSetup paperSize="9" orientation="landscape" r:id="rId1"/>
  <headerFooter>
    <oddHeader>&amp;L&amp;"-,Pogrubiony"&amp;14ZP/220/116/23&amp;C&amp;"-,Pogrubiony"&amp;16Formularz cen jednostkowych&amp;R&amp;"-,Pogrubiony"&amp;14Załącznik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2023-09-21T08:26:15Z</cp:lastPrinted>
  <dcterms:created xsi:type="dcterms:W3CDTF">2021-02-24T08:33:28Z</dcterms:created>
  <dcterms:modified xsi:type="dcterms:W3CDTF">2023-10-18T11:13:25Z</dcterms:modified>
</cp:coreProperties>
</file>